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D:\HD_Docs\HD_Documents\_SFI\_Product\"/>
    </mc:Choice>
  </mc:AlternateContent>
  <xr:revisionPtr revIDLastSave="0" documentId="8_{0E0CCCB6-91CC-4804-A7E7-1639A5D75845}" xr6:coauthVersionLast="47" xr6:coauthVersionMax="47" xr10:uidLastSave="{00000000-0000-0000-0000-000000000000}"/>
  <bookViews>
    <workbookView xWindow="-120" yWindow="-120" windowWidth="29040" windowHeight="15720" activeTab="3" xr2:uid="{00000000-000D-0000-FFFF-FFFF00000000}"/>
  </bookViews>
  <sheets>
    <sheet name="Readme" sheetId="7" r:id="rId1"/>
    <sheet name="Chart1" sheetId="89" r:id="rId2"/>
    <sheet name="Sheet2" sheetId="88" r:id="rId3"/>
    <sheet name="Master" sheetId="1" r:id="rId4"/>
    <sheet name="BITO-IV" sheetId="87" r:id="rId5"/>
    <sheet name="ETF_OP_Fee" sheetId="77" r:id="rId6"/>
    <sheet name="BITXeom" sheetId="91" r:id="rId7"/>
    <sheet name="Tbills" sheetId="90" r:id="rId8"/>
    <sheet name="H_SPBTFDUE" sheetId="80" r:id="rId9"/>
    <sheet name="BTC-Web" sheetId="85" r:id="rId10"/>
    <sheet name="BITX-Web" sheetId="81" r:id="rId11"/>
  </sheets>
  <definedNames>
    <definedName name="solver_adj" localSheetId="3" hidden="1">Master!#REF!</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2</definedName>
    <definedName name="solver_nod" localSheetId="3" hidden="1">2147483647</definedName>
    <definedName name="solver_num" localSheetId="3" hidden="1">0</definedName>
    <definedName name="solver_nwt" localSheetId="3" hidden="1">1</definedName>
    <definedName name="solver_opt" localSheetId="3" hidden="1">Master!#REF!</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104168.72</definedName>
    <definedName name="solver_ver" localSheetId="3" hidden="1">3</definedName>
  </definedNames>
  <calcPr calcId="191029" calcMode="manual"/>
  <pivotCaches>
    <pivotCache cacheId="0" r:id="rId12"/>
  </pivotCaches>
</workbook>
</file>

<file path=xl/calcChain.xml><?xml version="1.0" encoding="utf-8"?>
<calcChain xmlns="http://schemas.openxmlformats.org/spreadsheetml/2006/main">
  <c r="M4" i="1" l="1"/>
  <c r="M3" i="1"/>
  <c r="K3600" i="1"/>
  <c r="K3599" i="1"/>
  <c r="K3598" i="1"/>
  <c r="K3597" i="1"/>
  <c r="K3596" i="1"/>
  <c r="K3595" i="1"/>
  <c r="K3594" i="1"/>
  <c r="K3593" i="1"/>
  <c r="K3592" i="1"/>
  <c r="K3591" i="1"/>
  <c r="K3590" i="1"/>
  <c r="K3589" i="1"/>
  <c r="K3588" i="1"/>
  <c r="K3587" i="1"/>
  <c r="K3586" i="1"/>
  <c r="K3585" i="1"/>
  <c r="K3584" i="1"/>
  <c r="K3583" i="1"/>
  <c r="K3582" i="1"/>
  <c r="K3581" i="1"/>
  <c r="K3580" i="1"/>
  <c r="K3579" i="1"/>
  <c r="K3578" i="1"/>
  <c r="K3577" i="1"/>
  <c r="K3576" i="1"/>
  <c r="K3575" i="1"/>
  <c r="K3574" i="1"/>
  <c r="K3573" i="1"/>
  <c r="K3572" i="1"/>
  <c r="K3571" i="1"/>
  <c r="K3570" i="1"/>
  <c r="K3569" i="1"/>
  <c r="K3568" i="1"/>
  <c r="K3567" i="1"/>
  <c r="K3566" i="1"/>
  <c r="K3565" i="1"/>
  <c r="K3564" i="1"/>
  <c r="K3563" i="1"/>
  <c r="K3562" i="1"/>
  <c r="K3561" i="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7"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3" i="1"/>
  <c r="M3600" i="1" l="1"/>
  <c r="M3599" i="1"/>
  <c r="M3598" i="1"/>
  <c r="M3597" i="1"/>
  <c r="M3596" i="1"/>
  <c r="M3595" i="1"/>
  <c r="M3594" i="1"/>
  <c r="M3593" i="1"/>
  <c r="M3592" i="1"/>
  <c r="M3591" i="1"/>
  <c r="M3590" i="1"/>
  <c r="M3589" i="1"/>
  <c r="M3588" i="1"/>
  <c r="M3587" i="1"/>
  <c r="M3586" i="1"/>
  <c r="M3585" i="1"/>
  <c r="M3584" i="1"/>
  <c r="M3583" i="1"/>
  <c r="M3582" i="1"/>
  <c r="M3581" i="1"/>
  <c r="M3580" i="1"/>
  <c r="M3579" i="1"/>
  <c r="M3578" i="1"/>
  <c r="M3577" i="1"/>
  <c r="M3576" i="1"/>
  <c r="M3575" i="1"/>
  <c r="M3574" i="1"/>
  <c r="M3573" i="1"/>
  <c r="M3572" i="1"/>
  <c r="M3571" i="1"/>
  <c r="M3570" i="1"/>
  <c r="M3569" i="1"/>
  <c r="M3568" i="1"/>
  <c r="M3567" i="1"/>
  <c r="M3566" i="1"/>
  <c r="M3565" i="1"/>
  <c r="M3564" i="1"/>
  <c r="M3563" i="1"/>
  <c r="M3562" i="1"/>
  <c r="M3561" i="1"/>
  <c r="M3560" i="1"/>
  <c r="M3559" i="1"/>
  <c r="M3558" i="1"/>
  <c r="M3557" i="1"/>
  <c r="M3556" i="1"/>
  <c r="M3555" i="1"/>
  <c r="M3554" i="1"/>
  <c r="M3553" i="1"/>
  <c r="M3552" i="1"/>
  <c r="M3551" i="1"/>
  <c r="M3550" i="1"/>
  <c r="M3549" i="1"/>
  <c r="M3548" i="1"/>
  <c r="M3547" i="1"/>
  <c r="M3546" i="1"/>
  <c r="M3545" i="1"/>
  <c r="M3544" i="1"/>
  <c r="M3543" i="1"/>
  <c r="M3542" i="1"/>
  <c r="M3541" i="1"/>
  <c r="M3540" i="1"/>
  <c r="M3539" i="1"/>
  <c r="M3538" i="1"/>
  <c r="M3537" i="1"/>
  <c r="M3536" i="1"/>
  <c r="M3535" i="1"/>
  <c r="M3534" i="1"/>
  <c r="M3533" i="1"/>
  <c r="M3532" i="1"/>
  <c r="M3531" i="1"/>
  <c r="M3530" i="1"/>
  <c r="M3529" i="1"/>
  <c r="M3528" i="1"/>
  <c r="M3527" i="1"/>
  <c r="M3526" i="1"/>
  <c r="M3525" i="1"/>
  <c r="M3524" i="1"/>
  <c r="M3523" i="1"/>
  <c r="M3522" i="1"/>
  <c r="M3521" i="1"/>
  <c r="M3520" i="1"/>
  <c r="M3519" i="1"/>
  <c r="M3518" i="1"/>
  <c r="M3517" i="1"/>
  <c r="M3516" i="1"/>
  <c r="M3515" i="1"/>
  <c r="M3514" i="1"/>
  <c r="M3513" i="1"/>
  <c r="M3512" i="1"/>
  <c r="M3511" i="1"/>
  <c r="M3510" i="1"/>
  <c r="M3509" i="1"/>
  <c r="M3508" i="1"/>
  <c r="M3507" i="1"/>
  <c r="M3506" i="1"/>
  <c r="M3505" i="1"/>
  <c r="M3504" i="1"/>
  <c r="M3503" i="1"/>
  <c r="M3502" i="1"/>
  <c r="M3501" i="1"/>
  <c r="M3500" i="1"/>
  <c r="M3499" i="1"/>
  <c r="M3498" i="1"/>
  <c r="M3497" i="1"/>
  <c r="M3496" i="1"/>
  <c r="M3495" i="1"/>
  <c r="M3494" i="1"/>
  <c r="M3493" i="1"/>
  <c r="M3492" i="1"/>
  <c r="M3491" i="1"/>
  <c r="M3490" i="1"/>
  <c r="M3489" i="1"/>
  <c r="M3488" i="1"/>
  <c r="M3487" i="1"/>
  <c r="M3486" i="1"/>
  <c r="M3485" i="1"/>
  <c r="M3484" i="1"/>
  <c r="M3483" i="1"/>
  <c r="M3482" i="1"/>
  <c r="M3481" i="1"/>
  <c r="M3480" i="1"/>
  <c r="M3479" i="1"/>
  <c r="M3478" i="1"/>
  <c r="M3477" i="1"/>
  <c r="M3476" i="1"/>
  <c r="M3475" i="1"/>
  <c r="M3474" i="1"/>
  <c r="M3473" i="1"/>
  <c r="M3472" i="1"/>
  <c r="M3471" i="1"/>
  <c r="M3470" i="1"/>
  <c r="M3469" i="1"/>
  <c r="M3468" i="1"/>
  <c r="M3467" i="1"/>
  <c r="M3466" i="1"/>
  <c r="M3465" i="1"/>
  <c r="M3464" i="1"/>
  <c r="M3463" i="1"/>
  <c r="M3462" i="1"/>
  <c r="M3461" i="1"/>
  <c r="M3460" i="1"/>
  <c r="M3459" i="1"/>
  <c r="M3458" i="1"/>
  <c r="M3457" i="1"/>
  <c r="M3456" i="1"/>
  <c r="M3455" i="1"/>
  <c r="M3454" i="1"/>
  <c r="M3453" i="1"/>
  <c r="M3452" i="1"/>
  <c r="M3451" i="1"/>
  <c r="M3450" i="1"/>
  <c r="M3449" i="1"/>
  <c r="M3448" i="1"/>
  <c r="M3447" i="1"/>
  <c r="M3446" i="1"/>
  <c r="M3445" i="1"/>
  <c r="M3444" i="1"/>
  <c r="M3443" i="1"/>
  <c r="M3442" i="1"/>
  <c r="M3441" i="1"/>
  <c r="M3440" i="1"/>
  <c r="M3439" i="1"/>
  <c r="M3438" i="1"/>
  <c r="M3437" i="1"/>
  <c r="M3436" i="1"/>
  <c r="M3435" i="1"/>
  <c r="M3434" i="1"/>
  <c r="M3433" i="1"/>
  <c r="M3432" i="1"/>
  <c r="M3431" i="1"/>
  <c r="M3430" i="1"/>
  <c r="M3429" i="1"/>
  <c r="M3428" i="1"/>
  <c r="M3427" i="1"/>
  <c r="M3426" i="1"/>
  <c r="M3425" i="1"/>
  <c r="M3424" i="1"/>
  <c r="M3423" i="1"/>
  <c r="M3422" i="1"/>
  <c r="M3421" i="1"/>
  <c r="M3420" i="1"/>
  <c r="M3419" i="1"/>
  <c r="M3418" i="1"/>
  <c r="M3417" i="1"/>
  <c r="M3416" i="1"/>
  <c r="M3415" i="1"/>
  <c r="M3414" i="1"/>
  <c r="M3413" i="1"/>
  <c r="M3412" i="1"/>
  <c r="M3411" i="1"/>
  <c r="M3410" i="1"/>
  <c r="M3409" i="1"/>
  <c r="M3408" i="1"/>
  <c r="M3407" i="1"/>
  <c r="M3406" i="1"/>
  <c r="M3405" i="1"/>
  <c r="M3404" i="1"/>
  <c r="M3403" i="1"/>
  <c r="M3402" i="1"/>
  <c r="M3401" i="1"/>
  <c r="M3400" i="1"/>
  <c r="M3399" i="1"/>
  <c r="M3398" i="1"/>
  <c r="M3397" i="1"/>
  <c r="M3396" i="1"/>
  <c r="M3395" i="1"/>
  <c r="M3394" i="1"/>
  <c r="M3393" i="1"/>
  <c r="M3392" i="1"/>
  <c r="M3391" i="1"/>
  <c r="M3390" i="1"/>
  <c r="M3389" i="1"/>
  <c r="M3388" i="1"/>
  <c r="M3387" i="1"/>
  <c r="M3386" i="1"/>
  <c r="M3385" i="1"/>
  <c r="M3384" i="1"/>
  <c r="M3383" i="1"/>
  <c r="M3382" i="1"/>
  <c r="M3381" i="1"/>
  <c r="M3380" i="1"/>
  <c r="M3379" i="1"/>
  <c r="M3378" i="1"/>
  <c r="M3377" i="1"/>
  <c r="M3376" i="1"/>
  <c r="M3375" i="1"/>
  <c r="M3374" i="1"/>
  <c r="M3373" i="1"/>
  <c r="M3372" i="1"/>
  <c r="M3371" i="1"/>
  <c r="M3370" i="1"/>
  <c r="M3369" i="1"/>
  <c r="M3368" i="1"/>
  <c r="M3367" i="1"/>
  <c r="M3366" i="1"/>
  <c r="M3365" i="1"/>
  <c r="M3364" i="1"/>
  <c r="M3363" i="1"/>
  <c r="M3362" i="1"/>
  <c r="M3361" i="1"/>
  <c r="M3360" i="1"/>
  <c r="M3359" i="1"/>
  <c r="M3358" i="1"/>
  <c r="M3357" i="1"/>
  <c r="M3356" i="1"/>
  <c r="M3355" i="1"/>
  <c r="M3354" i="1"/>
  <c r="M3353" i="1"/>
  <c r="M3352" i="1"/>
  <c r="M3351" i="1"/>
  <c r="M3350" i="1"/>
  <c r="M3349" i="1"/>
  <c r="M3348" i="1"/>
  <c r="M3347" i="1"/>
  <c r="M3346" i="1"/>
  <c r="M3345" i="1"/>
  <c r="M3344" i="1"/>
  <c r="M3343" i="1"/>
  <c r="M3342" i="1"/>
  <c r="M3341" i="1"/>
  <c r="M3340" i="1"/>
  <c r="M3339" i="1"/>
  <c r="M3338" i="1"/>
  <c r="M3337" i="1"/>
  <c r="M3336" i="1"/>
  <c r="M3335" i="1"/>
  <c r="M3334" i="1"/>
  <c r="M3333" i="1"/>
  <c r="M3332" i="1"/>
  <c r="M3331" i="1"/>
  <c r="M3330" i="1"/>
  <c r="M3329" i="1"/>
  <c r="M3328" i="1"/>
  <c r="M3327" i="1"/>
  <c r="M3326" i="1"/>
  <c r="M3325" i="1"/>
  <c r="M3324" i="1"/>
  <c r="M3323" i="1"/>
  <c r="M3322" i="1"/>
  <c r="M3321" i="1"/>
  <c r="M3320" i="1"/>
  <c r="M3319" i="1"/>
  <c r="M3318" i="1"/>
  <c r="M3317" i="1"/>
  <c r="M3316" i="1"/>
  <c r="M3315" i="1"/>
  <c r="M3314" i="1"/>
  <c r="M3313" i="1"/>
  <c r="M3312" i="1"/>
  <c r="M3311" i="1"/>
  <c r="M3310" i="1"/>
  <c r="M3309" i="1"/>
  <c r="M3308" i="1"/>
  <c r="M3307" i="1"/>
  <c r="M3306" i="1"/>
  <c r="M3305" i="1"/>
  <c r="M3304" i="1"/>
  <c r="M3303" i="1"/>
  <c r="M3302" i="1"/>
  <c r="M3301" i="1"/>
  <c r="M3300" i="1"/>
  <c r="M3299" i="1"/>
  <c r="M3298" i="1"/>
  <c r="M3297" i="1"/>
  <c r="M3296" i="1"/>
  <c r="M3295" i="1"/>
  <c r="M3294" i="1"/>
  <c r="M3293" i="1"/>
  <c r="M3292" i="1"/>
  <c r="M3291" i="1"/>
  <c r="M3290" i="1"/>
  <c r="M3289" i="1"/>
  <c r="M3288" i="1"/>
  <c r="M3287" i="1"/>
  <c r="M3286" i="1"/>
  <c r="M3285" i="1"/>
  <c r="M3284" i="1"/>
  <c r="M3283" i="1"/>
  <c r="M3282" i="1"/>
  <c r="M3281" i="1"/>
  <c r="M3280" i="1"/>
  <c r="M3279" i="1"/>
  <c r="M3278" i="1"/>
  <c r="M3277" i="1"/>
  <c r="M3276" i="1"/>
  <c r="M3275" i="1"/>
  <c r="M3274" i="1"/>
  <c r="M3273" i="1"/>
  <c r="M3272" i="1"/>
  <c r="M3271" i="1"/>
  <c r="M3270" i="1"/>
  <c r="M3269" i="1"/>
  <c r="M3268" i="1"/>
  <c r="M3267" i="1"/>
  <c r="M3266" i="1"/>
  <c r="M3265" i="1"/>
  <c r="M3264" i="1"/>
  <c r="M3263" i="1"/>
  <c r="M3262" i="1"/>
  <c r="M3261" i="1"/>
  <c r="M3260" i="1"/>
  <c r="M3259" i="1"/>
  <c r="M3258" i="1"/>
  <c r="M3257" i="1"/>
  <c r="M3256" i="1"/>
  <c r="M3255" i="1"/>
  <c r="M3254" i="1"/>
  <c r="M3253" i="1"/>
  <c r="M3252" i="1"/>
  <c r="M3251" i="1"/>
  <c r="M3250" i="1"/>
  <c r="M3249" i="1"/>
  <c r="M3248" i="1"/>
  <c r="M3247" i="1"/>
  <c r="M3246" i="1"/>
  <c r="M3245" i="1"/>
  <c r="M3244" i="1"/>
  <c r="M3243" i="1"/>
  <c r="M3242" i="1"/>
  <c r="M3241" i="1"/>
  <c r="M3240" i="1"/>
  <c r="M3239" i="1"/>
  <c r="M3238" i="1"/>
  <c r="M3237" i="1"/>
  <c r="M3236" i="1"/>
  <c r="M3235" i="1"/>
  <c r="M3234" i="1"/>
  <c r="M3233" i="1"/>
  <c r="M3232" i="1"/>
  <c r="M3231" i="1"/>
  <c r="M3230" i="1"/>
  <c r="M3229" i="1"/>
  <c r="M3228" i="1"/>
  <c r="M3227" i="1"/>
  <c r="M3226" i="1"/>
  <c r="M3225" i="1"/>
  <c r="M3224" i="1"/>
  <c r="M3223" i="1"/>
  <c r="M3222" i="1"/>
  <c r="M3221" i="1"/>
  <c r="M3220" i="1"/>
  <c r="M3219" i="1"/>
  <c r="M3218" i="1"/>
  <c r="M3217" i="1"/>
  <c r="M3216" i="1"/>
  <c r="M3215" i="1"/>
  <c r="M3214" i="1"/>
  <c r="M3213" i="1"/>
  <c r="M3212" i="1"/>
  <c r="M3211" i="1"/>
  <c r="M3210" i="1"/>
  <c r="M3209" i="1"/>
  <c r="M3208" i="1"/>
  <c r="M3207" i="1"/>
  <c r="M3206" i="1"/>
  <c r="M3205" i="1"/>
  <c r="M3204" i="1"/>
  <c r="M3203" i="1"/>
  <c r="M3202" i="1"/>
  <c r="M3201" i="1"/>
  <c r="M3200" i="1"/>
  <c r="M3199" i="1"/>
  <c r="M3198" i="1"/>
  <c r="M3197" i="1"/>
  <c r="M3196" i="1"/>
  <c r="M3195" i="1"/>
  <c r="M3194" i="1"/>
  <c r="M3193" i="1"/>
  <c r="M3192" i="1"/>
  <c r="M3191" i="1"/>
  <c r="M3190" i="1"/>
  <c r="M3189" i="1"/>
  <c r="M3188" i="1"/>
  <c r="M3187" i="1"/>
  <c r="M3186" i="1"/>
  <c r="M3185" i="1"/>
  <c r="M3184" i="1"/>
  <c r="M3183" i="1"/>
  <c r="M3182" i="1"/>
  <c r="M3181" i="1"/>
  <c r="M3180" i="1"/>
  <c r="M3179" i="1"/>
  <c r="M3178" i="1"/>
  <c r="M3177" i="1"/>
  <c r="M3176" i="1"/>
  <c r="M3175" i="1"/>
  <c r="M3174" i="1"/>
  <c r="M3173" i="1"/>
  <c r="M3172" i="1"/>
  <c r="M3171" i="1"/>
  <c r="M3170" i="1"/>
  <c r="M3169" i="1"/>
  <c r="M3168" i="1"/>
  <c r="M3167" i="1"/>
  <c r="M3166" i="1"/>
  <c r="M3165" i="1"/>
  <c r="M3164" i="1"/>
  <c r="M3163" i="1"/>
  <c r="M3162" i="1"/>
  <c r="M3161" i="1"/>
  <c r="M3160" i="1"/>
  <c r="M3159" i="1"/>
  <c r="M3158" i="1"/>
  <c r="M3157" i="1"/>
  <c r="M3156" i="1"/>
  <c r="M3155" i="1"/>
  <c r="M3154" i="1"/>
  <c r="M3153" i="1"/>
  <c r="M3152" i="1"/>
  <c r="M3151" i="1"/>
  <c r="M3150" i="1"/>
  <c r="M3149" i="1"/>
  <c r="M3148" i="1"/>
  <c r="M3147" i="1"/>
  <c r="M3146" i="1"/>
  <c r="M3145" i="1"/>
  <c r="M3144" i="1"/>
  <c r="M3143" i="1"/>
  <c r="M3142" i="1"/>
  <c r="M3141" i="1"/>
  <c r="M3140" i="1"/>
  <c r="M3139" i="1"/>
  <c r="M3138" i="1"/>
  <c r="M3137" i="1"/>
  <c r="M3136" i="1"/>
  <c r="M3135" i="1"/>
  <c r="M3134" i="1"/>
  <c r="M3133" i="1"/>
  <c r="M3132" i="1"/>
  <c r="M3131" i="1"/>
  <c r="M3130" i="1"/>
  <c r="M3129" i="1"/>
  <c r="M3128" i="1"/>
  <c r="M3127" i="1"/>
  <c r="M3126" i="1"/>
  <c r="M3125" i="1"/>
  <c r="M3124" i="1"/>
  <c r="M3123" i="1"/>
  <c r="M3122" i="1"/>
  <c r="M3121" i="1"/>
  <c r="M3120" i="1"/>
  <c r="M3119" i="1"/>
  <c r="M3118" i="1"/>
  <c r="M3117" i="1"/>
  <c r="M3116" i="1"/>
  <c r="M3115" i="1"/>
  <c r="M3114" i="1"/>
  <c r="M3113" i="1"/>
  <c r="M3112" i="1"/>
  <c r="M3111" i="1"/>
  <c r="M3110" i="1"/>
  <c r="M3109" i="1"/>
  <c r="M3108" i="1"/>
  <c r="M3107" i="1"/>
  <c r="M3106" i="1"/>
  <c r="M3105" i="1"/>
  <c r="M3104" i="1"/>
  <c r="M3103" i="1"/>
  <c r="M3102" i="1"/>
  <c r="M3101" i="1"/>
  <c r="M3100" i="1"/>
  <c r="M3099" i="1"/>
  <c r="M3098" i="1"/>
  <c r="M3097" i="1"/>
  <c r="M3096" i="1"/>
  <c r="M3095" i="1"/>
  <c r="M3094" i="1"/>
  <c r="M3093" i="1"/>
  <c r="M3092" i="1"/>
  <c r="M3091" i="1"/>
  <c r="M3090" i="1"/>
  <c r="M3089" i="1"/>
  <c r="M3088" i="1"/>
  <c r="M3087" i="1"/>
  <c r="M3086" i="1"/>
  <c r="M3085" i="1"/>
  <c r="M3084" i="1"/>
  <c r="M3083" i="1"/>
  <c r="M3082" i="1"/>
  <c r="M3081" i="1"/>
  <c r="M3080" i="1"/>
  <c r="M3079" i="1"/>
  <c r="M3078" i="1"/>
  <c r="M3077" i="1"/>
  <c r="M3076" i="1"/>
  <c r="M3075" i="1"/>
  <c r="M3074" i="1"/>
  <c r="M3073" i="1"/>
  <c r="M3072" i="1"/>
  <c r="M3071" i="1"/>
  <c r="M3070" i="1"/>
  <c r="M3069" i="1"/>
  <c r="M3068" i="1"/>
  <c r="M3067" i="1"/>
  <c r="M3066" i="1"/>
  <c r="M3065" i="1"/>
  <c r="M3064" i="1"/>
  <c r="M3063" i="1"/>
  <c r="M3062" i="1"/>
  <c r="M3061" i="1"/>
  <c r="M3060" i="1"/>
  <c r="M3059" i="1"/>
  <c r="M3058" i="1"/>
  <c r="M3057" i="1"/>
  <c r="M3056" i="1"/>
  <c r="M3055" i="1"/>
  <c r="M3054" i="1"/>
  <c r="M3053" i="1"/>
  <c r="M3052" i="1"/>
  <c r="M3051" i="1"/>
  <c r="M3050" i="1"/>
  <c r="M3049" i="1"/>
  <c r="M3048" i="1"/>
  <c r="M3047" i="1"/>
  <c r="M3046" i="1"/>
  <c r="M3045" i="1"/>
  <c r="M3044" i="1"/>
  <c r="M3043" i="1"/>
  <c r="M3042" i="1"/>
  <c r="M3041" i="1"/>
  <c r="M3040" i="1"/>
  <c r="M3039" i="1"/>
  <c r="M3038" i="1"/>
  <c r="M3037" i="1"/>
  <c r="M3036" i="1"/>
  <c r="M3035" i="1"/>
  <c r="M3034" i="1"/>
  <c r="M3033" i="1"/>
  <c r="M3032" i="1"/>
  <c r="M3031" i="1"/>
  <c r="M3030" i="1"/>
  <c r="M3029" i="1"/>
  <c r="M3028" i="1"/>
  <c r="M3027" i="1"/>
  <c r="M3026" i="1"/>
  <c r="M3025" i="1"/>
  <c r="M3024" i="1"/>
  <c r="M3023" i="1"/>
  <c r="M3022" i="1"/>
  <c r="M3021" i="1"/>
  <c r="M3020" i="1"/>
  <c r="M3019" i="1"/>
  <c r="M3018" i="1"/>
  <c r="M3017" i="1"/>
  <c r="M3016" i="1"/>
  <c r="M3015" i="1"/>
  <c r="M3014" i="1"/>
  <c r="M3013" i="1"/>
  <c r="M3012" i="1"/>
  <c r="M3011" i="1"/>
  <c r="M3010" i="1"/>
  <c r="M3009" i="1"/>
  <c r="M3008" i="1"/>
  <c r="M3007" i="1"/>
  <c r="M3006" i="1"/>
  <c r="M3005" i="1"/>
  <c r="M3004" i="1"/>
  <c r="M3003" i="1"/>
  <c r="M3002" i="1"/>
  <c r="M3001" i="1"/>
  <c r="M3000" i="1"/>
  <c r="M2999" i="1"/>
  <c r="M2998" i="1"/>
  <c r="M2997" i="1"/>
  <c r="M2996" i="1"/>
  <c r="M2995" i="1"/>
  <c r="M2994" i="1"/>
  <c r="M2993" i="1"/>
  <c r="M2992" i="1"/>
  <c r="M2991" i="1"/>
  <c r="M2990" i="1"/>
  <c r="M2989" i="1"/>
  <c r="M2988" i="1"/>
  <c r="M2987" i="1"/>
  <c r="M2986" i="1"/>
  <c r="M2985" i="1"/>
  <c r="M2984" i="1"/>
  <c r="M2983" i="1"/>
  <c r="M2982" i="1"/>
  <c r="M2981" i="1"/>
  <c r="M2980" i="1"/>
  <c r="M2979" i="1"/>
  <c r="M2978" i="1"/>
  <c r="M2977" i="1"/>
  <c r="M2976" i="1"/>
  <c r="M2975" i="1"/>
  <c r="M2974" i="1"/>
  <c r="M2973" i="1"/>
  <c r="M2972" i="1"/>
  <c r="M2971" i="1"/>
  <c r="M2970" i="1"/>
  <c r="M2969" i="1"/>
  <c r="M2968" i="1"/>
  <c r="M2967" i="1"/>
  <c r="M2966" i="1"/>
  <c r="M2965" i="1"/>
  <c r="M2964" i="1"/>
  <c r="M2963" i="1"/>
  <c r="M2962" i="1"/>
  <c r="M2961" i="1"/>
  <c r="M2960" i="1"/>
  <c r="M2959" i="1"/>
  <c r="M2958" i="1"/>
  <c r="M2957" i="1"/>
  <c r="M2956" i="1"/>
  <c r="M2955" i="1"/>
  <c r="M2954" i="1"/>
  <c r="M2953" i="1"/>
  <c r="M2952" i="1"/>
  <c r="M2951" i="1"/>
  <c r="M2950" i="1"/>
  <c r="M2949" i="1"/>
  <c r="M2948" i="1"/>
  <c r="M2947" i="1"/>
  <c r="M2946" i="1"/>
  <c r="M2945" i="1"/>
  <c r="M2944" i="1"/>
  <c r="M2943" i="1"/>
  <c r="M2942" i="1"/>
  <c r="M2941" i="1"/>
  <c r="M2940" i="1"/>
  <c r="M2939" i="1"/>
  <c r="M2938" i="1"/>
  <c r="M2937" i="1"/>
  <c r="M2936" i="1"/>
  <c r="M2935" i="1"/>
  <c r="M2934" i="1"/>
  <c r="M2933" i="1"/>
  <c r="M2932" i="1"/>
  <c r="M2931" i="1"/>
  <c r="M2930" i="1"/>
  <c r="M2929" i="1"/>
  <c r="M2928" i="1"/>
  <c r="M2927" i="1"/>
  <c r="M2926" i="1"/>
  <c r="M2925" i="1"/>
  <c r="M2924" i="1"/>
  <c r="M2923" i="1"/>
  <c r="M2922" i="1"/>
  <c r="M2921" i="1"/>
  <c r="M2920" i="1"/>
  <c r="M2919" i="1"/>
  <c r="M2918" i="1"/>
  <c r="M2917" i="1"/>
  <c r="M2916" i="1"/>
  <c r="M2915" i="1"/>
  <c r="M2914" i="1"/>
  <c r="M2913" i="1"/>
  <c r="M2912" i="1"/>
  <c r="M2911" i="1"/>
  <c r="M2910" i="1"/>
  <c r="M2909" i="1"/>
  <c r="M2908" i="1"/>
  <c r="M2907" i="1"/>
  <c r="M2906" i="1"/>
  <c r="M2905" i="1"/>
  <c r="M2904" i="1"/>
  <c r="M2903" i="1"/>
  <c r="M2902" i="1"/>
  <c r="M2901" i="1"/>
  <c r="M2900" i="1"/>
  <c r="M2899" i="1"/>
  <c r="M2898" i="1"/>
  <c r="M2897" i="1"/>
  <c r="M2896" i="1"/>
  <c r="M2895" i="1"/>
  <c r="M2894" i="1"/>
  <c r="M2893" i="1"/>
  <c r="M2892" i="1"/>
  <c r="M2891" i="1"/>
  <c r="M2890" i="1"/>
  <c r="M2889" i="1"/>
  <c r="M2888" i="1"/>
  <c r="M2887" i="1"/>
  <c r="M2886" i="1"/>
  <c r="M2885" i="1"/>
  <c r="M2884" i="1"/>
  <c r="M2883" i="1"/>
  <c r="M2882" i="1"/>
  <c r="M2881" i="1"/>
  <c r="M2880" i="1"/>
  <c r="M2879" i="1"/>
  <c r="M2878" i="1"/>
  <c r="M2877" i="1"/>
  <c r="M2876" i="1"/>
  <c r="M2875" i="1"/>
  <c r="M2874" i="1"/>
  <c r="M2873" i="1"/>
  <c r="M2872" i="1"/>
  <c r="M2871" i="1"/>
  <c r="M2870" i="1"/>
  <c r="M2869" i="1"/>
  <c r="M2868" i="1"/>
  <c r="M2867" i="1"/>
  <c r="M2866" i="1"/>
  <c r="M2865" i="1"/>
  <c r="M2864" i="1"/>
  <c r="M2863" i="1"/>
  <c r="M2862" i="1"/>
  <c r="M2861" i="1"/>
  <c r="M2860" i="1"/>
  <c r="M2859" i="1"/>
  <c r="M2858" i="1"/>
  <c r="M2857" i="1"/>
  <c r="M2856" i="1"/>
  <c r="M2855" i="1"/>
  <c r="M2854" i="1"/>
  <c r="M2853" i="1"/>
  <c r="M2852" i="1"/>
  <c r="M2851" i="1"/>
  <c r="M2850" i="1"/>
  <c r="M2849" i="1"/>
  <c r="M2848" i="1"/>
  <c r="M2847" i="1"/>
  <c r="M2846" i="1"/>
  <c r="M2845" i="1"/>
  <c r="M2844" i="1"/>
  <c r="M2843" i="1"/>
  <c r="M2842" i="1"/>
  <c r="M2841" i="1"/>
  <c r="M2840" i="1"/>
  <c r="M2839" i="1"/>
  <c r="M2838" i="1"/>
  <c r="M2837" i="1"/>
  <c r="M2836" i="1"/>
  <c r="M2835" i="1"/>
  <c r="M2834" i="1"/>
  <c r="M2833" i="1"/>
  <c r="M2832" i="1"/>
  <c r="M2831" i="1"/>
  <c r="M2830" i="1"/>
  <c r="M2829" i="1"/>
  <c r="M2828" i="1"/>
  <c r="M2827" i="1"/>
  <c r="M2826" i="1"/>
  <c r="M2825" i="1"/>
  <c r="M2824" i="1"/>
  <c r="M2823" i="1"/>
  <c r="M2822" i="1"/>
  <c r="M2821" i="1"/>
  <c r="M2820" i="1"/>
  <c r="M2819" i="1"/>
  <c r="M2818" i="1"/>
  <c r="M2817" i="1"/>
  <c r="M2816" i="1"/>
  <c r="M2815" i="1"/>
  <c r="M2814" i="1"/>
  <c r="M2813" i="1"/>
  <c r="M2812" i="1"/>
  <c r="M2811" i="1"/>
  <c r="M2810" i="1"/>
  <c r="M2809" i="1"/>
  <c r="M2808" i="1"/>
  <c r="M2807" i="1"/>
  <c r="M2806" i="1"/>
  <c r="M2805" i="1"/>
  <c r="M2804" i="1"/>
  <c r="M2803" i="1"/>
  <c r="M2802" i="1"/>
  <c r="M2801" i="1"/>
  <c r="M2800" i="1"/>
  <c r="M2799" i="1"/>
  <c r="M2798" i="1"/>
  <c r="M2797" i="1"/>
  <c r="M2796" i="1"/>
  <c r="M2795" i="1"/>
  <c r="M2794" i="1"/>
  <c r="M2793" i="1"/>
  <c r="M2792" i="1"/>
  <c r="M2791" i="1"/>
  <c r="M2790" i="1"/>
  <c r="M2789" i="1"/>
  <c r="M2788" i="1"/>
  <c r="M2787" i="1"/>
  <c r="M2786" i="1"/>
  <c r="M2785" i="1"/>
  <c r="M2784" i="1"/>
  <c r="M2783" i="1"/>
  <c r="M2782" i="1"/>
  <c r="M2781" i="1"/>
  <c r="M2780" i="1"/>
  <c r="M2779" i="1"/>
  <c r="M2778" i="1"/>
  <c r="M2777" i="1"/>
  <c r="M2776" i="1"/>
  <c r="M2775" i="1"/>
  <c r="M2774" i="1"/>
  <c r="M2773" i="1"/>
  <c r="M2772" i="1"/>
  <c r="M2771" i="1"/>
  <c r="M2770" i="1"/>
  <c r="M2769" i="1"/>
  <c r="M2768" i="1"/>
  <c r="M2767" i="1"/>
  <c r="M2766" i="1"/>
  <c r="M2765" i="1"/>
  <c r="M2764" i="1"/>
  <c r="M2763" i="1"/>
  <c r="M2762" i="1"/>
  <c r="M2761" i="1"/>
  <c r="M2760" i="1"/>
  <c r="M2759" i="1"/>
  <c r="M2758" i="1"/>
  <c r="M2757" i="1"/>
  <c r="M2756" i="1"/>
  <c r="M2755" i="1"/>
  <c r="M2754" i="1"/>
  <c r="M2753" i="1"/>
  <c r="M2752" i="1"/>
  <c r="M2751" i="1"/>
  <c r="M2750" i="1"/>
  <c r="M2749" i="1"/>
  <c r="M2748" i="1"/>
  <c r="M2747" i="1"/>
  <c r="M2746" i="1"/>
  <c r="M2745" i="1"/>
  <c r="M2744" i="1"/>
  <c r="M2743" i="1"/>
  <c r="M2742" i="1"/>
  <c r="M2741" i="1"/>
  <c r="M2740" i="1"/>
  <c r="M2739" i="1"/>
  <c r="M2738" i="1"/>
  <c r="M2737" i="1"/>
  <c r="M2736" i="1"/>
  <c r="M2735" i="1"/>
  <c r="M2734" i="1"/>
  <c r="M2733" i="1"/>
  <c r="M2732" i="1"/>
  <c r="M2731" i="1"/>
  <c r="M2730" i="1"/>
  <c r="M2729" i="1"/>
  <c r="M2728" i="1"/>
  <c r="M2727" i="1"/>
  <c r="M2726" i="1"/>
  <c r="M2725" i="1"/>
  <c r="M2724" i="1"/>
  <c r="M2723" i="1"/>
  <c r="M2722" i="1"/>
  <c r="M2721" i="1"/>
  <c r="M2720" i="1"/>
  <c r="M2719" i="1"/>
  <c r="M2718" i="1"/>
  <c r="M2717" i="1"/>
  <c r="M2716" i="1"/>
  <c r="M2715" i="1"/>
  <c r="M2714" i="1"/>
  <c r="M2713" i="1"/>
  <c r="M2712" i="1"/>
  <c r="M2711" i="1"/>
  <c r="M2710" i="1"/>
  <c r="M2709" i="1"/>
  <c r="M2708" i="1"/>
  <c r="M2707" i="1"/>
  <c r="M2706" i="1"/>
  <c r="M2705" i="1"/>
  <c r="M2704" i="1"/>
  <c r="M2703" i="1"/>
  <c r="M2702" i="1"/>
  <c r="M2701" i="1"/>
  <c r="M2700" i="1"/>
  <c r="M2699" i="1"/>
  <c r="M2698" i="1"/>
  <c r="M2697" i="1"/>
  <c r="M2696" i="1"/>
  <c r="M2695" i="1"/>
  <c r="M2694" i="1"/>
  <c r="M2693" i="1"/>
  <c r="M2692" i="1"/>
  <c r="M2691" i="1"/>
  <c r="M2690" i="1"/>
  <c r="M2689" i="1"/>
  <c r="M2688" i="1"/>
  <c r="M2687" i="1"/>
  <c r="M2686" i="1"/>
  <c r="M2685" i="1"/>
  <c r="M2684" i="1"/>
  <c r="M2683" i="1"/>
  <c r="M2682" i="1"/>
  <c r="M2681" i="1"/>
  <c r="M2680" i="1"/>
  <c r="M2679" i="1"/>
  <c r="M2678" i="1"/>
  <c r="M2677" i="1"/>
  <c r="M2676" i="1"/>
  <c r="M2675" i="1"/>
  <c r="M2674" i="1"/>
  <c r="M2673" i="1"/>
  <c r="M2672" i="1"/>
  <c r="M2671" i="1"/>
  <c r="M2670" i="1"/>
  <c r="M2669" i="1"/>
  <c r="M2668" i="1"/>
  <c r="M2667" i="1"/>
  <c r="M2666" i="1"/>
  <c r="M2665" i="1"/>
  <c r="M2664" i="1"/>
  <c r="M2663" i="1"/>
  <c r="M2662" i="1"/>
  <c r="M2661" i="1"/>
  <c r="M2660" i="1"/>
  <c r="M2659" i="1"/>
  <c r="M2658" i="1"/>
  <c r="M2657" i="1"/>
  <c r="M2656" i="1"/>
  <c r="M2655" i="1"/>
  <c r="M2654" i="1"/>
  <c r="M2653" i="1"/>
  <c r="M2652" i="1"/>
  <c r="M2651" i="1"/>
  <c r="M2650" i="1"/>
  <c r="M2649" i="1"/>
  <c r="M2648" i="1"/>
  <c r="M2647" i="1"/>
  <c r="M2646" i="1"/>
  <c r="M2645" i="1"/>
  <c r="M2644" i="1"/>
  <c r="M2643" i="1"/>
  <c r="M2642" i="1"/>
  <c r="M2641" i="1"/>
  <c r="M2640" i="1"/>
  <c r="M2639" i="1"/>
  <c r="M2638" i="1"/>
  <c r="M2637" i="1"/>
  <c r="M2636" i="1"/>
  <c r="M2635" i="1"/>
  <c r="M2634" i="1"/>
  <c r="M2633" i="1"/>
  <c r="M2632" i="1"/>
  <c r="M2631" i="1"/>
  <c r="M2630" i="1"/>
  <c r="M2629" i="1"/>
  <c r="M2628" i="1"/>
  <c r="M2627" i="1"/>
  <c r="M2626" i="1"/>
  <c r="M2625" i="1"/>
  <c r="M2624" i="1"/>
  <c r="M2623" i="1"/>
  <c r="M2622" i="1"/>
  <c r="M2621" i="1"/>
  <c r="M2620" i="1"/>
  <c r="M2619" i="1"/>
  <c r="M2618" i="1"/>
  <c r="M2617" i="1"/>
  <c r="M2616" i="1"/>
  <c r="M2615" i="1"/>
  <c r="M2614" i="1"/>
  <c r="M2613" i="1"/>
  <c r="M2612" i="1"/>
  <c r="M2611" i="1"/>
  <c r="M2610" i="1"/>
  <c r="M2609" i="1"/>
  <c r="M2608" i="1"/>
  <c r="M2607" i="1"/>
  <c r="M2606" i="1"/>
  <c r="M2605" i="1"/>
  <c r="M2604" i="1"/>
  <c r="M2603" i="1"/>
  <c r="M2602" i="1"/>
  <c r="M2601" i="1"/>
  <c r="M2600" i="1"/>
  <c r="M2599" i="1"/>
  <c r="M2598" i="1"/>
  <c r="M2597" i="1"/>
  <c r="M2596" i="1"/>
  <c r="M2595" i="1"/>
  <c r="M2594" i="1"/>
  <c r="M2593" i="1"/>
  <c r="M2592" i="1"/>
  <c r="M2591" i="1"/>
  <c r="M2590" i="1"/>
  <c r="M2589" i="1"/>
  <c r="M2588" i="1"/>
  <c r="M2587" i="1"/>
  <c r="M2586" i="1"/>
  <c r="M2585" i="1"/>
  <c r="M2584" i="1"/>
  <c r="M2583" i="1"/>
  <c r="M2582" i="1"/>
  <c r="M2581" i="1"/>
  <c r="M2580" i="1"/>
  <c r="M2579" i="1"/>
  <c r="M2578" i="1"/>
  <c r="M2577" i="1"/>
  <c r="M2576" i="1"/>
  <c r="M2575" i="1"/>
  <c r="M2574" i="1"/>
  <c r="M2573" i="1"/>
  <c r="M2572" i="1"/>
  <c r="M2571" i="1"/>
  <c r="M2570" i="1"/>
  <c r="M2569" i="1"/>
  <c r="M2568" i="1"/>
  <c r="M2567" i="1"/>
  <c r="M2566" i="1"/>
  <c r="M2565" i="1"/>
  <c r="M2564" i="1"/>
  <c r="M2563" i="1"/>
  <c r="M2562" i="1"/>
  <c r="M2561" i="1"/>
  <c r="M2560" i="1"/>
  <c r="M2559" i="1"/>
  <c r="M2558" i="1"/>
  <c r="M2557" i="1"/>
  <c r="M2556" i="1"/>
  <c r="M2555" i="1"/>
  <c r="M2554" i="1"/>
  <c r="M2553" i="1"/>
  <c r="M2552" i="1"/>
  <c r="M2551" i="1"/>
  <c r="M2550" i="1"/>
  <c r="M2549" i="1"/>
  <c r="M2548" i="1"/>
  <c r="M2547" i="1"/>
  <c r="M2546" i="1"/>
  <c r="M2545" i="1"/>
  <c r="M2544" i="1"/>
  <c r="M2543" i="1"/>
  <c r="M2542" i="1"/>
  <c r="M2541" i="1"/>
  <c r="M2540" i="1"/>
  <c r="M2539" i="1"/>
  <c r="M2538" i="1"/>
  <c r="M2537" i="1"/>
  <c r="M2536" i="1"/>
  <c r="M2535" i="1"/>
  <c r="M2534" i="1"/>
  <c r="M2533" i="1"/>
  <c r="M2532" i="1"/>
  <c r="M2531" i="1"/>
  <c r="M2530" i="1"/>
  <c r="M2529" i="1"/>
  <c r="M2528" i="1"/>
  <c r="M2527" i="1"/>
  <c r="M2526" i="1"/>
  <c r="M2525" i="1"/>
  <c r="M2524" i="1"/>
  <c r="M2523" i="1"/>
  <c r="M2522" i="1"/>
  <c r="M2521" i="1"/>
  <c r="M2520" i="1"/>
  <c r="M2519" i="1"/>
  <c r="M2518" i="1"/>
  <c r="M2517" i="1"/>
  <c r="M2516" i="1"/>
  <c r="M2515" i="1"/>
  <c r="M2514" i="1"/>
  <c r="M2513" i="1"/>
  <c r="M2512" i="1"/>
  <c r="M2511" i="1"/>
  <c r="M2510" i="1"/>
  <c r="M2509" i="1"/>
  <c r="M2508" i="1"/>
  <c r="M2507" i="1"/>
  <c r="M2506" i="1"/>
  <c r="M2505" i="1"/>
  <c r="M2504" i="1"/>
  <c r="M2503" i="1"/>
  <c r="M2502" i="1"/>
  <c r="M2501" i="1"/>
  <c r="M2500" i="1"/>
  <c r="M2499" i="1"/>
  <c r="M2498" i="1"/>
  <c r="M2497" i="1"/>
  <c r="M2496" i="1"/>
  <c r="M2495" i="1"/>
  <c r="M2494" i="1"/>
  <c r="M2493" i="1"/>
  <c r="M2492" i="1"/>
  <c r="M2491" i="1"/>
  <c r="M2490" i="1"/>
  <c r="M2489" i="1"/>
  <c r="M2488" i="1"/>
  <c r="M2487" i="1"/>
  <c r="M2486" i="1"/>
  <c r="M2485" i="1"/>
  <c r="M2484" i="1"/>
  <c r="M2483" i="1"/>
  <c r="M2482" i="1"/>
  <c r="M2481" i="1"/>
  <c r="M2480" i="1"/>
  <c r="M2479" i="1"/>
  <c r="M2478" i="1"/>
  <c r="M2477" i="1"/>
  <c r="M2476" i="1"/>
  <c r="M2475" i="1"/>
  <c r="M2474" i="1"/>
  <c r="M2473" i="1"/>
  <c r="M2472" i="1"/>
  <c r="M2471" i="1"/>
  <c r="M2470" i="1"/>
  <c r="M2469" i="1"/>
  <c r="M2468" i="1"/>
  <c r="M2467" i="1"/>
  <c r="M2466" i="1"/>
  <c r="M2465" i="1"/>
  <c r="M2464" i="1"/>
  <c r="M2463" i="1"/>
  <c r="M2462" i="1"/>
  <c r="M2461" i="1"/>
  <c r="M2460" i="1"/>
  <c r="M2459" i="1"/>
  <c r="M2458" i="1"/>
  <c r="M2457" i="1"/>
  <c r="M2456" i="1"/>
  <c r="M2455" i="1"/>
  <c r="M2454" i="1"/>
  <c r="M2453" i="1"/>
  <c r="M2452" i="1"/>
  <c r="M2451" i="1"/>
  <c r="M2450" i="1"/>
  <c r="M2449" i="1"/>
  <c r="M2448" i="1"/>
  <c r="M2447" i="1"/>
  <c r="M2446" i="1"/>
  <c r="M2445" i="1"/>
  <c r="M2444" i="1"/>
  <c r="M2443" i="1"/>
  <c r="M2442" i="1"/>
  <c r="M2441" i="1"/>
  <c r="M2440" i="1"/>
  <c r="M2439" i="1"/>
  <c r="M2438" i="1"/>
  <c r="M2437" i="1"/>
  <c r="M2436" i="1"/>
  <c r="M2435" i="1"/>
  <c r="M2434" i="1"/>
  <c r="M2433" i="1"/>
  <c r="M2432" i="1"/>
  <c r="M2431" i="1"/>
  <c r="M2430" i="1"/>
  <c r="M2429" i="1"/>
  <c r="M2428" i="1"/>
  <c r="M2427" i="1"/>
  <c r="M2426" i="1"/>
  <c r="M2425" i="1"/>
  <c r="M2424" i="1"/>
  <c r="M2423" i="1"/>
  <c r="M2422" i="1"/>
  <c r="M2421" i="1"/>
  <c r="M2420" i="1"/>
  <c r="M2419" i="1"/>
  <c r="M2418" i="1"/>
  <c r="M2417" i="1"/>
  <c r="M2416" i="1"/>
  <c r="M2415" i="1"/>
  <c r="M2414" i="1"/>
  <c r="M2413" i="1"/>
  <c r="M2412" i="1"/>
  <c r="M2411" i="1"/>
  <c r="M2410" i="1"/>
  <c r="M2409" i="1"/>
  <c r="M2408" i="1"/>
  <c r="M2407" i="1"/>
  <c r="M2406" i="1"/>
  <c r="M2405" i="1"/>
  <c r="M2404" i="1"/>
  <c r="M2403" i="1"/>
  <c r="M2402" i="1"/>
  <c r="M2401" i="1"/>
  <c r="M2400" i="1"/>
  <c r="M2399" i="1"/>
  <c r="M2398" i="1"/>
  <c r="M2397" i="1"/>
  <c r="M2396" i="1"/>
  <c r="M2395" i="1"/>
  <c r="M2394" i="1"/>
  <c r="M2393" i="1"/>
  <c r="M2392" i="1"/>
  <c r="M2391" i="1"/>
  <c r="M2390" i="1"/>
  <c r="M2389" i="1"/>
  <c r="M2388" i="1"/>
  <c r="M2387" i="1"/>
  <c r="M2386" i="1"/>
  <c r="M2385" i="1"/>
  <c r="M2384" i="1"/>
  <c r="M2383" i="1"/>
  <c r="M2382" i="1"/>
  <c r="M2381" i="1"/>
  <c r="M2380" i="1"/>
  <c r="M2379" i="1"/>
  <c r="M2378" i="1"/>
  <c r="M2377" i="1"/>
  <c r="M2376" i="1"/>
  <c r="M2375" i="1"/>
  <c r="M2374" i="1"/>
  <c r="M2373" i="1"/>
  <c r="M2372" i="1"/>
  <c r="M2371" i="1"/>
  <c r="M2370" i="1"/>
  <c r="M2369" i="1"/>
  <c r="M2368" i="1"/>
  <c r="M2367" i="1"/>
  <c r="M2366" i="1"/>
  <c r="M2365" i="1"/>
  <c r="M2364" i="1"/>
  <c r="M2363" i="1"/>
  <c r="M2362" i="1"/>
  <c r="M2361" i="1"/>
  <c r="M2360" i="1"/>
  <c r="M2359" i="1"/>
  <c r="M2358" i="1"/>
  <c r="M2357" i="1"/>
  <c r="M2356" i="1"/>
  <c r="M2355" i="1"/>
  <c r="M2354" i="1"/>
  <c r="M2353" i="1"/>
  <c r="M2352" i="1"/>
  <c r="M2351" i="1"/>
  <c r="M2350" i="1"/>
  <c r="M2349" i="1"/>
  <c r="M2348" i="1"/>
  <c r="M2347" i="1"/>
  <c r="M2346" i="1"/>
  <c r="M2345" i="1"/>
  <c r="M2344" i="1"/>
  <c r="M2343" i="1"/>
  <c r="M2342" i="1"/>
  <c r="M2341" i="1"/>
  <c r="M2340" i="1"/>
  <c r="M2339" i="1"/>
  <c r="M2338" i="1"/>
  <c r="M2337" i="1"/>
  <c r="M2336" i="1"/>
  <c r="M2335" i="1"/>
  <c r="M2334" i="1"/>
  <c r="M2333" i="1"/>
  <c r="M2332" i="1"/>
  <c r="M2331" i="1"/>
  <c r="M2330" i="1"/>
  <c r="M2329" i="1"/>
  <c r="M2328" i="1"/>
  <c r="M2327" i="1"/>
  <c r="M2326" i="1"/>
  <c r="M2325" i="1"/>
  <c r="M2324" i="1"/>
  <c r="M2323" i="1"/>
  <c r="M2322" i="1"/>
  <c r="M2321" i="1"/>
  <c r="M2320" i="1"/>
  <c r="M2319" i="1"/>
  <c r="M2318" i="1"/>
  <c r="M2317" i="1"/>
  <c r="M2316" i="1"/>
  <c r="M2315" i="1"/>
  <c r="M2314" i="1"/>
  <c r="M2313" i="1"/>
  <c r="M2312" i="1"/>
  <c r="M2311" i="1"/>
  <c r="M2310" i="1"/>
  <c r="M2309" i="1"/>
  <c r="M2308" i="1"/>
  <c r="M2307" i="1"/>
  <c r="M2306" i="1"/>
  <c r="M2305" i="1"/>
  <c r="M2304" i="1"/>
  <c r="M2303" i="1"/>
  <c r="M2302" i="1"/>
  <c r="M2301" i="1"/>
  <c r="M2300" i="1"/>
  <c r="M2299" i="1"/>
  <c r="M2298" i="1"/>
  <c r="M2297" i="1"/>
  <c r="M2296" i="1"/>
  <c r="M2295" i="1"/>
  <c r="M2294" i="1"/>
  <c r="M2293" i="1"/>
  <c r="M2292" i="1"/>
  <c r="M2291" i="1"/>
  <c r="M2290" i="1"/>
  <c r="M2289" i="1"/>
  <c r="M2288" i="1"/>
  <c r="M2287" i="1"/>
  <c r="M2286" i="1"/>
  <c r="M2285" i="1"/>
  <c r="M2284" i="1"/>
  <c r="M2283" i="1"/>
  <c r="M2282" i="1"/>
  <c r="M2281" i="1"/>
  <c r="M2280" i="1"/>
  <c r="M2279" i="1"/>
  <c r="M2278" i="1"/>
  <c r="M2277" i="1"/>
  <c r="M2276" i="1"/>
  <c r="M2275" i="1"/>
  <c r="M2274" i="1"/>
  <c r="M2273" i="1"/>
  <c r="M2272" i="1"/>
  <c r="M2271" i="1"/>
  <c r="M2270" i="1"/>
  <c r="M2269" i="1"/>
  <c r="M2268" i="1"/>
  <c r="M2267" i="1"/>
  <c r="M2266" i="1"/>
  <c r="M2265" i="1"/>
  <c r="M2264" i="1"/>
  <c r="M2263" i="1"/>
  <c r="M2262" i="1"/>
  <c r="M2261" i="1"/>
  <c r="M2260" i="1"/>
  <c r="M2259" i="1"/>
  <c r="M2258" i="1"/>
  <c r="M2257" i="1"/>
  <c r="M2256" i="1"/>
  <c r="M2255" i="1"/>
  <c r="M2254" i="1"/>
  <c r="M2253" i="1"/>
  <c r="M2252" i="1"/>
  <c r="M2251" i="1"/>
  <c r="M2250" i="1"/>
  <c r="M2249" i="1"/>
  <c r="M2248" i="1"/>
  <c r="M2247" i="1"/>
  <c r="M2246" i="1"/>
  <c r="M2245" i="1"/>
  <c r="M2244" i="1"/>
  <c r="M2243" i="1"/>
  <c r="M2242" i="1"/>
  <c r="M2241" i="1"/>
  <c r="M2240" i="1"/>
  <c r="M2239" i="1"/>
  <c r="M2238" i="1"/>
  <c r="M2237" i="1"/>
  <c r="M2236" i="1"/>
  <c r="M2235" i="1"/>
  <c r="M2234" i="1"/>
  <c r="M2233" i="1"/>
  <c r="M2232" i="1"/>
  <c r="M2231" i="1"/>
  <c r="M2230" i="1"/>
  <c r="M2229" i="1"/>
  <c r="M2228" i="1"/>
  <c r="M2227" i="1"/>
  <c r="M2226" i="1"/>
  <c r="M2225" i="1"/>
  <c r="M2224" i="1"/>
  <c r="M2223" i="1"/>
  <c r="M2222" i="1"/>
  <c r="M2221" i="1"/>
  <c r="M2220" i="1"/>
  <c r="M2219" i="1"/>
  <c r="M2218" i="1"/>
  <c r="M2217" i="1"/>
  <c r="M2216" i="1"/>
  <c r="M2215" i="1"/>
  <c r="M2214" i="1"/>
  <c r="M2213" i="1"/>
  <c r="M2212" i="1"/>
  <c r="M2211" i="1"/>
  <c r="M2210" i="1"/>
  <c r="M2209" i="1"/>
  <c r="M2208" i="1"/>
  <c r="M2207" i="1"/>
  <c r="M2206" i="1"/>
  <c r="M2205" i="1"/>
  <c r="M2204" i="1"/>
  <c r="M2203" i="1"/>
  <c r="M2202" i="1"/>
  <c r="M2201" i="1"/>
  <c r="M2200" i="1"/>
  <c r="M2199" i="1"/>
  <c r="M2198" i="1"/>
  <c r="M2197" i="1"/>
  <c r="M2196" i="1"/>
  <c r="M2195" i="1"/>
  <c r="M2194" i="1"/>
  <c r="M2193" i="1"/>
  <c r="M2192" i="1"/>
  <c r="M2191" i="1"/>
  <c r="M2190" i="1"/>
  <c r="M2189" i="1"/>
  <c r="M2188" i="1"/>
  <c r="M2187" i="1"/>
  <c r="M2186" i="1"/>
  <c r="M2185" i="1"/>
  <c r="M2184" i="1"/>
  <c r="M2183" i="1"/>
  <c r="M2182" i="1"/>
  <c r="M2181" i="1"/>
  <c r="M2180" i="1"/>
  <c r="M2179" i="1"/>
  <c r="M2178" i="1"/>
  <c r="M2177" i="1"/>
  <c r="M2176" i="1"/>
  <c r="M2175" i="1"/>
  <c r="M2174" i="1"/>
  <c r="M2173" i="1"/>
  <c r="M2172" i="1"/>
  <c r="M2171" i="1"/>
  <c r="M2170" i="1"/>
  <c r="M2169" i="1"/>
  <c r="M2168" i="1"/>
  <c r="M2167" i="1"/>
  <c r="M2166" i="1"/>
  <c r="M2165" i="1"/>
  <c r="M2164" i="1"/>
  <c r="M2163" i="1"/>
  <c r="M2162" i="1"/>
  <c r="M2161" i="1"/>
  <c r="M2160" i="1"/>
  <c r="M2159" i="1"/>
  <c r="M2158" i="1"/>
  <c r="M2157" i="1"/>
  <c r="M2156" i="1"/>
  <c r="M2155" i="1"/>
  <c r="M2154" i="1"/>
  <c r="M2153" i="1"/>
  <c r="M2152" i="1"/>
  <c r="M2151" i="1"/>
  <c r="M2150" i="1"/>
  <c r="M2149" i="1"/>
  <c r="M2148" i="1"/>
  <c r="M2147" i="1"/>
  <c r="M2146" i="1"/>
  <c r="M2145" i="1"/>
  <c r="M2144" i="1"/>
  <c r="M2143" i="1"/>
  <c r="M2142" i="1"/>
  <c r="M2141" i="1"/>
  <c r="M2140" i="1"/>
  <c r="M2139" i="1"/>
  <c r="M2138" i="1"/>
  <c r="M2137" i="1"/>
  <c r="M2136" i="1"/>
  <c r="M2135" i="1"/>
  <c r="M2134" i="1"/>
  <c r="M2133" i="1"/>
  <c r="M2132" i="1"/>
  <c r="M2131" i="1"/>
  <c r="M2130" i="1"/>
  <c r="M2129" i="1"/>
  <c r="M2128" i="1"/>
  <c r="M2127" i="1"/>
  <c r="M2126" i="1"/>
  <c r="M2125" i="1"/>
  <c r="M2124" i="1"/>
  <c r="M2123" i="1"/>
  <c r="M2122" i="1"/>
  <c r="M2121" i="1"/>
  <c r="M2120" i="1"/>
  <c r="M2119" i="1"/>
  <c r="M2118" i="1"/>
  <c r="M2117" i="1"/>
  <c r="M2116" i="1"/>
  <c r="M2115" i="1"/>
  <c r="M2114" i="1"/>
  <c r="M2113" i="1"/>
  <c r="M2112" i="1"/>
  <c r="M2111" i="1"/>
  <c r="M2110" i="1"/>
  <c r="M2109" i="1"/>
  <c r="M2108" i="1"/>
  <c r="M2107" i="1"/>
  <c r="M2106" i="1"/>
  <c r="M2105" i="1"/>
  <c r="M2104" i="1"/>
  <c r="M2103" i="1"/>
  <c r="M2102" i="1"/>
  <c r="M2101" i="1"/>
  <c r="M2100" i="1"/>
  <c r="M2099" i="1"/>
  <c r="M2098" i="1"/>
  <c r="M2097" i="1"/>
  <c r="M2096" i="1"/>
  <c r="M2095" i="1"/>
  <c r="M2094" i="1"/>
  <c r="M2093" i="1"/>
  <c r="M2092" i="1"/>
  <c r="M2091" i="1"/>
  <c r="M2090" i="1"/>
  <c r="M2089" i="1"/>
  <c r="M2088" i="1"/>
  <c r="M2087" i="1"/>
  <c r="M2086" i="1"/>
  <c r="M2085" i="1"/>
  <c r="M2084" i="1"/>
  <c r="M2083" i="1"/>
  <c r="M2082" i="1"/>
  <c r="M2081" i="1"/>
  <c r="M2080" i="1"/>
  <c r="M2079" i="1"/>
  <c r="M2078" i="1"/>
  <c r="M2077" i="1"/>
  <c r="M2076" i="1"/>
  <c r="M2075" i="1"/>
  <c r="M2074" i="1"/>
  <c r="M2073" i="1"/>
  <c r="M2072" i="1"/>
  <c r="M2071" i="1"/>
  <c r="M2070" i="1"/>
  <c r="M2069" i="1"/>
  <c r="M2068" i="1"/>
  <c r="M2067" i="1"/>
  <c r="M2066" i="1"/>
  <c r="M2065" i="1"/>
  <c r="M2064" i="1"/>
  <c r="M2063" i="1"/>
  <c r="M2062" i="1"/>
  <c r="M2061" i="1"/>
  <c r="M2060" i="1"/>
  <c r="M2059" i="1"/>
  <c r="M2058" i="1"/>
  <c r="M2057" i="1"/>
  <c r="M2056" i="1"/>
  <c r="M2055" i="1"/>
  <c r="M2054" i="1"/>
  <c r="M2053" i="1"/>
  <c r="M2052" i="1"/>
  <c r="M2051" i="1"/>
  <c r="M2050" i="1"/>
  <c r="M2049" i="1"/>
  <c r="M2048" i="1"/>
  <c r="M2047" i="1"/>
  <c r="M2046" i="1"/>
  <c r="M2045" i="1"/>
  <c r="M2044" i="1"/>
  <c r="M2043" i="1"/>
  <c r="M2042" i="1"/>
  <c r="M2041" i="1"/>
  <c r="M2040" i="1"/>
  <c r="M2039" i="1"/>
  <c r="M2038" i="1"/>
  <c r="M2037" i="1"/>
  <c r="M2036" i="1"/>
  <c r="M2035" i="1"/>
  <c r="M2034" i="1"/>
  <c r="M2033" i="1"/>
  <c r="M2032" i="1"/>
  <c r="M2031" i="1"/>
  <c r="M2030" i="1"/>
  <c r="M2029" i="1"/>
  <c r="M2028" i="1"/>
  <c r="M2027" i="1"/>
  <c r="M2026" i="1"/>
  <c r="M2025" i="1"/>
  <c r="M2024" i="1"/>
  <c r="M2023" i="1"/>
  <c r="M2022" i="1"/>
  <c r="M2021" i="1"/>
  <c r="M2020" i="1"/>
  <c r="M2019" i="1"/>
  <c r="M2018" i="1"/>
  <c r="M2017" i="1"/>
  <c r="M2016" i="1"/>
  <c r="M2015" i="1"/>
  <c r="M2014" i="1"/>
  <c r="M2013" i="1"/>
  <c r="M2012" i="1"/>
  <c r="M2011" i="1"/>
  <c r="M2010" i="1"/>
  <c r="M2009" i="1"/>
  <c r="M2008" i="1"/>
  <c r="M2007" i="1"/>
  <c r="M2006" i="1"/>
  <c r="M2005" i="1"/>
  <c r="M2004" i="1"/>
  <c r="M2003" i="1"/>
  <c r="M2002" i="1"/>
  <c r="M2001" i="1"/>
  <c r="M2000" i="1"/>
  <c r="M1999" i="1"/>
  <c r="M1998" i="1"/>
  <c r="M1997" i="1"/>
  <c r="M1996" i="1"/>
  <c r="M1995" i="1"/>
  <c r="M1994" i="1"/>
  <c r="M1993" i="1"/>
  <c r="M1992" i="1"/>
  <c r="M1991" i="1"/>
  <c r="M1990" i="1"/>
  <c r="M1989" i="1"/>
  <c r="M1988" i="1"/>
  <c r="M1987" i="1"/>
  <c r="M1986" i="1"/>
  <c r="M1985" i="1"/>
  <c r="M1984" i="1"/>
  <c r="M1983" i="1"/>
  <c r="M1982" i="1"/>
  <c r="M1981" i="1"/>
  <c r="M1980" i="1"/>
  <c r="M1979" i="1"/>
  <c r="M1978" i="1"/>
  <c r="M1977" i="1"/>
  <c r="M1976" i="1"/>
  <c r="M1975" i="1"/>
  <c r="M1974" i="1"/>
  <c r="M1973" i="1"/>
  <c r="M1972" i="1"/>
  <c r="M1971" i="1"/>
  <c r="M1970" i="1"/>
  <c r="M1969" i="1"/>
  <c r="M1968" i="1"/>
  <c r="M1967" i="1"/>
  <c r="M1966" i="1"/>
  <c r="M1965" i="1"/>
  <c r="M1964" i="1"/>
  <c r="M1963" i="1"/>
  <c r="M1962" i="1"/>
  <c r="M1961" i="1"/>
  <c r="M1960" i="1"/>
  <c r="M1959" i="1"/>
  <c r="M1958" i="1"/>
  <c r="M1957" i="1"/>
  <c r="M1956" i="1"/>
  <c r="M1955" i="1"/>
  <c r="M1954" i="1"/>
  <c r="M1953" i="1"/>
  <c r="M1952" i="1"/>
  <c r="M1951" i="1"/>
  <c r="M1950" i="1"/>
  <c r="M1949" i="1"/>
  <c r="M1948" i="1"/>
  <c r="M1947" i="1"/>
  <c r="M1946" i="1"/>
  <c r="M1945" i="1"/>
  <c r="M1944" i="1"/>
  <c r="M1943" i="1"/>
  <c r="M1942" i="1"/>
  <c r="M1941" i="1"/>
  <c r="M1940" i="1"/>
  <c r="M1939" i="1"/>
  <c r="M1938" i="1"/>
  <c r="M1937" i="1"/>
  <c r="M1936" i="1"/>
  <c r="M1935" i="1"/>
  <c r="M1934" i="1"/>
  <c r="M1933" i="1"/>
  <c r="M1932" i="1"/>
  <c r="M1931" i="1"/>
  <c r="M1930" i="1"/>
  <c r="M1929" i="1"/>
  <c r="M1928" i="1"/>
  <c r="M1927" i="1"/>
  <c r="M1926" i="1"/>
  <c r="M1925" i="1"/>
  <c r="M1924" i="1"/>
  <c r="M1923" i="1"/>
  <c r="M1922" i="1"/>
  <c r="M1921" i="1"/>
  <c r="M1920" i="1"/>
  <c r="M1919" i="1"/>
  <c r="M1918" i="1"/>
  <c r="M1917" i="1"/>
  <c r="M1916" i="1"/>
  <c r="M1915" i="1"/>
  <c r="M1914" i="1"/>
  <c r="M1913" i="1"/>
  <c r="M1912" i="1"/>
  <c r="M1911" i="1"/>
  <c r="M1910" i="1"/>
  <c r="M1909" i="1"/>
  <c r="M1908" i="1"/>
  <c r="M1907" i="1"/>
  <c r="M1906" i="1"/>
  <c r="M1905" i="1"/>
  <c r="M1904" i="1"/>
  <c r="M1903" i="1"/>
  <c r="M1902" i="1"/>
  <c r="M1901" i="1"/>
  <c r="M1900" i="1"/>
  <c r="M1899" i="1"/>
  <c r="M1898" i="1"/>
  <c r="M1897" i="1"/>
  <c r="M1896" i="1"/>
  <c r="M1895" i="1"/>
  <c r="M1894" i="1"/>
  <c r="M1893" i="1"/>
  <c r="M1892" i="1"/>
  <c r="M1891" i="1"/>
  <c r="M1890" i="1"/>
  <c r="M1889" i="1"/>
  <c r="M1888" i="1"/>
  <c r="M1887" i="1"/>
  <c r="M1886" i="1"/>
  <c r="M1885" i="1"/>
  <c r="M1884" i="1"/>
  <c r="M1883" i="1"/>
  <c r="M1882" i="1"/>
  <c r="M1881" i="1"/>
  <c r="M1880" i="1"/>
  <c r="M1879" i="1"/>
  <c r="M1878" i="1"/>
  <c r="M1877" i="1"/>
  <c r="M1876" i="1"/>
  <c r="M1875" i="1"/>
  <c r="M1874" i="1"/>
  <c r="M1873" i="1"/>
  <c r="M1872" i="1"/>
  <c r="M1871" i="1"/>
  <c r="M1870" i="1"/>
  <c r="M1869" i="1"/>
  <c r="M1868" i="1"/>
  <c r="M1867" i="1"/>
  <c r="M1866" i="1"/>
  <c r="M1865" i="1"/>
  <c r="M1864" i="1"/>
  <c r="M1863" i="1"/>
  <c r="M1862" i="1"/>
  <c r="M1861" i="1"/>
  <c r="M1860" i="1"/>
  <c r="M1859" i="1"/>
  <c r="M1858" i="1"/>
  <c r="M1857" i="1"/>
  <c r="M1856" i="1"/>
  <c r="M1855" i="1"/>
  <c r="M1854" i="1"/>
  <c r="M1853" i="1"/>
  <c r="M1852" i="1"/>
  <c r="M1851" i="1"/>
  <c r="M1850" i="1"/>
  <c r="M1849" i="1"/>
  <c r="M1848" i="1"/>
  <c r="M1847" i="1"/>
  <c r="M1846" i="1"/>
  <c r="M1845" i="1"/>
  <c r="M1844" i="1"/>
  <c r="M1843" i="1"/>
  <c r="M1842" i="1"/>
  <c r="M1841" i="1"/>
  <c r="M1840" i="1"/>
  <c r="M1839" i="1"/>
  <c r="M1838" i="1"/>
  <c r="M1837" i="1"/>
  <c r="M1836" i="1"/>
  <c r="M1835" i="1"/>
  <c r="M1834" i="1"/>
  <c r="M1833" i="1"/>
  <c r="M1832" i="1"/>
  <c r="M1831" i="1"/>
  <c r="M1830" i="1"/>
  <c r="M1829" i="1"/>
  <c r="M1828" i="1"/>
  <c r="M1827" i="1"/>
  <c r="M1826" i="1"/>
  <c r="M1825" i="1"/>
  <c r="M1824" i="1"/>
  <c r="M1823" i="1"/>
  <c r="M1822" i="1"/>
  <c r="M1821" i="1"/>
  <c r="M1820" i="1"/>
  <c r="M1819" i="1"/>
  <c r="M1818" i="1"/>
  <c r="M1817" i="1"/>
  <c r="M1816" i="1"/>
  <c r="M1815" i="1"/>
  <c r="M1814" i="1"/>
  <c r="M1813" i="1"/>
  <c r="M1812" i="1"/>
  <c r="M1811" i="1"/>
  <c r="M1810" i="1"/>
  <c r="M1809" i="1"/>
  <c r="M1808" i="1"/>
  <c r="M1807" i="1"/>
  <c r="M1806" i="1"/>
  <c r="M1805" i="1"/>
  <c r="M1804" i="1"/>
  <c r="M1803" i="1"/>
  <c r="M1802" i="1"/>
  <c r="M1801" i="1"/>
  <c r="M1800" i="1"/>
  <c r="M1799" i="1"/>
  <c r="M1798" i="1"/>
  <c r="M1797" i="1"/>
  <c r="M1796" i="1"/>
  <c r="M1795" i="1"/>
  <c r="M1794" i="1"/>
  <c r="M1793" i="1"/>
  <c r="M1792" i="1"/>
  <c r="M1791" i="1"/>
  <c r="M1790" i="1"/>
  <c r="M1789" i="1"/>
  <c r="M1788" i="1"/>
  <c r="M1787" i="1"/>
  <c r="M1786" i="1"/>
  <c r="M1785" i="1"/>
  <c r="M1784" i="1"/>
  <c r="M1783" i="1"/>
  <c r="M1782" i="1"/>
  <c r="M1781" i="1"/>
  <c r="M1780" i="1"/>
  <c r="M1779" i="1"/>
  <c r="M1778" i="1"/>
  <c r="M1777" i="1"/>
  <c r="M1776" i="1"/>
  <c r="M1775" i="1"/>
  <c r="M1774" i="1"/>
  <c r="M1773" i="1"/>
  <c r="M1772" i="1"/>
  <c r="M1771" i="1"/>
  <c r="M1770" i="1"/>
  <c r="M1769" i="1"/>
  <c r="M1768" i="1"/>
  <c r="M1767" i="1"/>
  <c r="M1766" i="1"/>
  <c r="M1765" i="1"/>
  <c r="M1764" i="1"/>
  <c r="M1763" i="1"/>
  <c r="M1762" i="1"/>
  <c r="M1761" i="1"/>
  <c r="M1760" i="1"/>
  <c r="M1759" i="1"/>
  <c r="M1758" i="1"/>
  <c r="M1757" i="1"/>
  <c r="M1756" i="1"/>
  <c r="M1755" i="1"/>
  <c r="M1754" i="1"/>
  <c r="M1753" i="1"/>
  <c r="M1752" i="1"/>
  <c r="M1751" i="1"/>
  <c r="M1750" i="1"/>
  <c r="M1749" i="1"/>
  <c r="M1748" i="1"/>
  <c r="M1747" i="1"/>
  <c r="M1746" i="1"/>
  <c r="M1745" i="1"/>
  <c r="M1744" i="1"/>
  <c r="M1743" i="1"/>
  <c r="M1742" i="1"/>
  <c r="M1741" i="1"/>
  <c r="M1740" i="1"/>
  <c r="M1739" i="1"/>
  <c r="M1738" i="1"/>
  <c r="M1737" i="1"/>
  <c r="M1736" i="1"/>
  <c r="M1735" i="1"/>
  <c r="M1734" i="1"/>
  <c r="M1733" i="1"/>
  <c r="M1732" i="1"/>
  <c r="M1731" i="1"/>
  <c r="M1730" i="1"/>
  <c r="M1729" i="1"/>
  <c r="M1728" i="1"/>
  <c r="M1727" i="1"/>
  <c r="M1726" i="1"/>
  <c r="M1725" i="1"/>
  <c r="M1724" i="1"/>
  <c r="M1723" i="1"/>
  <c r="M1722" i="1"/>
  <c r="M1721" i="1"/>
  <c r="M1720" i="1"/>
  <c r="M1719" i="1"/>
  <c r="M1718" i="1"/>
  <c r="M1717" i="1"/>
  <c r="M1716" i="1"/>
  <c r="M1715" i="1"/>
  <c r="M1714" i="1"/>
  <c r="M1713" i="1"/>
  <c r="M1712" i="1"/>
  <c r="M1711" i="1"/>
  <c r="M1710" i="1"/>
  <c r="M1709" i="1"/>
  <c r="M1708" i="1"/>
  <c r="M1707" i="1"/>
  <c r="M1706" i="1"/>
  <c r="M1705" i="1"/>
  <c r="M1704" i="1"/>
  <c r="M1703" i="1"/>
  <c r="M1702" i="1"/>
  <c r="M1701" i="1"/>
  <c r="M1700" i="1"/>
  <c r="M1699" i="1"/>
  <c r="M1698" i="1"/>
  <c r="M1697" i="1"/>
  <c r="M1696" i="1"/>
  <c r="M1695" i="1"/>
  <c r="M1694" i="1"/>
  <c r="M1693" i="1"/>
  <c r="M1692" i="1"/>
  <c r="M1691" i="1"/>
  <c r="M1690" i="1"/>
  <c r="M1689" i="1"/>
  <c r="M1688" i="1"/>
  <c r="M1687" i="1"/>
  <c r="M1686" i="1"/>
  <c r="M1685" i="1"/>
  <c r="M1684" i="1"/>
  <c r="M1683" i="1"/>
  <c r="M1682" i="1"/>
  <c r="M1681" i="1"/>
  <c r="M1680" i="1"/>
  <c r="M1679" i="1"/>
  <c r="M1678" i="1"/>
  <c r="M1677" i="1"/>
  <c r="M1676" i="1"/>
  <c r="M1675" i="1"/>
  <c r="M1674" i="1"/>
  <c r="M1673" i="1"/>
  <c r="M1672" i="1"/>
  <c r="M1671" i="1"/>
  <c r="M1670" i="1"/>
  <c r="M1669" i="1"/>
  <c r="M1668" i="1"/>
  <c r="M1667" i="1"/>
  <c r="M1666" i="1"/>
  <c r="M1665" i="1"/>
  <c r="M1664" i="1"/>
  <c r="M1663" i="1"/>
  <c r="M1662" i="1"/>
  <c r="M1661" i="1"/>
  <c r="M1660" i="1"/>
  <c r="M1659" i="1"/>
  <c r="M1658" i="1"/>
  <c r="M1657" i="1"/>
  <c r="M1656" i="1"/>
  <c r="M1655" i="1"/>
  <c r="M1654" i="1"/>
  <c r="M1653" i="1"/>
  <c r="M1652" i="1"/>
  <c r="M1651" i="1"/>
  <c r="M1650" i="1"/>
  <c r="M1649" i="1"/>
  <c r="M1648" i="1"/>
  <c r="M1647" i="1"/>
  <c r="M1646" i="1"/>
  <c r="M1645" i="1"/>
  <c r="M1644" i="1"/>
  <c r="M1643" i="1"/>
  <c r="M1642" i="1"/>
  <c r="M1641" i="1"/>
  <c r="M1640" i="1"/>
  <c r="M1639" i="1"/>
  <c r="M1638" i="1"/>
  <c r="M1637" i="1"/>
  <c r="M1636" i="1"/>
  <c r="M1635" i="1"/>
  <c r="M1634" i="1"/>
  <c r="M1633" i="1"/>
  <c r="M1632" i="1"/>
  <c r="M1631" i="1"/>
  <c r="M1630" i="1"/>
  <c r="M1629" i="1"/>
  <c r="M1628" i="1"/>
  <c r="M1627" i="1"/>
  <c r="M1626" i="1"/>
  <c r="M1625" i="1"/>
  <c r="M1624" i="1"/>
  <c r="M1623" i="1"/>
  <c r="M1622" i="1"/>
  <c r="M1621" i="1"/>
  <c r="M1620" i="1"/>
  <c r="M1619" i="1"/>
  <c r="M1618" i="1"/>
  <c r="M1617" i="1"/>
  <c r="M1616" i="1"/>
  <c r="M1615" i="1"/>
  <c r="M1614" i="1"/>
  <c r="M1613" i="1"/>
  <c r="M1612" i="1"/>
  <c r="M1611" i="1"/>
  <c r="M1610" i="1"/>
  <c r="M1609" i="1"/>
  <c r="M1608" i="1"/>
  <c r="M1607" i="1"/>
  <c r="M1606" i="1"/>
  <c r="M1605" i="1"/>
  <c r="M1604" i="1"/>
  <c r="M1603" i="1"/>
  <c r="M1602" i="1"/>
  <c r="M1601" i="1"/>
  <c r="M1600" i="1"/>
  <c r="M1599" i="1"/>
  <c r="M1598" i="1"/>
  <c r="M1597" i="1"/>
  <c r="M1596" i="1"/>
  <c r="M1595" i="1"/>
  <c r="M1594" i="1"/>
  <c r="M1593" i="1"/>
  <c r="M1592" i="1"/>
  <c r="M1591" i="1"/>
  <c r="M1590" i="1"/>
  <c r="M1589" i="1"/>
  <c r="M1588" i="1"/>
  <c r="M1587" i="1"/>
  <c r="M1586" i="1"/>
  <c r="M1585" i="1"/>
  <c r="M1584" i="1"/>
  <c r="M1583" i="1"/>
  <c r="M1582" i="1"/>
  <c r="M1581" i="1"/>
  <c r="M1580" i="1"/>
  <c r="M1579" i="1"/>
  <c r="M1578" i="1"/>
  <c r="M1577" i="1"/>
  <c r="M1576" i="1"/>
  <c r="M1575" i="1"/>
  <c r="M1574" i="1"/>
  <c r="M1573" i="1"/>
  <c r="M1572" i="1"/>
  <c r="M1571" i="1"/>
  <c r="M1570" i="1"/>
  <c r="M1569" i="1"/>
  <c r="M1568" i="1"/>
  <c r="M1567" i="1"/>
  <c r="M1566" i="1"/>
  <c r="M1565" i="1"/>
  <c r="M1564" i="1"/>
  <c r="M1563" i="1"/>
  <c r="M1562" i="1"/>
  <c r="M1561" i="1"/>
  <c r="M1560" i="1"/>
  <c r="M1559" i="1"/>
  <c r="M1558" i="1"/>
  <c r="M1557" i="1"/>
  <c r="M1556" i="1"/>
  <c r="M1555" i="1"/>
  <c r="M1554" i="1"/>
  <c r="M1553" i="1"/>
  <c r="M1552" i="1"/>
  <c r="M1551" i="1"/>
  <c r="M1550" i="1"/>
  <c r="M1549" i="1"/>
  <c r="M1548" i="1"/>
  <c r="M1547" i="1"/>
  <c r="M1546" i="1"/>
  <c r="M1545" i="1"/>
  <c r="M1544" i="1"/>
  <c r="M1543" i="1"/>
  <c r="M1542" i="1"/>
  <c r="M1541" i="1"/>
  <c r="M1540" i="1"/>
  <c r="M1539" i="1"/>
  <c r="M1538" i="1"/>
  <c r="M1537" i="1"/>
  <c r="M1536" i="1"/>
  <c r="M1535" i="1"/>
  <c r="M1534" i="1"/>
  <c r="M1533" i="1"/>
  <c r="M1532" i="1"/>
  <c r="M1531" i="1"/>
  <c r="M1530" i="1"/>
  <c r="M1529" i="1"/>
  <c r="M1528" i="1"/>
  <c r="M1527" i="1"/>
  <c r="M1526" i="1"/>
  <c r="M1525" i="1"/>
  <c r="M1524" i="1"/>
  <c r="M1523" i="1"/>
  <c r="M1522" i="1"/>
  <c r="M1521" i="1"/>
  <c r="M1520" i="1"/>
  <c r="M1519" i="1"/>
  <c r="M1518" i="1"/>
  <c r="M1517" i="1"/>
  <c r="M1516" i="1"/>
  <c r="M1515" i="1"/>
  <c r="M1514" i="1"/>
  <c r="M1513" i="1"/>
  <c r="M1512" i="1"/>
  <c r="M1511" i="1"/>
  <c r="M1510" i="1"/>
  <c r="M1509" i="1"/>
  <c r="M1508" i="1"/>
  <c r="M1507" i="1"/>
  <c r="M1506" i="1"/>
  <c r="M1505" i="1"/>
  <c r="M1504" i="1"/>
  <c r="M1503" i="1"/>
  <c r="M1502" i="1"/>
  <c r="M1501" i="1"/>
  <c r="M1500" i="1"/>
  <c r="M1499" i="1"/>
  <c r="M1498" i="1"/>
  <c r="M1497" i="1"/>
  <c r="M1496" i="1"/>
  <c r="M1495" i="1"/>
  <c r="M1494" i="1"/>
  <c r="M1493" i="1"/>
  <c r="M1492" i="1"/>
  <c r="M1491" i="1"/>
  <c r="M1490" i="1"/>
  <c r="M1489" i="1"/>
  <c r="M1488" i="1"/>
  <c r="M1487" i="1"/>
  <c r="M1486" i="1"/>
  <c r="M1485" i="1"/>
  <c r="M1484" i="1"/>
  <c r="M1483" i="1"/>
  <c r="M1482" i="1"/>
  <c r="M1481" i="1"/>
  <c r="M1480" i="1"/>
  <c r="M1479" i="1"/>
  <c r="M1478" i="1"/>
  <c r="M1477" i="1"/>
  <c r="M1476" i="1"/>
  <c r="M1475" i="1"/>
  <c r="M1474" i="1"/>
  <c r="M1473" i="1"/>
  <c r="M1472" i="1"/>
  <c r="M1471" i="1"/>
  <c r="M1470" i="1"/>
  <c r="M1469" i="1"/>
  <c r="M1468" i="1"/>
  <c r="M1467" i="1"/>
  <c r="M1466" i="1"/>
  <c r="M1465" i="1"/>
  <c r="M1464" i="1"/>
  <c r="M1463" i="1"/>
  <c r="M1462" i="1"/>
  <c r="M1461" i="1"/>
  <c r="M1460" i="1"/>
  <c r="M1459" i="1"/>
  <c r="M1458" i="1"/>
  <c r="M1457" i="1"/>
  <c r="M1456" i="1"/>
  <c r="M1455" i="1"/>
  <c r="M1454" i="1"/>
  <c r="M1453" i="1"/>
  <c r="M1452" i="1"/>
  <c r="M1451" i="1"/>
  <c r="M1450" i="1"/>
  <c r="M1449" i="1"/>
  <c r="M1448" i="1"/>
  <c r="M1447" i="1"/>
  <c r="M1446" i="1"/>
  <c r="M1445" i="1"/>
  <c r="M1444" i="1"/>
  <c r="M1443" i="1"/>
  <c r="M1442" i="1"/>
  <c r="M1441" i="1"/>
  <c r="M1440" i="1"/>
  <c r="M1439" i="1"/>
  <c r="M1438" i="1"/>
  <c r="M1437" i="1"/>
  <c r="M1436" i="1"/>
  <c r="M1435" i="1"/>
  <c r="M1434" i="1"/>
  <c r="M1433" i="1"/>
  <c r="M1432" i="1"/>
  <c r="M1431" i="1"/>
  <c r="M1430" i="1"/>
  <c r="M1429" i="1"/>
  <c r="M1428" i="1"/>
  <c r="M1427" i="1"/>
  <c r="M1426" i="1"/>
  <c r="M1425" i="1"/>
  <c r="M1424" i="1"/>
  <c r="M1423" i="1"/>
  <c r="M1422" i="1"/>
  <c r="M1421" i="1"/>
  <c r="M1420" i="1"/>
  <c r="M1419" i="1"/>
  <c r="M1418" i="1"/>
  <c r="M1417" i="1"/>
  <c r="M1416" i="1"/>
  <c r="M1415" i="1"/>
  <c r="M1414" i="1"/>
  <c r="M1413" i="1"/>
  <c r="M1412" i="1"/>
  <c r="M1411" i="1"/>
  <c r="M1410" i="1"/>
  <c r="M1409" i="1"/>
  <c r="M1408" i="1"/>
  <c r="M1407" i="1"/>
  <c r="M1406" i="1"/>
  <c r="M1405" i="1"/>
  <c r="M1404" i="1"/>
  <c r="M1403" i="1"/>
  <c r="M1402" i="1"/>
  <c r="M1401" i="1"/>
  <c r="M1400" i="1"/>
  <c r="M1399" i="1"/>
  <c r="M1398" i="1"/>
  <c r="M1397" i="1"/>
  <c r="M1396" i="1"/>
  <c r="M1395" i="1"/>
  <c r="M1394" i="1"/>
  <c r="M1393" i="1"/>
  <c r="M1392" i="1"/>
  <c r="M1391" i="1"/>
  <c r="M1390" i="1"/>
  <c r="M1389" i="1"/>
  <c r="M1388" i="1"/>
  <c r="M1387" i="1"/>
  <c r="M1386" i="1"/>
  <c r="M1385" i="1"/>
  <c r="M1384" i="1"/>
  <c r="M1383" i="1"/>
  <c r="M1382" i="1"/>
  <c r="M1381" i="1"/>
  <c r="M1380" i="1"/>
  <c r="M1379" i="1"/>
  <c r="M1378" i="1"/>
  <c r="M1377" i="1"/>
  <c r="M1376" i="1"/>
  <c r="M1375" i="1"/>
  <c r="M1374" i="1"/>
  <c r="M1373" i="1"/>
  <c r="M1372" i="1"/>
  <c r="M1371" i="1"/>
  <c r="M1370" i="1"/>
  <c r="M1369" i="1"/>
  <c r="M1368" i="1"/>
  <c r="M1367" i="1"/>
  <c r="M1366" i="1"/>
  <c r="M1365" i="1"/>
  <c r="M1364" i="1"/>
  <c r="M1363" i="1"/>
  <c r="M1362" i="1"/>
  <c r="M1361" i="1"/>
  <c r="M1360" i="1"/>
  <c r="M1359" i="1"/>
  <c r="M1358" i="1"/>
  <c r="M1357" i="1"/>
  <c r="M1356" i="1"/>
  <c r="M1355" i="1"/>
  <c r="M1354" i="1"/>
  <c r="M1353" i="1"/>
  <c r="M1352" i="1"/>
  <c r="M1351" i="1"/>
  <c r="M1350" i="1"/>
  <c r="M1349" i="1"/>
  <c r="M1348" i="1"/>
  <c r="M1347" i="1"/>
  <c r="M1346" i="1"/>
  <c r="M1345" i="1"/>
  <c r="M1344" i="1"/>
  <c r="M1343" i="1"/>
  <c r="M1342" i="1"/>
  <c r="M1341" i="1"/>
  <c r="M1340" i="1"/>
  <c r="M1339" i="1"/>
  <c r="M1338" i="1"/>
  <c r="M1337" i="1"/>
  <c r="M1336" i="1"/>
  <c r="M1335" i="1"/>
  <c r="M1334" i="1"/>
  <c r="M1333" i="1"/>
  <c r="M1332" i="1"/>
  <c r="M1331" i="1"/>
  <c r="M1330" i="1"/>
  <c r="M1329" i="1"/>
  <c r="M1328" i="1"/>
  <c r="M1327" i="1"/>
  <c r="M1326" i="1"/>
  <c r="M1325" i="1"/>
  <c r="M1324" i="1"/>
  <c r="M1323" i="1"/>
  <c r="M1322" i="1"/>
  <c r="M1321" i="1"/>
  <c r="M1320" i="1"/>
  <c r="M1319" i="1"/>
  <c r="M1318" i="1"/>
  <c r="M1317" i="1"/>
  <c r="M1316" i="1"/>
  <c r="M1315" i="1"/>
  <c r="M1314" i="1"/>
  <c r="M1313" i="1"/>
  <c r="M1312" i="1"/>
  <c r="M1311" i="1"/>
  <c r="M1310" i="1"/>
  <c r="M1309" i="1"/>
  <c r="M1308" i="1"/>
  <c r="M1307" i="1"/>
  <c r="M1306" i="1"/>
  <c r="M1305" i="1"/>
  <c r="M1304" i="1"/>
  <c r="M1303" i="1"/>
  <c r="M1302" i="1"/>
  <c r="M1301" i="1"/>
  <c r="M1300" i="1"/>
  <c r="M1299" i="1"/>
  <c r="M1298" i="1"/>
  <c r="M1297" i="1"/>
  <c r="M1296" i="1"/>
  <c r="M1295" i="1"/>
  <c r="M1294" i="1"/>
  <c r="M1293" i="1"/>
  <c r="M1292" i="1"/>
  <c r="M1291" i="1"/>
  <c r="M1290" i="1"/>
  <c r="M1289" i="1"/>
  <c r="M1288" i="1"/>
  <c r="M1287" i="1"/>
  <c r="M1286" i="1"/>
  <c r="M1285" i="1"/>
  <c r="M1284" i="1"/>
  <c r="M1283" i="1"/>
  <c r="M1282" i="1"/>
  <c r="M1281" i="1"/>
  <c r="M1280" i="1"/>
  <c r="M1279" i="1"/>
  <c r="M1278" i="1"/>
  <c r="M1277" i="1"/>
  <c r="M1276" i="1"/>
  <c r="M1275" i="1"/>
  <c r="M1274" i="1"/>
  <c r="M1273" i="1"/>
  <c r="M1272" i="1"/>
  <c r="M1271" i="1"/>
  <c r="M1270" i="1"/>
  <c r="M1269" i="1"/>
  <c r="M1268" i="1"/>
  <c r="M1267" i="1"/>
  <c r="M1266" i="1"/>
  <c r="M1265" i="1"/>
  <c r="M1264" i="1"/>
  <c r="M1263" i="1"/>
  <c r="M1262" i="1"/>
  <c r="M1261" i="1"/>
  <c r="M1260" i="1"/>
  <c r="M1259" i="1"/>
  <c r="M1258" i="1"/>
  <c r="M1257" i="1"/>
  <c r="M1256" i="1"/>
  <c r="M1255" i="1"/>
  <c r="M1254" i="1"/>
  <c r="M1253" i="1"/>
  <c r="M1252" i="1"/>
  <c r="M1251" i="1"/>
  <c r="M1250" i="1"/>
  <c r="M1249" i="1"/>
  <c r="M1248" i="1"/>
  <c r="M1247" i="1"/>
  <c r="M1246" i="1"/>
  <c r="M1245" i="1"/>
  <c r="M1244" i="1"/>
  <c r="M1243" i="1"/>
  <c r="M1242" i="1"/>
  <c r="M1241" i="1"/>
  <c r="M1240" i="1"/>
  <c r="M1239" i="1"/>
  <c r="M1238" i="1"/>
  <c r="M1237" i="1"/>
  <c r="M1236" i="1"/>
  <c r="M1235" i="1"/>
  <c r="M1234" i="1"/>
  <c r="M1233" i="1"/>
  <c r="M1232" i="1"/>
  <c r="M1231" i="1"/>
  <c r="M1230" i="1"/>
  <c r="M1229" i="1"/>
  <c r="M1228" i="1"/>
  <c r="M1227" i="1"/>
  <c r="M1226" i="1"/>
  <c r="M1225" i="1"/>
  <c r="M1224" i="1"/>
  <c r="M1223" i="1"/>
  <c r="M1222" i="1"/>
  <c r="M1221" i="1"/>
  <c r="M1220" i="1"/>
  <c r="M1219" i="1"/>
  <c r="M1218" i="1"/>
  <c r="M1217" i="1"/>
  <c r="M1216" i="1"/>
  <c r="M1215" i="1"/>
  <c r="M1214" i="1"/>
  <c r="M1213" i="1"/>
  <c r="M1212" i="1"/>
  <c r="M1211" i="1"/>
  <c r="M1210" i="1"/>
  <c r="M1209" i="1"/>
  <c r="M1208" i="1"/>
  <c r="M1207" i="1"/>
  <c r="M1206" i="1"/>
  <c r="M1205" i="1"/>
  <c r="M1204" i="1"/>
  <c r="M1203" i="1"/>
  <c r="M1202" i="1"/>
  <c r="M1201" i="1"/>
  <c r="M1200" i="1"/>
  <c r="M1199" i="1"/>
  <c r="M1198" i="1"/>
  <c r="M1197" i="1"/>
  <c r="M1196" i="1"/>
  <c r="M1195" i="1"/>
  <c r="M1194" i="1"/>
  <c r="M1193" i="1"/>
  <c r="J6" i="77" l="1"/>
  <c r="C3606" i="1" l="1"/>
  <c r="B3606" i="1"/>
  <c r="C3605" i="1"/>
  <c r="B3605" i="1"/>
  <c r="C3604" i="1"/>
  <c r="B3604" i="1"/>
  <c r="C3603" i="1"/>
  <c r="B3603" i="1"/>
  <c r="C3602" i="1"/>
  <c r="B3602" i="1"/>
  <c r="C3601" i="1"/>
  <c r="B3601" i="1"/>
  <c r="C3600" i="1"/>
  <c r="B3600" i="1"/>
  <c r="C3599" i="1"/>
  <c r="B3599" i="1"/>
  <c r="C3598" i="1"/>
  <c r="B3598" i="1"/>
  <c r="C3597" i="1"/>
  <c r="B3597" i="1"/>
  <c r="C3596" i="1"/>
  <c r="B3596" i="1"/>
  <c r="C3595" i="1"/>
  <c r="B3595" i="1"/>
  <c r="C3594" i="1"/>
  <c r="B3594" i="1"/>
  <c r="C3593" i="1"/>
  <c r="B3593" i="1"/>
  <c r="C3592" i="1"/>
  <c r="B3592" i="1"/>
  <c r="C3591" i="1"/>
  <c r="B3591" i="1"/>
  <c r="C3590" i="1"/>
  <c r="B3590" i="1"/>
  <c r="C3589" i="1"/>
  <c r="B3589" i="1"/>
  <c r="C3588" i="1"/>
  <c r="B3588" i="1"/>
  <c r="C3587" i="1"/>
  <c r="B3587" i="1"/>
  <c r="C3586" i="1"/>
  <c r="B3586" i="1"/>
  <c r="C3585" i="1"/>
  <c r="B3585" i="1"/>
  <c r="C3584" i="1"/>
  <c r="B3584" i="1"/>
  <c r="C3583" i="1"/>
  <c r="B3583" i="1"/>
  <c r="C3582" i="1"/>
  <c r="B3582" i="1"/>
  <c r="C3581" i="1"/>
  <c r="B3581" i="1"/>
  <c r="C3580" i="1"/>
  <c r="B3580" i="1"/>
  <c r="C3579" i="1"/>
  <c r="B3579" i="1"/>
  <c r="C3578" i="1"/>
  <c r="B3578" i="1"/>
  <c r="C3577" i="1"/>
  <c r="B3577" i="1"/>
  <c r="C3576" i="1"/>
  <c r="B3576" i="1"/>
  <c r="C3575" i="1"/>
  <c r="B3575" i="1"/>
  <c r="C3574" i="1"/>
  <c r="B3574" i="1"/>
  <c r="C3573" i="1"/>
  <c r="C3572" i="1"/>
  <c r="C3571" i="1"/>
  <c r="C3570" i="1"/>
  <c r="C3569" i="1"/>
  <c r="C3568" i="1"/>
  <c r="C3567" i="1"/>
  <c r="C3566" i="1"/>
  <c r="C3565" i="1"/>
  <c r="C3564" i="1"/>
  <c r="C3563" i="1"/>
  <c r="C3562" i="1"/>
  <c r="C3561" i="1"/>
  <c r="C3560" i="1"/>
  <c r="C3559" i="1"/>
  <c r="C3558" i="1"/>
  <c r="C3557" i="1"/>
  <c r="C3556" i="1"/>
  <c r="C3555" i="1"/>
  <c r="C3554" i="1"/>
  <c r="C3553" i="1"/>
  <c r="C3552" i="1"/>
  <c r="C3551" i="1"/>
  <c r="C3550" i="1"/>
  <c r="C3549" i="1"/>
  <c r="C3548" i="1"/>
  <c r="C3547" i="1"/>
  <c r="C3546" i="1"/>
  <c r="M6" i="77"/>
  <c r="N3600" i="1"/>
  <c r="N3599" i="1"/>
  <c r="N3598" i="1"/>
  <c r="N3597" i="1"/>
  <c r="N3596" i="1"/>
  <c r="N3595" i="1"/>
  <c r="N3594" i="1"/>
  <c r="N3593" i="1"/>
  <c r="N3592" i="1"/>
  <c r="N3591" i="1"/>
  <c r="N3590" i="1"/>
  <c r="N3589" i="1"/>
  <c r="N3588" i="1"/>
  <c r="N3587" i="1"/>
  <c r="N3586" i="1"/>
  <c r="N3585" i="1"/>
  <c r="N3584" i="1"/>
  <c r="N3583" i="1"/>
  <c r="N3582" i="1"/>
  <c r="N3581" i="1"/>
  <c r="N3580" i="1"/>
  <c r="N3579" i="1"/>
  <c r="N3578" i="1"/>
  <c r="N3577" i="1"/>
  <c r="N3576" i="1"/>
  <c r="N3575" i="1"/>
  <c r="N3574" i="1"/>
  <c r="N3573" i="1"/>
  <c r="N3572" i="1"/>
  <c r="N3571" i="1"/>
  <c r="N3570" i="1"/>
  <c r="N3569" i="1"/>
  <c r="N3568" i="1"/>
  <c r="N3567" i="1"/>
  <c r="N3566" i="1"/>
  <c r="N3565" i="1"/>
  <c r="N3564" i="1"/>
  <c r="N3563" i="1"/>
  <c r="N3562" i="1"/>
  <c r="N3561" i="1"/>
  <c r="N3560" i="1"/>
  <c r="N3559" i="1"/>
  <c r="N3558" i="1"/>
  <c r="N3557" i="1"/>
  <c r="N3556" i="1"/>
  <c r="N3555" i="1"/>
  <c r="N3554" i="1"/>
  <c r="N3553" i="1"/>
  <c r="N3552" i="1"/>
  <c r="N3551" i="1"/>
  <c r="N3550" i="1"/>
  <c r="N3549" i="1"/>
  <c r="N3548" i="1"/>
  <c r="N3547" i="1"/>
  <c r="N3546" i="1"/>
  <c r="N3545" i="1"/>
  <c r="N3544" i="1"/>
  <c r="N3543" i="1"/>
  <c r="N3542" i="1"/>
  <c r="N3541" i="1"/>
  <c r="N3540" i="1"/>
  <c r="N3539" i="1"/>
  <c r="N3538" i="1"/>
  <c r="N3537" i="1"/>
  <c r="N3536" i="1"/>
  <c r="N3535" i="1"/>
  <c r="N3534" i="1"/>
  <c r="N3533" i="1"/>
  <c r="N3532" i="1"/>
  <c r="N3531" i="1"/>
  <c r="N3530" i="1"/>
  <c r="N3529" i="1"/>
  <c r="N3528" i="1"/>
  <c r="N3527" i="1"/>
  <c r="N3526" i="1"/>
  <c r="N3525" i="1"/>
  <c r="N3524" i="1"/>
  <c r="N3523" i="1"/>
  <c r="N3522" i="1"/>
  <c r="N3521" i="1"/>
  <c r="N3520" i="1"/>
  <c r="N3519" i="1"/>
  <c r="N3518" i="1"/>
  <c r="N3517" i="1"/>
  <c r="N3516" i="1"/>
  <c r="N3515" i="1"/>
  <c r="N3514" i="1"/>
  <c r="N3513" i="1"/>
  <c r="N3512" i="1"/>
  <c r="N3511" i="1"/>
  <c r="N3510" i="1"/>
  <c r="N3509" i="1"/>
  <c r="N3508" i="1"/>
  <c r="N3507" i="1"/>
  <c r="N3506" i="1"/>
  <c r="N3505" i="1"/>
  <c r="N3504" i="1"/>
  <c r="N3503" i="1"/>
  <c r="N3502" i="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41" i="1"/>
  <c r="N3340" i="1"/>
  <c r="N3339"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8" i="1"/>
  <c r="N3267"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5" i="1"/>
  <c r="N2724" i="1"/>
  <c r="N2723"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1967" i="1"/>
  <c r="N1966" i="1"/>
  <c r="N1965" i="1"/>
  <c r="N1964" i="1"/>
  <c r="N1963" i="1"/>
  <c r="N1962" i="1"/>
  <c r="N1961" i="1"/>
  <c r="N1960"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1925" i="1"/>
  <c r="N1924" i="1"/>
  <c r="N1923" i="1"/>
  <c r="N1922" i="1"/>
  <c r="N1921" i="1"/>
  <c r="N1920" i="1"/>
  <c r="N1919" i="1"/>
  <c r="N1918" i="1"/>
  <c r="N1917" i="1"/>
  <c r="N1916" i="1"/>
  <c r="N1915" i="1"/>
  <c r="N1914" i="1"/>
  <c r="N1913" i="1"/>
  <c r="N1912" i="1"/>
  <c r="N1911" i="1"/>
  <c r="N1910" i="1"/>
  <c r="N1909" i="1"/>
  <c r="N1908" i="1"/>
  <c r="N1907" i="1"/>
  <c r="N1906" i="1"/>
  <c r="N1905" i="1"/>
  <c r="N1904" i="1"/>
  <c r="N1903" i="1"/>
  <c r="N1902" i="1"/>
  <c r="N1901" i="1"/>
  <c r="N1900" i="1"/>
  <c r="N1899" i="1"/>
  <c r="N1898" i="1"/>
  <c r="N1897" i="1"/>
  <c r="N1896" i="1"/>
  <c r="N1895" i="1"/>
  <c r="N1894" i="1"/>
  <c r="N1893" i="1"/>
  <c r="N1892" i="1"/>
  <c r="N1891" i="1"/>
  <c r="N1890" i="1"/>
  <c r="N1889" i="1"/>
  <c r="N1888" i="1"/>
  <c r="N1887" i="1"/>
  <c r="N1886" i="1"/>
  <c r="N1885" i="1"/>
  <c r="N1884" i="1"/>
  <c r="N1883" i="1"/>
  <c r="N1882" i="1"/>
  <c r="N1881" i="1"/>
  <c r="N1880" i="1"/>
  <c r="N1879" i="1"/>
  <c r="N1878" i="1"/>
  <c r="N1877" i="1"/>
  <c r="N1876" i="1"/>
  <c r="N1875" i="1"/>
  <c r="N1874" i="1"/>
  <c r="N1873" i="1"/>
  <c r="N1872" i="1"/>
  <c r="N1871" i="1"/>
  <c r="N1870" i="1"/>
  <c r="N1869" i="1"/>
  <c r="N1868" i="1"/>
  <c r="N1867" i="1"/>
  <c r="N1866" i="1"/>
  <c r="N1865" i="1"/>
  <c r="N1864" i="1"/>
  <c r="N1863" i="1"/>
  <c r="N1862" i="1"/>
  <c r="N1861" i="1"/>
  <c r="N1860" i="1"/>
  <c r="N1859" i="1"/>
  <c r="N1858" i="1"/>
  <c r="N1857" i="1"/>
  <c r="N1856" i="1"/>
  <c r="N1855" i="1"/>
  <c r="N1854" i="1"/>
  <c r="N1853" i="1"/>
  <c r="N1852" i="1"/>
  <c r="N1851" i="1"/>
  <c r="N1850" i="1"/>
  <c r="N1849" i="1"/>
  <c r="N1848" i="1"/>
  <c r="N1847" i="1"/>
  <c r="N1846" i="1"/>
  <c r="N1845" i="1"/>
  <c r="N1844" i="1"/>
  <c r="N1843" i="1"/>
  <c r="N1842" i="1"/>
  <c r="N1841" i="1"/>
  <c r="N1840" i="1"/>
  <c r="N1839" i="1"/>
  <c r="N1838" i="1"/>
  <c r="N1837" i="1"/>
  <c r="N1836" i="1"/>
  <c r="N1835" i="1"/>
  <c r="N1834" i="1"/>
  <c r="N1833" i="1"/>
  <c r="N1832" i="1"/>
  <c r="N1831" i="1"/>
  <c r="N1830" i="1"/>
  <c r="N1829" i="1"/>
  <c r="N1828" i="1"/>
  <c r="N1827" i="1"/>
  <c r="N1826" i="1"/>
  <c r="N1825" i="1"/>
  <c r="N1824" i="1"/>
  <c r="N1823" i="1"/>
  <c r="N1822" i="1"/>
  <c r="N1821" i="1"/>
  <c r="N1820" i="1"/>
  <c r="N1819" i="1"/>
  <c r="N1818" i="1"/>
  <c r="N1817" i="1"/>
  <c r="N1816" i="1"/>
  <c r="N1815" i="1"/>
  <c r="N1814" i="1"/>
  <c r="N1813" i="1"/>
  <c r="N1812" i="1"/>
  <c r="N1811" i="1"/>
  <c r="N1810" i="1"/>
  <c r="N1809" i="1"/>
  <c r="N1808" i="1"/>
  <c r="N1807" i="1"/>
  <c r="N1806" i="1"/>
  <c r="N1805" i="1"/>
  <c r="N1804" i="1"/>
  <c r="N1803" i="1"/>
  <c r="N1802" i="1"/>
  <c r="N1801" i="1"/>
  <c r="N1800" i="1"/>
  <c r="N1799" i="1"/>
  <c r="N1798" i="1"/>
  <c r="N1797" i="1"/>
  <c r="N1796" i="1"/>
  <c r="N1795" i="1"/>
  <c r="N1794" i="1"/>
  <c r="N1793" i="1"/>
  <c r="N1792" i="1"/>
  <c r="N1791" i="1"/>
  <c r="N1790" i="1"/>
  <c r="N1789" i="1"/>
  <c r="N1788" i="1"/>
  <c r="N1787" i="1"/>
  <c r="N1786" i="1"/>
  <c r="N1785" i="1"/>
  <c r="N1784" i="1"/>
  <c r="N1783" i="1"/>
  <c r="N1782" i="1"/>
  <c r="N1781" i="1"/>
  <c r="N1780" i="1"/>
  <c r="N1779" i="1"/>
  <c r="N1778" i="1"/>
  <c r="N1777" i="1"/>
  <c r="N1776" i="1"/>
  <c r="N1775" i="1"/>
  <c r="N1774" i="1"/>
  <c r="N1773" i="1"/>
  <c r="N1772" i="1"/>
  <c r="N1771" i="1"/>
  <c r="N1770" i="1"/>
  <c r="N1769" i="1"/>
  <c r="N1768" i="1"/>
  <c r="N1767" i="1"/>
  <c r="N1766" i="1"/>
  <c r="N1765" i="1"/>
  <c r="N1764" i="1"/>
  <c r="N1763" i="1"/>
  <c r="N1762" i="1"/>
  <c r="N1761" i="1"/>
  <c r="N1760" i="1"/>
  <c r="N1759" i="1"/>
  <c r="N1758" i="1"/>
  <c r="N1757" i="1"/>
  <c r="N1756" i="1"/>
  <c r="N1755" i="1"/>
  <c r="N1754" i="1"/>
  <c r="N1753" i="1"/>
  <c r="N1752" i="1"/>
  <c r="N1751" i="1"/>
  <c r="N1750" i="1"/>
  <c r="N1749" i="1"/>
  <c r="N1748" i="1"/>
  <c r="N1747" i="1"/>
  <c r="N1746" i="1"/>
  <c r="N1745" i="1"/>
  <c r="N1744" i="1"/>
  <c r="N1743" i="1"/>
  <c r="N1742" i="1"/>
  <c r="N1741" i="1"/>
  <c r="N1740" i="1"/>
  <c r="N1739" i="1"/>
  <c r="N1738" i="1"/>
  <c r="N1737" i="1"/>
  <c r="N1736" i="1"/>
  <c r="N1735" i="1"/>
  <c r="N1734" i="1"/>
  <c r="N1733" i="1"/>
  <c r="N1732" i="1"/>
  <c r="N1731" i="1"/>
  <c r="N1730" i="1"/>
  <c r="N1729" i="1"/>
  <c r="N1728" i="1"/>
  <c r="N1727" i="1"/>
  <c r="N1726" i="1"/>
  <c r="N1725" i="1"/>
  <c r="N1724" i="1"/>
  <c r="N1723" i="1"/>
  <c r="N1722" i="1"/>
  <c r="N1721" i="1"/>
  <c r="N1720" i="1"/>
  <c r="N1719" i="1"/>
  <c r="N1718" i="1"/>
  <c r="N1717" i="1"/>
  <c r="N1716" i="1"/>
  <c r="N1715" i="1"/>
  <c r="N1714" i="1"/>
  <c r="N1713" i="1"/>
  <c r="N1712" i="1"/>
  <c r="N1711" i="1"/>
  <c r="N1710" i="1"/>
  <c r="N1709" i="1"/>
  <c r="N1708" i="1"/>
  <c r="N1707" i="1"/>
  <c r="N1706" i="1"/>
  <c r="N1705" i="1"/>
  <c r="N1704" i="1"/>
  <c r="N1703" i="1"/>
  <c r="N1702" i="1"/>
  <c r="N1701" i="1"/>
  <c r="N1700" i="1"/>
  <c r="N1699" i="1"/>
  <c r="N1698" i="1"/>
  <c r="N1697" i="1"/>
  <c r="N1696" i="1"/>
  <c r="N1695" i="1"/>
  <c r="N1694" i="1"/>
  <c r="N1693" i="1"/>
  <c r="N1692" i="1"/>
  <c r="N1691" i="1"/>
  <c r="N1690" i="1"/>
  <c r="N1689" i="1"/>
  <c r="N1688" i="1"/>
  <c r="N1687" i="1"/>
  <c r="N1686" i="1"/>
  <c r="N1685" i="1"/>
  <c r="N1684" i="1"/>
  <c r="N1683" i="1"/>
  <c r="N1682" i="1"/>
  <c r="N1681" i="1"/>
  <c r="N1680" i="1"/>
  <c r="N1679" i="1"/>
  <c r="N1678" i="1"/>
  <c r="N1677" i="1"/>
  <c r="N1676" i="1"/>
  <c r="N1675" i="1"/>
  <c r="N1674" i="1"/>
  <c r="N1673" i="1"/>
  <c r="N1672" i="1"/>
  <c r="N1671" i="1"/>
  <c r="N1670" i="1"/>
  <c r="N1669" i="1"/>
  <c r="N1668" i="1"/>
  <c r="N1667" i="1"/>
  <c r="N1666" i="1"/>
  <c r="N1665" i="1"/>
  <c r="N1664" i="1"/>
  <c r="N1663" i="1"/>
  <c r="N1662" i="1"/>
  <c r="N1661" i="1"/>
  <c r="N1660" i="1"/>
  <c r="N1659" i="1"/>
  <c r="N1658" i="1"/>
  <c r="N1657" i="1"/>
  <c r="N1656" i="1"/>
  <c r="N1655" i="1"/>
  <c r="N1654" i="1"/>
  <c r="N1653" i="1"/>
  <c r="N1652" i="1"/>
  <c r="N1651" i="1"/>
  <c r="N1650" i="1"/>
  <c r="N1649" i="1"/>
  <c r="N1648" i="1"/>
  <c r="N1647" i="1"/>
  <c r="N1646" i="1"/>
  <c r="N1645" i="1"/>
  <c r="N1644" i="1"/>
  <c r="N1643" i="1"/>
  <c r="N1642" i="1"/>
  <c r="N1641" i="1"/>
  <c r="N1640" i="1"/>
  <c r="N1639" i="1"/>
  <c r="N1638" i="1"/>
  <c r="N1637" i="1"/>
  <c r="N1636" i="1"/>
  <c r="N1635" i="1"/>
  <c r="N1634" i="1"/>
  <c r="N1633" i="1"/>
  <c r="N1632" i="1"/>
  <c r="N1631" i="1"/>
  <c r="N1630" i="1"/>
  <c r="N1629" i="1"/>
  <c r="N1628" i="1"/>
  <c r="N1627" i="1"/>
  <c r="N1626" i="1"/>
  <c r="N1625" i="1"/>
  <c r="N1624" i="1"/>
  <c r="N1623" i="1"/>
  <c r="N1622" i="1"/>
  <c r="N1621" i="1"/>
  <c r="N1620" i="1"/>
  <c r="N1619" i="1"/>
  <c r="N1618" i="1"/>
  <c r="N1617" i="1"/>
  <c r="N1616" i="1"/>
  <c r="N1615" i="1"/>
  <c r="N1614" i="1"/>
  <c r="N1613" i="1"/>
  <c r="N1612" i="1"/>
  <c r="N1611" i="1"/>
  <c r="N1610" i="1"/>
  <c r="N1609" i="1"/>
  <c r="N1608" i="1"/>
  <c r="N1607" i="1"/>
  <c r="N1606" i="1"/>
  <c r="N1605" i="1"/>
  <c r="N1604" i="1"/>
  <c r="N1603" i="1"/>
  <c r="N1602" i="1"/>
  <c r="N1601" i="1"/>
  <c r="N1600" i="1"/>
  <c r="N1599" i="1"/>
  <c r="N1598" i="1"/>
  <c r="N1597" i="1"/>
  <c r="N1596" i="1"/>
  <c r="N1595" i="1"/>
  <c r="N1594" i="1"/>
  <c r="N1593" i="1"/>
  <c r="N1592" i="1"/>
  <c r="N1591" i="1"/>
  <c r="N1590" i="1"/>
  <c r="N1589" i="1"/>
  <c r="N1588" i="1"/>
  <c r="N1587" i="1"/>
  <c r="N1586" i="1"/>
  <c r="N1585" i="1"/>
  <c r="N1584" i="1"/>
  <c r="N1583" i="1"/>
  <c r="N1582" i="1"/>
  <c r="N1581" i="1"/>
  <c r="N1580" i="1"/>
  <c r="N1579" i="1"/>
  <c r="N1578" i="1"/>
  <c r="N1577" i="1"/>
  <c r="N1576" i="1"/>
  <c r="N1575" i="1"/>
  <c r="N1574" i="1"/>
  <c r="N1573" i="1"/>
  <c r="N1572" i="1"/>
  <c r="N1571" i="1"/>
  <c r="N1570" i="1"/>
  <c r="N1569" i="1"/>
  <c r="N1568" i="1"/>
  <c r="N1567" i="1"/>
  <c r="N1566" i="1"/>
  <c r="N1565" i="1"/>
  <c r="N1564" i="1"/>
  <c r="N1563" i="1"/>
  <c r="N1562" i="1"/>
  <c r="N1561" i="1"/>
  <c r="N1560" i="1"/>
  <c r="N1559" i="1"/>
  <c r="N1558" i="1"/>
  <c r="N1557" i="1"/>
  <c r="N1556" i="1"/>
  <c r="N1555" i="1"/>
  <c r="N1554" i="1"/>
  <c r="N1553" i="1"/>
  <c r="N1552" i="1"/>
  <c r="N1551" i="1"/>
  <c r="N1550" i="1"/>
  <c r="N1549" i="1"/>
  <c r="N1548" i="1"/>
  <c r="N1547" i="1"/>
  <c r="N1546" i="1"/>
  <c r="N1545" i="1"/>
  <c r="N1544" i="1"/>
  <c r="N1543" i="1"/>
  <c r="N1542" i="1"/>
  <c r="N1541" i="1"/>
  <c r="N1540" i="1"/>
  <c r="N1539" i="1"/>
  <c r="N1538" i="1"/>
  <c r="N1537" i="1"/>
  <c r="N1536" i="1"/>
  <c r="N1535" i="1"/>
  <c r="N1534" i="1"/>
  <c r="N1533" i="1"/>
  <c r="N1532" i="1"/>
  <c r="N1531" i="1"/>
  <c r="N1530"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500" i="1"/>
  <c r="N1499" i="1"/>
  <c r="N1498" i="1"/>
  <c r="N1497"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N1444" i="1"/>
  <c r="N1443" i="1"/>
  <c r="N1442" i="1"/>
  <c r="N1441" i="1"/>
  <c r="N1440" i="1"/>
  <c r="N1439" i="1"/>
  <c r="N1438" i="1"/>
  <c r="N1437" i="1"/>
  <c r="N1436" i="1"/>
  <c r="N1435" i="1"/>
  <c r="N1434" i="1"/>
  <c r="N1433" i="1"/>
  <c r="N1432" i="1"/>
  <c r="N1431" i="1"/>
  <c r="N1430" i="1"/>
  <c r="N1429" i="1"/>
  <c r="N1428" i="1"/>
  <c r="N1427" i="1"/>
  <c r="N1426" i="1"/>
  <c r="N1425" i="1"/>
  <c r="N1424" i="1"/>
  <c r="N1423" i="1"/>
  <c r="N1422" i="1"/>
  <c r="N1421" i="1"/>
  <c r="N1420" i="1"/>
  <c r="N1419" i="1"/>
  <c r="N1418" i="1"/>
  <c r="N1417" i="1"/>
  <c r="N1416" i="1"/>
  <c r="N1415" i="1"/>
  <c r="N1414" i="1"/>
  <c r="N1413" i="1"/>
  <c r="N1412" i="1"/>
  <c r="N1411" i="1"/>
  <c r="N1410" i="1"/>
  <c r="N1409" i="1"/>
  <c r="N1408" i="1"/>
  <c r="N1407" i="1"/>
  <c r="N1406" i="1"/>
  <c r="N1405" i="1"/>
  <c r="N1404" i="1"/>
  <c r="N1403" i="1"/>
  <c r="N1402" i="1"/>
  <c r="N1401" i="1"/>
  <c r="N1400" i="1"/>
  <c r="N1399" i="1"/>
  <c r="N1398" i="1"/>
  <c r="N1397" i="1"/>
  <c r="N1396" i="1"/>
  <c r="N1395" i="1"/>
  <c r="N1394" i="1"/>
  <c r="N1393" i="1"/>
  <c r="N1392" i="1"/>
  <c r="N1391" i="1"/>
  <c r="N1390" i="1"/>
  <c r="N1389" i="1"/>
  <c r="N1388" i="1"/>
  <c r="N1387" i="1"/>
  <c r="N1386" i="1"/>
  <c r="N1385" i="1"/>
  <c r="N1384" i="1"/>
  <c r="N1383" i="1"/>
  <c r="N1382" i="1"/>
  <c r="N1381" i="1"/>
  <c r="N1380" i="1"/>
  <c r="N1379" i="1"/>
  <c r="N1378" i="1"/>
  <c r="N1377" i="1"/>
  <c r="N1376" i="1"/>
  <c r="N1375" i="1"/>
  <c r="N1374" i="1"/>
  <c r="N1373" i="1"/>
  <c r="N1372" i="1"/>
  <c r="N1371" i="1"/>
  <c r="N1370" i="1"/>
  <c r="N1369" i="1"/>
  <c r="N1368" i="1"/>
  <c r="N1367" i="1"/>
  <c r="N1366" i="1"/>
  <c r="N1365" i="1"/>
  <c r="N1364" i="1"/>
  <c r="N1363" i="1"/>
  <c r="N1362" i="1"/>
  <c r="N1361" i="1"/>
  <c r="N1360" i="1"/>
  <c r="N1359" i="1"/>
  <c r="N1358" i="1"/>
  <c r="N1357" i="1"/>
  <c r="N1356" i="1"/>
  <c r="N1355" i="1"/>
  <c r="N1354" i="1"/>
  <c r="N1353" i="1"/>
  <c r="N1352" i="1"/>
  <c r="N1351" i="1"/>
  <c r="N1350" i="1"/>
  <c r="N1349" i="1"/>
  <c r="N1348" i="1"/>
  <c r="N1347" i="1"/>
  <c r="N1346" i="1"/>
  <c r="N1345" i="1"/>
  <c r="N1344" i="1"/>
  <c r="N1343" i="1"/>
  <c r="N1342" i="1"/>
  <c r="N1341" i="1"/>
  <c r="N1340" i="1"/>
  <c r="N1339" i="1"/>
  <c r="N1338" i="1"/>
  <c r="N1337" i="1"/>
  <c r="N1336" i="1"/>
  <c r="N1335" i="1"/>
  <c r="N1334" i="1"/>
  <c r="N1333" i="1"/>
  <c r="N1332" i="1"/>
  <c r="N1331" i="1"/>
  <c r="N1330" i="1"/>
  <c r="N1329" i="1"/>
  <c r="N1328" i="1"/>
  <c r="N1327" i="1"/>
  <c r="N1326" i="1"/>
  <c r="N1325" i="1"/>
  <c r="N1324" i="1"/>
  <c r="N1323" i="1"/>
  <c r="N1322" i="1"/>
  <c r="N1321" i="1"/>
  <c r="N1320" i="1"/>
  <c r="N1319" i="1"/>
  <c r="N1318" i="1"/>
  <c r="N1317" i="1"/>
  <c r="N1316" i="1"/>
  <c r="N1315" i="1"/>
  <c r="N1314" i="1"/>
  <c r="N1313" i="1"/>
  <c r="N1312" i="1"/>
  <c r="N1311" i="1"/>
  <c r="N1310" i="1"/>
  <c r="N1309" i="1"/>
  <c r="N1308" i="1"/>
  <c r="N1307" i="1"/>
  <c r="N1306" i="1"/>
  <c r="N1305" i="1"/>
  <c r="N1304" i="1"/>
  <c r="N1303" i="1"/>
  <c r="N1302" i="1"/>
  <c r="N1301" i="1"/>
  <c r="N1300" i="1"/>
  <c r="N1299" i="1"/>
  <c r="N1298" i="1"/>
  <c r="N1297" i="1"/>
  <c r="N1296" i="1"/>
  <c r="N1295" i="1"/>
  <c r="N1294" i="1"/>
  <c r="N1293" i="1"/>
  <c r="N1292" i="1"/>
  <c r="N1291" i="1"/>
  <c r="N1290" i="1"/>
  <c r="N1289" i="1"/>
  <c r="N1288" i="1"/>
  <c r="N1287" i="1"/>
  <c r="N1286" i="1"/>
  <c r="N1285" i="1"/>
  <c r="N1284" i="1"/>
  <c r="N1283" i="1"/>
  <c r="N1282" i="1"/>
  <c r="N1281" i="1"/>
  <c r="N1280" i="1"/>
  <c r="N1279" i="1"/>
  <c r="N1278" i="1"/>
  <c r="N1277" i="1"/>
  <c r="N1276" i="1"/>
  <c r="N1275" i="1"/>
  <c r="N1274" i="1"/>
  <c r="N1273" i="1"/>
  <c r="N1272" i="1"/>
  <c r="N1271" i="1"/>
  <c r="N1270" i="1"/>
  <c r="N1269" i="1"/>
  <c r="N1268" i="1"/>
  <c r="N1267" i="1"/>
  <c r="N1266" i="1"/>
  <c r="N1265" i="1"/>
  <c r="N1264" i="1"/>
  <c r="N1263" i="1"/>
  <c r="N1262" i="1"/>
  <c r="N1261" i="1"/>
  <c r="N1260" i="1"/>
  <c r="N1259" i="1"/>
  <c r="N1258" i="1"/>
  <c r="N1257" i="1"/>
  <c r="N1256" i="1"/>
  <c r="N1255" i="1"/>
  <c r="N1254" i="1"/>
  <c r="N1253" i="1"/>
  <c r="N1252" i="1"/>
  <c r="N1251" i="1"/>
  <c r="N1250" i="1"/>
  <c r="N1249" i="1"/>
  <c r="N1248" i="1"/>
  <c r="N1247" i="1"/>
  <c r="N1246" i="1"/>
  <c r="N1245" i="1"/>
  <c r="N1244" i="1"/>
  <c r="N1243" i="1"/>
  <c r="N1242" i="1"/>
  <c r="N1241" i="1"/>
  <c r="N1240" i="1"/>
  <c r="N1239" i="1"/>
  <c r="N1238" i="1"/>
  <c r="N1237" i="1"/>
  <c r="N1236" i="1"/>
  <c r="N1235" i="1"/>
  <c r="N1234" i="1"/>
  <c r="N1233" i="1"/>
  <c r="N1232" i="1"/>
  <c r="N1231" i="1"/>
  <c r="N1230" i="1"/>
  <c r="N1229" i="1"/>
  <c r="N1228" i="1"/>
  <c r="N1227" i="1"/>
  <c r="N1226" i="1"/>
  <c r="N1225" i="1"/>
  <c r="N1224" i="1"/>
  <c r="N1223" i="1"/>
  <c r="N1222" i="1"/>
  <c r="N1221" i="1"/>
  <c r="N1220" i="1"/>
  <c r="N1219" i="1"/>
  <c r="N1218" i="1"/>
  <c r="N1217" i="1"/>
  <c r="N1216" i="1"/>
  <c r="N1215" i="1"/>
  <c r="N1214" i="1"/>
  <c r="N1213" i="1"/>
  <c r="N1212" i="1"/>
  <c r="N1211" i="1"/>
  <c r="N1210" i="1"/>
  <c r="N1209" i="1"/>
  <c r="N1208" i="1"/>
  <c r="N1207" i="1"/>
  <c r="N1206" i="1"/>
  <c r="N1205" i="1"/>
  <c r="N1204" i="1"/>
  <c r="N1203" i="1"/>
  <c r="N1202" i="1"/>
  <c r="N1201" i="1"/>
  <c r="N1200" i="1"/>
  <c r="N1199" i="1"/>
  <c r="N1198" i="1"/>
  <c r="N1197" i="1"/>
  <c r="N1196" i="1"/>
  <c r="N1195" i="1"/>
  <c r="N1194" i="1"/>
  <c r="N1193" i="1"/>
  <c r="N1192" i="1"/>
  <c r="N1191" i="1"/>
  <c r="N1190" i="1"/>
  <c r="N1189" i="1"/>
  <c r="N1188" i="1"/>
  <c r="N1187" i="1"/>
  <c r="N1186" i="1"/>
  <c r="N1185" i="1"/>
  <c r="N1184" i="1"/>
  <c r="N1183" i="1"/>
  <c r="N1182" i="1"/>
  <c r="N1181" i="1"/>
  <c r="N1180" i="1"/>
  <c r="N1179" i="1"/>
  <c r="N1178" i="1"/>
  <c r="N1177" i="1"/>
  <c r="N1176" i="1"/>
  <c r="N1175" i="1"/>
  <c r="N1174" i="1"/>
  <c r="N1173" i="1"/>
  <c r="N1172" i="1"/>
  <c r="N1171" i="1"/>
  <c r="N1170" i="1"/>
  <c r="N1169" i="1"/>
  <c r="N1168" i="1"/>
  <c r="N1167" i="1"/>
  <c r="N1166" i="1"/>
  <c r="N1165" i="1"/>
  <c r="N1164" i="1"/>
  <c r="N1163" i="1"/>
  <c r="N1162" i="1"/>
  <c r="N1161" i="1"/>
  <c r="N1160" i="1"/>
  <c r="N1159" i="1"/>
  <c r="N1158" i="1"/>
  <c r="N1157" i="1"/>
  <c r="N1156" i="1"/>
  <c r="N1155" i="1"/>
  <c r="N1154" i="1"/>
  <c r="N1153" i="1"/>
  <c r="N1152" i="1"/>
  <c r="N1151" i="1"/>
  <c r="N1150" i="1"/>
  <c r="N1149" i="1"/>
  <c r="N1148" i="1"/>
  <c r="N1147" i="1"/>
  <c r="N1146" i="1"/>
  <c r="N1145" i="1"/>
  <c r="N1144" i="1"/>
  <c r="N1143" i="1"/>
  <c r="N1142" i="1"/>
  <c r="N1141" i="1"/>
  <c r="N1140" i="1"/>
  <c r="N1139" i="1"/>
  <c r="N1138" i="1"/>
  <c r="N1137" i="1"/>
  <c r="N1136" i="1"/>
  <c r="N1135" i="1"/>
  <c r="N1134" i="1"/>
  <c r="N1133" i="1"/>
  <c r="N1132" i="1"/>
  <c r="N1131" i="1"/>
  <c r="N1130" i="1"/>
  <c r="N1129" i="1"/>
  <c r="N1128" i="1"/>
  <c r="N1127" i="1"/>
  <c r="N1126" i="1"/>
  <c r="N1125" i="1"/>
  <c r="N1124" i="1"/>
  <c r="N1123" i="1"/>
  <c r="N1122" i="1"/>
  <c r="N1121" i="1"/>
  <c r="N1120" i="1"/>
  <c r="N1119" i="1"/>
  <c r="N1118" i="1"/>
  <c r="N1117" i="1"/>
  <c r="N1116" i="1"/>
  <c r="N1115" i="1"/>
  <c r="N1114" i="1"/>
  <c r="N1113"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72" i="1"/>
  <c r="N1071" i="1"/>
  <c r="N1070" i="1"/>
  <c r="N1069" i="1"/>
  <c r="N1068" i="1"/>
  <c r="N1067" i="1"/>
  <c r="N1066" i="1"/>
  <c r="N1065" i="1"/>
  <c r="N1064" i="1"/>
  <c r="N1063" i="1"/>
  <c r="N1062" i="1"/>
  <c r="N1061" i="1"/>
  <c r="N1060" i="1"/>
  <c r="N1059" i="1"/>
  <c r="N1058" i="1"/>
  <c r="N1057" i="1"/>
  <c r="N1056" i="1"/>
  <c r="N1055" i="1"/>
  <c r="N1054"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N9" i="1"/>
  <c r="N8" i="1"/>
  <c r="N7" i="1"/>
  <c r="C1019" i="90"/>
  <c r="C1018" i="90"/>
  <c r="C1017" i="90"/>
  <c r="C1016" i="90"/>
  <c r="C1015" i="90"/>
  <c r="C1014" i="90"/>
  <c r="C1013" i="90"/>
  <c r="C1012" i="90"/>
  <c r="C1011" i="90"/>
  <c r="C1010" i="90"/>
  <c r="C1009" i="90"/>
  <c r="C1008" i="90"/>
  <c r="C1007" i="90"/>
  <c r="C1006" i="90"/>
  <c r="C1005" i="90"/>
  <c r="C1004" i="90"/>
  <c r="C1003" i="90"/>
  <c r="C1002" i="90"/>
  <c r="C1001" i="90"/>
  <c r="C1000" i="90"/>
  <c r="C999" i="90"/>
  <c r="C998" i="90"/>
  <c r="C997" i="90"/>
  <c r="C996" i="90"/>
  <c r="C995" i="90"/>
  <c r="C994" i="90"/>
  <c r="C993" i="90"/>
  <c r="C992" i="90"/>
  <c r="C991" i="90"/>
  <c r="C990" i="90"/>
  <c r="C989" i="90"/>
  <c r="C988" i="90"/>
  <c r="C987" i="90"/>
  <c r="C986" i="90"/>
  <c r="C985" i="90"/>
  <c r="C984" i="90"/>
  <c r="C983" i="90"/>
  <c r="C982" i="90"/>
  <c r="C981" i="90"/>
  <c r="C980" i="90"/>
  <c r="C967" i="90"/>
  <c r="C966" i="90"/>
  <c r="C965" i="90"/>
  <c r="C964" i="90"/>
  <c r="C963" i="90"/>
  <c r="C962" i="90"/>
  <c r="C961" i="90"/>
  <c r="C960" i="90"/>
  <c r="C959" i="90"/>
  <c r="C958" i="90"/>
  <c r="C957" i="90"/>
  <c r="C956" i="90"/>
  <c r="C955" i="90"/>
  <c r="C954" i="90"/>
  <c r="C953" i="90"/>
  <c r="C952" i="90"/>
  <c r="C951" i="90"/>
  <c r="C950" i="90"/>
  <c r="C949" i="90"/>
  <c r="C948" i="90"/>
  <c r="C947" i="90"/>
  <c r="C946" i="90"/>
  <c r="C945" i="90"/>
  <c r="C944" i="90"/>
  <c r="C943" i="90"/>
  <c r="C942" i="90"/>
  <c r="C941" i="90"/>
  <c r="C940" i="90"/>
  <c r="C939" i="90"/>
  <c r="C938" i="90"/>
  <c r="C937" i="90"/>
  <c r="C936" i="90"/>
  <c r="C935" i="90"/>
  <c r="C934" i="90"/>
  <c r="C933" i="90"/>
  <c r="C932" i="90"/>
  <c r="C931" i="90"/>
  <c r="C930" i="90"/>
  <c r="C929" i="90"/>
  <c r="C928" i="90"/>
  <c r="C927" i="90"/>
  <c r="C926" i="90"/>
  <c r="C925" i="90"/>
  <c r="C924" i="90"/>
  <c r="C923" i="90"/>
  <c r="C922" i="90"/>
  <c r="C921" i="90"/>
  <c r="C920" i="90"/>
  <c r="C919" i="90"/>
  <c r="C918" i="90"/>
  <c r="C917" i="90"/>
  <c r="C916" i="90"/>
  <c r="C915" i="90"/>
  <c r="C914" i="90"/>
  <c r="C913" i="90"/>
  <c r="C912" i="90"/>
  <c r="C911" i="90"/>
  <c r="C910" i="90"/>
  <c r="C909" i="90"/>
  <c r="C908" i="90"/>
  <c r="C907" i="90"/>
  <c r="C906" i="90"/>
  <c r="C905" i="90"/>
  <c r="C904" i="90"/>
  <c r="C903" i="90"/>
  <c r="C902" i="90"/>
  <c r="C901" i="90"/>
  <c r="C900" i="90"/>
  <c r="C899" i="90"/>
  <c r="C898" i="90"/>
  <c r="C897" i="90"/>
  <c r="C896" i="90"/>
  <c r="C895" i="90"/>
  <c r="C894" i="90"/>
  <c r="C893" i="90"/>
  <c r="C892" i="90"/>
  <c r="C891" i="90"/>
  <c r="C890" i="90"/>
  <c r="C889" i="90"/>
  <c r="C888" i="90"/>
  <c r="C887" i="90"/>
  <c r="C886" i="90"/>
  <c r="C885" i="90"/>
  <c r="C884" i="90"/>
  <c r="C883" i="90"/>
  <c r="C882" i="90"/>
  <c r="C881" i="90"/>
  <c r="C880" i="90"/>
  <c r="C879" i="90"/>
  <c r="C878" i="90"/>
  <c r="C877" i="90"/>
  <c r="C876" i="90"/>
  <c r="C875" i="90"/>
  <c r="R3416" i="1" l="1"/>
  <c r="R2979" i="1"/>
  <c r="F2" i="1"/>
  <c r="F1192" i="1" s="1"/>
  <c r="B3573" i="1"/>
  <c r="B3572" i="1"/>
  <c r="B3571" i="1"/>
  <c r="B3570" i="1"/>
  <c r="B3569" i="1"/>
  <c r="B3568" i="1"/>
  <c r="B3567" i="1"/>
  <c r="B3566" i="1"/>
  <c r="B3565" i="1"/>
  <c r="B3564" i="1"/>
  <c r="B3563" i="1"/>
  <c r="B3562" i="1"/>
  <c r="B3561" i="1"/>
  <c r="B3560" i="1"/>
  <c r="B3559" i="1"/>
  <c r="B3558" i="1"/>
  <c r="B3557" i="1"/>
  <c r="B3556" i="1"/>
  <c r="B3555" i="1"/>
  <c r="B3554" i="1"/>
  <c r="B3553" i="1"/>
  <c r="B3552" i="1"/>
  <c r="B3551" i="1"/>
  <c r="B3550" i="1"/>
  <c r="B3549" i="1"/>
  <c r="B3548" i="1"/>
  <c r="B3547" i="1"/>
  <c r="B3546" i="1"/>
  <c r="B3545" i="1"/>
  <c r="B3544" i="1"/>
  <c r="B3543" i="1"/>
  <c r="B3542" i="1"/>
  <c r="B3541" i="1"/>
  <c r="B3540" i="1"/>
  <c r="B3539" i="1"/>
  <c r="B3538" i="1"/>
  <c r="B3537" i="1"/>
  <c r="B3536" i="1"/>
  <c r="B3535" i="1"/>
  <c r="B3534" i="1"/>
  <c r="B3533" i="1"/>
  <c r="B3532" i="1"/>
  <c r="B3531" i="1"/>
  <c r="B3530" i="1"/>
  <c r="B3529" i="1"/>
  <c r="B3528" i="1"/>
  <c r="B3527" i="1"/>
  <c r="B3526" i="1"/>
  <c r="B3525" i="1"/>
  <c r="B3524" i="1"/>
  <c r="B3523" i="1"/>
  <c r="B3522" i="1"/>
  <c r="B3521" i="1"/>
  <c r="B3520" i="1"/>
  <c r="B3519" i="1"/>
  <c r="B3518" i="1"/>
  <c r="B3517" i="1"/>
  <c r="B3516" i="1"/>
  <c r="B3515" i="1"/>
  <c r="B3514" i="1"/>
  <c r="B3513" i="1"/>
  <c r="B3512" i="1"/>
  <c r="B3511" i="1"/>
  <c r="B3510" i="1"/>
  <c r="B3509" i="1"/>
  <c r="B3508" i="1"/>
  <c r="B3507" i="1"/>
  <c r="B3506" i="1"/>
  <c r="B3505" i="1"/>
  <c r="B3504" i="1"/>
  <c r="B3503" i="1"/>
  <c r="B3502" i="1"/>
  <c r="B3501" i="1"/>
  <c r="B3500" i="1"/>
  <c r="B3499" i="1"/>
  <c r="B3498" i="1"/>
  <c r="B3497" i="1"/>
  <c r="B3496" i="1"/>
  <c r="B3495" i="1"/>
  <c r="B3494" i="1"/>
  <c r="B3493" i="1"/>
  <c r="B3492" i="1"/>
  <c r="B3491" i="1"/>
  <c r="B3490" i="1"/>
  <c r="B3489" i="1"/>
  <c r="B3488" i="1"/>
  <c r="B3487" i="1"/>
  <c r="B3486" i="1"/>
  <c r="B3485" i="1"/>
  <c r="B3484" i="1"/>
  <c r="B3483" i="1"/>
  <c r="B3482" i="1"/>
  <c r="B3481" i="1"/>
  <c r="B3480" i="1"/>
  <c r="B3479" i="1"/>
  <c r="B3478" i="1"/>
  <c r="B3477" i="1"/>
  <c r="B3476" i="1"/>
  <c r="B3475" i="1"/>
  <c r="B3474" i="1"/>
  <c r="B3473" i="1"/>
  <c r="B3472" i="1"/>
  <c r="B3471" i="1"/>
  <c r="B3470" i="1"/>
  <c r="B3469" i="1"/>
  <c r="B3468" i="1"/>
  <c r="B3467" i="1"/>
  <c r="B3466" i="1"/>
  <c r="B3465" i="1"/>
  <c r="B3464" i="1"/>
  <c r="B3463" i="1"/>
  <c r="B3462" i="1"/>
  <c r="B3461" i="1"/>
  <c r="B3460" i="1"/>
  <c r="B3459" i="1"/>
  <c r="B3458" i="1"/>
  <c r="B3457" i="1"/>
  <c r="B3456" i="1"/>
  <c r="B3455" i="1"/>
  <c r="B3454" i="1"/>
  <c r="B3453" i="1"/>
  <c r="B3452" i="1"/>
  <c r="B3451" i="1"/>
  <c r="B3450" i="1"/>
  <c r="B3449" i="1"/>
  <c r="B3448" i="1"/>
  <c r="B3447" i="1"/>
  <c r="B3446" i="1"/>
  <c r="B3445" i="1"/>
  <c r="B3444" i="1"/>
  <c r="B3443" i="1"/>
  <c r="B3442" i="1"/>
  <c r="B3441" i="1"/>
  <c r="B3440" i="1"/>
  <c r="B3439" i="1"/>
  <c r="B3438" i="1"/>
  <c r="B3437" i="1"/>
  <c r="B3436" i="1"/>
  <c r="B3435" i="1"/>
  <c r="B3434" i="1"/>
  <c r="B3433" i="1"/>
  <c r="B3432" i="1"/>
  <c r="B3431" i="1"/>
  <c r="B3430" i="1"/>
  <c r="B3429" i="1"/>
  <c r="B3428" i="1"/>
  <c r="B3427" i="1"/>
  <c r="B3426" i="1"/>
  <c r="B3425" i="1"/>
  <c r="B3424" i="1"/>
  <c r="B3423" i="1"/>
  <c r="B3422" i="1"/>
  <c r="B3421" i="1"/>
  <c r="B3420" i="1"/>
  <c r="B3419" i="1"/>
  <c r="B3418" i="1"/>
  <c r="B3417" i="1"/>
  <c r="B3416" i="1"/>
  <c r="B3415" i="1"/>
  <c r="B3414" i="1"/>
  <c r="B3413" i="1"/>
  <c r="B3412" i="1"/>
  <c r="B3411" i="1"/>
  <c r="B3410" i="1"/>
  <c r="B3409" i="1"/>
  <c r="B3408" i="1"/>
  <c r="B3407" i="1"/>
  <c r="B3406" i="1"/>
  <c r="B3405" i="1"/>
  <c r="B3404" i="1"/>
  <c r="B3403" i="1"/>
  <c r="B3402" i="1"/>
  <c r="B3401" i="1"/>
  <c r="B3400" i="1"/>
  <c r="B3399" i="1"/>
  <c r="B3398" i="1"/>
  <c r="B3397" i="1"/>
  <c r="B3396" i="1"/>
  <c r="B3395" i="1"/>
  <c r="B3394" i="1"/>
  <c r="B3393" i="1"/>
  <c r="B3392" i="1"/>
  <c r="B3391" i="1"/>
  <c r="B3390" i="1"/>
  <c r="B3389" i="1"/>
  <c r="B3388" i="1"/>
  <c r="B3387" i="1"/>
  <c r="B3386" i="1"/>
  <c r="B3385" i="1"/>
  <c r="B3384" i="1"/>
  <c r="B3383" i="1"/>
  <c r="B3382" i="1"/>
  <c r="B3381" i="1"/>
  <c r="B3380" i="1"/>
  <c r="B3379" i="1"/>
  <c r="B3378" i="1"/>
  <c r="B3377" i="1"/>
  <c r="B3376" i="1"/>
  <c r="B3375" i="1"/>
  <c r="B3374" i="1"/>
  <c r="B3373" i="1"/>
  <c r="B3372" i="1"/>
  <c r="B3371" i="1"/>
  <c r="B3370" i="1"/>
  <c r="B3369" i="1"/>
  <c r="B3368" i="1"/>
  <c r="B3367" i="1"/>
  <c r="B3366" i="1"/>
  <c r="B3365" i="1"/>
  <c r="B3364" i="1"/>
  <c r="B3363" i="1"/>
  <c r="B3362" i="1"/>
  <c r="B3361" i="1"/>
  <c r="B3360" i="1"/>
  <c r="B3359" i="1"/>
  <c r="B3358" i="1"/>
  <c r="B3357" i="1"/>
  <c r="B3356" i="1"/>
  <c r="B3355" i="1"/>
  <c r="B3354" i="1"/>
  <c r="B3353" i="1"/>
  <c r="B3352" i="1"/>
  <c r="B3351" i="1"/>
  <c r="B3350" i="1"/>
  <c r="B3349" i="1"/>
  <c r="B3348" i="1"/>
  <c r="B3347" i="1"/>
  <c r="B3346" i="1"/>
  <c r="B3345" i="1"/>
  <c r="B3344" i="1"/>
  <c r="B3343" i="1"/>
  <c r="B3342" i="1"/>
  <c r="B3341" i="1"/>
  <c r="B3340" i="1"/>
  <c r="B3339" i="1"/>
  <c r="B3338" i="1"/>
  <c r="B3337" i="1"/>
  <c r="B3336" i="1"/>
  <c r="B3335" i="1"/>
  <c r="B3334" i="1"/>
  <c r="B3333" i="1"/>
  <c r="B3332" i="1"/>
  <c r="B3331" i="1"/>
  <c r="B3330" i="1"/>
  <c r="B3329" i="1"/>
  <c r="B3328" i="1"/>
  <c r="B3327" i="1"/>
  <c r="B3326" i="1"/>
  <c r="B3325" i="1"/>
  <c r="B3324" i="1"/>
  <c r="B3323" i="1"/>
  <c r="B3322" i="1"/>
  <c r="B3321" i="1"/>
  <c r="B3320" i="1"/>
  <c r="B3319" i="1"/>
  <c r="B3318" i="1"/>
  <c r="B3317" i="1"/>
  <c r="B3316" i="1"/>
  <c r="B3315" i="1"/>
  <c r="B3314" i="1"/>
  <c r="B3313" i="1"/>
  <c r="B3312" i="1"/>
  <c r="B3311" i="1"/>
  <c r="B3310" i="1"/>
  <c r="B3309" i="1"/>
  <c r="B3308" i="1"/>
  <c r="B3307" i="1"/>
  <c r="B3306" i="1"/>
  <c r="B3305" i="1"/>
  <c r="B3304" i="1"/>
  <c r="B3303" i="1"/>
  <c r="B3302" i="1"/>
  <c r="B3301" i="1"/>
  <c r="B3300" i="1"/>
  <c r="B3299" i="1"/>
  <c r="B3298" i="1"/>
  <c r="B3297" i="1"/>
  <c r="B3296" i="1"/>
  <c r="B3295" i="1"/>
  <c r="B3294" i="1"/>
  <c r="B3293" i="1"/>
  <c r="B3292" i="1"/>
  <c r="B3291" i="1"/>
  <c r="B3290" i="1"/>
  <c r="B3289" i="1"/>
  <c r="B3288" i="1"/>
  <c r="B3287" i="1"/>
  <c r="B3286" i="1"/>
  <c r="B3285" i="1"/>
  <c r="B3284" i="1"/>
  <c r="B3283" i="1"/>
  <c r="B3282" i="1"/>
  <c r="B3281" i="1"/>
  <c r="B3280" i="1"/>
  <c r="B3279" i="1"/>
  <c r="B3278" i="1"/>
  <c r="B3277" i="1"/>
  <c r="B3276" i="1"/>
  <c r="B3275" i="1"/>
  <c r="B3274" i="1"/>
  <c r="B3273" i="1"/>
  <c r="B3272" i="1"/>
  <c r="B3271" i="1"/>
  <c r="B3270" i="1"/>
  <c r="B3269" i="1"/>
  <c r="B3268" i="1"/>
  <c r="B3267" i="1"/>
  <c r="B3266" i="1"/>
  <c r="B3265" i="1"/>
  <c r="B3264" i="1"/>
  <c r="B3263" i="1"/>
  <c r="B3262" i="1"/>
  <c r="B3261" i="1"/>
  <c r="B3260" i="1"/>
  <c r="B3259" i="1"/>
  <c r="B3258" i="1"/>
  <c r="B3257" i="1"/>
  <c r="B3256" i="1"/>
  <c r="B3255" i="1"/>
  <c r="B3254" i="1"/>
  <c r="B3253" i="1"/>
  <c r="B3252" i="1"/>
  <c r="B3251" i="1"/>
  <c r="B3250" i="1"/>
  <c r="B3249" i="1"/>
  <c r="B3248" i="1"/>
  <c r="B3247" i="1"/>
  <c r="B3246" i="1"/>
  <c r="B3245" i="1"/>
  <c r="B3244" i="1"/>
  <c r="B3243" i="1"/>
  <c r="B3242" i="1"/>
  <c r="B3241" i="1"/>
  <c r="B3240" i="1"/>
  <c r="B3239" i="1"/>
  <c r="B3238" i="1"/>
  <c r="B3237" i="1"/>
  <c r="B3236" i="1"/>
  <c r="B3235" i="1"/>
  <c r="B3234" i="1"/>
  <c r="B3233" i="1"/>
  <c r="B3232" i="1"/>
  <c r="B3231" i="1"/>
  <c r="B3230" i="1"/>
  <c r="B3229" i="1"/>
  <c r="B3228" i="1"/>
  <c r="B3227" i="1"/>
  <c r="B3226" i="1"/>
  <c r="B3225" i="1"/>
  <c r="B3224" i="1"/>
  <c r="B3223" i="1"/>
  <c r="B3222" i="1"/>
  <c r="B3221" i="1"/>
  <c r="B3220" i="1"/>
  <c r="B3219" i="1"/>
  <c r="B3218" i="1"/>
  <c r="B3217" i="1"/>
  <c r="B3216" i="1"/>
  <c r="B3215" i="1"/>
  <c r="B3214" i="1"/>
  <c r="B3213" i="1"/>
  <c r="B3212" i="1"/>
  <c r="B3211" i="1"/>
  <c r="B3210" i="1"/>
  <c r="B3209" i="1"/>
  <c r="B3208" i="1"/>
  <c r="B3207" i="1"/>
  <c r="B3206" i="1"/>
  <c r="B3205" i="1"/>
  <c r="B3204" i="1"/>
  <c r="B3203" i="1"/>
  <c r="B3202" i="1"/>
  <c r="B3201" i="1"/>
  <c r="B3200" i="1"/>
  <c r="B3199" i="1"/>
  <c r="B3198" i="1"/>
  <c r="B3197" i="1"/>
  <c r="B3196" i="1"/>
  <c r="B3195" i="1"/>
  <c r="B3194" i="1"/>
  <c r="B3193" i="1"/>
  <c r="B3192" i="1"/>
  <c r="B3191" i="1"/>
  <c r="B3190" i="1"/>
  <c r="B3189" i="1"/>
  <c r="B3188" i="1"/>
  <c r="B3187" i="1"/>
  <c r="B3186" i="1"/>
  <c r="B3185" i="1"/>
  <c r="B3184" i="1"/>
  <c r="B3183" i="1"/>
  <c r="B3182" i="1"/>
  <c r="B3181" i="1"/>
  <c r="B3180" i="1"/>
  <c r="B3179" i="1"/>
  <c r="B3178" i="1"/>
  <c r="B3177" i="1"/>
  <c r="B3176" i="1"/>
  <c r="B3175" i="1"/>
  <c r="B3174" i="1"/>
  <c r="B3173" i="1"/>
  <c r="B3172" i="1"/>
  <c r="B3171" i="1"/>
  <c r="B3170" i="1"/>
  <c r="B3169" i="1"/>
  <c r="B3168" i="1"/>
  <c r="B3167" i="1"/>
  <c r="B3166" i="1"/>
  <c r="B3165" i="1"/>
  <c r="B3164" i="1"/>
  <c r="B3163" i="1"/>
  <c r="B3162" i="1"/>
  <c r="B3161" i="1"/>
  <c r="B3160" i="1"/>
  <c r="B3159" i="1"/>
  <c r="B3158" i="1"/>
  <c r="B3157" i="1"/>
  <c r="B3156" i="1"/>
  <c r="B3155" i="1"/>
  <c r="B3154" i="1"/>
  <c r="B3153" i="1"/>
  <c r="B3152" i="1"/>
  <c r="B3151" i="1"/>
  <c r="B3150" i="1"/>
  <c r="B3149" i="1"/>
  <c r="B3148" i="1"/>
  <c r="B3147" i="1"/>
  <c r="B3146" i="1"/>
  <c r="B3145" i="1"/>
  <c r="B3144" i="1"/>
  <c r="B3143" i="1"/>
  <c r="B3142" i="1"/>
  <c r="B3141" i="1"/>
  <c r="B3140" i="1"/>
  <c r="B3139" i="1"/>
  <c r="B3138" i="1"/>
  <c r="B3137" i="1"/>
  <c r="B3136" i="1"/>
  <c r="B3135" i="1"/>
  <c r="B3134" i="1"/>
  <c r="B3133" i="1"/>
  <c r="B3132" i="1"/>
  <c r="B3131" i="1"/>
  <c r="B3130" i="1"/>
  <c r="B3129" i="1"/>
  <c r="B3128" i="1"/>
  <c r="B3127" i="1"/>
  <c r="B3126" i="1"/>
  <c r="B3125" i="1"/>
  <c r="B3124" i="1"/>
  <c r="B3123" i="1"/>
  <c r="B3122" i="1"/>
  <c r="B3121" i="1"/>
  <c r="B3120" i="1"/>
  <c r="B3119" i="1"/>
  <c r="B3118" i="1"/>
  <c r="B3117" i="1"/>
  <c r="B3116" i="1"/>
  <c r="B3115" i="1"/>
  <c r="B3114" i="1"/>
  <c r="B3113" i="1"/>
  <c r="B3112" i="1"/>
  <c r="B3111" i="1"/>
  <c r="B3110" i="1"/>
  <c r="B3109" i="1"/>
  <c r="B3108" i="1"/>
  <c r="B3107" i="1"/>
  <c r="B3106" i="1"/>
  <c r="B3105" i="1"/>
  <c r="B3104" i="1"/>
  <c r="B3103" i="1"/>
  <c r="B3102" i="1"/>
  <c r="B3101" i="1"/>
  <c r="B3100" i="1"/>
  <c r="B3099" i="1"/>
  <c r="B3098" i="1"/>
  <c r="B3097" i="1"/>
  <c r="B3096" i="1"/>
  <c r="B3095" i="1"/>
  <c r="B3094" i="1"/>
  <c r="B3093" i="1"/>
  <c r="B3092" i="1"/>
  <c r="B3091" i="1"/>
  <c r="B3090" i="1"/>
  <c r="B3089" i="1"/>
  <c r="B3088" i="1"/>
  <c r="B3087" i="1"/>
  <c r="B3086" i="1"/>
  <c r="B3085" i="1"/>
  <c r="B3084" i="1"/>
  <c r="B3083" i="1"/>
  <c r="B3082" i="1"/>
  <c r="B3081" i="1"/>
  <c r="B3080" i="1"/>
  <c r="B3079" i="1"/>
  <c r="B3078" i="1"/>
  <c r="B3077" i="1"/>
  <c r="B3076" i="1"/>
  <c r="B3075" i="1"/>
  <c r="B3074" i="1"/>
  <c r="B3073" i="1"/>
  <c r="B3072" i="1"/>
  <c r="B3071" i="1"/>
  <c r="B3070" i="1"/>
  <c r="B3069" i="1"/>
  <c r="B3068" i="1"/>
  <c r="B3067" i="1"/>
  <c r="B3066" i="1"/>
  <c r="B3065" i="1"/>
  <c r="B3064" i="1"/>
  <c r="B3063" i="1"/>
  <c r="B3062" i="1"/>
  <c r="B3061" i="1"/>
  <c r="B3060" i="1"/>
  <c r="B3059" i="1"/>
  <c r="B3058" i="1"/>
  <c r="B3057" i="1"/>
  <c r="B3056" i="1"/>
  <c r="B3055" i="1"/>
  <c r="B3054" i="1"/>
  <c r="B3053" i="1"/>
  <c r="B3052" i="1"/>
  <c r="B3051" i="1"/>
  <c r="B3050" i="1"/>
  <c r="B3049" i="1"/>
  <c r="B3048" i="1"/>
  <c r="B3047" i="1"/>
  <c r="B3046" i="1"/>
  <c r="B3045" i="1"/>
  <c r="B3044" i="1"/>
  <c r="B3043" i="1"/>
  <c r="B3042" i="1"/>
  <c r="B3041" i="1"/>
  <c r="B3040" i="1"/>
  <c r="B3039" i="1"/>
  <c r="B3038" i="1"/>
  <c r="B3037" i="1"/>
  <c r="B3036" i="1"/>
  <c r="B3035" i="1"/>
  <c r="B3034" i="1"/>
  <c r="B3033" i="1"/>
  <c r="B3032" i="1"/>
  <c r="B3031" i="1"/>
  <c r="B3030" i="1"/>
  <c r="B3029" i="1"/>
  <c r="B3028" i="1"/>
  <c r="B3027" i="1"/>
  <c r="B3026" i="1"/>
  <c r="B3025" i="1"/>
  <c r="B3024" i="1"/>
  <c r="B3023" i="1"/>
  <c r="B3022" i="1"/>
  <c r="B3021" i="1"/>
  <c r="B3020" i="1"/>
  <c r="B3019" i="1"/>
  <c r="B3018" i="1"/>
  <c r="B3017" i="1"/>
  <c r="B3016" i="1"/>
  <c r="B3015" i="1"/>
  <c r="B3014" i="1"/>
  <c r="B3013" i="1"/>
  <c r="B3012" i="1"/>
  <c r="B3011" i="1"/>
  <c r="B3010" i="1"/>
  <c r="B3009" i="1"/>
  <c r="B3008" i="1"/>
  <c r="B3007" i="1"/>
  <c r="B3006" i="1"/>
  <c r="B3005" i="1"/>
  <c r="B3004" i="1"/>
  <c r="B3003" i="1"/>
  <c r="B3002" i="1"/>
  <c r="B3001" i="1"/>
  <c r="B3000" i="1"/>
  <c r="B2999" i="1"/>
  <c r="B2998" i="1"/>
  <c r="B2997" i="1"/>
  <c r="B2996" i="1"/>
  <c r="B2995" i="1"/>
  <c r="B2994" i="1"/>
  <c r="B2993" i="1"/>
  <c r="B2992" i="1"/>
  <c r="B2991" i="1"/>
  <c r="B2990" i="1"/>
  <c r="B2989" i="1"/>
  <c r="B2988" i="1"/>
  <c r="B2987" i="1"/>
  <c r="B2986" i="1"/>
  <c r="B2985" i="1"/>
  <c r="B2984" i="1"/>
  <c r="B2983" i="1"/>
  <c r="B2982" i="1"/>
  <c r="B2981" i="1"/>
  <c r="B2980" i="1"/>
  <c r="B2979" i="1"/>
  <c r="B2978" i="1"/>
  <c r="B2977" i="1"/>
  <c r="B2976" i="1"/>
  <c r="B2975" i="1"/>
  <c r="B2974" i="1"/>
  <c r="B2973" i="1"/>
  <c r="B2972" i="1"/>
  <c r="B2971" i="1"/>
  <c r="B2970" i="1"/>
  <c r="B2969" i="1"/>
  <c r="B2968" i="1"/>
  <c r="B2967" i="1"/>
  <c r="B2966" i="1"/>
  <c r="B2965" i="1"/>
  <c r="B2964" i="1"/>
  <c r="B2963" i="1"/>
  <c r="B2962" i="1"/>
  <c r="B2961" i="1"/>
  <c r="B2960" i="1"/>
  <c r="B2959" i="1"/>
  <c r="B2958" i="1"/>
  <c r="B2957" i="1"/>
  <c r="B2956" i="1"/>
  <c r="B2955" i="1"/>
  <c r="B2954" i="1"/>
  <c r="B2953" i="1"/>
  <c r="B2952" i="1"/>
  <c r="B2951" i="1"/>
  <c r="B2950" i="1"/>
  <c r="B2949" i="1"/>
  <c r="B2948" i="1"/>
  <c r="B2947" i="1"/>
  <c r="B2946" i="1"/>
  <c r="B2945" i="1"/>
  <c r="B2944" i="1"/>
  <c r="B2943" i="1"/>
  <c r="B2942" i="1"/>
  <c r="B2941" i="1"/>
  <c r="B2940" i="1"/>
  <c r="B2939" i="1"/>
  <c r="B2938" i="1"/>
  <c r="B2937" i="1"/>
  <c r="B2936" i="1"/>
  <c r="B2935" i="1"/>
  <c r="B2934" i="1"/>
  <c r="B2933" i="1"/>
  <c r="B2932" i="1"/>
  <c r="B2931" i="1"/>
  <c r="B2930" i="1"/>
  <c r="B2929" i="1"/>
  <c r="B2928" i="1"/>
  <c r="B2927" i="1"/>
  <c r="B2926" i="1"/>
  <c r="B2925" i="1"/>
  <c r="B2924" i="1"/>
  <c r="B2923" i="1"/>
  <c r="B2922" i="1"/>
  <c r="B2921" i="1"/>
  <c r="B2920" i="1"/>
  <c r="B2919" i="1"/>
  <c r="B2918" i="1"/>
  <c r="B2917" i="1"/>
  <c r="B2916" i="1"/>
  <c r="B2915" i="1"/>
  <c r="B2914" i="1"/>
  <c r="B2913" i="1"/>
  <c r="B2912" i="1"/>
  <c r="B2911" i="1"/>
  <c r="B2910" i="1"/>
  <c r="B2909" i="1"/>
  <c r="B2908" i="1"/>
  <c r="B2907" i="1"/>
  <c r="B2906" i="1"/>
  <c r="B2905" i="1"/>
  <c r="B2904" i="1"/>
  <c r="B2903" i="1"/>
  <c r="B2902" i="1"/>
  <c r="B2901" i="1"/>
  <c r="B2900" i="1"/>
  <c r="B2899" i="1"/>
  <c r="B2898" i="1"/>
  <c r="B2897" i="1"/>
  <c r="B2896" i="1"/>
  <c r="B2895" i="1"/>
  <c r="B2894" i="1"/>
  <c r="B2893" i="1"/>
  <c r="B2892" i="1"/>
  <c r="B2891" i="1"/>
  <c r="B2890" i="1"/>
  <c r="B2889" i="1"/>
  <c r="B2888" i="1"/>
  <c r="B2887" i="1"/>
  <c r="B2886" i="1"/>
  <c r="B2885" i="1"/>
  <c r="B2884" i="1"/>
  <c r="B2883" i="1"/>
  <c r="B2882" i="1"/>
  <c r="B2881" i="1"/>
  <c r="B2880" i="1"/>
  <c r="B2879" i="1"/>
  <c r="B2878" i="1"/>
  <c r="B2877" i="1"/>
  <c r="B2876" i="1"/>
  <c r="B2875" i="1"/>
  <c r="B2874" i="1"/>
  <c r="B2873" i="1"/>
  <c r="B2872" i="1"/>
  <c r="B2871" i="1"/>
  <c r="B2870" i="1"/>
  <c r="B2869" i="1"/>
  <c r="B2868" i="1"/>
  <c r="B2867" i="1"/>
  <c r="B2866" i="1"/>
  <c r="B2865" i="1"/>
  <c r="B2864" i="1"/>
  <c r="B2863" i="1"/>
  <c r="B2862" i="1"/>
  <c r="B2861" i="1"/>
  <c r="B2860" i="1"/>
  <c r="B2859" i="1"/>
  <c r="B2858" i="1"/>
  <c r="B2857" i="1"/>
  <c r="B2856" i="1"/>
  <c r="B2855" i="1"/>
  <c r="B2854" i="1"/>
  <c r="B2853" i="1"/>
  <c r="B2852" i="1"/>
  <c r="B2851" i="1"/>
  <c r="B2850" i="1"/>
  <c r="B2849" i="1"/>
  <c r="B2848" i="1"/>
  <c r="B2847" i="1"/>
  <c r="B2846" i="1"/>
  <c r="B2845" i="1"/>
  <c r="B2844" i="1"/>
  <c r="B2843" i="1"/>
  <c r="B2842" i="1"/>
  <c r="B2841" i="1"/>
  <c r="B2840" i="1"/>
  <c r="B2839" i="1"/>
  <c r="B2838" i="1"/>
  <c r="B2837" i="1"/>
  <c r="B2836" i="1"/>
  <c r="B2835" i="1"/>
  <c r="B2834" i="1"/>
  <c r="B2833" i="1"/>
  <c r="B2832" i="1"/>
  <c r="B2831" i="1"/>
  <c r="B2830" i="1"/>
  <c r="B2829" i="1"/>
  <c r="B2828" i="1"/>
  <c r="B2827" i="1"/>
  <c r="B2826" i="1"/>
  <c r="B2825" i="1"/>
  <c r="B2824" i="1"/>
  <c r="B2823" i="1"/>
  <c r="B2822" i="1"/>
  <c r="B2821" i="1"/>
  <c r="B2820" i="1"/>
  <c r="B2819" i="1"/>
  <c r="B2818" i="1"/>
  <c r="B2817" i="1"/>
  <c r="B2816" i="1"/>
  <c r="B2815" i="1"/>
  <c r="B2814" i="1"/>
  <c r="B2813" i="1"/>
  <c r="B2812" i="1"/>
  <c r="B2811" i="1"/>
  <c r="B2810" i="1"/>
  <c r="B2809" i="1"/>
  <c r="B2808" i="1"/>
  <c r="B2807" i="1"/>
  <c r="B2806" i="1"/>
  <c r="B2805" i="1"/>
  <c r="B2804" i="1"/>
  <c r="B2803" i="1"/>
  <c r="B2802" i="1"/>
  <c r="B2801" i="1"/>
  <c r="B2800" i="1"/>
  <c r="B2799" i="1"/>
  <c r="B2798" i="1"/>
  <c r="B2797" i="1"/>
  <c r="B2796" i="1"/>
  <c r="B2795" i="1"/>
  <c r="B2794" i="1"/>
  <c r="B2793" i="1"/>
  <c r="B2792" i="1"/>
  <c r="B2791" i="1"/>
  <c r="B2790" i="1"/>
  <c r="B2789" i="1"/>
  <c r="B2788" i="1"/>
  <c r="B2787" i="1"/>
  <c r="B2786" i="1"/>
  <c r="B2785" i="1"/>
  <c r="B2784" i="1"/>
  <c r="B2783" i="1"/>
  <c r="B2782" i="1"/>
  <c r="B2781" i="1"/>
  <c r="B2780" i="1"/>
  <c r="B2779" i="1"/>
  <c r="B2778" i="1"/>
  <c r="B2777" i="1"/>
  <c r="B2776" i="1"/>
  <c r="B2775" i="1"/>
  <c r="B2774" i="1"/>
  <c r="B2773" i="1"/>
  <c r="B2772" i="1"/>
  <c r="B2771" i="1"/>
  <c r="B2770" i="1"/>
  <c r="B2769" i="1"/>
  <c r="B2768" i="1"/>
  <c r="B2767" i="1"/>
  <c r="B2766" i="1"/>
  <c r="B2765" i="1"/>
  <c r="B2764" i="1"/>
  <c r="B2763" i="1"/>
  <c r="B2762" i="1"/>
  <c r="B2761" i="1"/>
  <c r="B2760" i="1"/>
  <c r="B2759" i="1"/>
  <c r="B2758" i="1"/>
  <c r="B2757" i="1"/>
  <c r="B2756" i="1"/>
  <c r="B2755" i="1"/>
  <c r="B2754" i="1"/>
  <c r="B2753" i="1"/>
  <c r="B2752" i="1"/>
  <c r="B2751" i="1"/>
  <c r="B2750" i="1"/>
  <c r="B2749" i="1"/>
  <c r="B2748" i="1"/>
  <c r="B2747" i="1"/>
  <c r="B2746" i="1"/>
  <c r="B2745" i="1"/>
  <c r="B2744" i="1"/>
  <c r="B2743" i="1"/>
  <c r="B2742" i="1"/>
  <c r="B2741" i="1"/>
  <c r="B2740" i="1"/>
  <c r="B2739" i="1"/>
  <c r="B2738" i="1"/>
  <c r="B2737" i="1"/>
  <c r="B2736" i="1"/>
  <c r="B2735" i="1"/>
  <c r="B2734" i="1"/>
  <c r="B2733" i="1"/>
  <c r="B2732" i="1"/>
  <c r="B2731" i="1"/>
  <c r="B2730" i="1"/>
  <c r="B2729" i="1"/>
  <c r="B2728" i="1"/>
  <c r="B2727" i="1"/>
  <c r="B2726" i="1"/>
  <c r="B2725" i="1"/>
  <c r="B2724" i="1"/>
  <c r="B2723" i="1"/>
  <c r="B2722" i="1"/>
  <c r="B2721" i="1"/>
  <c r="B2720" i="1"/>
  <c r="B2719" i="1"/>
  <c r="B2718" i="1"/>
  <c r="B2717" i="1"/>
  <c r="B2716" i="1"/>
  <c r="B2715" i="1"/>
  <c r="B2714" i="1"/>
  <c r="B2713" i="1"/>
  <c r="B2712" i="1"/>
  <c r="B2711" i="1"/>
  <c r="B2710" i="1"/>
  <c r="B2709" i="1"/>
  <c r="B2708" i="1"/>
  <c r="B2707" i="1"/>
  <c r="B2706" i="1"/>
  <c r="B2705" i="1"/>
  <c r="B2704" i="1"/>
  <c r="B2703" i="1"/>
  <c r="B2702" i="1"/>
  <c r="B2701" i="1"/>
  <c r="B2700" i="1"/>
  <c r="B2699" i="1"/>
  <c r="B2698" i="1"/>
  <c r="J2698" i="1" s="1"/>
  <c r="B2697" i="1"/>
  <c r="B2696" i="1"/>
  <c r="B2695" i="1"/>
  <c r="B2694" i="1"/>
  <c r="B2693" i="1"/>
  <c r="B2692" i="1"/>
  <c r="B2691" i="1"/>
  <c r="B2690" i="1"/>
  <c r="B2689" i="1"/>
  <c r="B2688" i="1"/>
  <c r="B2687" i="1"/>
  <c r="B2686" i="1"/>
  <c r="B2685" i="1"/>
  <c r="B2684" i="1"/>
  <c r="B2683" i="1"/>
  <c r="B2682" i="1"/>
  <c r="B2681" i="1"/>
  <c r="B2680" i="1"/>
  <c r="B2679" i="1"/>
  <c r="B2678" i="1"/>
  <c r="J2678" i="1" s="1"/>
  <c r="B2677" i="1"/>
  <c r="B2676" i="1"/>
  <c r="B2675" i="1"/>
  <c r="B2674" i="1"/>
  <c r="B2673" i="1"/>
  <c r="B2672" i="1"/>
  <c r="B2671" i="1"/>
  <c r="B2670" i="1"/>
  <c r="B2669" i="1"/>
  <c r="B2668" i="1"/>
  <c r="B2667" i="1"/>
  <c r="B2666" i="1"/>
  <c r="B2665" i="1"/>
  <c r="B2664" i="1"/>
  <c r="B2663" i="1"/>
  <c r="B2662" i="1"/>
  <c r="B2661" i="1"/>
  <c r="B2660" i="1"/>
  <c r="B2659" i="1"/>
  <c r="B2658" i="1"/>
  <c r="J2658" i="1" s="1"/>
  <c r="B2657" i="1"/>
  <c r="B2656" i="1"/>
  <c r="B2655" i="1"/>
  <c r="B2654" i="1"/>
  <c r="B2653" i="1"/>
  <c r="B2652" i="1"/>
  <c r="B2651" i="1"/>
  <c r="B2650" i="1"/>
  <c r="B2649" i="1"/>
  <c r="B2648" i="1"/>
  <c r="B2647" i="1"/>
  <c r="B2646" i="1"/>
  <c r="B2645" i="1"/>
  <c r="B2644" i="1"/>
  <c r="B2643" i="1"/>
  <c r="B2642" i="1"/>
  <c r="B2641" i="1"/>
  <c r="B2640" i="1"/>
  <c r="B2639" i="1"/>
  <c r="B2638" i="1"/>
  <c r="J2638" i="1" s="1"/>
  <c r="B2637" i="1"/>
  <c r="B2636" i="1"/>
  <c r="B2635" i="1"/>
  <c r="B2634" i="1"/>
  <c r="B2633" i="1"/>
  <c r="B2632" i="1"/>
  <c r="B2631" i="1"/>
  <c r="B2630" i="1"/>
  <c r="B2629" i="1"/>
  <c r="B2628" i="1"/>
  <c r="B2627" i="1"/>
  <c r="B2626" i="1"/>
  <c r="B2625" i="1"/>
  <c r="B2624" i="1"/>
  <c r="B2623" i="1"/>
  <c r="B2622" i="1"/>
  <c r="B2621" i="1"/>
  <c r="B2620" i="1"/>
  <c r="B2619" i="1"/>
  <c r="B2618" i="1"/>
  <c r="J2618" i="1" s="1"/>
  <c r="B2617" i="1"/>
  <c r="B2616" i="1"/>
  <c r="B2615" i="1"/>
  <c r="B2614" i="1"/>
  <c r="B2613" i="1"/>
  <c r="B2612" i="1"/>
  <c r="B2611" i="1"/>
  <c r="B2610" i="1"/>
  <c r="B2609" i="1"/>
  <c r="B2608" i="1"/>
  <c r="B2607" i="1"/>
  <c r="B2606" i="1"/>
  <c r="B2605" i="1"/>
  <c r="B2604" i="1"/>
  <c r="B2603" i="1"/>
  <c r="B2602" i="1"/>
  <c r="B2601" i="1"/>
  <c r="B2600" i="1"/>
  <c r="B2599" i="1"/>
  <c r="B2598" i="1"/>
  <c r="J2598" i="1" s="1"/>
  <c r="B2597" i="1"/>
  <c r="B2596" i="1"/>
  <c r="B2595" i="1"/>
  <c r="B2594" i="1"/>
  <c r="B2593" i="1"/>
  <c r="B2592" i="1"/>
  <c r="B2591" i="1"/>
  <c r="B2590" i="1"/>
  <c r="B2589" i="1"/>
  <c r="B2588" i="1"/>
  <c r="B2587" i="1"/>
  <c r="B2586" i="1"/>
  <c r="B2585" i="1"/>
  <c r="B2584" i="1"/>
  <c r="B2583" i="1"/>
  <c r="B2582" i="1"/>
  <c r="B2581" i="1"/>
  <c r="B2580" i="1"/>
  <c r="B2579" i="1"/>
  <c r="B2578" i="1"/>
  <c r="J2578" i="1" s="1"/>
  <c r="B2577" i="1"/>
  <c r="B2576" i="1"/>
  <c r="B2575" i="1"/>
  <c r="B2574" i="1"/>
  <c r="B2573" i="1"/>
  <c r="B2572" i="1"/>
  <c r="B2571" i="1"/>
  <c r="B2570" i="1"/>
  <c r="B2569" i="1"/>
  <c r="B2568" i="1"/>
  <c r="B2567" i="1"/>
  <c r="B2566" i="1"/>
  <c r="B2565" i="1"/>
  <c r="B2564" i="1"/>
  <c r="B2563" i="1"/>
  <c r="B2562" i="1"/>
  <c r="B2561" i="1"/>
  <c r="B2560" i="1"/>
  <c r="B2559" i="1"/>
  <c r="B2558" i="1"/>
  <c r="J2558" i="1" s="1"/>
  <c r="B2557" i="1"/>
  <c r="B2556" i="1"/>
  <c r="B2555" i="1"/>
  <c r="B2554" i="1"/>
  <c r="B2553" i="1"/>
  <c r="B2552" i="1"/>
  <c r="B2551" i="1"/>
  <c r="B2550" i="1"/>
  <c r="B2549" i="1"/>
  <c r="B2548" i="1"/>
  <c r="B2547" i="1"/>
  <c r="B2546" i="1"/>
  <c r="B2545" i="1"/>
  <c r="B2544" i="1"/>
  <c r="B2543" i="1"/>
  <c r="B2542" i="1"/>
  <c r="B2541" i="1"/>
  <c r="B2540" i="1"/>
  <c r="B2539" i="1"/>
  <c r="B2538" i="1"/>
  <c r="J2538" i="1" s="1"/>
  <c r="B2537" i="1"/>
  <c r="B2536" i="1"/>
  <c r="B2535" i="1"/>
  <c r="B2534" i="1"/>
  <c r="B2533" i="1"/>
  <c r="B2532" i="1"/>
  <c r="B2531" i="1"/>
  <c r="B2530" i="1"/>
  <c r="B2529" i="1"/>
  <c r="B2528" i="1"/>
  <c r="B2527" i="1"/>
  <c r="B2526" i="1"/>
  <c r="B2525" i="1"/>
  <c r="B2524" i="1"/>
  <c r="B2523" i="1"/>
  <c r="B2522" i="1"/>
  <c r="B2521" i="1"/>
  <c r="B2520" i="1"/>
  <c r="B2519" i="1"/>
  <c r="B2518" i="1"/>
  <c r="J2518" i="1" s="1"/>
  <c r="B2517" i="1"/>
  <c r="B2516" i="1"/>
  <c r="B2515" i="1"/>
  <c r="B2514" i="1"/>
  <c r="B2513" i="1"/>
  <c r="B2512" i="1"/>
  <c r="B2511" i="1"/>
  <c r="B2510" i="1"/>
  <c r="B2509" i="1"/>
  <c r="B2508" i="1"/>
  <c r="B2507" i="1"/>
  <c r="B2506" i="1"/>
  <c r="B2505" i="1"/>
  <c r="B2504" i="1"/>
  <c r="B2503" i="1"/>
  <c r="B2502" i="1"/>
  <c r="B2501" i="1"/>
  <c r="B2500" i="1"/>
  <c r="B2499" i="1"/>
  <c r="B2498" i="1"/>
  <c r="J2498" i="1" s="1"/>
  <c r="B2497" i="1"/>
  <c r="B2496" i="1"/>
  <c r="B2495" i="1"/>
  <c r="B2494" i="1"/>
  <c r="B2493" i="1"/>
  <c r="B2492" i="1"/>
  <c r="B2491" i="1"/>
  <c r="B2490" i="1"/>
  <c r="B2489" i="1"/>
  <c r="B2488" i="1"/>
  <c r="B2487" i="1"/>
  <c r="B2486" i="1"/>
  <c r="B2485" i="1"/>
  <c r="B2484" i="1"/>
  <c r="B2483" i="1"/>
  <c r="B2482" i="1"/>
  <c r="B2481" i="1"/>
  <c r="B2480" i="1"/>
  <c r="B2479" i="1"/>
  <c r="B2478" i="1"/>
  <c r="J2478" i="1" s="1"/>
  <c r="B2477" i="1"/>
  <c r="B2476" i="1"/>
  <c r="B2475" i="1"/>
  <c r="B2474" i="1"/>
  <c r="B2473" i="1"/>
  <c r="B2472" i="1"/>
  <c r="B2471" i="1"/>
  <c r="B2470" i="1"/>
  <c r="B2469" i="1"/>
  <c r="B2468" i="1"/>
  <c r="B2467" i="1"/>
  <c r="B2466" i="1"/>
  <c r="B2465" i="1"/>
  <c r="B2464" i="1"/>
  <c r="B2463" i="1"/>
  <c r="B2462" i="1"/>
  <c r="B2461" i="1"/>
  <c r="B2460" i="1"/>
  <c r="B2459" i="1"/>
  <c r="B2458" i="1"/>
  <c r="J2458" i="1" s="1"/>
  <c r="B2457" i="1"/>
  <c r="B2456" i="1"/>
  <c r="B2455" i="1"/>
  <c r="B2454" i="1"/>
  <c r="B2453" i="1"/>
  <c r="B2452" i="1"/>
  <c r="B2451" i="1"/>
  <c r="B2450" i="1"/>
  <c r="B2449" i="1"/>
  <c r="B2448" i="1"/>
  <c r="B2447" i="1"/>
  <c r="B2446" i="1"/>
  <c r="B2445" i="1"/>
  <c r="B2444" i="1"/>
  <c r="B2443" i="1"/>
  <c r="B2442" i="1"/>
  <c r="B2441" i="1"/>
  <c r="B2440" i="1"/>
  <c r="B2439" i="1"/>
  <c r="B2438" i="1"/>
  <c r="J2438" i="1" s="1"/>
  <c r="B2437" i="1"/>
  <c r="B2436" i="1"/>
  <c r="B2435" i="1"/>
  <c r="B2434" i="1"/>
  <c r="B2433" i="1"/>
  <c r="B2432" i="1"/>
  <c r="B2431" i="1"/>
  <c r="B2430" i="1"/>
  <c r="B2429" i="1"/>
  <c r="B2428" i="1"/>
  <c r="B2427" i="1"/>
  <c r="B2426" i="1"/>
  <c r="B2425" i="1"/>
  <c r="B2424" i="1"/>
  <c r="B2423" i="1"/>
  <c r="B2422" i="1"/>
  <c r="B2421" i="1"/>
  <c r="B2420" i="1"/>
  <c r="B2419" i="1"/>
  <c r="B2418" i="1"/>
  <c r="J2418" i="1" s="1"/>
  <c r="B2417" i="1"/>
  <c r="B2416" i="1"/>
  <c r="B2415" i="1"/>
  <c r="B2414" i="1"/>
  <c r="B2413" i="1"/>
  <c r="B2412" i="1"/>
  <c r="B2411" i="1"/>
  <c r="B2410" i="1"/>
  <c r="B2409" i="1"/>
  <c r="B2408" i="1"/>
  <c r="B2407" i="1"/>
  <c r="B2406" i="1"/>
  <c r="B2405" i="1"/>
  <c r="B2404" i="1"/>
  <c r="B2403" i="1"/>
  <c r="B2402" i="1"/>
  <c r="B2401" i="1"/>
  <c r="B2400" i="1"/>
  <c r="B2399" i="1"/>
  <c r="B2398" i="1"/>
  <c r="J2398" i="1" s="1"/>
  <c r="B2397" i="1"/>
  <c r="B2396" i="1"/>
  <c r="B2395" i="1"/>
  <c r="B2394" i="1"/>
  <c r="B2393" i="1"/>
  <c r="B2392" i="1"/>
  <c r="B2391" i="1"/>
  <c r="B2390" i="1"/>
  <c r="B2389" i="1"/>
  <c r="B2388" i="1"/>
  <c r="B2387" i="1"/>
  <c r="B2386" i="1"/>
  <c r="B2385" i="1"/>
  <c r="B2384" i="1"/>
  <c r="B2383" i="1"/>
  <c r="B2382" i="1"/>
  <c r="B2381" i="1"/>
  <c r="B2380" i="1"/>
  <c r="B2379" i="1"/>
  <c r="B2378" i="1"/>
  <c r="J2378" i="1" s="1"/>
  <c r="B2377" i="1"/>
  <c r="B2376" i="1"/>
  <c r="B2375" i="1"/>
  <c r="B2374" i="1"/>
  <c r="B2373" i="1"/>
  <c r="B2372" i="1"/>
  <c r="B2371" i="1"/>
  <c r="B2370" i="1"/>
  <c r="B2369" i="1"/>
  <c r="B2368" i="1"/>
  <c r="B2367" i="1"/>
  <c r="B2366" i="1"/>
  <c r="B2365" i="1"/>
  <c r="B2364" i="1"/>
  <c r="B2363" i="1"/>
  <c r="B2362" i="1"/>
  <c r="B2361" i="1"/>
  <c r="B2360" i="1"/>
  <c r="B2359" i="1"/>
  <c r="B2358" i="1"/>
  <c r="J2358" i="1" s="1"/>
  <c r="B2357" i="1"/>
  <c r="B2356" i="1"/>
  <c r="B2355" i="1"/>
  <c r="B2354" i="1"/>
  <c r="B2353" i="1"/>
  <c r="B2352" i="1"/>
  <c r="B2351" i="1"/>
  <c r="B2350" i="1"/>
  <c r="B2349" i="1"/>
  <c r="B2348" i="1"/>
  <c r="B2347" i="1"/>
  <c r="B2346" i="1"/>
  <c r="B2345" i="1"/>
  <c r="B2344" i="1"/>
  <c r="B2343" i="1"/>
  <c r="B2342" i="1"/>
  <c r="B2341" i="1"/>
  <c r="B2340" i="1"/>
  <c r="B2339" i="1"/>
  <c r="B2338" i="1"/>
  <c r="J2338" i="1" s="1"/>
  <c r="B2337" i="1"/>
  <c r="B2336" i="1"/>
  <c r="B2335" i="1"/>
  <c r="B2334" i="1"/>
  <c r="B2333" i="1"/>
  <c r="B2332" i="1"/>
  <c r="B2331" i="1"/>
  <c r="B2330" i="1"/>
  <c r="B2329" i="1"/>
  <c r="B2328" i="1"/>
  <c r="B2327" i="1"/>
  <c r="B2326" i="1"/>
  <c r="B2325" i="1"/>
  <c r="B2324" i="1"/>
  <c r="B2323" i="1"/>
  <c r="B2322" i="1"/>
  <c r="B2321" i="1"/>
  <c r="B2320" i="1"/>
  <c r="B2319" i="1"/>
  <c r="B2318" i="1"/>
  <c r="J2318" i="1" s="1"/>
  <c r="B2317" i="1"/>
  <c r="B2316" i="1"/>
  <c r="B2315" i="1"/>
  <c r="B2314" i="1"/>
  <c r="B2313" i="1"/>
  <c r="B2312" i="1"/>
  <c r="B2311" i="1"/>
  <c r="B2310" i="1"/>
  <c r="B2309" i="1"/>
  <c r="B2308" i="1"/>
  <c r="B2307" i="1"/>
  <c r="B2306" i="1"/>
  <c r="B2305" i="1"/>
  <c r="B2304" i="1"/>
  <c r="B2303" i="1"/>
  <c r="B2302" i="1"/>
  <c r="B2301" i="1"/>
  <c r="B2300" i="1"/>
  <c r="B2299" i="1"/>
  <c r="B2298" i="1"/>
  <c r="J2298" i="1" s="1"/>
  <c r="B2297" i="1"/>
  <c r="B2296" i="1"/>
  <c r="B2295" i="1"/>
  <c r="B2294" i="1"/>
  <c r="B2293" i="1"/>
  <c r="B2292" i="1"/>
  <c r="B2291" i="1"/>
  <c r="B2290" i="1"/>
  <c r="B2289" i="1"/>
  <c r="B2288" i="1"/>
  <c r="B2287" i="1"/>
  <c r="B2286" i="1"/>
  <c r="B2285" i="1"/>
  <c r="B2284" i="1"/>
  <c r="B2283" i="1"/>
  <c r="B2282" i="1"/>
  <c r="B2281" i="1"/>
  <c r="B2280" i="1"/>
  <c r="B2279" i="1"/>
  <c r="B2278" i="1"/>
  <c r="J2278" i="1" s="1"/>
  <c r="B2277" i="1"/>
  <c r="B2276" i="1"/>
  <c r="B2275" i="1"/>
  <c r="B2274" i="1"/>
  <c r="B2273" i="1"/>
  <c r="B2272" i="1"/>
  <c r="B2271" i="1"/>
  <c r="B2270" i="1"/>
  <c r="B2269" i="1"/>
  <c r="B2268" i="1"/>
  <c r="B2267" i="1"/>
  <c r="B2266" i="1"/>
  <c r="B2265" i="1"/>
  <c r="B2264" i="1"/>
  <c r="B2263" i="1"/>
  <c r="B2262" i="1"/>
  <c r="B2261" i="1"/>
  <c r="B2260" i="1"/>
  <c r="B2259" i="1"/>
  <c r="B2258" i="1"/>
  <c r="J2258" i="1" s="1"/>
  <c r="B2257" i="1"/>
  <c r="B2256" i="1"/>
  <c r="B2255" i="1"/>
  <c r="B2254" i="1"/>
  <c r="B2253" i="1"/>
  <c r="B2252" i="1"/>
  <c r="B2251" i="1"/>
  <c r="B2250" i="1"/>
  <c r="B2249" i="1"/>
  <c r="B2248" i="1"/>
  <c r="B2247" i="1"/>
  <c r="B2246" i="1"/>
  <c r="B2245" i="1"/>
  <c r="B2244" i="1"/>
  <c r="B2243" i="1"/>
  <c r="B2242" i="1"/>
  <c r="B2241" i="1"/>
  <c r="B2240" i="1"/>
  <c r="B2239" i="1"/>
  <c r="B2238" i="1"/>
  <c r="J2238" i="1" s="1"/>
  <c r="B2237" i="1"/>
  <c r="B2236" i="1"/>
  <c r="B2235" i="1"/>
  <c r="B2234" i="1"/>
  <c r="B2233" i="1"/>
  <c r="B2232" i="1"/>
  <c r="B2231" i="1"/>
  <c r="B2230" i="1"/>
  <c r="B2229" i="1"/>
  <c r="B2228" i="1"/>
  <c r="B2227" i="1"/>
  <c r="B2226" i="1"/>
  <c r="B2225" i="1"/>
  <c r="B2224" i="1"/>
  <c r="B2223" i="1"/>
  <c r="B2222" i="1"/>
  <c r="B2221" i="1"/>
  <c r="B2220" i="1"/>
  <c r="B2219" i="1"/>
  <c r="B2218" i="1"/>
  <c r="J2218" i="1" s="1"/>
  <c r="B2217" i="1"/>
  <c r="B2216" i="1"/>
  <c r="B2215" i="1"/>
  <c r="B2214" i="1"/>
  <c r="B2213" i="1"/>
  <c r="B2212" i="1"/>
  <c r="B2211" i="1"/>
  <c r="B2210" i="1"/>
  <c r="B2209" i="1"/>
  <c r="B2208" i="1"/>
  <c r="B2207" i="1"/>
  <c r="B2206" i="1"/>
  <c r="B2205" i="1"/>
  <c r="B2204" i="1"/>
  <c r="B2203" i="1"/>
  <c r="B2202" i="1"/>
  <c r="B2201" i="1"/>
  <c r="B2200" i="1"/>
  <c r="B2199" i="1"/>
  <c r="B2198" i="1"/>
  <c r="J2198" i="1" s="1"/>
  <c r="B2197" i="1"/>
  <c r="B2196" i="1"/>
  <c r="B2195" i="1"/>
  <c r="B2194" i="1"/>
  <c r="B2193" i="1"/>
  <c r="B2192" i="1"/>
  <c r="B2191" i="1"/>
  <c r="B2190" i="1"/>
  <c r="B2189" i="1"/>
  <c r="B2188" i="1"/>
  <c r="B2187" i="1"/>
  <c r="B2186" i="1"/>
  <c r="B2185" i="1"/>
  <c r="B2184" i="1"/>
  <c r="B2183" i="1"/>
  <c r="B2182" i="1"/>
  <c r="B2181" i="1"/>
  <c r="B2180" i="1"/>
  <c r="B2179" i="1"/>
  <c r="B2178" i="1"/>
  <c r="J2178" i="1" s="1"/>
  <c r="B2177" i="1"/>
  <c r="B2176" i="1"/>
  <c r="B2175" i="1"/>
  <c r="B2174" i="1"/>
  <c r="B2173" i="1"/>
  <c r="B2172" i="1"/>
  <c r="B2171" i="1"/>
  <c r="B2170" i="1"/>
  <c r="B2169" i="1"/>
  <c r="B2168" i="1"/>
  <c r="B2167" i="1"/>
  <c r="B2166" i="1"/>
  <c r="B2165" i="1"/>
  <c r="B2164" i="1"/>
  <c r="B2163" i="1"/>
  <c r="B2162" i="1"/>
  <c r="B2161" i="1"/>
  <c r="B2160" i="1"/>
  <c r="B2159" i="1"/>
  <c r="B2158" i="1"/>
  <c r="J2158" i="1" s="1"/>
  <c r="B2157" i="1"/>
  <c r="B2156" i="1"/>
  <c r="B2155" i="1"/>
  <c r="B2154" i="1"/>
  <c r="B2153" i="1"/>
  <c r="B2152" i="1"/>
  <c r="B2151" i="1"/>
  <c r="B2150" i="1"/>
  <c r="B2149" i="1"/>
  <c r="B2148" i="1"/>
  <c r="B2147" i="1"/>
  <c r="B2146" i="1"/>
  <c r="B2145" i="1"/>
  <c r="B2144" i="1"/>
  <c r="B2143" i="1"/>
  <c r="B2142" i="1"/>
  <c r="B2141" i="1"/>
  <c r="B2140" i="1"/>
  <c r="B2139" i="1"/>
  <c r="B2138" i="1"/>
  <c r="J2138" i="1" s="1"/>
  <c r="B2137" i="1"/>
  <c r="B2136" i="1"/>
  <c r="B2135" i="1"/>
  <c r="B2134" i="1"/>
  <c r="B2133" i="1"/>
  <c r="B2132" i="1"/>
  <c r="B2131" i="1"/>
  <c r="B2130" i="1"/>
  <c r="B2129" i="1"/>
  <c r="B2128" i="1"/>
  <c r="B2127" i="1"/>
  <c r="B2126" i="1"/>
  <c r="B2125" i="1"/>
  <c r="B2124" i="1"/>
  <c r="B2123" i="1"/>
  <c r="B2122" i="1"/>
  <c r="B2121" i="1"/>
  <c r="B2120" i="1"/>
  <c r="B2119" i="1"/>
  <c r="B2118" i="1"/>
  <c r="J2118" i="1" s="1"/>
  <c r="B2117" i="1"/>
  <c r="B2116" i="1"/>
  <c r="B2115" i="1"/>
  <c r="B2114" i="1"/>
  <c r="B2113" i="1"/>
  <c r="B2112" i="1"/>
  <c r="B2111" i="1"/>
  <c r="B2110" i="1"/>
  <c r="B2109" i="1"/>
  <c r="B2108" i="1"/>
  <c r="B2107" i="1"/>
  <c r="B2106" i="1"/>
  <c r="B2105" i="1"/>
  <c r="B2104" i="1"/>
  <c r="B2103" i="1"/>
  <c r="B2102" i="1"/>
  <c r="B2101" i="1"/>
  <c r="B2100" i="1"/>
  <c r="B2099" i="1"/>
  <c r="B2098" i="1"/>
  <c r="J2098" i="1" s="1"/>
  <c r="B2097" i="1"/>
  <c r="B2096" i="1"/>
  <c r="B2095" i="1"/>
  <c r="B2094" i="1"/>
  <c r="B2093" i="1"/>
  <c r="B2092" i="1"/>
  <c r="B2091" i="1"/>
  <c r="B2090" i="1"/>
  <c r="B2089" i="1"/>
  <c r="B2088" i="1"/>
  <c r="B2087" i="1"/>
  <c r="B2086" i="1"/>
  <c r="B2085" i="1"/>
  <c r="B2084" i="1"/>
  <c r="B2083" i="1"/>
  <c r="B2082" i="1"/>
  <c r="B2081" i="1"/>
  <c r="B2080" i="1"/>
  <c r="B2079" i="1"/>
  <c r="B2078" i="1"/>
  <c r="J2078" i="1" s="1"/>
  <c r="B2077" i="1"/>
  <c r="B2076" i="1"/>
  <c r="B2075" i="1"/>
  <c r="B2074" i="1"/>
  <c r="B2073" i="1"/>
  <c r="B2072" i="1"/>
  <c r="B2071" i="1"/>
  <c r="B2069" i="1"/>
  <c r="B2068" i="1"/>
  <c r="B2067" i="1"/>
  <c r="B2066" i="1"/>
  <c r="B2065" i="1"/>
  <c r="B2064" i="1"/>
  <c r="B2063" i="1"/>
  <c r="B2062" i="1"/>
  <c r="B2061" i="1"/>
  <c r="B2060" i="1"/>
  <c r="B2059" i="1"/>
  <c r="B2058" i="1"/>
  <c r="B2057" i="1"/>
  <c r="J2057" i="1" s="1"/>
  <c r="B2056" i="1"/>
  <c r="B2055" i="1"/>
  <c r="B2054" i="1"/>
  <c r="B2053" i="1"/>
  <c r="B2052" i="1"/>
  <c r="B2051" i="1"/>
  <c r="B2050" i="1"/>
  <c r="B2049" i="1"/>
  <c r="B2048" i="1"/>
  <c r="B2047" i="1"/>
  <c r="B2046" i="1"/>
  <c r="B2045" i="1"/>
  <c r="B2044" i="1"/>
  <c r="B2043" i="1"/>
  <c r="B2042" i="1"/>
  <c r="B2041" i="1"/>
  <c r="B2040" i="1"/>
  <c r="B2039" i="1"/>
  <c r="B2038" i="1"/>
  <c r="B2037" i="1"/>
  <c r="J2037" i="1" s="1"/>
  <c r="B2036" i="1"/>
  <c r="B2035" i="1"/>
  <c r="B2034" i="1"/>
  <c r="B2033" i="1"/>
  <c r="B2032" i="1"/>
  <c r="B2031" i="1"/>
  <c r="B2030" i="1"/>
  <c r="B2029" i="1"/>
  <c r="B2028" i="1"/>
  <c r="B2027" i="1"/>
  <c r="B2026" i="1"/>
  <c r="B2025" i="1"/>
  <c r="B2024" i="1"/>
  <c r="B2023" i="1"/>
  <c r="B2022" i="1"/>
  <c r="B2021" i="1"/>
  <c r="B2020" i="1"/>
  <c r="B2019" i="1"/>
  <c r="B2018" i="1"/>
  <c r="B2017" i="1"/>
  <c r="J2017" i="1" s="1"/>
  <c r="B2016" i="1"/>
  <c r="B2015" i="1"/>
  <c r="B2014" i="1"/>
  <c r="B2013" i="1"/>
  <c r="B2012" i="1"/>
  <c r="B2011" i="1"/>
  <c r="B2010" i="1"/>
  <c r="B2009" i="1"/>
  <c r="B2008" i="1"/>
  <c r="B2007" i="1"/>
  <c r="B2006" i="1"/>
  <c r="B2005" i="1"/>
  <c r="B2004" i="1"/>
  <c r="B2003" i="1"/>
  <c r="B2002" i="1"/>
  <c r="B2001" i="1"/>
  <c r="B2000" i="1"/>
  <c r="B1999" i="1"/>
  <c r="B1998" i="1"/>
  <c r="B1997" i="1"/>
  <c r="J1997" i="1" s="1"/>
  <c r="B1996" i="1"/>
  <c r="B1995" i="1"/>
  <c r="B1994" i="1"/>
  <c r="B1993" i="1"/>
  <c r="B1992" i="1"/>
  <c r="B1991" i="1"/>
  <c r="B1990" i="1"/>
  <c r="B1989" i="1"/>
  <c r="B1988" i="1"/>
  <c r="B1987" i="1"/>
  <c r="B1986" i="1"/>
  <c r="B1985" i="1"/>
  <c r="B1984" i="1"/>
  <c r="B1983" i="1"/>
  <c r="B1982" i="1"/>
  <c r="B1981" i="1"/>
  <c r="B1980" i="1"/>
  <c r="B1979" i="1"/>
  <c r="B1978" i="1"/>
  <c r="B1977" i="1"/>
  <c r="J1977" i="1" s="1"/>
  <c r="B1976" i="1"/>
  <c r="B1975" i="1"/>
  <c r="B1974" i="1"/>
  <c r="B1973" i="1"/>
  <c r="B1972" i="1"/>
  <c r="B1971" i="1"/>
  <c r="B1970" i="1"/>
  <c r="B1969" i="1"/>
  <c r="B1968" i="1"/>
  <c r="B1967" i="1"/>
  <c r="B1966" i="1"/>
  <c r="B1965" i="1"/>
  <c r="B1964" i="1"/>
  <c r="B1963" i="1"/>
  <c r="B1962" i="1"/>
  <c r="B1961" i="1"/>
  <c r="B1960" i="1"/>
  <c r="B1959" i="1"/>
  <c r="B1958" i="1"/>
  <c r="B1957" i="1"/>
  <c r="J1957" i="1" s="1"/>
  <c r="B1956" i="1"/>
  <c r="B1955" i="1"/>
  <c r="B1954" i="1"/>
  <c r="B1953" i="1"/>
  <c r="B1952" i="1"/>
  <c r="B1951" i="1"/>
  <c r="B1950" i="1"/>
  <c r="B1949" i="1"/>
  <c r="B1948" i="1"/>
  <c r="B1947" i="1"/>
  <c r="B1946" i="1"/>
  <c r="B1945" i="1"/>
  <c r="B1944" i="1"/>
  <c r="B1943" i="1"/>
  <c r="B1942" i="1"/>
  <c r="B1941" i="1"/>
  <c r="B1940" i="1"/>
  <c r="B1939" i="1"/>
  <c r="B1938" i="1"/>
  <c r="B1937" i="1"/>
  <c r="J1937" i="1" s="1"/>
  <c r="B1936" i="1"/>
  <c r="B1935" i="1"/>
  <c r="B1934" i="1"/>
  <c r="B1933" i="1"/>
  <c r="B1932" i="1"/>
  <c r="B1931" i="1"/>
  <c r="B1930" i="1"/>
  <c r="B1929" i="1"/>
  <c r="B1928" i="1"/>
  <c r="B1927" i="1"/>
  <c r="B1926" i="1"/>
  <c r="B1925" i="1"/>
  <c r="B1924" i="1"/>
  <c r="B1923" i="1"/>
  <c r="B1922" i="1"/>
  <c r="B1921" i="1"/>
  <c r="B1920" i="1"/>
  <c r="B1919" i="1"/>
  <c r="B1918" i="1"/>
  <c r="B1917" i="1"/>
  <c r="J1917" i="1" s="1"/>
  <c r="B1916" i="1"/>
  <c r="B1915" i="1"/>
  <c r="B1914" i="1"/>
  <c r="B1913" i="1"/>
  <c r="B1912" i="1"/>
  <c r="B1911" i="1"/>
  <c r="B1910" i="1"/>
  <c r="B1909" i="1"/>
  <c r="B1908" i="1"/>
  <c r="B1907" i="1"/>
  <c r="B1906" i="1"/>
  <c r="B1905" i="1"/>
  <c r="B1904" i="1"/>
  <c r="B1903" i="1"/>
  <c r="B1902" i="1"/>
  <c r="B1901" i="1"/>
  <c r="B1900" i="1"/>
  <c r="B1899" i="1"/>
  <c r="B1898" i="1"/>
  <c r="B1897" i="1"/>
  <c r="J1897" i="1" s="1"/>
  <c r="B1896" i="1"/>
  <c r="B1895" i="1"/>
  <c r="B1894" i="1"/>
  <c r="B1893" i="1"/>
  <c r="B1892" i="1"/>
  <c r="B1891" i="1"/>
  <c r="B1890" i="1"/>
  <c r="B1889" i="1"/>
  <c r="B1888" i="1"/>
  <c r="B1887" i="1"/>
  <c r="B1886" i="1"/>
  <c r="B1885" i="1"/>
  <c r="B1884" i="1"/>
  <c r="B1883" i="1"/>
  <c r="B1882" i="1"/>
  <c r="B1881" i="1"/>
  <c r="B1880" i="1"/>
  <c r="B1879" i="1"/>
  <c r="B1878" i="1"/>
  <c r="B1877" i="1"/>
  <c r="J1877" i="1" s="1"/>
  <c r="B1876" i="1"/>
  <c r="B1875" i="1"/>
  <c r="B1874" i="1"/>
  <c r="B1873" i="1"/>
  <c r="B1872" i="1"/>
  <c r="B1871" i="1"/>
  <c r="B1870" i="1"/>
  <c r="B1869" i="1"/>
  <c r="B1868" i="1"/>
  <c r="B1867" i="1"/>
  <c r="B1866" i="1"/>
  <c r="B1865" i="1"/>
  <c r="B1864" i="1"/>
  <c r="B1863" i="1"/>
  <c r="B1862" i="1"/>
  <c r="B1861" i="1"/>
  <c r="B1860" i="1"/>
  <c r="B1859" i="1"/>
  <c r="B1858" i="1"/>
  <c r="B1857" i="1"/>
  <c r="J1857" i="1" s="1"/>
  <c r="B1856" i="1"/>
  <c r="B1855" i="1"/>
  <c r="B1854" i="1"/>
  <c r="B1853" i="1"/>
  <c r="B1852" i="1"/>
  <c r="B1851" i="1"/>
  <c r="B1850" i="1"/>
  <c r="B1849" i="1"/>
  <c r="B1848" i="1"/>
  <c r="B1847" i="1"/>
  <c r="B1846" i="1"/>
  <c r="B1845" i="1"/>
  <c r="B1844" i="1"/>
  <c r="B1843" i="1"/>
  <c r="B1842" i="1"/>
  <c r="B1841" i="1"/>
  <c r="B1840" i="1"/>
  <c r="B1839" i="1"/>
  <c r="B1838" i="1"/>
  <c r="B1837" i="1"/>
  <c r="J1837" i="1" s="1"/>
  <c r="B1836" i="1"/>
  <c r="B1835" i="1"/>
  <c r="B1834" i="1"/>
  <c r="B1833" i="1"/>
  <c r="B1832" i="1"/>
  <c r="B1831" i="1"/>
  <c r="B1830" i="1"/>
  <c r="B1829" i="1"/>
  <c r="B1828" i="1"/>
  <c r="B1827" i="1"/>
  <c r="B1826" i="1"/>
  <c r="B1825" i="1"/>
  <c r="B1824" i="1"/>
  <c r="B1823" i="1"/>
  <c r="B1822" i="1"/>
  <c r="B1821" i="1"/>
  <c r="B1820" i="1"/>
  <c r="B1819" i="1"/>
  <c r="B1818" i="1"/>
  <c r="B1817" i="1"/>
  <c r="J1817" i="1" s="1"/>
  <c r="B1816" i="1"/>
  <c r="B1815" i="1"/>
  <c r="B1814" i="1"/>
  <c r="B1813" i="1"/>
  <c r="B1812" i="1"/>
  <c r="B1811" i="1"/>
  <c r="B1810" i="1"/>
  <c r="B1809" i="1"/>
  <c r="B1808" i="1"/>
  <c r="B1807" i="1"/>
  <c r="B1806" i="1"/>
  <c r="B1805" i="1"/>
  <c r="B1804" i="1"/>
  <c r="B1803" i="1"/>
  <c r="B1802" i="1"/>
  <c r="B1801" i="1"/>
  <c r="B1800" i="1"/>
  <c r="B1799" i="1"/>
  <c r="B1798" i="1"/>
  <c r="B1797" i="1"/>
  <c r="J1797" i="1" s="1"/>
  <c r="B1796" i="1"/>
  <c r="B1795" i="1"/>
  <c r="B1794" i="1"/>
  <c r="B1793" i="1"/>
  <c r="B1792" i="1"/>
  <c r="B1791" i="1"/>
  <c r="B1790" i="1"/>
  <c r="B1789" i="1"/>
  <c r="B1788" i="1"/>
  <c r="B1787" i="1"/>
  <c r="B1786" i="1"/>
  <c r="B1785" i="1"/>
  <c r="B1784" i="1"/>
  <c r="B1783" i="1"/>
  <c r="B1782" i="1"/>
  <c r="B1781" i="1"/>
  <c r="B1780" i="1"/>
  <c r="B1779" i="1"/>
  <c r="B1778" i="1"/>
  <c r="B1777" i="1"/>
  <c r="J1777" i="1" s="1"/>
  <c r="B1776" i="1"/>
  <c r="B1775" i="1"/>
  <c r="B1774" i="1"/>
  <c r="B1773" i="1"/>
  <c r="B1772" i="1"/>
  <c r="B1771" i="1"/>
  <c r="B1770" i="1"/>
  <c r="B1769" i="1"/>
  <c r="B1768" i="1"/>
  <c r="B1767" i="1"/>
  <c r="B1766" i="1"/>
  <c r="B1765" i="1"/>
  <c r="B1764" i="1"/>
  <c r="B1763" i="1"/>
  <c r="B1762" i="1"/>
  <c r="B1761" i="1"/>
  <c r="B1760" i="1"/>
  <c r="B1759" i="1"/>
  <c r="B1758" i="1"/>
  <c r="B1757" i="1"/>
  <c r="J1757" i="1" s="1"/>
  <c r="B1756" i="1"/>
  <c r="B1755" i="1"/>
  <c r="B1754" i="1"/>
  <c r="B1753" i="1"/>
  <c r="B1752" i="1"/>
  <c r="B1751" i="1"/>
  <c r="B1750" i="1"/>
  <c r="B1749" i="1"/>
  <c r="B1748" i="1"/>
  <c r="B1747" i="1"/>
  <c r="B1746" i="1"/>
  <c r="B1745" i="1"/>
  <c r="B1744" i="1"/>
  <c r="B1743" i="1"/>
  <c r="B1742" i="1"/>
  <c r="B1741" i="1"/>
  <c r="B1740" i="1"/>
  <c r="B1739" i="1"/>
  <c r="B1738" i="1"/>
  <c r="B1737" i="1"/>
  <c r="J1737" i="1" s="1"/>
  <c r="B1736" i="1"/>
  <c r="B1735" i="1"/>
  <c r="B1734" i="1"/>
  <c r="B1733" i="1"/>
  <c r="B1732" i="1"/>
  <c r="B1731" i="1"/>
  <c r="B1730" i="1"/>
  <c r="B1729" i="1"/>
  <c r="B1728" i="1"/>
  <c r="B1727" i="1"/>
  <c r="B1726" i="1"/>
  <c r="B1725" i="1"/>
  <c r="B1724" i="1"/>
  <c r="B1723" i="1"/>
  <c r="B1722" i="1"/>
  <c r="B1721" i="1"/>
  <c r="B1720" i="1"/>
  <c r="B1719" i="1"/>
  <c r="B1718" i="1"/>
  <c r="B1717" i="1"/>
  <c r="J1717" i="1" s="1"/>
  <c r="B1716" i="1"/>
  <c r="B1715" i="1"/>
  <c r="B1714" i="1"/>
  <c r="B1713" i="1"/>
  <c r="B1712" i="1"/>
  <c r="B1711" i="1"/>
  <c r="B1710" i="1"/>
  <c r="B1709" i="1"/>
  <c r="B1708" i="1"/>
  <c r="B1707" i="1"/>
  <c r="B1706" i="1"/>
  <c r="B1705" i="1"/>
  <c r="B1704" i="1"/>
  <c r="B1703" i="1"/>
  <c r="B1702" i="1"/>
  <c r="B1701" i="1"/>
  <c r="B1700" i="1"/>
  <c r="B1699" i="1"/>
  <c r="B1698" i="1"/>
  <c r="B1697" i="1"/>
  <c r="J1697" i="1" s="1"/>
  <c r="B1696" i="1"/>
  <c r="B1695" i="1"/>
  <c r="B1694" i="1"/>
  <c r="B1693" i="1"/>
  <c r="B1692" i="1"/>
  <c r="B1691" i="1"/>
  <c r="B1690" i="1"/>
  <c r="B1689" i="1"/>
  <c r="B1688" i="1"/>
  <c r="B1687" i="1"/>
  <c r="B1686" i="1"/>
  <c r="B1685" i="1"/>
  <c r="B1684" i="1"/>
  <c r="B1683" i="1"/>
  <c r="B1682" i="1"/>
  <c r="B1681" i="1"/>
  <c r="B1680" i="1"/>
  <c r="B1679" i="1"/>
  <c r="B1678" i="1"/>
  <c r="B1677" i="1"/>
  <c r="J1677" i="1" s="1"/>
  <c r="B1676" i="1"/>
  <c r="B1675" i="1"/>
  <c r="B1674" i="1"/>
  <c r="B1673" i="1"/>
  <c r="B1672" i="1"/>
  <c r="B1671" i="1"/>
  <c r="B1670" i="1"/>
  <c r="B1669" i="1"/>
  <c r="B1668" i="1"/>
  <c r="B1667" i="1"/>
  <c r="B1666" i="1"/>
  <c r="B1665" i="1"/>
  <c r="B1664" i="1"/>
  <c r="B1663" i="1"/>
  <c r="B1662" i="1"/>
  <c r="B1661" i="1"/>
  <c r="B1660" i="1"/>
  <c r="B1659" i="1"/>
  <c r="B1658" i="1"/>
  <c r="B1657" i="1"/>
  <c r="J1657" i="1" s="1"/>
  <c r="B1656" i="1"/>
  <c r="B1655" i="1"/>
  <c r="B1654" i="1"/>
  <c r="B1653" i="1"/>
  <c r="B1652" i="1"/>
  <c r="B1651" i="1"/>
  <c r="B1650" i="1"/>
  <c r="B1649" i="1"/>
  <c r="B1648" i="1"/>
  <c r="B1647" i="1"/>
  <c r="B1646" i="1"/>
  <c r="B1645" i="1"/>
  <c r="B1644" i="1"/>
  <c r="B1643" i="1"/>
  <c r="B1642" i="1"/>
  <c r="B1641" i="1"/>
  <c r="B1640" i="1"/>
  <c r="B1639" i="1"/>
  <c r="B1638" i="1"/>
  <c r="B1637" i="1"/>
  <c r="J1637" i="1" s="1"/>
  <c r="B1636" i="1"/>
  <c r="B1635" i="1"/>
  <c r="B1634" i="1"/>
  <c r="B1633" i="1"/>
  <c r="B1632" i="1"/>
  <c r="B1631" i="1"/>
  <c r="B1630" i="1"/>
  <c r="B1629" i="1"/>
  <c r="B1628" i="1"/>
  <c r="B1627" i="1"/>
  <c r="B1626" i="1"/>
  <c r="B1625" i="1"/>
  <c r="B1624" i="1"/>
  <c r="B1623" i="1"/>
  <c r="B1622" i="1"/>
  <c r="B1621" i="1"/>
  <c r="B1620" i="1"/>
  <c r="B1619" i="1"/>
  <c r="B1618" i="1"/>
  <c r="B1617" i="1"/>
  <c r="J1617" i="1" s="1"/>
  <c r="B1616" i="1"/>
  <c r="B1615" i="1"/>
  <c r="B1614" i="1"/>
  <c r="B1613" i="1"/>
  <c r="B1612" i="1"/>
  <c r="B1611" i="1"/>
  <c r="B1610" i="1"/>
  <c r="B1609" i="1"/>
  <c r="B1608" i="1"/>
  <c r="B1607" i="1"/>
  <c r="B1606" i="1"/>
  <c r="B1605" i="1"/>
  <c r="B1604" i="1"/>
  <c r="B1603" i="1"/>
  <c r="B1602" i="1"/>
  <c r="B1601" i="1"/>
  <c r="B1600" i="1"/>
  <c r="B1599" i="1"/>
  <c r="B1598" i="1"/>
  <c r="B1597" i="1"/>
  <c r="J1597" i="1" s="1"/>
  <c r="B1596" i="1"/>
  <c r="B1595" i="1"/>
  <c r="B1594" i="1"/>
  <c r="B1593" i="1"/>
  <c r="B1592" i="1"/>
  <c r="B1591" i="1"/>
  <c r="B1590" i="1"/>
  <c r="B1589" i="1"/>
  <c r="B1588" i="1"/>
  <c r="B1587" i="1"/>
  <c r="B1586" i="1"/>
  <c r="B1585" i="1"/>
  <c r="B1584" i="1"/>
  <c r="B1583" i="1"/>
  <c r="B1582" i="1"/>
  <c r="B1581" i="1"/>
  <c r="B1580" i="1"/>
  <c r="B1579" i="1"/>
  <c r="B1578" i="1"/>
  <c r="B1577" i="1"/>
  <c r="J1577" i="1" s="1"/>
  <c r="B1576" i="1"/>
  <c r="B1575" i="1"/>
  <c r="B1574" i="1"/>
  <c r="B1573" i="1"/>
  <c r="B1572" i="1"/>
  <c r="B1571" i="1"/>
  <c r="B1570" i="1"/>
  <c r="B1569" i="1"/>
  <c r="B1568" i="1"/>
  <c r="B1567" i="1"/>
  <c r="B1566" i="1"/>
  <c r="B1565" i="1"/>
  <c r="B1564" i="1"/>
  <c r="B1563" i="1"/>
  <c r="B1562" i="1"/>
  <c r="B1561" i="1"/>
  <c r="B1560" i="1"/>
  <c r="B1559" i="1"/>
  <c r="B1558" i="1"/>
  <c r="B1557" i="1"/>
  <c r="J1557" i="1" s="1"/>
  <c r="B1556" i="1"/>
  <c r="B1555" i="1"/>
  <c r="B1554" i="1"/>
  <c r="B1553" i="1"/>
  <c r="B1552" i="1"/>
  <c r="B1551" i="1"/>
  <c r="B1550" i="1"/>
  <c r="B1549" i="1"/>
  <c r="B1548" i="1"/>
  <c r="B1547" i="1"/>
  <c r="B1546" i="1"/>
  <c r="B1545" i="1"/>
  <c r="B1544" i="1"/>
  <c r="B1543" i="1"/>
  <c r="B1542" i="1"/>
  <c r="B1541" i="1"/>
  <c r="B1540" i="1"/>
  <c r="B1539" i="1"/>
  <c r="B1538" i="1"/>
  <c r="B1537" i="1"/>
  <c r="J1537" i="1" s="1"/>
  <c r="B1536" i="1"/>
  <c r="B1535" i="1"/>
  <c r="B1534" i="1"/>
  <c r="B1533" i="1"/>
  <c r="B1532" i="1"/>
  <c r="B1531" i="1"/>
  <c r="B1530" i="1"/>
  <c r="B1529" i="1"/>
  <c r="B1528" i="1"/>
  <c r="B1527" i="1"/>
  <c r="B1526" i="1"/>
  <c r="B1525" i="1"/>
  <c r="B1524" i="1"/>
  <c r="B1523" i="1"/>
  <c r="B1522" i="1"/>
  <c r="B1521" i="1"/>
  <c r="B1520" i="1"/>
  <c r="B1519" i="1"/>
  <c r="B1518" i="1"/>
  <c r="B1517" i="1"/>
  <c r="J1517" i="1" s="1"/>
  <c r="B1516" i="1"/>
  <c r="B1515" i="1"/>
  <c r="B1514" i="1"/>
  <c r="B1513" i="1"/>
  <c r="B1512" i="1"/>
  <c r="B1511" i="1"/>
  <c r="B1510" i="1"/>
  <c r="B1509" i="1"/>
  <c r="B1508" i="1"/>
  <c r="B1507" i="1"/>
  <c r="B1506" i="1"/>
  <c r="B1505" i="1"/>
  <c r="B1504" i="1"/>
  <c r="B1503" i="1"/>
  <c r="B1502" i="1"/>
  <c r="B1501" i="1"/>
  <c r="B1500" i="1"/>
  <c r="B1499" i="1"/>
  <c r="B1498" i="1"/>
  <c r="B1497" i="1"/>
  <c r="J1497" i="1" s="1"/>
  <c r="B1496" i="1"/>
  <c r="B1495" i="1"/>
  <c r="B1494" i="1"/>
  <c r="B1493" i="1"/>
  <c r="B1492" i="1"/>
  <c r="B1491" i="1"/>
  <c r="B1490" i="1"/>
  <c r="B1489" i="1"/>
  <c r="B1488" i="1"/>
  <c r="B1487" i="1"/>
  <c r="B1486" i="1"/>
  <c r="B1485" i="1"/>
  <c r="B1484" i="1"/>
  <c r="B1483" i="1"/>
  <c r="B1482" i="1"/>
  <c r="B1481" i="1"/>
  <c r="B1480" i="1"/>
  <c r="B1479" i="1"/>
  <c r="B1478" i="1"/>
  <c r="B1477" i="1"/>
  <c r="J1477" i="1" s="1"/>
  <c r="B1476" i="1"/>
  <c r="B1475" i="1"/>
  <c r="B1474" i="1"/>
  <c r="B1473" i="1"/>
  <c r="B1472" i="1"/>
  <c r="B1471" i="1"/>
  <c r="B1470" i="1"/>
  <c r="B1469" i="1"/>
  <c r="B1468" i="1"/>
  <c r="B1467" i="1"/>
  <c r="B1466" i="1"/>
  <c r="B1465" i="1"/>
  <c r="B1464" i="1"/>
  <c r="B1463" i="1"/>
  <c r="B1462" i="1"/>
  <c r="B1461" i="1"/>
  <c r="B1460" i="1"/>
  <c r="B1459" i="1"/>
  <c r="B1458" i="1"/>
  <c r="B1457" i="1"/>
  <c r="J1457" i="1" s="1"/>
  <c r="B1456" i="1"/>
  <c r="B1455" i="1"/>
  <c r="B1454" i="1"/>
  <c r="B1453" i="1"/>
  <c r="B1452" i="1"/>
  <c r="B1451" i="1"/>
  <c r="B1450" i="1"/>
  <c r="B1449" i="1"/>
  <c r="B1448" i="1"/>
  <c r="B1447" i="1"/>
  <c r="B1446" i="1"/>
  <c r="B1445" i="1"/>
  <c r="B1444" i="1"/>
  <c r="B1443" i="1"/>
  <c r="B1442" i="1"/>
  <c r="B1441" i="1"/>
  <c r="B1440" i="1"/>
  <c r="B1439" i="1"/>
  <c r="B1438" i="1"/>
  <c r="B1437" i="1"/>
  <c r="J1437" i="1" s="1"/>
  <c r="B1436" i="1"/>
  <c r="B1435" i="1"/>
  <c r="B1434" i="1"/>
  <c r="B1433" i="1"/>
  <c r="B1432" i="1"/>
  <c r="B1431" i="1"/>
  <c r="B1430" i="1"/>
  <c r="B1429" i="1"/>
  <c r="B1428" i="1"/>
  <c r="B1427" i="1"/>
  <c r="B1426" i="1"/>
  <c r="B1425" i="1"/>
  <c r="B1424" i="1"/>
  <c r="B1423" i="1"/>
  <c r="B1422" i="1"/>
  <c r="B1421" i="1"/>
  <c r="B1420" i="1"/>
  <c r="B1419" i="1"/>
  <c r="B1418" i="1"/>
  <c r="B1417" i="1"/>
  <c r="J1417" i="1" s="1"/>
  <c r="B1416" i="1"/>
  <c r="B1415" i="1"/>
  <c r="B1414" i="1"/>
  <c r="B1413" i="1"/>
  <c r="B1412" i="1"/>
  <c r="B1411" i="1"/>
  <c r="B1410" i="1"/>
  <c r="B1409" i="1"/>
  <c r="B1408" i="1"/>
  <c r="B1407" i="1"/>
  <c r="B1406" i="1"/>
  <c r="B1405" i="1"/>
  <c r="B1404" i="1"/>
  <c r="B1403" i="1"/>
  <c r="B1402" i="1"/>
  <c r="B1401" i="1"/>
  <c r="B1400" i="1"/>
  <c r="B1399" i="1"/>
  <c r="B1398" i="1"/>
  <c r="B1397" i="1"/>
  <c r="J1397" i="1" s="1"/>
  <c r="B1396" i="1"/>
  <c r="B1395" i="1"/>
  <c r="B1394" i="1"/>
  <c r="B1393" i="1"/>
  <c r="B1392" i="1"/>
  <c r="B1391" i="1"/>
  <c r="B1390" i="1"/>
  <c r="B1389" i="1"/>
  <c r="B1388" i="1"/>
  <c r="B1387" i="1"/>
  <c r="B1386" i="1"/>
  <c r="B1385" i="1"/>
  <c r="B1384" i="1"/>
  <c r="B1383" i="1"/>
  <c r="B1382" i="1"/>
  <c r="B1381" i="1"/>
  <c r="B1380" i="1"/>
  <c r="B1379" i="1"/>
  <c r="B1378" i="1"/>
  <c r="B1377" i="1"/>
  <c r="J1377" i="1" s="1"/>
  <c r="B1376" i="1"/>
  <c r="B1375" i="1"/>
  <c r="B1374" i="1"/>
  <c r="B1373" i="1"/>
  <c r="B1372" i="1"/>
  <c r="B1371" i="1"/>
  <c r="B1370" i="1"/>
  <c r="B1369" i="1"/>
  <c r="B1368" i="1"/>
  <c r="B1367" i="1"/>
  <c r="B1366" i="1"/>
  <c r="B1365" i="1"/>
  <c r="B1364" i="1"/>
  <c r="B1363" i="1"/>
  <c r="B1362" i="1"/>
  <c r="B1361" i="1"/>
  <c r="B1360" i="1"/>
  <c r="B1359" i="1"/>
  <c r="B1358" i="1"/>
  <c r="B1357" i="1"/>
  <c r="J1357" i="1" s="1"/>
  <c r="B1356" i="1"/>
  <c r="B1355" i="1"/>
  <c r="B1354" i="1"/>
  <c r="B1353" i="1"/>
  <c r="B1352" i="1"/>
  <c r="B1351" i="1"/>
  <c r="B1350" i="1"/>
  <c r="B1349" i="1"/>
  <c r="B1348" i="1"/>
  <c r="B1347" i="1"/>
  <c r="B1346" i="1"/>
  <c r="B1345" i="1"/>
  <c r="B1344" i="1"/>
  <c r="B1343" i="1"/>
  <c r="B1342" i="1"/>
  <c r="B1341" i="1"/>
  <c r="B1340" i="1"/>
  <c r="B1339" i="1"/>
  <c r="B1338" i="1"/>
  <c r="B1337" i="1"/>
  <c r="J1337" i="1" s="1"/>
  <c r="B1336" i="1"/>
  <c r="B1335" i="1"/>
  <c r="B1334" i="1"/>
  <c r="B1333" i="1"/>
  <c r="B1332" i="1"/>
  <c r="B1331" i="1"/>
  <c r="B1330" i="1"/>
  <c r="B1329" i="1"/>
  <c r="B1328" i="1"/>
  <c r="B1327" i="1"/>
  <c r="B1326" i="1"/>
  <c r="B1325" i="1"/>
  <c r="B1324" i="1"/>
  <c r="B1323" i="1"/>
  <c r="B1322" i="1"/>
  <c r="B1321" i="1"/>
  <c r="B1320" i="1"/>
  <c r="B1319" i="1"/>
  <c r="B1318" i="1"/>
  <c r="B1317" i="1"/>
  <c r="J1317" i="1" s="1"/>
  <c r="B1316" i="1"/>
  <c r="B1315" i="1"/>
  <c r="B1314" i="1"/>
  <c r="B1313" i="1"/>
  <c r="B1312" i="1"/>
  <c r="B1311" i="1"/>
  <c r="B1310" i="1"/>
  <c r="B1309" i="1"/>
  <c r="B1308" i="1"/>
  <c r="B1307" i="1"/>
  <c r="B1306" i="1"/>
  <c r="B1305" i="1"/>
  <c r="B1304" i="1"/>
  <c r="B1303" i="1"/>
  <c r="B1302" i="1"/>
  <c r="B1301" i="1"/>
  <c r="B1300" i="1"/>
  <c r="B1299" i="1"/>
  <c r="B1298" i="1"/>
  <c r="B1297" i="1"/>
  <c r="J1297" i="1" s="1"/>
  <c r="B1296" i="1"/>
  <c r="B1295" i="1"/>
  <c r="B1294" i="1"/>
  <c r="B1293" i="1"/>
  <c r="B1292" i="1"/>
  <c r="B1291" i="1"/>
  <c r="B1290" i="1"/>
  <c r="B1289" i="1"/>
  <c r="B1288" i="1"/>
  <c r="B1287" i="1"/>
  <c r="B1286" i="1"/>
  <c r="B1285" i="1"/>
  <c r="B1284" i="1"/>
  <c r="B1283" i="1"/>
  <c r="B1282" i="1"/>
  <c r="B1281" i="1"/>
  <c r="B1280" i="1"/>
  <c r="B1279" i="1"/>
  <c r="B1278" i="1"/>
  <c r="B1277" i="1"/>
  <c r="J1277" i="1" s="1"/>
  <c r="B1276" i="1"/>
  <c r="B1275" i="1"/>
  <c r="B1274" i="1"/>
  <c r="B1273" i="1"/>
  <c r="B1272" i="1"/>
  <c r="B1271" i="1"/>
  <c r="B1270" i="1"/>
  <c r="B1269" i="1"/>
  <c r="B1268" i="1"/>
  <c r="B1267" i="1"/>
  <c r="B1266" i="1"/>
  <c r="B1265" i="1"/>
  <c r="B1264" i="1"/>
  <c r="B1263" i="1"/>
  <c r="B1262" i="1"/>
  <c r="B1261" i="1"/>
  <c r="B1260" i="1"/>
  <c r="B1259" i="1"/>
  <c r="B1258" i="1"/>
  <c r="B1257" i="1"/>
  <c r="J1257" i="1" s="1"/>
  <c r="B1256" i="1"/>
  <c r="B1255" i="1"/>
  <c r="B1254" i="1"/>
  <c r="B1253" i="1"/>
  <c r="B1252" i="1"/>
  <c r="B1251" i="1"/>
  <c r="B1250" i="1"/>
  <c r="B1249" i="1"/>
  <c r="B1248" i="1"/>
  <c r="B1247" i="1"/>
  <c r="B1246" i="1"/>
  <c r="B1245" i="1"/>
  <c r="B1244" i="1"/>
  <c r="B1243" i="1"/>
  <c r="B1242" i="1"/>
  <c r="B1241" i="1"/>
  <c r="B1240" i="1"/>
  <c r="B1239" i="1"/>
  <c r="B1238" i="1"/>
  <c r="B1237" i="1"/>
  <c r="J1237" i="1" s="1"/>
  <c r="B1236" i="1"/>
  <c r="B1235" i="1"/>
  <c r="B1234" i="1"/>
  <c r="B1233" i="1"/>
  <c r="B1232" i="1"/>
  <c r="B1231" i="1"/>
  <c r="B1230" i="1"/>
  <c r="B1229" i="1"/>
  <c r="B1228" i="1"/>
  <c r="B1227" i="1"/>
  <c r="B1226" i="1"/>
  <c r="B1225" i="1"/>
  <c r="B1224" i="1"/>
  <c r="B1223" i="1"/>
  <c r="B1222" i="1"/>
  <c r="B1221" i="1"/>
  <c r="B1220" i="1"/>
  <c r="B1219" i="1"/>
  <c r="B1218" i="1"/>
  <c r="B1217" i="1"/>
  <c r="J1217" i="1" s="1"/>
  <c r="B1216" i="1"/>
  <c r="B1215" i="1"/>
  <c r="B1214" i="1"/>
  <c r="B1213" i="1"/>
  <c r="B1212" i="1"/>
  <c r="B1211" i="1"/>
  <c r="B1210" i="1"/>
  <c r="B1209" i="1"/>
  <c r="B1208" i="1"/>
  <c r="B1207" i="1"/>
  <c r="B1206" i="1"/>
  <c r="B1205" i="1"/>
  <c r="B1204" i="1"/>
  <c r="B1203" i="1"/>
  <c r="B1202" i="1"/>
  <c r="B1201" i="1"/>
  <c r="B1200" i="1"/>
  <c r="B1199" i="1"/>
  <c r="B1198" i="1"/>
  <c r="B1197" i="1"/>
  <c r="J1197" i="1" s="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2070" i="1"/>
  <c r="B7" i="1"/>
  <c r="F1" i="1"/>
  <c r="J1191" i="1"/>
  <c r="U2531" i="1"/>
  <c r="S2531" i="1"/>
  <c r="Q2519" i="1"/>
  <c r="G2531" i="1"/>
  <c r="Q2531" i="1"/>
  <c r="G3573" i="1"/>
  <c r="G3572" i="1"/>
  <c r="G3571" i="1"/>
  <c r="G3570" i="1"/>
  <c r="G3569" i="1"/>
  <c r="G3568" i="1"/>
  <c r="G3567" i="1"/>
  <c r="G3566" i="1"/>
  <c r="G3565" i="1"/>
  <c r="G3564" i="1"/>
  <c r="G3563" i="1"/>
  <c r="G3562" i="1"/>
  <c r="G3561" i="1"/>
  <c r="G3560" i="1"/>
  <c r="G3559" i="1"/>
  <c r="G3558" i="1"/>
  <c r="G3557" i="1"/>
  <c r="G3556" i="1"/>
  <c r="G3555" i="1"/>
  <c r="G3554" i="1"/>
  <c r="G3553" i="1"/>
  <c r="G3552" i="1"/>
  <c r="G3551" i="1"/>
  <c r="G3550" i="1"/>
  <c r="G3549" i="1"/>
  <c r="G3548" i="1"/>
  <c r="G3547" i="1"/>
  <c r="G3546"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20" i="1"/>
  <c r="G3519" i="1"/>
  <c r="G3518" i="1"/>
  <c r="G3517" i="1"/>
  <c r="G3516" i="1"/>
  <c r="G3515" i="1"/>
  <c r="G3514" i="1"/>
  <c r="G3513" i="1"/>
  <c r="G3512" i="1"/>
  <c r="G3511" i="1"/>
  <c r="G3510" i="1"/>
  <c r="G3509" i="1"/>
  <c r="G3508" i="1"/>
  <c r="G3507" i="1"/>
  <c r="G3506" i="1"/>
  <c r="G3505" i="1"/>
  <c r="G3504" i="1"/>
  <c r="G3503" i="1"/>
  <c r="G3502" i="1"/>
  <c r="G3501" i="1"/>
  <c r="G3500" i="1"/>
  <c r="G3499" i="1"/>
  <c r="G3498" i="1"/>
  <c r="G3497" i="1"/>
  <c r="G3496" i="1"/>
  <c r="G3495" i="1"/>
  <c r="G3494" i="1"/>
  <c r="G3493" i="1"/>
  <c r="G3492" i="1"/>
  <c r="G3491" i="1"/>
  <c r="G3490" i="1"/>
  <c r="G3489" i="1"/>
  <c r="G3488" i="1"/>
  <c r="G3487" i="1"/>
  <c r="G3486" i="1"/>
  <c r="G3485" i="1"/>
  <c r="G3484" i="1"/>
  <c r="G3483" i="1"/>
  <c r="G3482" i="1"/>
  <c r="G3481" i="1"/>
  <c r="G3480" i="1"/>
  <c r="G3479" i="1"/>
  <c r="G3478" i="1"/>
  <c r="G3477" i="1"/>
  <c r="G3476" i="1"/>
  <c r="G3475" i="1"/>
  <c r="G3474" i="1"/>
  <c r="G3473" i="1"/>
  <c r="G3472" i="1"/>
  <c r="G3471" i="1"/>
  <c r="G3470" i="1"/>
  <c r="G3469" i="1"/>
  <c r="G3468" i="1"/>
  <c r="G3467" i="1"/>
  <c r="G3466" i="1"/>
  <c r="G3465" i="1"/>
  <c r="G3464" i="1"/>
  <c r="G3463" i="1"/>
  <c r="G3462" i="1"/>
  <c r="G3461" i="1"/>
  <c r="G3459" i="1"/>
  <c r="G3458" i="1"/>
  <c r="G3457" i="1"/>
  <c r="G3456" i="1"/>
  <c r="G3455" i="1"/>
  <c r="G3454" i="1"/>
  <c r="G3453" i="1"/>
  <c r="G3452" i="1"/>
  <c r="G3451" i="1"/>
  <c r="G3450" i="1"/>
  <c r="G3449" i="1"/>
  <c r="G3448" i="1"/>
  <c r="G3447" i="1"/>
  <c r="G3446" i="1"/>
  <c r="G3445" i="1"/>
  <c r="G3444" i="1"/>
  <c r="G3443" i="1"/>
  <c r="G3442" i="1"/>
  <c r="G3441" i="1"/>
  <c r="G3440" i="1"/>
  <c r="G3439" i="1"/>
  <c r="G3438" i="1"/>
  <c r="G3437" i="1"/>
  <c r="G3436" i="1"/>
  <c r="G3435" i="1"/>
  <c r="G3434" i="1"/>
  <c r="G3433" i="1"/>
  <c r="G3432" i="1"/>
  <c r="G3431" i="1"/>
  <c r="G3430" i="1"/>
  <c r="G3429" i="1"/>
  <c r="G3428" i="1"/>
  <c r="G3427" i="1"/>
  <c r="G3426" i="1"/>
  <c r="G3425" i="1"/>
  <c r="G3424" i="1"/>
  <c r="G3423" i="1"/>
  <c r="G3422" i="1"/>
  <c r="G3421" i="1"/>
  <c r="G3420" i="1"/>
  <c r="G3419" i="1"/>
  <c r="G3418" i="1"/>
  <c r="G3417" i="1"/>
  <c r="G3416" i="1"/>
  <c r="G3415" i="1"/>
  <c r="G3414" i="1"/>
  <c r="G3413" i="1"/>
  <c r="G3412" i="1"/>
  <c r="G3411" i="1"/>
  <c r="G3410" i="1"/>
  <c r="G3409" i="1"/>
  <c r="G3408" i="1"/>
  <c r="G3407" i="1"/>
  <c r="G3406" i="1"/>
  <c r="G3405" i="1"/>
  <c r="G3404" i="1"/>
  <c r="G3403" i="1"/>
  <c r="G3402" i="1"/>
  <c r="G3401" i="1"/>
  <c r="G3400" i="1"/>
  <c r="G3399" i="1"/>
  <c r="G3398" i="1"/>
  <c r="G3397" i="1"/>
  <c r="G3396" i="1"/>
  <c r="G3395" i="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G3367" i="1"/>
  <c r="G3366" i="1"/>
  <c r="G3365" i="1"/>
  <c r="G3364" i="1"/>
  <c r="G3363" i="1"/>
  <c r="G3362" i="1"/>
  <c r="G3361" i="1"/>
  <c r="G3360" i="1"/>
  <c r="G3359" i="1"/>
  <c r="G3358" i="1"/>
  <c r="G3357" i="1"/>
  <c r="G3356" i="1"/>
  <c r="G3355" i="1"/>
  <c r="G3354" i="1"/>
  <c r="G3353" i="1"/>
  <c r="G3352" i="1"/>
  <c r="G3351" i="1"/>
  <c r="G3350" i="1"/>
  <c r="G3349" i="1"/>
  <c r="G3348" i="1"/>
  <c r="G3347" i="1"/>
  <c r="G3346" i="1"/>
  <c r="G3345" i="1"/>
  <c r="G3344" i="1"/>
  <c r="G3343" i="1"/>
  <c r="G3342" i="1"/>
  <c r="G3341" i="1"/>
  <c r="G3340" i="1"/>
  <c r="G3339" i="1"/>
  <c r="G3338" i="1"/>
  <c r="G3337" i="1"/>
  <c r="G3336" i="1"/>
  <c r="G3335" i="1"/>
  <c r="G3334" i="1"/>
  <c r="G3333" i="1"/>
  <c r="G3332" i="1"/>
  <c r="G3331" i="1"/>
  <c r="G3330" i="1"/>
  <c r="G3329" i="1"/>
  <c r="G3328" i="1"/>
  <c r="G3327" i="1"/>
  <c r="G3326" i="1"/>
  <c r="G3325" i="1"/>
  <c r="G3324" i="1"/>
  <c r="G3323" i="1"/>
  <c r="G3322" i="1"/>
  <c r="G3321" i="1"/>
  <c r="G3320" i="1"/>
  <c r="G3319" i="1"/>
  <c r="G3318" i="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G3240" i="1"/>
  <c r="G3239" i="1"/>
  <c r="G3238" i="1"/>
  <c r="G3237" i="1"/>
  <c r="G3236"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G3133" i="1"/>
  <c r="G3132" i="1"/>
  <c r="G3131" i="1"/>
  <c r="G3130" i="1"/>
  <c r="G3129" i="1"/>
  <c r="G3128" i="1"/>
  <c r="G3127" i="1"/>
  <c r="G3126" i="1"/>
  <c r="G3125" i="1"/>
  <c r="G3124" i="1"/>
  <c r="G3123" i="1"/>
  <c r="G3122" i="1"/>
  <c r="G3121" i="1"/>
  <c r="G3120" i="1"/>
  <c r="G3119" i="1"/>
  <c r="G3118" i="1"/>
  <c r="G3117" i="1"/>
  <c r="G3116" i="1"/>
  <c r="G3115" i="1"/>
  <c r="G3114" i="1"/>
  <c r="G3113" i="1"/>
  <c r="G3112" i="1"/>
  <c r="G3111" i="1"/>
  <c r="G3110" i="1"/>
  <c r="G3109" i="1"/>
  <c r="G3108" i="1"/>
  <c r="G3107" i="1"/>
  <c r="G3106" i="1"/>
  <c r="G3105" i="1"/>
  <c r="G3104" i="1"/>
  <c r="G3103" i="1"/>
  <c r="G3102" i="1"/>
  <c r="G3101" i="1"/>
  <c r="G3100" i="1"/>
  <c r="G3099" i="1"/>
  <c r="G3098" i="1"/>
  <c r="G3097" i="1"/>
  <c r="G3096" i="1"/>
  <c r="G3095" i="1"/>
  <c r="G3094" i="1"/>
  <c r="G3093" i="1"/>
  <c r="G3092" i="1"/>
  <c r="G3091" i="1"/>
  <c r="G3090" i="1"/>
  <c r="G3089" i="1"/>
  <c r="G3088" i="1"/>
  <c r="G3087" i="1"/>
  <c r="G3086" i="1"/>
  <c r="G3085" i="1"/>
  <c r="G3084" i="1"/>
  <c r="G3083" i="1"/>
  <c r="G3082" i="1"/>
  <c r="G3081" i="1"/>
  <c r="G3080" i="1"/>
  <c r="G3079" i="1"/>
  <c r="G3078" i="1"/>
  <c r="G3077" i="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3460" i="1"/>
  <c r="G3600" i="1"/>
  <c r="G3599" i="1"/>
  <c r="G3598" i="1"/>
  <c r="G3597" i="1"/>
  <c r="G3596" i="1"/>
  <c r="G3595" i="1"/>
  <c r="G3594" i="1"/>
  <c r="G3593" i="1"/>
  <c r="G3592" i="1"/>
  <c r="G3591" i="1"/>
  <c r="G3590" i="1"/>
  <c r="G3589" i="1"/>
  <c r="G3588" i="1"/>
  <c r="G3587" i="1"/>
  <c r="G3586" i="1"/>
  <c r="G3585" i="1"/>
  <c r="G3584" i="1"/>
  <c r="G3583" i="1"/>
  <c r="G3582" i="1"/>
  <c r="G3581" i="1"/>
  <c r="G3580" i="1"/>
  <c r="G3579" i="1"/>
  <c r="G3578" i="1"/>
  <c r="G3577" i="1"/>
  <c r="G3576" i="1"/>
  <c r="G3575" i="1"/>
  <c r="G3574" i="1"/>
  <c r="J3" i="1"/>
  <c r="J4" i="1" s="1"/>
  <c r="J3138" i="1" l="1"/>
  <c r="J2738" i="1"/>
  <c r="J2778" i="1"/>
  <c r="J2818" i="1"/>
  <c r="J2838" i="1"/>
  <c r="J2918" i="1"/>
  <c r="J2958" i="1"/>
  <c r="J2998" i="1"/>
  <c r="J3038" i="1"/>
  <c r="J3058" i="1"/>
  <c r="J3098" i="1"/>
  <c r="J3158" i="1"/>
  <c r="J3198" i="1"/>
  <c r="J3238" i="1"/>
  <c r="J3278" i="1"/>
  <c r="J3318" i="1"/>
  <c r="J3338" i="1"/>
  <c r="J3378" i="1"/>
  <c r="J3418" i="1"/>
  <c r="J3458" i="1"/>
  <c r="J2718" i="1"/>
  <c r="J2758" i="1"/>
  <c r="J2798" i="1"/>
  <c r="J2858" i="1"/>
  <c r="J2938" i="1"/>
  <c r="J2978" i="1"/>
  <c r="J3018" i="1"/>
  <c r="J3078" i="1"/>
  <c r="J3118" i="1"/>
  <c r="J3178" i="1"/>
  <c r="J3218" i="1"/>
  <c r="J3258" i="1"/>
  <c r="J3298" i="1"/>
  <c r="J3358" i="1"/>
  <c r="J3398" i="1"/>
  <c r="J3438" i="1"/>
  <c r="J3478" i="1"/>
  <c r="J2878" i="1"/>
  <c r="J2898" i="1"/>
  <c r="J3597" i="1"/>
  <c r="J3586" i="1"/>
  <c r="J3588" i="1"/>
  <c r="J3596" i="1"/>
  <c r="J3589" i="1"/>
  <c r="J3587" i="1"/>
  <c r="J3581" i="1"/>
  <c r="J3598" i="1"/>
  <c r="J3591" i="1"/>
  <c r="J3579" i="1"/>
  <c r="J3582" i="1"/>
  <c r="J3594" i="1"/>
  <c r="J3583" i="1"/>
  <c r="J3593" i="1"/>
  <c r="J3575" i="1"/>
  <c r="J3585" i="1"/>
  <c r="J3599" i="1"/>
  <c r="J3578" i="1"/>
  <c r="J3592" i="1"/>
  <c r="J3590" i="1"/>
  <c r="J3584" i="1"/>
  <c r="J3595" i="1"/>
  <c r="J3577" i="1"/>
  <c r="J3600" i="1"/>
  <c r="J3574" i="1"/>
  <c r="J3580" i="1"/>
  <c r="J3576" i="1"/>
  <c r="J1206" i="1"/>
  <c r="J1226" i="1"/>
  <c r="J1246" i="1"/>
  <c r="J1266" i="1"/>
  <c r="J1286" i="1"/>
  <c r="J1306" i="1"/>
  <c r="J1326" i="1"/>
  <c r="J1346" i="1"/>
  <c r="J1366" i="1"/>
  <c r="J1386" i="1"/>
  <c r="J1406" i="1"/>
  <c r="J1426" i="1"/>
  <c r="J1446" i="1"/>
  <c r="J1466" i="1"/>
  <c r="J1486" i="1"/>
  <c r="J1506" i="1"/>
  <c r="J1526" i="1"/>
  <c r="J1546" i="1"/>
  <c r="J1566" i="1"/>
  <c r="J1586" i="1"/>
  <c r="J1606" i="1"/>
  <c r="J1626" i="1"/>
  <c r="J1646" i="1"/>
  <c r="J1208" i="1"/>
  <c r="J1228" i="1"/>
  <c r="J1248" i="1"/>
  <c r="J1268" i="1"/>
  <c r="J1288" i="1"/>
  <c r="J1308" i="1"/>
  <c r="J1328" i="1"/>
  <c r="J1348" i="1"/>
  <c r="J1368" i="1"/>
  <c r="J1388" i="1"/>
  <c r="J1408" i="1"/>
  <c r="J1428" i="1"/>
  <c r="J1448" i="1"/>
  <c r="J1468" i="1"/>
  <c r="J1488" i="1"/>
  <c r="J1508" i="1"/>
  <c r="J1528" i="1"/>
  <c r="J1548" i="1"/>
  <c r="J1568" i="1"/>
  <c r="J1588" i="1"/>
  <c r="J1608" i="1"/>
  <c r="J1628" i="1"/>
  <c r="J1648" i="1"/>
  <c r="J1668" i="1"/>
  <c r="J1688" i="1"/>
  <c r="J1708" i="1"/>
  <c r="J1728" i="1"/>
  <c r="J1748" i="1"/>
  <c r="J1768" i="1"/>
  <c r="J1788" i="1"/>
  <c r="J1808" i="1"/>
  <c r="J1828" i="1"/>
  <c r="J1848" i="1"/>
  <c r="J1868" i="1"/>
  <c r="J1209" i="1"/>
  <c r="J1229" i="1"/>
  <c r="J1249" i="1"/>
  <c r="J1269" i="1"/>
  <c r="J1289" i="1"/>
  <c r="J1309" i="1"/>
  <c r="J1329" i="1"/>
  <c r="J1349" i="1"/>
  <c r="J1369" i="1"/>
  <c r="J1389" i="1"/>
  <c r="J1409" i="1"/>
  <c r="J1429" i="1"/>
  <c r="J1449" i="1"/>
  <c r="J1469" i="1"/>
  <c r="J1489" i="1"/>
  <c r="J1509" i="1"/>
  <c r="J1529" i="1"/>
  <c r="J1549" i="1"/>
  <c r="J1569" i="1"/>
  <c r="J1589" i="1"/>
  <c r="J1609" i="1"/>
  <c r="J1629" i="1"/>
  <c r="J1649" i="1"/>
  <c r="J1669" i="1"/>
  <c r="J1689" i="1"/>
  <c r="J1709" i="1"/>
  <c r="J1729" i="1"/>
  <c r="J1749" i="1"/>
  <c r="J1769" i="1"/>
  <c r="J1789" i="1"/>
  <c r="J1809" i="1"/>
  <c r="J1829" i="1"/>
  <c r="J1849" i="1"/>
  <c r="J1869" i="1"/>
  <c r="J1889" i="1"/>
  <c r="J1909" i="1"/>
  <c r="J1929" i="1"/>
  <c r="J1949" i="1"/>
  <c r="J1969" i="1"/>
  <c r="J1989" i="1"/>
  <c r="J2009" i="1"/>
  <c r="J2029" i="1"/>
  <c r="J2049" i="1"/>
  <c r="J2069" i="1"/>
  <c r="J2090" i="1"/>
  <c r="J2110" i="1"/>
  <c r="J2130" i="1"/>
  <c r="J2150" i="1"/>
  <c r="J2170" i="1"/>
  <c r="J2190" i="1"/>
  <c r="J2210" i="1"/>
  <c r="J2230" i="1"/>
  <c r="J2250" i="1"/>
  <c r="J2270" i="1"/>
  <c r="J2290" i="1"/>
  <c r="J2310" i="1"/>
  <c r="J2330" i="1"/>
  <c r="J2350" i="1"/>
  <c r="J2370" i="1"/>
  <c r="J2390" i="1"/>
  <c r="J2410" i="1"/>
  <c r="J1666" i="1"/>
  <c r="J1686" i="1"/>
  <c r="J1706" i="1"/>
  <c r="J1726" i="1"/>
  <c r="J1746" i="1"/>
  <c r="J1766" i="1"/>
  <c r="J1786" i="1"/>
  <c r="J1806" i="1"/>
  <c r="J1826" i="1"/>
  <c r="J1846" i="1"/>
  <c r="J1866" i="1"/>
  <c r="J1886" i="1"/>
  <c r="J1906" i="1"/>
  <c r="J1926" i="1"/>
  <c r="J1946" i="1"/>
  <c r="J1966" i="1"/>
  <c r="J1986" i="1"/>
  <c r="J2006" i="1"/>
  <c r="J2026" i="1"/>
  <c r="J2046" i="1"/>
  <c r="J2066" i="1"/>
  <c r="J2087" i="1"/>
  <c r="J2107" i="1"/>
  <c r="J2127" i="1"/>
  <c r="J2147" i="1"/>
  <c r="J2167" i="1"/>
  <c r="J2187" i="1"/>
  <c r="J2207" i="1"/>
  <c r="J2227" i="1"/>
  <c r="J2247" i="1"/>
  <c r="J2267" i="1"/>
  <c r="J2287" i="1"/>
  <c r="J2307" i="1"/>
  <c r="J2327" i="1"/>
  <c r="J2347" i="1"/>
  <c r="J2367" i="1"/>
  <c r="J2387" i="1"/>
  <c r="J2407" i="1"/>
  <c r="J2427" i="1"/>
  <c r="J2447" i="1"/>
  <c r="J2467" i="1"/>
  <c r="J2487" i="1"/>
  <c r="J2507" i="1"/>
  <c r="J2527" i="1"/>
  <c r="J2547" i="1"/>
  <c r="J2567" i="1"/>
  <c r="J2587" i="1"/>
  <c r="J1888" i="1"/>
  <c r="J1908" i="1"/>
  <c r="J1928" i="1"/>
  <c r="J1948" i="1"/>
  <c r="J1968" i="1"/>
  <c r="J1988" i="1"/>
  <c r="J2008" i="1"/>
  <c r="J2028" i="1"/>
  <c r="J2048" i="1"/>
  <c r="J2068" i="1"/>
  <c r="J2089" i="1"/>
  <c r="J2109" i="1"/>
  <c r="J2129" i="1"/>
  <c r="J2149" i="1"/>
  <c r="J2169" i="1"/>
  <c r="J2189" i="1"/>
  <c r="J2209" i="1"/>
  <c r="J2229" i="1"/>
  <c r="J2249" i="1"/>
  <c r="J2269" i="1"/>
  <c r="J2289" i="1"/>
  <c r="J2309" i="1"/>
  <c r="J2329" i="1"/>
  <c r="J2349" i="1"/>
  <c r="J2369" i="1"/>
  <c r="J2389" i="1"/>
  <c r="J2409" i="1"/>
  <c r="J2429" i="1"/>
  <c r="J2449" i="1"/>
  <c r="J2469" i="1"/>
  <c r="J2489" i="1"/>
  <c r="J2509" i="1"/>
  <c r="J2529" i="1"/>
  <c r="J2549" i="1"/>
  <c r="J2569" i="1"/>
  <c r="J2589" i="1"/>
  <c r="J2609" i="1"/>
  <c r="J2629" i="1"/>
  <c r="J2649" i="1"/>
  <c r="J2669" i="1"/>
  <c r="J2689" i="1"/>
  <c r="J2709" i="1"/>
  <c r="J2729" i="1"/>
  <c r="J2749" i="1"/>
  <c r="J2769" i="1"/>
  <c r="J2789" i="1"/>
  <c r="J2809" i="1"/>
  <c r="J2829" i="1"/>
  <c r="J2849" i="1"/>
  <c r="J2869" i="1"/>
  <c r="J2889" i="1"/>
  <c r="J2909" i="1"/>
  <c r="J2929" i="1"/>
  <c r="J2949" i="1"/>
  <c r="J2969" i="1"/>
  <c r="J2989" i="1"/>
  <c r="J3009" i="1"/>
  <c r="J3029" i="1"/>
  <c r="J3049" i="1"/>
  <c r="J3069" i="1"/>
  <c r="J3089" i="1"/>
  <c r="J3109" i="1"/>
  <c r="J3129" i="1"/>
  <c r="J3149" i="1"/>
  <c r="J3169" i="1"/>
  <c r="J3189" i="1"/>
  <c r="J3209" i="1"/>
  <c r="J3229" i="1"/>
  <c r="J3249" i="1"/>
  <c r="J3269" i="1"/>
  <c r="J3289" i="1"/>
  <c r="J3309" i="1"/>
  <c r="J3329" i="1"/>
  <c r="J3349" i="1"/>
  <c r="J3369" i="1"/>
  <c r="J3389" i="1"/>
  <c r="J3409" i="1"/>
  <c r="J3429" i="1"/>
  <c r="J3449" i="1"/>
  <c r="J3469" i="1"/>
  <c r="J3489" i="1"/>
  <c r="J3509" i="1"/>
  <c r="J3529" i="1"/>
  <c r="J3549" i="1"/>
  <c r="J3569" i="1"/>
  <c r="J2430" i="1"/>
  <c r="J2450" i="1"/>
  <c r="J2470" i="1"/>
  <c r="J2490" i="1"/>
  <c r="J2510" i="1"/>
  <c r="J2530" i="1"/>
  <c r="J2550" i="1"/>
  <c r="J2570" i="1"/>
  <c r="J2590" i="1"/>
  <c r="J2610" i="1"/>
  <c r="J2630" i="1"/>
  <c r="J2650" i="1"/>
  <c r="J2670" i="1"/>
  <c r="J3030" i="1"/>
  <c r="J3498" i="1"/>
  <c r="J3518" i="1"/>
  <c r="J3538" i="1"/>
  <c r="J3558" i="1"/>
  <c r="J2607" i="1"/>
  <c r="J2627" i="1"/>
  <c r="J2647" i="1"/>
  <c r="J2667" i="1"/>
  <c r="J2687" i="1"/>
  <c r="J2707" i="1"/>
  <c r="J2727" i="1"/>
  <c r="J2747" i="1"/>
  <c r="J2767" i="1"/>
  <c r="J2787" i="1"/>
  <c r="J2807" i="1"/>
  <c r="J2827" i="1"/>
  <c r="J2847" i="1"/>
  <c r="J2867" i="1"/>
  <c r="J2887" i="1"/>
  <c r="J2907" i="1"/>
  <c r="J2927" i="1"/>
  <c r="J2947" i="1"/>
  <c r="J2967" i="1"/>
  <c r="J2987" i="1"/>
  <c r="J3007" i="1"/>
  <c r="J3027" i="1"/>
  <c r="J3047" i="1"/>
  <c r="J3067" i="1"/>
  <c r="J3087" i="1"/>
  <c r="J3107" i="1"/>
  <c r="J3127" i="1"/>
  <c r="J3147" i="1"/>
  <c r="J3167" i="1"/>
  <c r="J3187" i="1"/>
  <c r="J3207" i="1"/>
  <c r="J3227" i="1"/>
  <c r="J3247" i="1"/>
  <c r="J3267" i="1"/>
  <c r="J3287" i="1"/>
  <c r="J3307" i="1"/>
  <c r="J3327" i="1"/>
  <c r="J3347" i="1"/>
  <c r="J3367" i="1"/>
  <c r="J3387" i="1"/>
  <c r="J3407" i="1"/>
  <c r="J3427" i="1"/>
  <c r="J3447" i="1"/>
  <c r="J3467" i="1"/>
  <c r="J3487" i="1"/>
  <c r="J3507" i="1"/>
  <c r="J3527" i="1"/>
  <c r="J3547" i="1"/>
  <c r="J3567" i="1"/>
  <c r="J2070" i="1"/>
  <c r="J1207" i="1"/>
  <c r="J1227" i="1"/>
  <c r="J1247" i="1"/>
  <c r="J1267" i="1"/>
  <c r="J1287" i="1"/>
  <c r="J1307" i="1"/>
  <c r="J1327" i="1"/>
  <c r="J1347" i="1"/>
  <c r="J1367" i="1"/>
  <c r="J1387" i="1"/>
  <c r="J1407" i="1"/>
  <c r="J1427" i="1"/>
  <c r="J1447" i="1"/>
  <c r="J1467" i="1"/>
  <c r="J1487" i="1"/>
  <c r="J1507" i="1"/>
  <c r="J1527" i="1"/>
  <c r="J1547" i="1"/>
  <c r="J1567" i="1"/>
  <c r="J1587" i="1"/>
  <c r="J1607" i="1"/>
  <c r="J1627" i="1"/>
  <c r="J1647" i="1"/>
  <c r="J1667" i="1"/>
  <c r="J1687" i="1"/>
  <c r="J1707" i="1"/>
  <c r="J1727" i="1"/>
  <c r="J1747" i="1"/>
  <c r="J1767" i="1"/>
  <c r="J1787" i="1"/>
  <c r="J1807" i="1"/>
  <c r="J1827" i="1"/>
  <c r="J1847" i="1"/>
  <c r="J1867" i="1"/>
  <c r="J1887" i="1"/>
  <c r="J1907" i="1"/>
  <c r="J1927" i="1"/>
  <c r="J1947" i="1"/>
  <c r="J1967" i="1"/>
  <c r="J1987" i="1"/>
  <c r="J2007" i="1"/>
  <c r="J2027" i="1"/>
  <c r="J2047" i="1"/>
  <c r="J2067" i="1"/>
  <c r="J2088" i="1"/>
  <c r="J2108" i="1"/>
  <c r="J2128" i="1"/>
  <c r="J2148" i="1"/>
  <c r="J2168" i="1"/>
  <c r="J2188" i="1"/>
  <c r="J2208" i="1"/>
  <c r="J2228" i="1"/>
  <c r="J2248" i="1"/>
  <c r="J2268" i="1"/>
  <c r="J2288" i="1"/>
  <c r="J2308" i="1"/>
  <c r="J2328" i="1"/>
  <c r="J2348" i="1"/>
  <c r="J2368" i="1"/>
  <c r="J2388" i="1"/>
  <c r="J2408" i="1"/>
  <c r="J2428" i="1"/>
  <c r="J2448" i="1"/>
  <c r="J2468" i="1"/>
  <c r="J2488" i="1"/>
  <c r="J2508" i="1"/>
  <c r="J2528" i="1"/>
  <c r="J2548" i="1"/>
  <c r="J2568" i="1"/>
  <c r="J2588" i="1"/>
  <c r="J2608" i="1"/>
  <c r="J2628" i="1"/>
  <c r="J2648" i="1"/>
  <c r="J2668" i="1"/>
  <c r="J2688" i="1"/>
  <c r="J2708" i="1"/>
  <c r="J2728" i="1"/>
  <c r="J2748" i="1"/>
  <c r="J2768" i="1"/>
  <c r="J2788" i="1"/>
  <c r="J2808" i="1"/>
  <c r="J2828" i="1"/>
  <c r="J2848" i="1"/>
  <c r="J2868" i="1"/>
  <c r="J2888" i="1"/>
  <c r="J2908" i="1"/>
  <c r="J2928" i="1"/>
  <c r="J2948" i="1"/>
  <c r="J2968" i="1"/>
  <c r="J2988" i="1"/>
  <c r="J3008" i="1"/>
  <c r="J3028" i="1"/>
  <c r="J3048" i="1"/>
  <c r="J3068" i="1"/>
  <c r="J3088" i="1"/>
  <c r="J3108" i="1"/>
  <c r="J3128" i="1"/>
  <c r="J3148" i="1"/>
  <c r="J3168" i="1"/>
  <c r="J3188" i="1"/>
  <c r="J3208" i="1"/>
  <c r="J3228" i="1"/>
  <c r="J3248" i="1"/>
  <c r="J3268" i="1"/>
  <c r="J3288" i="1"/>
  <c r="J3308" i="1"/>
  <c r="J3328" i="1"/>
  <c r="J3348" i="1"/>
  <c r="J3368" i="1"/>
  <c r="J3388" i="1"/>
  <c r="J3408" i="1"/>
  <c r="J3428" i="1"/>
  <c r="J3448" i="1"/>
  <c r="J3468" i="1"/>
  <c r="J3488" i="1"/>
  <c r="J3508" i="1"/>
  <c r="J3528" i="1"/>
  <c r="J3548" i="1"/>
  <c r="J3568" i="1"/>
  <c r="J3050" i="1"/>
  <c r="J3070" i="1"/>
  <c r="J3090" i="1"/>
  <c r="J3110" i="1"/>
  <c r="J3130" i="1"/>
  <c r="J3150" i="1"/>
  <c r="J3170" i="1"/>
  <c r="J3190" i="1"/>
  <c r="J3210" i="1"/>
  <c r="J3230" i="1"/>
  <c r="J3250" i="1"/>
  <c r="J3270" i="1"/>
  <c r="J2690" i="1"/>
  <c r="J2710" i="1"/>
  <c r="J2730" i="1"/>
  <c r="J2750" i="1"/>
  <c r="J2770" i="1"/>
  <c r="J2790" i="1"/>
  <c r="J2810" i="1"/>
  <c r="J2830" i="1"/>
  <c r="J2850" i="1"/>
  <c r="J2870" i="1"/>
  <c r="J2890" i="1"/>
  <c r="J2910" i="1"/>
  <c r="J2930" i="1"/>
  <c r="J2950" i="1"/>
  <c r="J2970" i="1"/>
  <c r="J2990" i="1"/>
  <c r="J3010" i="1"/>
  <c r="J1210" i="1"/>
  <c r="J1230" i="1"/>
  <c r="J1250" i="1"/>
  <c r="J1270" i="1"/>
  <c r="J1290" i="1"/>
  <c r="J1310" i="1"/>
  <c r="J1330" i="1"/>
  <c r="J1350" i="1"/>
  <c r="J1370" i="1"/>
  <c r="J1390" i="1"/>
  <c r="J1410" i="1"/>
  <c r="J1430" i="1"/>
  <c r="J1450" i="1"/>
  <c r="J1470" i="1"/>
  <c r="J1490" i="1"/>
  <c r="J1510" i="1"/>
  <c r="J1530" i="1"/>
  <c r="J1550" i="1"/>
  <c r="J1570" i="1"/>
  <c r="J1590" i="1"/>
  <c r="J1610" i="1"/>
  <c r="J1630" i="1"/>
  <c r="J1650" i="1"/>
  <c r="J1670" i="1"/>
  <c r="J1690" i="1"/>
  <c r="J1710" i="1"/>
  <c r="J1730" i="1"/>
  <c r="J1750" i="1"/>
  <c r="J1770" i="1"/>
  <c r="J1790" i="1"/>
  <c r="J1810" i="1"/>
  <c r="J1830" i="1"/>
  <c r="J1850" i="1"/>
  <c r="J1870" i="1"/>
  <c r="J1890" i="1"/>
  <c r="J1910" i="1"/>
  <c r="J1930" i="1"/>
  <c r="J1950" i="1"/>
  <c r="J1970" i="1"/>
  <c r="J1990" i="1"/>
  <c r="J2010" i="1"/>
  <c r="J2030" i="1"/>
  <c r="J2050" i="1"/>
  <c r="J2071" i="1"/>
  <c r="J2091" i="1"/>
  <c r="J2111" i="1"/>
  <c r="J2131" i="1"/>
  <c r="J2151" i="1"/>
  <c r="J2171" i="1"/>
  <c r="J2191" i="1"/>
  <c r="J2211" i="1"/>
  <c r="J2231" i="1"/>
  <c r="J2251" i="1"/>
  <c r="J2271" i="1"/>
  <c r="J2291" i="1"/>
  <c r="J2311" i="1"/>
  <c r="J2331" i="1"/>
  <c r="J2351" i="1"/>
  <c r="J2371" i="1"/>
  <c r="J2391" i="1"/>
  <c r="J2411" i="1"/>
  <c r="J2431" i="1"/>
  <c r="J2451" i="1"/>
  <c r="J2471" i="1"/>
  <c r="J2491" i="1"/>
  <c r="J2511" i="1"/>
  <c r="J2531" i="1"/>
  <c r="J2551" i="1"/>
  <c r="J2571" i="1"/>
  <c r="J2591" i="1"/>
  <c r="J2611" i="1"/>
  <c r="J2631" i="1"/>
  <c r="J2651" i="1"/>
  <c r="J2671" i="1"/>
  <c r="J2691" i="1"/>
  <c r="J2711" i="1"/>
  <c r="J2731" i="1"/>
  <c r="J2751" i="1"/>
  <c r="J2771" i="1"/>
  <c r="J2791" i="1"/>
  <c r="J2811" i="1"/>
  <c r="J2831" i="1"/>
  <c r="J2851" i="1"/>
  <c r="J2871" i="1"/>
  <c r="J2891" i="1"/>
  <c r="J2911" i="1"/>
  <c r="J2931" i="1"/>
  <c r="J2951" i="1"/>
  <c r="J2971" i="1"/>
  <c r="J2991" i="1"/>
  <c r="J3011" i="1"/>
  <c r="J3031" i="1"/>
  <c r="J3051" i="1"/>
  <c r="J3071" i="1"/>
  <c r="J3091" i="1"/>
  <c r="J3111" i="1"/>
  <c r="J3131" i="1"/>
  <c r="J3151" i="1"/>
  <c r="J3171" i="1"/>
  <c r="J3191" i="1"/>
  <c r="J3211" i="1"/>
  <c r="J3231" i="1"/>
  <c r="J3251" i="1"/>
  <c r="J3271" i="1"/>
  <c r="J1531" i="1"/>
  <c r="J3432" i="1"/>
  <c r="J3552" i="1"/>
  <c r="J3572" i="1"/>
  <c r="J3452" i="1"/>
  <c r="J1231" i="1"/>
  <c r="J1311" i="1"/>
  <c r="J1391" i="1"/>
  <c r="J1471" i="1"/>
  <c r="J1611" i="1"/>
  <c r="J1691" i="1"/>
  <c r="J1771" i="1"/>
  <c r="J1851" i="1"/>
  <c r="J1931" i="1"/>
  <c r="J2011" i="1"/>
  <c r="J2072" i="1"/>
  <c r="J2152" i="1"/>
  <c r="J2212" i="1"/>
  <c r="J2272" i="1"/>
  <c r="J2332" i="1"/>
  <c r="J2392" i="1"/>
  <c r="J2452" i="1"/>
  <c r="J2512" i="1"/>
  <c r="J2592" i="1"/>
  <c r="J2672" i="1"/>
  <c r="J2752" i="1"/>
  <c r="J2812" i="1"/>
  <c r="J2892" i="1"/>
  <c r="J2972" i="1"/>
  <c r="J3052" i="1"/>
  <c r="J3132" i="1"/>
  <c r="J3212" i="1"/>
  <c r="J3292" i="1"/>
  <c r="J3372" i="1"/>
  <c r="J3512" i="1"/>
  <c r="J1271" i="1"/>
  <c r="J1351" i="1"/>
  <c r="J1411" i="1"/>
  <c r="J1491" i="1"/>
  <c r="J1571" i="1"/>
  <c r="J1651" i="1"/>
  <c r="J1731" i="1"/>
  <c r="J1811" i="1"/>
  <c r="J1891" i="1"/>
  <c r="J1971" i="1"/>
  <c r="J2031" i="1"/>
  <c r="J2092" i="1"/>
  <c r="J2172" i="1"/>
  <c r="J2232" i="1"/>
  <c r="J2292" i="1"/>
  <c r="J2352" i="1"/>
  <c r="J2412" i="1"/>
  <c r="J2472" i="1"/>
  <c r="J2532" i="1"/>
  <c r="J2612" i="1"/>
  <c r="J2692" i="1"/>
  <c r="J2772" i="1"/>
  <c r="J2852" i="1"/>
  <c r="J2932" i="1"/>
  <c r="J3012" i="1"/>
  <c r="J3072" i="1"/>
  <c r="J3152" i="1"/>
  <c r="J3232" i="1"/>
  <c r="J3312" i="1"/>
  <c r="J3392" i="1"/>
  <c r="J3492" i="1"/>
  <c r="J1194" i="1"/>
  <c r="J1214" i="1"/>
  <c r="J1234" i="1"/>
  <c r="J1254" i="1"/>
  <c r="J1274" i="1"/>
  <c r="J1294" i="1"/>
  <c r="J1314" i="1"/>
  <c r="J1334" i="1"/>
  <c r="J1354" i="1"/>
  <c r="J1374" i="1"/>
  <c r="J1394" i="1"/>
  <c r="J1414" i="1"/>
  <c r="J1434" i="1"/>
  <c r="J1454" i="1"/>
  <c r="J1474" i="1"/>
  <c r="J1494" i="1"/>
  <c r="J1514" i="1"/>
  <c r="J1534" i="1"/>
  <c r="J1554" i="1"/>
  <c r="J1574" i="1"/>
  <c r="J1594" i="1"/>
  <c r="J1614" i="1"/>
  <c r="J1634" i="1"/>
  <c r="J1654" i="1"/>
  <c r="J1674" i="1"/>
  <c r="J1694" i="1"/>
  <c r="J1251" i="1"/>
  <c r="J1331" i="1"/>
  <c r="J1431" i="1"/>
  <c r="J1511" i="1"/>
  <c r="J1591" i="1"/>
  <c r="J1671" i="1"/>
  <c r="J1751" i="1"/>
  <c r="J1831" i="1"/>
  <c r="J1911" i="1"/>
  <c r="J1991" i="1"/>
  <c r="J2051" i="1"/>
  <c r="J2132" i="1"/>
  <c r="J2192" i="1"/>
  <c r="J2252" i="1"/>
  <c r="J2312" i="1"/>
  <c r="J2372" i="1"/>
  <c r="J2432" i="1"/>
  <c r="J2492" i="1"/>
  <c r="J2572" i="1"/>
  <c r="J2652" i="1"/>
  <c r="J2732" i="1"/>
  <c r="J2832" i="1"/>
  <c r="J2912" i="1"/>
  <c r="J2992" i="1"/>
  <c r="J3092" i="1"/>
  <c r="J3172" i="1"/>
  <c r="J3252" i="1"/>
  <c r="J3332" i="1"/>
  <c r="J3412" i="1"/>
  <c r="J3472" i="1"/>
  <c r="J1211" i="1"/>
  <c r="J1291" i="1"/>
  <c r="J1371" i="1"/>
  <c r="J1451" i="1"/>
  <c r="J1551" i="1"/>
  <c r="J1631" i="1"/>
  <c r="J1711" i="1"/>
  <c r="J1791" i="1"/>
  <c r="J1871" i="1"/>
  <c r="J1951" i="1"/>
  <c r="J2112" i="1"/>
  <c r="J2552" i="1"/>
  <c r="J2632" i="1"/>
  <c r="J2712" i="1"/>
  <c r="J2792" i="1"/>
  <c r="J2872" i="1"/>
  <c r="J2952" i="1"/>
  <c r="J3032" i="1"/>
  <c r="J3112" i="1"/>
  <c r="J3192" i="1"/>
  <c r="J3272" i="1"/>
  <c r="J3352" i="1"/>
  <c r="J3532" i="1"/>
  <c r="J1714" i="1"/>
  <c r="J1754" i="1"/>
  <c r="J1794" i="1"/>
  <c r="J1834" i="1"/>
  <c r="J1874" i="1"/>
  <c r="J1914" i="1"/>
  <c r="J1954" i="1"/>
  <c r="J1994" i="1"/>
  <c r="J2034" i="1"/>
  <c r="J2095" i="1"/>
  <c r="J2115" i="1"/>
  <c r="J2155" i="1"/>
  <c r="J2195" i="1"/>
  <c r="J2235" i="1"/>
  <c r="J2275" i="1"/>
  <c r="J2315" i="1"/>
  <c r="J2355" i="1"/>
  <c r="J2395" i="1"/>
  <c r="J2435" i="1"/>
  <c r="J2475" i="1"/>
  <c r="J2515" i="1"/>
  <c r="J2555" i="1"/>
  <c r="J2595" i="1"/>
  <c r="J2635" i="1"/>
  <c r="J2675" i="1"/>
  <c r="J2715" i="1"/>
  <c r="J2755" i="1"/>
  <c r="J2795" i="1"/>
  <c r="J2815" i="1"/>
  <c r="J2855" i="1"/>
  <c r="J2895" i="1"/>
  <c r="J2935" i="1"/>
  <c r="J2975" i="1"/>
  <c r="J3015" i="1"/>
  <c r="J3055" i="1"/>
  <c r="J3095" i="1"/>
  <c r="J3115" i="1"/>
  <c r="J3155" i="1"/>
  <c r="J3215" i="1"/>
  <c r="J3235" i="1"/>
  <c r="J3275" i="1"/>
  <c r="J3315" i="1"/>
  <c r="J3355" i="1"/>
  <c r="J3395" i="1"/>
  <c r="J3415" i="1"/>
  <c r="J3455" i="1"/>
  <c r="J3495" i="1"/>
  <c r="J3515" i="1"/>
  <c r="J3555" i="1"/>
  <c r="J1195" i="1"/>
  <c r="J1215" i="1"/>
  <c r="J1235" i="1"/>
  <c r="J1255" i="1"/>
  <c r="J1275" i="1"/>
  <c r="J1295" i="1"/>
  <c r="J1315" i="1"/>
  <c r="J1335" i="1"/>
  <c r="J1355" i="1"/>
  <c r="J1375" i="1"/>
  <c r="J1395" i="1"/>
  <c r="J1415" i="1"/>
  <c r="J1435" i="1"/>
  <c r="J1455" i="1"/>
  <c r="J1475" i="1"/>
  <c r="J1495" i="1"/>
  <c r="J1515" i="1"/>
  <c r="J1535" i="1"/>
  <c r="J1555" i="1"/>
  <c r="J1575" i="1"/>
  <c r="J1595" i="1"/>
  <c r="J1615" i="1"/>
  <c r="J1635" i="1"/>
  <c r="J1655" i="1"/>
  <c r="J1675" i="1"/>
  <c r="J1695" i="1"/>
  <c r="J1715" i="1"/>
  <c r="J1735" i="1"/>
  <c r="J1755" i="1"/>
  <c r="J1775" i="1"/>
  <c r="J1795" i="1"/>
  <c r="J1815" i="1"/>
  <c r="J1835" i="1"/>
  <c r="J1855" i="1"/>
  <c r="J1875" i="1"/>
  <c r="J1895" i="1"/>
  <c r="J1915" i="1"/>
  <c r="J1935" i="1"/>
  <c r="J1955" i="1"/>
  <c r="J1975" i="1"/>
  <c r="J1995" i="1"/>
  <c r="J2015" i="1"/>
  <c r="J2035" i="1"/>
  <c r="J2055" i="1"/>
  <c r="J2076" i="1"/>
  <c r="J2096" i="1"/>
  <c r="J2116" i="1"/>
  <c r="J2136" i="1"/>
  <c r="J2156" i="1"/>
  <c r="J2176" i="1"/>
  <c r="J2196" i="1"/>
  <c r="J2216" i="1"/>
  <c r="J2236" i="1"/>
  <c r="J2256" i="1"/>
  <c r="J2276" i="1"/>
  <c r="J2296" i="1"/>
  <c r="J2316" i="1"/>
  <c r="J2336" i="1"/>
  <c r="J2356" i="1"/>
  <c r="J2376" i="1"/>
  <c r="J2396" i="1"/>
  <c r="J2416" i="1"/>
  <c r="J2436" i="1"/>
  <c r="J2456" i="1"/>
  <c r="J2476" i="1"/>
  <c r="J2496" i="1"/>
  <c r="J2516" i="1"/>
  <c r="J2536" i="1"/>
  <c r="J2556" i="1"/>
  <c r="J2576" i="1"/>
  <c r="J2596" i="1"/>
  <c r="J2616" i="1"/>
  <c r="J2636" i="1"/>
  <c r="J2656" i="1"/>
  <c r="J2676" i="1"/>
  <c r="J2696" i="1"/>
  <c r="J2716" i="1"/>
  <c r="J2736" i="1"/>
  <c r="J2756" i="1"/>
  <c r="J2776" i="1"/>
  <c r="J2796" i="1"/>
  <c r="J2816" i="1"/>
  <c r="J2836" i="1"/>
  <c r="J2856" i="1"/>
  <c r="J2876" i="1"/>
  <c r="J2896" i="1"/>
  <c r="J2916" i="1"/>
  <c r="J2936" i="1"/>
  <c r="J2956" i="1"/>
  <c r="J2976" i="1"/>
  <c r="J2996" i="1"/>
  <c r="J3016" i="1"/>
  <c r="J3036" i="1"/>
  <c r="J3056" i="1"/>
  <c r="J3076" i="1"/>
  <c r="J3096" i="1"/>
  <c r="J3116" i="1"/>
  <c r="J3136" i="1"/>
  <c r="J3156" i="1"/>
  <c r="J3176" i="1"/>
  <c r="J3196" i="1"/>
  <c r="J3216" i="1"/>
  <c r="J3236" i="1"/>
  <c r="J3256" i="1"/>
  <c r="J3276" i="1"/>
  <c r="J3296" i="1"/>
  <c r="J3316" i="1"/>
  <c r="J3336" i="1"/>
  <c r="J3356" i="1"/>
  <c r="J3376" i="1"/>
  <c r="J3396" i="1"/>
  <c r="J3416" i="1"/>
  <c r="J3436" i="1"/>
  <c r="J3456" i="1"/>
  <c r="J3476" i="1"/>
  <c r="J3496" i="1"/>
  <c r="J3516" i="1"/>
  <c r="J3536" i="1"/>
  <c r="J3556" i="1"/>
  <c r="J1734" i="1"/>
  <c r="J1774" i="1"/>
  <c r="J1814" i="1"/>
  <c r="J1854" i="1"/>
  <c r="J1894" i="1"/>
  <c r="J1934" i="1"/>
  <c r="J1974" i="1"/>
  <c r="J2014" i="1"/>
  <c r="J2054" i="1"/>
  <c r="J2075" i="1"/>
  <c r="J2135" i="1"/>
  <c r="J2175" i="1"/>
  <c r="J2215" i="1"/>
  <c r="J2255" i="1"/>
  <c r="J2295" i="1"/>
  <c r="J2335" i="1"/>
  <c r="J2375" i="1"/>
  <c r="J2415" i="1"/>
  <c r="J2455" i="1"/>
  <c r="J2495" i="1"/>
  <c r="J2535" i="1"/>
  <c r="J2575" i="1"/>
  <c r="J2615" i="1"/>
  <c r="J2655" i="1"/>
  <c r="J2695" i="1"/>
  <c r="J2735" i="1"/>
  <c r="J2775" i="1"/>
  <c r="J2835" i="1"/>
  <c r="J2875" i="1"/>
  <c r="J2915" i="1"/>
  <c r="J2955" i="1"/>
  <c r="J2995" i="1"/>
  <c r="J3035" i="1"/>
  <c r="J3075" i="1"/>
  <c r="J3135" i="1"/>
  <c r="J3175" i="1"/>
  <c r="J3195" i="1"/>
  <c r="J3255" i="1"/>
  <c r="J3295" i="1"/>
  <c r="J3335" i="1"/>
  <c r="J3375" i="1"/>
  <c r="J3435" i="1"/>
  <c r="J3475" i="1"/>
  <c r="J3535" i="1"/>
  <c r="J1198" i="1"/>
  <c r="J1218" i="1"/>
  <c r="J1238" i="1"/>
  <c r="J1258" i="1"/>
  <c r="J1278" i="1"/>
  <c r="J1298" i="1"/>
  <c r="J1318" i="1"/>
  <c r="J1338" i="1"/>
  <c r="J1358" i="1"/>
  <c r="J1378" i="1"/>
  <c r="J1398" i="1"/>
  <c r="J1418" i="1"/>
  <c r="J1438" i="1"/>
  <c r="J1458" i="1"/>
  <c r="J1478" i="1"/>
  <c r="J1498" i="1"/>
  <c r="J1518" i="1"/>
  <c r="J1538" i="1"/>
  <c r="J1558" i="1"/>
  <c r="J1578" i="1"/>
  <c r="J1598" i="1"/>
  <c r="J1618" i="1"/>
  <c r="J1638" i="1"/>
  <c r="J1658" i="1"/>
  <c r="J1678" i="1"/>
  <c r="J1698" i="1"/>
  <c r="J1718" i="1"/>
  <c r="J1738" i="1"/>
  <c r="J1758" i="1"/>
  <c r="J1778" i="1"/>
  <c r="J1798" i="1"/>
  <c r="J1818" i="1"/>
  <c r="J1838" i="1"/>
  <c r="J1858" i="1"/>
  <c r="J1878" i="1"/>
  <c r="J1898" i="1"/>
  <c r="K4" i="1"/>
  <c r="J1203" i="1"/>
  <c r="J1223" i="1"/>
  <c r="J1243" i="1"/>
  <c r="J1263" i="1"/>
  <c r="J1283" i="1"/>
  <c r="J1303" i="1"/>
  <c r="J1323" i="1"/>
  <c r="J1343" i="1"/>
  <c r="J1363" i="1"/>
  <c r="J1383" i="1"/>
  <c r="J1403" i="1"/>
  <c r="J1423" i="1"/>
  <c r="J1443" i="1"/>
  <c r="J1463" i="1"/>
  <c r="J1483" i="1"/>
  <c r="J1503" i="1"/>
  <c r="J1523" i="1"/>
  <c r="J1543" i="1"/>
  <c r="J1563" i="1"/>
  <c r="J1583" i="1"/>
  <c r="J1603" i="1"/>
  <c r="J1623" i="1"/>
  <c r="J1643" i="1"/>
  <c r="J1663" i="1"/>
  <c r="J1683" i="1"/>
  <c r="J1703" i="1"/>
  <c r="J1723" i="1"/>
  <c r="J1743" i="1"/>
  <c r="J1763" i="1"/>
  <c r="J1783" i="1"/>
  <c r="J1803" i="1"/>
  <c r="J1823" i="1"/>
  <c r="J1843" i="1"/>
  <c r="J1863" i="1"/>
  <c r="J1883" i="1"/>
  <c r="J1903" i="1"/>
  <c r="J1923" i="1"/>
  <c r="J1943" i="1"/>
  <c r="J1963" i="1"/>
  <c r="J1983" i="1"/>
  <c r="J2003" i="1"/>
  <c r="J2023" i="1"/>
  <c r="J2043" i="1"/>
  <c r="J2063" i="1"/>
  <c r="J2084" i="1"/>
  <c r="J2104" i="1"/>
  <c r="J2124" i="1"/>
  <c r="J2144" i="1"/>
  <c r="J2164" i="1"/>
  <c r="J2184" i="1"/>
  <c r="J2204" i="1"/>
  <c r="J2224" i="1"/>
  <c r="J2244" i="1"/>
  <c r="J2264" i="1"/>
  <c r="J2284" i="1"/>
  <c r="J2304" i="1"/>
  <c r="J2324" i="1"/>
  <c r="J2344" i="1"/>
  <c r="J2364" i="1"/>
  <c r="J2384" i="1"/>
  <c r="J2404" i="1"/>
  <c r="J2424" i="1"/>
  <c r="J2444" i="1"/>
  <c r="J2464" i="1"/>
  <c r="J2484" i="1"/>
  <c r="J2504" i="1"/>
  <c r="J2524" i="1"/>
  <c r="J2544" i="1"/>
  <c r="J2564" i="1"/>
  <c r="J2584" i="1"/>
  <c r="J2604" i="1"/>
  <c r="J2624" i="1"/>
  <c r="J2644" i="1"/>
  <c r="J2664" i="1"/>
  <c r="J2684" i="1"/>
  <c r="J2704" i="1"/>
  <c r="J2724" i="1"/>
  <c r="J2744" i="1"/>
  <c r="J2764" i="1"/>
  <c r="J2784" i="1"/>
  <c r="J2804" i="1"/>
  <c r="J2824" i="1"/>
  <c r="J2844" i="1"/>
  <c r="J2864" i="1"/>
  <c r="J2884" i="1"/>
  <c r="J2904" i="1"/>
  <c r="J2924" i="1"/>
  <c r="J2944" i="1"/>
  <c r="J2964" i="1"/>
  <c r="J2984" i="1"/>
  <c r="J3004" i="1"/>
  <c r="J3024" i="1"/>
  <c r="J3044" i="1"/>
  <c r="J3064" i="1"/>
  <c r="J3084" i="1"/>
  <c r="J3104" i="1"/>
  <c r="J3124" i="1"/>
  <c r="J3144" i="1"/>
  <c r="J3164" i="1"/>
  <c r="J3184" i="1"/>
  <c r="J3204" i="1"/>
  <c r="J3224" i="1"/>
  <c r="J3244" i="1"/>
  <c r="J3264" i="1"/>
  <c r="J3284" i="1"/>
  <c r="J3304" i="1"/>
  <c r="J3324" i="1"/>
  <c r="J3344" i="1"/>
  <c r="J3364" i="1"/>
  <c r="J3384" i="1"/>
  <c r="J3404" i="1"/>
  <c r="J3424" i="1"/>
  <c r="J3444" i="1"/>
  <c r="J3464" i="1"/>
  <c r="J3484" i="1"/>
  <c r="J3504" i="1"/>
  <c r="J3524" i="1"/>
  <c r="J3544" i="1"/>
  <c r="J3564" i="1"/>
  <c r="J1204" i="1"/>
  <c r="J1224" i="1"/>
  <c r="J1244" i="1"/>
  <c r="J1264" i="1"/>
  <c r="J1284" i="1"/>
  <c r="J1304" i="1"/>
  <c r="J1324" i="1"/>
  <c r="J1344" i="1"/>
  <c r="J1364" i="1"/>
  <c r="J1384" i="1"/>
  <c r="J1404" i="1"/>
  <c r="J1424" i="1"/>
  <c r="J1444" i="1"/>
  <c r="J1464" i="1"/>
  <c r="J1484" i="1"/>
  <c r="J1504" i="1"/>
  <c r="J1524" i="1"/>
  <c r="J1544" i="1"/>
  <c r="J1564" i="1"/>
  <c r="J1584" i="1"/>
  <c r="J1604" i="1"/>
  <c r="J1624" i="1"/>
  <c r="J1644" i="1"/>
  <c r="J1664" i="1"/>
  <c r="J1684" i="1"/>
  <c r="J1704" i="1"/>
  <c r="J1724" i="1"/>
  <c r="J1744" i="1"/>
  <c r="J1764" i="1"/>
  <c r="J1784" i="1"/>
  <c r="J1804" i="1"/>
  <c r="J1824" i="1"/>
  <c r="J1844" i="1"/>
  <c r="J1864" i="1"/>
  <c r="J1884" i="1"/>
  <c r="J1904" i="1"/>
  <c r="J1924" i="1"/>
  <c r="J1944" i="1"/>
  <c r="J1964" i="1"/>
  <c r="J1984" i="1"/>
  <c r="J2004" i="1"/>
  <c r="J2024" i="1"/>
  <c r="J2044" i="1"/>
  <c r="J2064" i="1"/>
  <c r="J2085" i="1"/>
  <c r="J2105" i="1"/>
  <c r="J2125" i="1"/>
  <c r="J2145" i="1"/>
  <c r="J2165" i="1"/>
  <c r="J2185" i="1"/>
  <c r="J2205" i="1"/>
  <c r="J2225" i="1"/>
  <c r="J2245" i="1"/>
  <c r="J2265" i="1"/>
  <c r="J2285" i="1"/>
  <c r="J2305" i="1"/>
  <c r="J2325" i="1"/>
  <c r="J2345" i="1"/>
  <c r="J2365" i="1"/>
  <c r="J2385" i="1"/>
  <c r="J2405" i="1"/>
  <c r="J2425" i="1"/>
  <c r="J2445" i="1"/>
  <c r="J2465" i="1"/>
  <c r="J2485" i="1"/>
  <c r="J2505" i="1"/>
  <c r="J2525" i="1"/>
  <c r="J2545" i="1"/>
  <c r="J2565" i="1"/>
  <c r="J2585" i="1"/>
  <c r="J2605" i="1"/>
  <c r="J2625" i="1"/>
  <c r="J2645" i="1"/>
  <c r="J2665" i="1"/>
  <c r="J2685" i="1"/>
  <c r="J2705" i="1"/>
  <c r="J2725" i="1"/>
  <c r="J2745" i="1"/>
  <c r="J2765" i="1"/>
  <c r="J2785" i="1"/>
  <c r="J2805" i="1"/>
  <c r="J2825" i="1"/>
  <c r="J2845" i="1"/>
  <c r="J2865" i="1"/>
  <c r="J2885" i="1"/>
  <c r="J2905" i="1"/>
  <c r="J2925" i="1"/>
  <c r="J2945" i="1"/>
  <c r="J2965" i="1"/>
  <c r="J2985" i="1"/>
  <c r="J3005" i="1"/>
  <c r="J3025" i="1"/>
  <c r="J3045" i="1"/>
  <c r="J3065" i="1"/>
  <c r="J3085" i="1"/>
  <c r="J3105" i="1"/>
  <c r="J3125" i="1"/>
  <c r="J3145" i="1"/>
  <c r="J3165" i="1"/>
  <c r="J3185" i="1"/>
  <c r="J3205" i="1"/>
  <c r="J3225" i="1"/>
  <c r="J3245" i="1"/>
  <c r="J3265" i="1"/>
  <c r="J1205" i="1"/>
  <c r="J1225" i="1"/>
  <c r="J1245" i="1"/>
  <c r="J1265" i="1"/>
  <c r="J1285" i="1"/>
  <c r="J1305" i="1"/>
  <c r="J1325" i="1"/>
  <c r="J1345" i="1"/>
  <c r="J1365" i="1"/>
  <c r="J1385" i="1"/>
  <c r="J1405" i="1"/>
  <c r="J1425" i="1"/>
  <c r="J1445" i="1"/>
  <c r="J1465" i="1"/>
  <c r="J1485" i="1"/>
  <c r="J1505" i="1"/>
  <c r="J1525" i="1"/>
  <c r="J1545" i="1"/>
  <c r="J1565" i="1"/>
  <c r="J1585" i="1"/>
  <c r="J1605" i="1"/>
  <c r="J1625" i="1"/>
  <c r="J1645" i="1"/>
  <c r="J1665" i="1"/>
  <c r="J1685" i="1"/>
  <c r="J1705" i="1"/>
  <c r="J1725" i="1"/>
  <c r="J1745" i="1"/>
  <c r="J1765" i="1"/>
  <c r="J1785" i="1"/>
  <c r="J1805" i="1"/>
  <c r="J1825" i="1"/>
  <c r="J1845" i="1"/>
  <c r="J1865" i="1"/>
  <c r="J1885" i="1"/>
  <c r="J1905" i="1"/>
  <c r="J1925" i="1"/>
  <c r="J1945" i="1"/>
  <c r="J1965" i="1"/>
  <c r="J1985" i="1"/>
  <c r="J2005" i="1"/>
  <c r="J2025" i="1"/>
  <c r="J2045" i="1"/>
  <c r="J2065" i="1"/>
  <c r="J2086" i="1"/>
  <c r="J2106" i="1"/>
  <c r="J2126" i="1"/>
  <c r="J2146" i="1"/>
  <c r="J2166" i="1"/>
  <c r="J2186" i="1"/>
  <c r="J2206" i="1"/>
  <c r="J2226" i="1"/>
  <c r="J2246" i="1"/>
  <c r="J2266" i="1"/>
  <c r="J2286" i="1"/>
  <c r="J2306" i="1"/>
  <c r="J2326" i="1"/>
  <c r="J2346" i="1"/>
  <c r="J2366" i="1"/>
  <c r="J2386" i="1"/>
  <c r="J2406" i="1"/>
  <c r="J2426" i="1"/>
  <c r="J2446" i="1"/>
  <c r="J2466" i="1"/>
  <c r="J2486" i="1"/>
  <c r="J2506" i="1"/>
  <c r="J2526" i="1"/>
  <c r="J2546" i="1"/>
  <c r="J2566" i="1"/>
  <c r="J2586" i="1"/>
  <c r="J2606" i="1"/>
  <c r="J2626" i="1"/>
  <c r="J2646" i="1"/>
  <c r="J2666" i="1"/>
  <c r="J2686" i="1"/>
  <c r="J2706" i="1"/>
  <c r="J2726" i="1"/>
  <c r="J2746" i="1"/>
  <c r="J2766" i="1"/>
  <c r="J2786" i="1"/>
  <c r="J2806" i="1"/>
  <c r="J2826" i="1"/>
  <c r="J2846" i="1"/>
  <c r="J2866" i="1"/>
  <c r="J2886" i="1"/>
  <c r="J2906" i="1"/>
  <c r="J2926" i="1"/>
  <c r="J2946" i="1"/>
  <c r="J2966" i="1"/>
  <c r="J2986" i="1"/>
  <c r="J3006" i="1"/>
  <c r="J3026" i="1"/>
  <c r="J3046" i="1"/>
  <c r="J3066" i="1"/>
  <c r="J3086" i="1"/>
  <c r="J3106" i="1"/>
  <c r="J3126" i="1"/>
  <c r="J3146" i="1"/>
  <c r="J3166" i="1"/>
  <c r="J3186" i="1"/>
  <c r="J3206" i="1"/>
  <c r="J3226" i="1"/>
  <c r="J3246" i="1"/>
  <c r="J3266" i="1"/>
  <c r="J3286" i="1"/>
  <c r="J3306" i="1"/>
  <c r="J3326" i="1"/>
  <c r="J3346" i="1"/>
  <c r="J3366" i="1"/>
  <c r="J3386" i="1"/>
  <c r="J3406" i="1"/>
  <c r="J3426" i="1"/>
  <c r="J3446" i="1"/>
  <c r="J3466" i="1"/>
  <c r="J3486" i="1"/>
  <c r="J3506" i="1"/>
  <c r="J3526" i="1"/>
  <c r="J3546" i="1"/>
  <c r="J3566" i="1"/>
  <c r="J3285" i="1"/>
  <c r="J3305" i="1"/>
  <c r="J3325" i="1"/>
  <c r="J3345" i="1"/>
  <c r="J3365" i="1"/>
  <c r="J3385" i="1"/>
  <c r="J3405" i="1"/>
  <c r="J3425" i="1"/>
  <c r="J3445" i="1"/>
  <c r="J3465" i="1"/>
  <c r="J3485" i="1"/>
  <c r="J3505" i="1"/>
  <c r="J3525" i="1"/>
  <c r="J3545" i="1"/>
  <c r="J3565" i="1"/>
  <c r="J3290" i="1"/>
  <c r="J3310" i="1"/>
  <c r="J3330" i="1"/>
  <c r="J3350" i="1"/>
  <c r="J3370" i="1"/>
  <c r="J3390" i="1"/>
  <c r="J3410" i="1"/>
  <c r="J3430" i="1"/>
  <c r="J3450" i="1"/>
  <c r="J3470" i="1"/>
  <c r="J3490" i="1"/>
  <c r="J3510" i="1"/>
  <c r="J3530" i="1"/>
  <c r="J3550" i="1"/>
  <c r="J3570" i="1"/>
  <c r="J3291" i="1"/>
  <c r="J3311" i="1"/>
  <c r="J3331" i="1"/>
  <c r="J3351" i="1"/>
  <c r="J3371" i="1"/>
  <c r="J3391" i="1"/>
  <c r="J3411" i="1"/>
  <c r="J3431" i="1"/>
  <c r="J3451" i="1"/>
  <c r="J3471" i="1"/>
  <c r="J3491" i="1"/>
  <c r="J3511" i="1"/>
  <c r="J3531" i="1"/>
  <c r="J3551" i="1"/>
  <c r="J3571" i="1"/>
  <c r="J1192" i="1"/>
  <c r="J1212" i="1"/>
  <c r="J1232" i="1"/>
  <c r="J1252" i="1"/>
  <c r="J1272" i="1"/>
  <c r="J1292" i="1"/>
  <c r="J1312" i="1"/>
  <c r="J1332" i="1"/>
  <c r="J1352" i="1"/>
  <c r="J1372" i="1"/>
  <c r="J1392" i="1"/>
  <c r="J1412" i="1"/>
  <c r="J1432" i="1"/>
  <c r="J1452" i="1"/>
  <c r="J1472" i="1"/>
  <c r="J1492" i="1"/>
  <c r="J1512" i="1"/>
  <c r="J1532" i="1"/>
  <c r="J1552" i="1"/>
  <c r="J1572" i="1"/>
  <c r="J1592" i="1"/>
  <c r="J1612" i="1"/>
  <c r="J1632" i="1"/>
  <c r="J1652" i="1"/>
  <c r="J1672" i="1"/>
  <c r="J1692" i="1"/>
  <c r="J1712" i="1"/>
  <c r="J1732" i="1"/>
  <c r="J1752" i="1"/>
  <c r="J1772" i="1"/>
  <c r="J1792" i="1"/>
  <c r="J1812" i="1"/>
  <c r="J1832" i="1"/>
  <c r="J1852" i="1"/>
  <c r="J1872" i="1"/>
  <c r="J1892" i="1"/>
  <c r="J1912" i="1"/>
  <c r="J1932" i="1"/>
  <c r="J1952" i="1"/>
  <c r="J1972" i="1"/>
  <c r="J1992" i="1"/>
  <c r="J2012" i="1"/>
  <c r="J2032" i="1"/>
  <c r="J2052" i="1"/>
  <c r="J2073" i="1"/>
  <c r="J2093" i="1"/>
  <c r="J2113" i="1"/>
  <c r="J2133" i="1"/>
  <c r="J2153" i="1"/>
  <c r="J2173" i="1"/>
  <c r="J2193" i="1"/>
  <c r="J2213" i="1"/>
  <c r="J2233" i="1"/>
  <c r="J2253" i="1"/>
  <c r="J2273" i="1"/>
  <c r="J2293" i="1"/>
  <c r="J2313" i="1"/>
  <c r="J2333" i="1"/>
  <c r="J2353" i="1"/>
  <c r="J2373" i="1"/>
  <c r="J2393" i="1"/>
  <c r="J2413" i="1"/>
  <c r="J2433" i="1"/>
  <c r="J2453" i="1"/>
  <c r="J2473" i="1"/>
  <c r="J2493" i="1"/>
  <c r="J2513" i="1"/>
  <c r="J2533" i="1"/>
  <c r="J2553" i="1"/>
  <c r="J2573" i="1"/>
  <c r="J2593" i="1"/>
  <c r="J2613" i="1"/>
  <c r="J2633" i="1"/>
  <c r="J2653" i="1"/>
  <c r="J2673" i="1"/>
  <c r="J2693" i="1"/>
  <c r="J2713" i="1"/>
  <c r="J2733" i="1"/>
  <c r="J2753" i="1"/>
  <c r="J2773" i="1"/>
  <c r="J2793" i="1"/>
  <c r="J2813" i="1"/>
  <c r="J2833" i="1"/>
  <c r="J2853" i="1"/>
  <c r="J2873" i="1"/>
  <c r="J2893" i="1"/>
  <c r="J2913" i="1"/>
  <c r="J2933" i="1"/>
  <c r="J2953" i="1"/>
  <c r="J2973" i="1"/>
  <c r="J2993" i="1"/>
  <c r="J3013" i="1"/>
  <c r="J3033" i="1"/>
  <c r="J3053" i="1"/>
  <c r="J3073" i="1"/>
  <c r="J3093" i="1"/>
  <c r="J3113" i="1"/>
  <c r="J3133" i="1"/>
  <c r="J3153" i="1"/>
  <c r="J3173" i="1"/>
  <c r="J3193" i="1"/>
  <c r="J3213" i="1"/>
  <c r="J3233" i="1"/>
  <c r="J3253" i="1"/>
  <c r="J3273" i="1"/>
  <c r="J3293" i="1"/>
  <c r="J3313" i="1"/>
  <c r="J3333" i="1"/>
  <c r="J3353" i="1"/>
  <c r="J3373" i="1"/>
  <c r="J3393" i="1"/>
  <c r="J3413" i="1"/>
  <c r="J3433" i="1"/>
  <c r="J3453" i="1"/>
  <c r="J3473" i="1"/>
  <c r="J3493" i="1"/>
  <c r="J3513" i="1"/>
  <c r="J3533" i="1"/>
  <c r="J3553" i="1"/>
  <c r="J3573" i="1"/>
  <c r="J1193" i="1"/>
  <c r="J1213" i="1"/>
  <c r="J1233" i="1"/>
  <c r="J1253" i="1"/>
  <c r="J1273" i="1"/>
  <c r="J1293" i="1"/>
  <c r="J1313" i="1"/>
  <c r="J1333" i="1"/>
  <c r="J1353" i="1"/>
  <c r="J1373" i="1"/>
  <c r="J1393" i="1"/>
  <c r="J1413" i="1"/>
  <c r="J1433" i="1"/>
  <c r="J1453" i="1"/>
  <c r="J1473" i="1"/>
  <c r="J1493" i="1"/>
  <c r="J1513" i="1"/>
  <c r="J1533" i="1"/>
  <c r="J1553" i="1"/>
  <c r="J1573" i="1"/>
  <c r="J1593" i="1"/>
  <c r="J1613" i="1"/>
  <c r="J1633" i="1"/>
  <c r="J1653" i="1"/>
  <c r="J1673" i="1"/>
  <c r="J1693" i="1"/>
  <c r="J1713" i="1"/>
  <c r="J1733" i="1"/>
  <c r="J1753" i="1"/>
  <c r="J1773" i="1"/>
  <c r="J1793" i="1"/>
  <c r="J1813" i="1"/>
  <c r="J1833" i="1"/>
  <c r="J1853" i="1"/>
  <c r="J1873" i="1"/>
  <c r="J1893" i="1"/>
  <c r="J1913" i="1"/>
  <c r="J1933" i="1"/>
  <c r="J1953" i="1"/>
  <c r="J1973" i="1"/>
  <c r="J1993" i="1"/>
  <c r="J2013" i="1"/>
  <c r="J2033" i="1"/>
  <c r="J2053" i="1"/>
  <c r="J2074" i="1"/>
  <c r="J2094" i="1"/>
  <c r="J2114" i="1"/>
  <c r="J2134" i="1"/>
  <c r="J2154" i="1"/>
  <c r="J2174" i="1"/>
  <c r="J2194" i="1"/>
  <c r="J2214" i="1"/>
  <c r="J2234" i="1"/>
  <c r="J2254" i="1"/>
  <c r="J2274" i="1"/>
  <c r="J2294" i="1"/>
  <c r="J2314" i="1"/>
  <c r="J2334" i="1"/>
  <c r="J2354" i="1"/>
  <c r="J2374" i="1"/>
  <c r="J2394" i="1"/>
  <c r="J2414" i="1"/>
  <c r="J2434" i="1"/>
  <c r="J2454" i="1"/>
  <c r="J2474" i="1"/>
  <c r="J2494" i="1"/>
  <c r="J2514" i="1"/>
  <c r="J2534" i="1"/>
  <c r="J2554" i="1"/>
  <c r="J2574" i="1"/>
  <c r="J2594" i="1"/>
  <c r="J2614" i="1"/>
  <c r="J2634" i="1"/>
  <c r="J2654" i="1"/>
  <c r="J2674" i="1"/>
  <c r="J2694" i="1"/>
  <c r="J2714" i="1"/>
  <c r="J2734" i="1"/>
  <c r="J2754" i="1"/>
  <c r="J2774" i="1"/>
  <c r="J2794" i="1"/>
  <c r="J2814" i="1"/>
  <c r="J2834" i="1"/>
  <c r="J2854" i="1"/>
  <c r="J2874" i="1"/>
  <c r="J2894" i="1"/>
  <c r="J2914" i="1"/>
  <c r="J2934" i="1"/>
  <c r="J2954" i="1"/>
  <c r="J2974" i="1"/>
  <c r="J2994" i="1"/>
  <c r="J3014" i="1"/>
  <c r="J3034" i="1"/>
  <c r="J3054" i="1"/>
  <c r="J3074" i="1"/>
  <c r="J3094" i="1"/>
  <c r="J3114" i="1"/>
  <c r="J3134" i="1"/>
  <c r="J3154" i="1"/>
  <c r="J3174" i="1"/>
  <c r="J3194" i="1"/>
  <c r="J3214" i="1"/>
  <c r="J3234" i="1"/>
  <c r="J3254" i="1"/>
  <c r="J3274" i="1"/>
  <c r="J3294" i="1"/>
  <c r="J3314" i="1"/>
  <c r="J3334" i="1"/>
  <c r="J3354" i="1"/>
  <c r="J3374" i="1"/>
  <c r="J3394" i="1"/>
  <c r="J3414" i="1"/>
  <c r="J3434" i="1"/>
  <c r="J3454" i="1"/>
  <c r="J3474" i="1"/>
  <c r="J3494" i="1"/>
  <c r="J3514" i="1"/>
  <c r="J3534" i="1"/>
  <c r="J3554" i="1"/>
  <c r="J1196" i="1"/>
  <c r="J1216" i="1"/>
  <c r="J1236" i="1"/>
  <c r="J1256" i="1"/>
  <c r="J1276" i="1"/>
  <c r="J1296" i="1"/>
  <c r="J1316" i="1"/>
  <c r="J1336" i="1"/>
  <c r="J1356" i="1"/>
  <c r="J1376" i="1"/>
  <c r="J1396" i="1"/>
  <c r="J1416" i="1"/>
  <c r="J1436" i="1"/>
  <c r="J1456" i="1"/>
  <c r="J1476" i="1"/>
  <c r="J1496" i="1"/>
  <c r="J1516" i="1"/>
  <c r="J1536" i="1"/>
  <c r="J1556" i="1"/>
  <c r="J1576" i="1"/>
  <c r="J1596" i="1"/>
  <c r="J1616" i="1"/>
  <c r="J1636" i="1"/>
  <c r="J1656" i="1"/>
  <c r="J1676" i="1"/>
  <c r="J1696" i="1"/>
  <c r="J1716" i="1"/>
  <c r="J1736" i="1"/>
  <c r="J1756" i="1"/>
  <c r="J1776" i="1"/>
  <c r="J1796" i="1"/>
  <c r="J1816" i="1"/>
  <c r="J1836" i="1"/>
  <c r="J1856" i="1"/>
  <c r="J1876" i="1"/>
  <c r="J1896" i="1"/>
  <c r="J1916" i="1"/>
  <c r="J1936" i="1"/>
  <c r="J1956" i="1"/>
  <c r="J1976" i="1"/>
  <c r="J1996" i="1"/>
  <c r="J2016" i="1"/>
  <c r="J2036" i="1"/>
  <c r="J2056" i="1"/>
  <c r="J2077" i="1"/>
  <c r="J2097" i="1"/>
  <c r="J2117" i="1"/>
  <c r="J2137" i="1"/>
  <c r="J2157" i="1"/>
  <c r="J2177" i="1"/>
  <c r="J2197" i="1"/>
  <c r="J2217" i="1"/>
  <c r="J2237" i="1"/>
  <c r="J2257" i="1"/>
  <c r="J2277" i="1"/>
  <c r="J2297" i="1"/>
  <c r="J2317" i="1"/>
  <c r="J2337" i="1"/>
  <c r="J2357" i="1"/>
  <c r="J2377" i="1"/>
  <c r="J2397" i="1"/>
  <c r="J2417" i="1"/>
  <c r="J2437" i="1"/>
  <c r="J2457" i="1"/>
  <c r="J2477" i="1"/>
  <c r="J2497" i="1"/>
  <c r="J2517" i="1"/>
  <c r="J2537" i="1"/>
  <c r="J2557" i="1"/>
  <c r="J2577" i="1"/>
  <c r="J2597" i="1"/>
  <c r="J2617" i="1"/>
  <c r="J2637" i="1"/>
  <c r="J2657" i="1"/>
  <c r="J2677" i="1"/>
  <c r="J2697" i="1"/>
  <c r="J2717" i="1"/>
  <c r="J2737" i="1"/>
  <c r="J2757" i="1"/>
  <c r="J2777" i="1"/>
  <c r="J2797" i="1"/>
  <c r="J2817" i="1"/>
  <c r="J2837" i="1"/>
  <c r="J2857" i="1"/>
  <c r="J2877" i="1"/>
  <c r="J2897" i="1"/>
  <c r="J2917" i="1"/>
  <c r="J2937" i="1"/>
  <c r="J2957" i="1"/>
  <c r="J2977" i="1"/>
  <c r="J2997" i="1"/>
  <c r="J3017" i="1"/>
  <c r="J3037" i="1"/>
  <c r="J3057" i="1"/>
  <c r="J3077" i="1"/>
  <c r="J3097" i="1"/>
  <c r="J3117" i="1"/>
  <c r="J3137" i="1"/>
  <c r="J3157" i="1"/>
  <c r="J3177" i="1"/>
  <c r="J3197" i="1"/>
  <c r="J3217" i="1"/>
  <c r="J3237" i="1"/>
  <c r="J3257" i="1"/>
  <c r="J3277" i="1"/>
  <c r="J3297" i="1"/>
  <c r="J3317" i="1"/>
  <c r="J3337" i="1"/>
  <c r="J3357" i="1"/>
  <c r="J3377" i="1"/>
  <c r="J3397" i="1"/>
  <c r="J3417" i="1"/>
  <c r="J3437" i="1"/>
  <c r="J3457" i="1"/>
  <c r="J3477" i="1"/>
  <c r="J3497" i="1"/>
  <c r="J3517" i="1"/>
  <c r="J3537" i="1"/>
  <c r="J3557" i="1"/>
  <c r="J1918" i="1"/>
  <c r="J1938" i="1"/>
  <c r="J1958" i="1"/>
  <c r="J1978" i="1"/>
  <c r="J1998" i="1"/>
  <c r="J2018" i="1"/>
  <c r="J2038" i="1"/>
  <c r="J2058" i="1"/>
  <c r="J2079" i="1"/>
  <c r="J2099" i="1"/>
  <c r="J2119" i="1"/>
  <c r="J2139" i="1"/>
  <c r="J2159" i="1"/>
  <c r="J2179" i="1"/>
  <c r="J2199" i="1"/>
  <c r="J2219" i="1"/>
  <c r="J2239" i="1"/>
  <c r="J2259" i="1"/>
  <c r="J2279" i="1"/>
  <c r="J2299" i="1"/>
  <c r="J2319" i="1"/>
  <c r="J2339" i="1"/>
  <c r="J2359" i="1"/>
  <c r="J2379" i="1"/>
  <c r="J2399" i="1"/>
  <c r="J2419" i="1"/>
  <c r="J2439" i="1"/>
  <c r="J2459" i="1"/>
  <c r="J2479" i="1"/>
  <c r="J2499" i="1"/>
  <c r="J2519" i="1"/>
  <c r="J2539" i="1"/>
  <c r="J2559" i="1"/>
  <c r="J2579" i="1"/>
  <c r="J2599" i="1"/>
  <c r="J2619" i="1"/>
  <c r="J2639" i="1"/>
  <c r="J2659" i="1"/>
  <c r="J2679" i="1"/>
  <c r="J2699" i="1"/>
  <c r="J2719" i="1"/>
  <c r="J2739" i="1"/>
  <c r="J2759" i="1"/>
  <c r="J2779" i="1"/>
  <c r="J2799" i="1"/>
  <c r="J2819" i="1"/>
  <c r="J2839" i="1"/>
  <c r="J2859" i="1"/>
  <c r="J2879" i="1"/>
  <c r="J2899" i="1"/>
  <c r="J2919" i="1"/>
  <c r="J2939" i="1"/>
  <c r="J2959" i="1"/>
  <c r="J2979" i="1"/>
  <c r="J2999" i="1"/>
  <c r="J3019" i="1"/>
  <c r="J3039" i="1"/>
  <c r="J3059" i="1"/>
  <c r="J3079" i="1"/>
  <c r="J3099" i="1"/>
  <c r="J3119" i="1"/>
  <c r="J3139" i="1"/>
  <c r="J3159" i="1"/>
  <c r="J3179" i="1"/>
  <c r="J3199" i="1"/>
  <c r="J3219" i="1"/>
  <c r="J3239" i="1"/>
  <c r="J3259" i="1"/>
  <c r="J3279" i="1"/>
  <c r="J3299" i="1"/>
  <c r="J3319" i="1"/>
  <c r="J3339" i="1"/>
  <c r="J3359" i="1"/>
  <c r="J3379" i="1"/>
  <c r="J3399" i="1"/>
  <c r="J3419" i="1"/>
  <c r="J3439" i="1"/>
  <c r="J3459" i="1"/>
  <c r="J3479" i="1"/>
  <c r="J3499" i="1"/>
  <c r="J3519" i="1"/>
  <c r="J3539" i="1"/>
  <c r="J3559" i="1"/>
  <c r="J1199" i="1"/>
  <c r="J1219" i="1"/>
  <c r="J1239" i="1"/>
  <c r="J1259" i="1"/>
  <c r="J1279" i="1"/>
  <c r="J1299" i="1"/>
  <c r="J1319" i="1"/>
  <c r="J1339" i="1"/>
  <c r="J1359" i="1"/>
  <c r="J1379" i="1"/>
  <c r="J1399" i="1"/>
  <c r="J1419" i="1"/>
  <c r="J1439" i="1"/>
  <c r="J1459" i="1"/>
  <c r="J1479" i="1"/>
  <c r="J1499" i="1"/>
  <c r="J1519" i="1"/>
  <c r="J1539" i="1"/>
  <c r="J1559" i="1"/>
  <c r="J1579" i="1"/>
  <c r="J1599" i="1"/>
  <c r="J1619" i="1"/>
  <c r="J1639" i="1"/>
  <c r="J1659" i="1"/>
  <c r="J1679" i="1"/>
  <c r="J1699" i="1"/>
  <c r="J1719" i="1"/>
  <c r="J1739" i="1"/>
  <c r="J1759" i="1"/>
  <c r="J1779" i="1"/>
  <c r="J1799" i="1"/>
  <c r="J1819" i="1"/>
  <c r="J1839" i="1"/>
  <c r="J1859" i="1"/>
  <c r="J1879" i="1"/>
  <c r="J1899" i="1"/>
  <c r="J1919" i="1"/>
  <c r="J1939" i="1"/>
  <c r="J1959" i="1"/>
  <c r="J1979" i="1"/>
  <c r="J1999" i="1"/>
  <c r="J2019" i="1"/>
  <c r="J2039" i="1"/>
  <c r="J2059" i="1"/>
  <c r="J2080" i="1"/>
  <c r="J2100" i="1"/>
  <c r="J2120" i="1"/>
  <c r="J2140" i="1"/>
  <c r="J2160" i="1"/>
  <c r="J2180" i="1"/>
  <c r="J2200" i="1"/>
  <c r="J2220" i="1"/>
  <c r="J2240" i="1"/>
  <c r="J2260" i="1"/>
  <c r="J2280" i="1"/>
  <c r="J2300" i="1"/>
  <c r="J2320" i="1"/>
  <c r="J2340" i="1"/>
  <c r="J2360" i="1"/>
  <c r="J2380" i="1"/>
  <c r="J2400" i="1"/>
  <c r="J2420" i="1"/>
  <c r="J2440" i="1"/>
  <c r="J2460" i="1"/>
  <c r="J2480" i="1"/>
  <c r="J2500" i="1"/>
  <c r="J2520" i="1"/>
  <c r="J2540" i="1"/>
  <c r="J2560" i="1"/>
  <c r="J2580" i="1"/>
  <c r="J2600" i="1"/>
  <c r="J2620" i="1"/>
  <c r="J2640" i="1"/>
  <c r="J2660" i="1"/>
  <c r="J2680" i="1"/>
  <c r="J2700" i="1"/>
  <c r="J2720" i="1"/>
  <c r="J2740" i="1"/>
  <c r="J2760" i="1"/>
  <c r="J2780" i="1"/>
  <c r="J2800" i="1"/>
  <c r="J2820" i="1"/>
  <c r="J2840" i="1"/>
  <c r="J2860" i="1"/>
  <c r="J2880" i="1"/>
  <c r="J2900" i="1"/>
  <c r="J2920" i="1"/>
  <c r="J2940" i="1"/>
  <c r="J2960" i="1"/>
  <c r="J2980" i="1"/>
  <c r="J3000" i="1"/>
  <c r="J3020" i="1"/>
  <c r="J3040" i="1"/>
  <c r="J3060" i="1"/>
  <c r="J3080" i="1"/>
  <c r="J3100" i="1"/>
  <c r="J3120" i="1"/>
  <c r="J3140" i="1"/>
  <c r="J3160" i="1"/>
  <c r="J3180" i="1"/>
  <c r="J3200" i="1"/>
  <c r="J3220" i="1"/>
  <c r="J3240" i="1"/>
  <c r="J3260" i="1"/>
  <c r="J3280" i="1"/>
  <c r="J3300" i="1"/>
  <c r="J3320" i="1"/>
  <c r="J3340" i="1"/>
  <c r="J3360" i="1"/>
  <c r="J3380" i="1"/>
  <c r="J3400" i="1"/>
  <c r="J3420" i="1"/>
  <c r="J3440" i="1"/>
  <c r="J3460" i="1"/>
  <c r="J3480" i="1"/>
  <c r="J3500" i="1"/>
  <c r="J3520" i="1"/>
  <c r="J3540" i="1"/>
  <c r="J3560" i="1"/>
  <c r="J1200" i="1"/>
  <c r="J1220" i="1"/>
  <c r="J1240" i="1"/>
  <c r="J1260" i="1"/>
  <c r="J1280" i="1"/>
  <c r="J1300" i="1"/>
  <c r="J1320" i="1"/>
  <c r="J1340" i="1"/>
  <c r="J1360" i="1"/>
  <c r="J1380" i="1"/>
  <c r="J1400" i="1"/>
  <c r="J1420" i="1"/>
  <c r="J1440" i="1"/>
  <c r="J1460" i="1"/>
  <c r="J1480" i="1"/>
  <c r="J1500" i="1"/>
  <c r="J1520" i="1"/>
  <c r="J1540" i="1"/>
  <c r="J1560" i="1"/>
  <c r="J1580" i="1"/>
  <c r="J1600" i="1"/>
  <c r="J1620" i="1"/>
  <c r="J1640" i="1"/>
  <c r="J1660" i="1"/>
  <c r="J1680" i="1"/>
  <c r="J1700" i="1"/>
  <c r="J1720" i="1"/>
  <c r="J1740" i="1"/>
  <c r="J1760" i="1"/>
  <c r="J1780" i="1"/>
  <c r="J1800" i="1"/>
  <c r="J1820" i="1"/>
  <c r="J1840" i="1"/>
  <c r="J1860" i="1"/>
  <c r="J1880" i="1"/>
  <c r="J1900" i="1"/>
  <c r="J1920" i="1"/>
  <c r="J1940" i="1"/>
  <c r="J1960" i="1"/>
  <c r="J1980" i="1"/>
  <c r="J2000" i="1"/>
  <c r="J2020" i="1"/>
  <c r="J2040" i="1"/>
  <c r="J2060" i="1"/>
  <c r="J2081" i="1"/>
  <c r="J2101" i="1"/>
  <c r="J2121" i="1"/>
  <c r="J2141" i="1"/>
  <c r="J2161" i="1"/>
  <c r="J2181" i="1"/>
  <c r="J2201" i="1"/>
  <c r="J2221" i="1"/>
  <c r="J2241" i="1"/>
  <c r="J2261" i="1"/>
  <c r="J2281" i="1"/>
  <c r="J2301" i="1"/>
  <c r="J2321" i="1"/>
  <c r="J2341" i="1"/>
  <c r="J2361" i="1"/>
  <c r="J2381" i="1"/>
  <c r="J2401" i="1"/>
  <c r="J2421" i="1"/>
  <c r="J2441" i="1"/>
  <c r="J2461" i="1"/>
  <c r="J2481" i="1"/>
  <c r="J2501" i="1"/>
  <c r="J2521" i="1"/>
  <c r="J2541" i="1"/>
  <c r="J2561" i="1"/>
  <c r="J2581" i="1"/>
  <c r="J2601" i="1"/>
  <c r="J2621" i="1"/>
  <c r="J2641" i="1"/>
  <c r="J2661" i="1"/>
  <c r="J2681" i="1"/>
  <c r="J2701" i="1"/>
  <c r="J2721" i="1"/>
  <c r="J2741" i="1"/>
  <c r="J2761" i="1"/>
  <c r="J2781" i="1"/>
  <c r="J2801" i="1"/>
  <c r="J2821" i="1"/>
  <c r="J2841" i="1"/>
  <c r="J2861" i="1"/>
  <c r="J2881" i="1"/>
  <c r="J2901" i="1"/>
  <c r="J2921" i="1"/>
  <c r="J2941" i="1"/>
  <c r="J2961" i="1"/>
  <c r="J2981" i="1"/>
  <c r="J3001" i="1"/>
  <c r="J3021" i="1"/>
  <c r="J3041" i="1"/>
  <c r="J3061" i="1"/>
  <c r="J3081" i="1"/>
  <c r="J3101" i="1"/>
  <c r="J3121" i="1"/>
  <c r="J3141" i="1"/>
  <c r="J3161" i="1"/>
  <c r="J3181" i="1"/>
  <c r="J3201" i="1"/>
  <c r="J3221" i="1"/>
  <c r="J3241" i="1"/>
  <c r="J3261" i="1"/>
  <c r="J3281" i="1"/>
  <c r="J3301" i="1"/>
  <c r="J3321" i="1"/>
  <c r="J3341" i="1"/>
  <c r="J3361" i="1"/>
  <c r="J3381" i="1"/>
  <c r="J3401" i="1"/>
  <c r="J3421" i="1"/>
  <c r="J3441" i="1"/>
  <c r="J3461" i="1"/>
  <c r="J3481" i="1"/>
  <c r="J3501" i="1"/>
  <c r="J3521" i="1"/>
  <c r="J3541" i="1"/>
  <c r="J3561" i="1"/>
  <c r="J1201" i="1"/>
  <c r="J1221" i="1"/>
  <c r="J1241" i="1"/>
  <c r="J1261" i="1"/>
  <c r="J1281" i="1"/>
  <c r="J1301" i="1"/>
  <c r="J1321" i="1"/>
  <c r="J1341" i="1"/>
  <c r="J1361" i="1"/>
  <c r="J1381" i="1"/>
  <c r="J1401" i="1"/>
  <c r="J1421" i="1"/>
  <c r="J1441" i="1"/>
  <c r="J1461" i="1"/>
  <c r="J1481" i="1"/>
  <c r="J1501" i="1"/>
  <c r="J1521" i="1"/>
  <c r="J1541" i="1"/>
  <c r="J1561" i="1"/>
  <c r="J1581" i="1"/>
  <c r="J1601" i="1"/>
  <c r="J1621" i="1"/>
  <c r="J1641" i="1"/>
  <c r="J1661" i="1"/>
  <c r="J1681" i="1"/>
  <c r="J1701" i="1"/>
  <c r="J1721" i="1"/>
  <c r="J1741" i="1"/>
  <c r="J1761" i="1"/>
  <c r="J1781" i="1"/>
  <c r="J1801" i="1"/>
  <c r="J1821" i="1"/>
  <c r="J1841" i="1"/>
  <c r="J1861" i="1"/>
  <c r="J1881" i="1"/>
  <c r="J1901" i="1"/>
  <c r="J1921" i="1"/>
  <c r="J1941" i="1"/>
  <c r="J1961" i="1"/>
  <c r="J1981" i="1"/>
  <c r="J2001" i="1"/>
  <c r="J2021" i="1"/>
  <c r="J2041" i="1"/>
  <c r="J2061" i="1"/>
  <c r="J2082" i="1"/>
  <c r="J2102" i="1"/>
  <c r="J2122" i="1"/>
  <c r="J2142" i="1"/>
  <c r="J2162" i="1"/>
  <c r="J2182" i="1"/>
  <c r="J2202" i="1"/>
  <c r="J2222" i="1"/>
  <c r="J2242" i="1"/>
  <c r="J2262" i="1"/>
  <c r="J2282" i="1"/>
  <c r="J2302" i="1"/>
  <c r="J2322" i="1"/>
  <c r="J2342" i="1"/>
  <c r="J2362" i="1"/>
  <c r="J2382" i="1"/>
  <c r="J2402" i="1"/>
  <c r="J2422" i="1"/>
  <c r="J2442" i="1"/>
  <c r="J2462" i="1"/>
  <c r="J2482" i="1"/>
  <c r="J2502" i="1"/>
  <c r="J2522" i="1"/>
  <c r="J2542" i="1"/>
  <c r="J2562" i="1"/>
  <c r="J2582" i="1"/>
  <c r="J2602" i="1"/>
  <c r="J2622" i="1"/>
  <c r="J2642" i="1"/>
  <c r="J2662" i="1"/>
  <c r="J2682" i="1"/>
  <c r="J2702" i="1"/>
  <c r="J2722" i="1"/>
  <c r="J2742" i="1"/>
  <c r="J2762" i="1"/>
  <c r="J2782" i="1"/>
  <c r="J2802" i="1"/>
  <c r="J2822" i="1"/>
  <c r="J2842" i="1"/>
  <c r="J2862" i="1"/>
  <c r="J2882" i="1"/>
  <c r="J2902" i="1"/>
  <c r="J2922" i="1"/>
  <c r="J2942" i="1"/>
  <c r="J2962" i="1"/>
  <c r="J2982" i="1"/>
  <c r="J3002" i="1"/>
  <c r="J3022" i="1"/>
  <c r="J3042" i="1"/>
  <c r="J3062" i="1"/>
  <c r="J3082" i="1"/>
  <c r="J3102" i="1"/>
  <c r="J3122" i="1"/>
  <c r="J3142" i="1"/>
  <c r="J3162" i="1"/>
  <c r="J3182" i="1"/>
  <c r="J3202" i="1"/>
  <c r="J3222" i="1"/>
  <c r="J3242" i="1"/>
  <c r="J3262" i="1"/>
  <c r="J3282" i="1"/>
  <c r="J3302" i="1"/>
  <c r="J3322" i="1"/>
  <c r="J3342" i="1"/>
  <c r="J3362" i="1"/>
  <c r="J3382" i="1"/>
  <c r="J3402" i="1"/>
  <c r="J3422" i="1"/>
  <c r="J3442" i="1"/>
  <c r="J3462" i="1"/>
  <c r="J3482" i="1"/>
  <c r="J3502" i="1"/>
  <c r="J3522" i="1"/>
  <c r="J3542" i="1"/>
  <c r="J3562" i="1"/>
  <c r="J1202" i="1"/>
  <c r="J1222" i="1"/>
  <c r="J1242" i="1"/>
  <c r="J1262" i="1"/>
  <c r="J1282" i="1"/>
  <c r="J1302" i="1"/>
  <c r="J1322" i="1"/>
  <c r="J1342" i="1"/>
  <c r="J1362" i="1"/>
  <c r="J1382" i="1"/>
  <c r="J1402" i="1"/>
  <c r="J1422" i="1"/>
  <c r="J1442" i="1"/>
  <c r="J1462" i="1"/>
  <c r="J1482" i="1"/>
  <c r="J1502" i="1"/>
  <c r="J1522" i="1"/>
  <c r="J1542" i="1"/>
  <c r="J1562" i="1"/>
  <c r="J1582" i="1"/>
  <c r="J1602" i="1"/>
  <c r="J1622" i="1"/>
  <c r="J1642" i="1"/>
  <c r="J1662" i="1"/>
  <c r="J1682" i="1"/>
  <c r="J1702" i="1"/>
  <c r="J1722" i="1"/>
  <c r="J1742" i="1"/>
  <c r="J1762" i="1"/>
  <c r="J1782" i="1"/>
  <c r="J1802" i="1"/>
  <c r="J1822" i="1"/>
  <c r="J1842" i="1"/>
  <c r="J1862" i="1"/>
  <c r="J1882" i="1"/>
  <c r="J1902" i="1"/>
  <c r="J1922" i="1"/>
  <c r="J1942" i="1"/>
  <c r="J1962" i="1"/>
  <c r="J1982" i="1"/>
  <c r="J2002" i="1"/>
  <c r="J2022" i="1"/>
  <c r="J2042" i="1"/>
  <c r="J2062" i="1"/>
  <c r="J2083" i="1"/>
  <c r="J2103" i="1"/>
  <c r="J2123" i="1"/>
  <c r="J2143" i="1"/>
  <c r="J2163" i="1"/>
  <c r="J2183" i="1"/>
  <c r="J2203" i="1"/>
  <c r="J2223" i="1"/>
  <c r="J2243" i="1"/>
  <c r="J2263" i="1"/>
  <c r="J2283" i="1"/>
  <c r="J2303" i="1"/>
  <c r="J2323" i="1"/>
  <c r="J2343" i="1"/>
  <c r="J2363" i="1"/>
  <c r="J2383" i="1"/>
  <c r="J2403" i="1"/>
  <c r="J2423" i="1"/>
  <c r="J2443" i="1"/>
  <c r="J2463" i="1"/>
  <c r="J2483" i="1"/>
  <c r="J2503" i="1"/>
  <c r="J2523" i="1"/>
  <c r="J2543" i="1"/>
  <c r="J2563" i="1"/>
  <c r="J2583" i="1"/>
  <c r="J2603" i="1"/>
  <c r="J2623" i="1"/>
  <c r="J2643" i="1"/>
  <c r="J2663" i="1"/>
  <c r="J2683" i="1"/>
  <c r="J2703" i="1"/>
  <c r="J2723" i="1"/>
  <c r="J2743" i="1"/>
  <c r="J2763" i="1"/>
  <c r="J2783" i="1"/>
  <c r="J2803" i="1"/>
  <c r="J2823" i="1"/>
  <c r="J2843" i="1"/>
  <c r="J2863" i="1"/>
  <c r="J2883" i="1"/>
  <c r="J2903" i="1"/>
  <c r="J2923" i="1"/>
  <c r="J2943" i="1"/>
  <c r="J2963" i="1"/>
  <c r="J2983" i="1"/>
  <c r="J3003" i="1"/>
  <c r="J3023" i="1"/>
  <c r="J3043" i="1"/>
  <c r="J3063" i="1"/>
  <c r="J3083" i="1"/>
  <c r="J3103" i="1"/>
  <c r="J3123" i="1"/>
  <c r="J3143" i="1"/>
  <c r="J3163" i="1"/>
  <c r="J3183" i="1"/>
  <c r="J3203" i="1"/>
  <c r="J3223" i="1"/>
  <c r="J3243" i="1"/>
  <c r="J3263" i="1"/>
  <c r="J3283" i="1"/>
  <c r="J3303" i="1"/>
  <c r="J3323" i="1"/>
  <c r="J3343" i="1"/>
  <c r="J3363" i="1"/>
  <c r="J3383" i="1"/>
  <c r="J3403" i="1"/>
  <c r="J3423" i="1"/>
  <c r="J3443" i="1"/>
  <c r="J3463" i="1"/>
  <c r="J3483" i="1"/>
  <c r="J3503" i="1"/>
  <c r="J3523" i="1"/>
  <c r="J3543" i="1"/>
  <c r="J3563" i="1"/>
  <c r="F1193" i="1"/>
  <c r="F1194" i="1" s="1"/>
  <c r="F1195" i="1" s="1"/>
  <c r="F1196" i="1" s="1"/>
  <c r="F1197" i="1" s="1"/>
  <c r="F1198" i="1" s="1"/>
  <c r="F1199" i="1" s="1"/>
  <c r="F1200" i="1" s="1"/>
  <c r="F1201" i="1" s="1"/>
  <c r="F1202" i="1" s="1"/>
  <c r="F1203" i="1" s="1"/>
  <c r="F1204" i="1" s="1"/>
  <c r="F1205" i="1" s="1"/>
  <c r="F1206" i="1" s="1"/>
  <c r="F1207" i="1" s="1"/>
  <c r="F1208" i="1" s="1"/>
  <c r="F1209" i="1" s="1"/>
  <c r="F1210" i="1" s="1"/>
  <c r="F1211" i="1" s="1"/>
  <c r="F1212" i="1" s="1"/>
  <c r="F1213" i="1" s="1"/>
  <c r="F1214" i="1" s="1"/>
  <c r="F1215" i="1" s="1"/>
  <c r="F1216" i="1" s="1"/>
  <c r="F1217" i="1" s="1"/>
  <c r="F1218" i="1" s="1"/>
  <c r="F1219" i="1" s="1"/>
  <c r="F1220" i="1" s="1"/>
  <c r="F1221" i="1" s="1"/>
  <c r="F1222" i="1" s="1"/>
  <c r="F1223" i="1" s="1"/>
  <c r="F1224" i="1" s="1"/>
  <c r="F1225" i="1" s="1"/>
  <c r="F1226" i="1" s="1"/>
  <c r="F1227" i="1" s="1"/>
  <c r="F1228" i="1" s="1"/>
  <c r="F1229" i="1" s="1"/>
  <c r="F1230" i="1" s="1"/>
  <c r="F1231" i="1" s="1"/>
  <c r="F1232" i="1" s="1"/>
  <c r="F1233" i="1" s="1"/>
  <c r="F1234" i="1" s="1"/>
  <c r="F1235" i="1" s="1"/>
  <c r="F1236" i="1" s="1"/>
  <c r="F1237" i="1" s="1"/>
  <c r="F1238" i="1" s="1"/>
  <c r="F1239" i="1" s="1"/>
  <c r="F1240" i="1" s="1"/>
  <c r="F1241" i="1" s="1"/>
  <c r="F1242" i="1" s="1"/>
  <c r="F1243" i="1" s="1"/>
  <c r="F1244" i="1" s="1"/>
  <c r="F1245" i="1" s="1"/>
  <c r="F1246" i="1" s="1"/>
  <c r="F1247" i="1" s="1"/>
  <c r="F1248" i="1" s="1"/>
  <c r="F1249" i="1" s="1"/>
  <c r="F1250" i="1" s="1"/>
  <c r="F1251" i="1" s="1"/>
  <c r="F1252" i="1" s="1"/>
  <c r="F1253" i="1" s="1"/>
  <c r="F1254" i="1" s="1"/>
  <c r="F1255" i="1" s="1"/>
  <c r="F1256" i="1" s="1"/>
  <c r="F1257" i="1" s="1"/>
  <c r="F1258" i="1" s="1"/>
  <c r="F1259" i="1" s="1"/>
  <c r="F1260" i="1" s="1"/>
  <c r="F1261" i="1" s="1"/>
  <c r="F1262" i="1" s="1"/>
  <c r="F1263" i="1" s="1"/>
  <c r="F1264" i="1" s="1"/>
  <c r="F1265" i="1" s="1"/>
  <c r="F1266" i="1" s="1"/>
  <c r="F1267" i="1" s="1"/>
  <c r="F1268" i="1" s="1"/>
  <c r="F1269" i="1" s="1"/>
  <c r="F1270" i="1" s="1"/>
  <c r="F1271" i="1" s="1"/>
  <c r="F1272" i="1" s="1"/>
  <c r="F1273" i="1" s="1"/>
  <c r="F1274" i="1" s="1"/>
  <c r="F1275" i="1" s="1"/>
  <c r="F1276" i="1" s="1"/>
  <c r="F1277" i="1" s="1"/>
  <c r="F1278" i="1" s="1"/>
  <c r="F1279" i="1" s="1"/>
  <c r="F1280" i="1" s="1"/>
  <c r="F1281" i="1" s="1"/>
  <c r="F1282" i="1" s="1"/>
  <c r="F1283" i="1" s="1"/>
  <c r="F1284" i="1" s="1"/>
  <c r="F1285" i="1" s="1"/>
  <c r="F1286" i="1" s="1"/>
  <c r="F1287" i="1" s="1"/>
  <c r="F1288" i="1" s="1"/>
  <c r="F1289" i="1" s="1"/>
  <c r="F1290" i="1" s="1"/>
  <c r="F1291" i="1" s="1"/>
  <c r="F1292" i="1" s="1"/>
  <c r="F1293" i="1" s="1"/>
  <c r="F1294" i="1" s="1"/>
  <c r="F1295" i="1" s="1"/>
  <c r="F1296" i="1" s="1"/>
  <c r="F1297" i="1" s="1"/>
  <c r="F1298" i="1" s="1"/>
  <c r="F1299" i="1" s="1"/>
  <c r="F1300" i="1" s="1"/>
  <c r="F1301" i="1" s="1"/>
  <c r="F1302" i="1" s="1"/>
  <c r="F1303" i="1" s="1"/>
  <c r="F1304" i="1" s="1"/>
  <c r="F1305" i="1" s="1"/>
  <c r="F1306" i="1" s="1"/>
  <c r="F1307" i="1" s="1"/>
  <c r="F1308" i="1" s="1"/>
  <c r="F1309" i="1" s="1"/>
  <c r="F1310" i="1" s="1"/>
  <c r="F1311" i="1" s="1"/>
  <c r="F1312" i="1" s="1"/>
  <c r="F1313" i="1" s="1"/>
  <c r="F1314" i="1" s="1"/>
  <c r="F1315" i="1" s="1"/>
  <c r="F1316" i="1" s="1"/>
  <c r="F1317" i="1" s="1"/>
  <c r="F1318" i="1" s="1"/>
  <c r="F1319" i="1" s="1"/>
  <c r="F1320" i="1" s="1"/>
  <c r="F1321" i="1" s="1"/>
  <c r="F1322" i="1" s="1"/>
  <c r="F1323" i="1" s="1"/>
  <c r="F1324" i="1" s="1"/>
  <c r="F1325" i="1" s="1"/>
  <c r="F1326" i="1" s="1"/>
  <c r="F1327" i="1" s="1"/>
  <c r="F1328" i="1" s="1"/>
  <c r="F1329" i="1" s="1"/>
  <c r="F1330" i="1" s="1"/>
  <c r="F1331" i="1" s="1"/>
  <c r="F1332" i="1" s="1"/>
  <c r="F1333" i="1" s="1"/>
  <c r="F1334" i="1" s="1"/>
  <c r="F1335" i="1" s="1"/>
  <c r="F1336" i="1" s="1"/>
  <c r="F1337" i="1" s="1"/>
  <c r="F1338" i="1" s="1"/>
  <c r="F1339" i="1" s="1"/>
  <c r="F1340" i="1" s="1"/>
  <c r="F1341" i="1" s="1"/>
  <c r="F1342" i="1" s="1"/>
  <c r="F1343" i="1" s="1"/>
  <c r="F1344" i="1" s="1"/>
  <c r="F1345" i="1" s="1"/>
  <c r="F1346" i="1" s="1"/>
  <c r="F1347" i="1" s="1"/>
  <c r="F1348" i="1" s="1"/>
  <c r="F1349" i="1" s="1"/>
  <c r="F1350" i="1" s="1"/>
  <c r="F1351" i="1" s="1"/>
  <c r="F1352" i="1" s="1"/>
  <c r="F1353" i="1" s="1"/>
  <c r="F1354" i="1" s="1"/>
  <c r="F1355" i="1" s="1"/>
  <c r="F1356" i="1" s="1"/>
  <c r="F1357" i="1" s="1"/>
  <c r="F1358" i="1" s="1"/>
  <c r="F1359" i="1" s="1"/>
  <c r="F1360" i="1" s="1"/>
  <c r="F1361" i="1" s="1"/>
  <c r="F1362" i="1" s="1"/>
  <c r="F1363" i="1" s="1"/>
  <c r="F1364" i="1" s="1"/>
  <c r="F1365" i="1" s="1"/>
  <c r="F1366" i="1" s="1"/>
  <c r="F1367" i="1" s="1"/>
  <c r="F1368" i="1" s="1"/>
  <c r="F1369" i="1" s="1"/>
  <c r="F1370" i="1" s="1"/>
  <c r="F1371" i="1" s="1"/>
  <c r="F1372" i="1" s="1"/>
  <c r="F1373" i="1" s="1"/>
  <c r="F1374" i="1" s="1"/>
  <c r="F1375" i="1" s="1"/>
  <c r="F1376" i="1" s="1"/>
  <c r="F1377" i="1" s="1"/>
  <c r="F1378" i="1" s="1"/>
  <c r="F1379" i="1" s="1"/>
  <c r="F1380" i="1" s="1"/>
  <c r="F1381" i="1" s="1"/>
  <c r="F1382" i="1" s="1"/>
  <c r="F1383" i="1" s="1"/>
  <c r="F1384" i="1" s="1"/>
  <c r="F1385" i="1" s="1"/>
  <c r="F1386" i="1" s="1"/>
  <c r="F1387" i="1" s="1"/>
  <c r="F1388" i="1" s="1"/>
  <c r="F1389" i="1" s="1"/>
  <c r="F1390" i="1" s="1"/>
  <c r="F1391" i="1" s="1"/>
  <c r="F1392" i="1" s="1"/>
  <c r="F1393" i="1" s="1"/>
  <c r="F1394" i="1" s="1"/>
  <c r="F1395" i="1" s="1"/>
  <c r="F1396" i="1" s="1"/>
  <c r="F1397" i="1" s="1"/>
  <c r="F1398" i="1" s="1"/>
  <c r="F1399" i="1" s="1"/>
  <c r="F1400" i="1" s="1"/>
  <c r="F1401" i="1" s="1"/>
  <c r="F1402" i="1" s="1"/>
  <c r="F1403" i="1" s="1"/>
  <c r="F1404" i="1" s="1"/>
  <c r="F1405" i="1" s="1"/>
  <c r="F1406" i="1" s="1"/>
  <c r="F1407" i="1" s="1"/>
  <c r="F1408" i="1" s="1"/>
  <c r="F1409" i="1" s="1"/>
  <c r="F1410" i="1" s="1"/>
  <c r="F1411" i="1" s="1"/>
  <c r="F1412" i="1" s="1"/>
  <c r="F1413" i="1" s="1"/>
  <c r="F1414" i="1" s="1"/>
  <c r="F1415" i="1" s="1"/>
  <c r="F1416" i="1" s="1"/>
  <c r="F1417" i="1" s="1"/>
  <c r="F1418" i="1" s="1"/>
  <c r="F1419" i="1" s="1"/>
  <c r="F1420" i="1" s="1"/>
  <c r="F1421" i="1" s="1"/>
  <c r="F1422" i="1" s="1"/>
  <c r="F1423" i="1" s="1"/>
  <c r="F1424" i="1" s="1"/>
  <c r="F1425" i="1" s="1"/>
  <c r="F1426" i="1" s="1"/>
  <c r="F1427" i="1" s="1"/>
  <c r="F1428" i="1" s="1"/>
  <c r="F1429" i="1" s="1"/>
  <c r="F1430" i="1" s="1"/>
  <c r="F1431" i="1" s="1"/>
  <c r="F1432" i="1" s="1"/>
  <c r="F1433" i="1" s="1"/>
  <c r="F1434" i="1" s="1"/>
  <c r="F1435" i="1" s="1"/>
  <c r="F1436" i="1" s="1"/>
  <c r="F1437" i="1" s="1"/>
  <c r="F1438" i="1" s="1"/>
  <c r="F1439" i="1" s="1"/>
  <c r="F1440" i="1" s="1"/>
  <c r="F1441" i="1" s="1"/>
  <c r="F1442" i="1" s="1"/>
  <c r="F1443" i="1" s="1"/>
  <c r="F1444" i="1" s="1"/>
  <c r="F1445" i="1" s="1"/>
  <c r="F1446" i="1" s="1"/>
  <c r="F1447" i="1" s="1"/>
  <c r="F1448" i="1" s="1"/>
  <c r="F1449" i="1" s="1"/>
  <c r="F1450" i="1" s="1"/>
  <c r="F1451" i="1" s="1"/>
  <c r="F1452" i="1" s="1"/>
  <c r="F1453" i="1" s="1"/>
  <c r="F1454" i="1" s="1"/>
  <c r="F1455" i="1" s="1"/>
  <c r="F1456" i="1" s="1"/>
  <c r="F1457" i="1" s="1"/>
  <c r="F1458" i="1" s="1"/>
  <c r="F1459" i="1" s="1"/>
  <c r="F1460" i="1" s="1"/>
  <c r="F1461" i="1" s="1"/>
  <c r="F1462" i="1" s="1"/>
  <c r="F1463" i="1" s="1"/>
  <c r="F1464" i="1" s="1"/>
  <c r="F1465" i="1" s="1"/>
  <c r="F1466" i="1" s="1"/>
  <c r="F1467" i="1" s="1"/>
  <c r="F1468" i="1" s="1"/>
  <c r="F1469" i="1" s="1"/>
  <c r="F1470" i="1" s="1"/>
  <c r="F1471" i="1" s="1"/>
  <c r="F1472" i="1" s="1"/>
  <c r="F1473" i="1" s="1"/>
  <c r="F1474" i="1" s="1"/>
  <c r="F1475" i="1" s="1"/>
  <c r="F1476" i="1" s="1"/>
  <c r="F1477" i="1" s="1"/>
  <c r="F1478" i="1" s="1"/>
  <c r="F1479" i="1" s="1"/>
  <c r="F1480" i="1" s="1"/>
  <c r="F1481" i="1" s="1"/>
  <c r="F1482" i="1" s="1"/>
  <c r="F1483" i="1" s="1"/>
  <c r="F1484" i="1" s="1"/>
  <c r="F1485" i="1" s="1"/>
  <c r="F1486" i="1" s="1"/>
  <c r="F1487" i="1" s="1"/>
  <c r="F1488" i="1" s="1"/>
  <c r="F1489" i="1" s="1"/>
  <c r="F1490" i="1" s="1"/>
  <c r="F1491" i="1" s="1"/>
  <c r="F1492" i="1" s="1"/>
  <c r="F1493" i="1" s="1"/>
  <c r="F1494" i="1" s="1"/>
  <c r="F1495" i="1" s="1"/>
  <c r="F1496" i="1" s="1"/>
  <c r="F1497" i="1" s="1"/>
  <c r="F1498" i="1" s="1"/>
  <c r="F1499" i="1" s="1"/>
  <c r="F1500" i="1" s="1"/>
  <c r="F1501" i="1" s="1"/>
  <c r="F1502" i="1" s="1"/>
  <c r="F1503" i="1" s="1"/>
  <c r="F1504" i="1" s="1"/>
  <c r="F1505" i="1" s="1"/>
  <c r="F1506" i="1" s="1"/>
  <c r="F1507" i="1" s="1"/>
  <c r="F1508" i="1" s="1"/>
  <c r="F1509" i="1" s="1"/>
  <c r="F1510" i="1" s="1"/>
  <c r="F1511" i="1" s="1"/>
  <c r="F1512" i="1" s="1"/>
  <c r="F1513" i="1" s="1"/>
  <c r="F1514" i="1" s="1"/>
  <c r="F1515" i="1" s="1"/>
  <c r="F1516" i="1" s="1"/>
  <c r="F1517" i="1" s="1"/>
  <c r="F1518" i="1" s="1"/>
  <c r="F1519" i="1" s="1"/>
  <c r="F1520" i="1" s="1"/>
  <c r="F1521" i="1" s="1"/>
  <c r="F1522" i="1" s="1"/>
  <c r="F1523" i="1" s="1"/>
  <c r="F1524" i="1" s="1"/>
  <c r="F1525" i="1" s="1"/>
  <c r="F1526" i="1" s="1"/>
  <c r="F1527" i="1" s="1"/>
  <c r="F1528" i="1" s="1"/>
  <c r="F1529" i="1" s="1"/>
  <c r="F1530" i="1" s="1"/>
  <c r="F1531" i="1" s="1"/>
  <c r="F1532" i="1" s="1"/>
  <c r="F1533" i="1" s="1"/>
  <c r="F1534" i="1" s="1"/>
  <c r="F1535" i="1" s="1"/>
  <c r="F1536" i="1" s="1"/>
  <c r="F1537" i="1" s="1"/>
  <c r="F1538" i="1" s="1"/>
  <c r="F1539" i="1" s="1"/>
  <c r="F1540" i="1" s="1"/>
  <c r="F1541" i="1" s="1"/>
  <c r="F1542" i="1" s="1"/>
  <c r="F1543" i="1" s="1"/>
  <c r="F1544" i="1" s="1"/>
  <c r="F1545" i="1" s="1"/>
  <c r="F1546" i="1" s="1"/>
  <c r="F1547" i="1" s="1"/>
  <c r="F1548" i="1" s="1"/>
  <c r="F1549" i="1" s="1"/>
  <c r="F1550" i="1" s="1"/>
  <c r="F1551" i="1" s="1"/>
  <c r="F1552" i="1" s="1"/>
  <c r="F1553" i="1" s="1"/>
  <c r="F1554" i="1" s="1"/>
  <c r="F1555" i="1" s="1"/>
  <c r="F1556" i="1" s="1"/>
  <c r="F1557" i="1" s="1"/>
  <c r="F1558" i="1" s="1"/>
  <c r="F1559" i="1" s="1"/>
  <c r="F1560" i="1" s="1"/>
  <c r="F1561" i="1" s="1"/>
  <c r="F1562" i="1" s="1"/>
  <c r="F1563" i="1" s="1"/>
  <c r="F1564" i="1" s="1"/>
  <c r="F1565" i="1" s="1"/>
  <c r="F1566" i="1" s="1"/>
  <c r="F1567" i="1" s="1"/>
  <c r="F1568" i="1" s="1"/>
  <c r="F1569" i="1" s="1"/>
  <c r="F1570" i="1" s="1"/>
  <c r="F1571" i="1" s="1"/>
  <c r="F1572" i="1" s="1"/>
  <c r="F1573" i="1" s="1"/>
  <c r="F1574" i="1" s="1"/>
  <c r="F1575" i="1" s="1"/>
  <c r="F1576" i="1" s="1"/>
  <c r="F1577" i="1" s="1"/>
  <c r="F1578" i="1" s="1"/>
  <c r="F1579" i="1" s="1"/>
  <c r="F1580" i="1" s="1"/>
  <c r="F1581" i="1" s="1"/>
  <c r="F1582" i="1" s="1"/>
  <c r="F1583" i="1" s="1"/>
  <c r="F1584" i="1" s="1"/>
  <c r="F1585" i="1" s="1"/>
  <c r="F1586" i="1" s="1"/>
  <c r="F1587" i="1" s="1"/>
  <c r="F1588" i="1" s="1"/>
  <c r="F1589" i="1" s="1"/>
  <c r="F1590" i="1" s="1"/>
  <c r="F1591" i="1" s="1"/>
  <c r="F1592" i="1" s="1"/>
  <c r="F1593" i="1" s="1"/>
  <c r="F1594" i="1" s="1"/>
  <c r="F1595" i="1" s="1"/>
  <c r="F1596" i="1" s="1"/>
  <c r="F1597" i="1" s="1"/>
  <c r="F1598" i="1" s="1"/>
  <c r="F1599" i="1" s="1"/>
  <c r="F1600" i="1" s="1"/>
  <c r="F1601" i="1" s="1"/>
  <c r="F1602" i="1" s="1"/>
  <c r="F1603" i="1" s="1"/>
  <c r="F1604" i="1" s="1"/>
  <c r="F1605" i="1" s="1"/>
  <c r="F1606" i="1" s="1"/>
  <c r="F1607" i="1" s="1"/>
  <c r="F1608" i="1" s="1"/>
  <c r="F1609" i="1" s="1"/>
  <c r="F1610" i="1" s="1"/>
  <c r="F1611" i="1" s="1"/>
  <c r="F1612" i="1" s="1"/>
  <c r="F1613" i="1" s="1"/>
  <c r="F1614" i="1" s="1"/>
  <c r="F1615" i="1" s="1"/>
  <c r="F1616" i="1" s="1"/>
  <c r="F1617" i="1" s="1"/>
  <c r="F1618" i="1" s="1"/>
  <c r="F1619" i="1" s="1"/>
  <c r="F1620" i="1" s="1"/>
  <c r="F1621" i="1" s="1"/>
  <c r="F1622" i="1" s="1"/>
  <c r="F1623" i="1" s="1"/>
  <c r="F1624" i="1" s="1"/>
  <c r="F1625" i="1" s="1"/>
  <c r="F1626" i="1" s="1"/>
  <c r="F1627" i="1" s="1"/>
  <c r="F1628" i="1" s="1"/>
  <c r="F1629" i="1" s="1"/>
  <c r="F1630" i="1" s="1"/>
  <c r="F1631" i="1" s="1"/>
  <c r="F1632" i="1" s="1"/>
  <c r="F1633" i="1" s="1"/>
  <c r="F1634" i="1" s="1"/>
  <c r="F1635" i="1" s="1"/>
  <c r="F1636" i="1" s="1"/>
  <c r="F1637" i="1" s="1"/>
  <c r="F1638" i="1" s="1"/>
  <c r="F1639" i="1" s="1"/>
  <c r="F1640" i="1" s="1"/>
  <c r="F1641" i="1" s="1"/>
  <c r="F1642" i="1" s="1"/>
  <c r="F1643" i="1" s="1"/>
  <c r="F1644" i="1" s="1"/>
  <c r="F1645" i="1" s="1"/>
  <c r="F1646" i="1" s="1"/>
  <c r="F1647" i="1" s="1"/>
  <c r="F1648" i="1" s="1"/>
  <c r="F1649" i="1" s="1"/>
  <c r="F1650" i="1" s="1"/>
  <c r="F1651" i="1" s="1"/>
  <c r="F1652" i="1" s="1"/>
  <c r="F1653" i="1" s="1"/>
  <c r="F1654" i="1" s="1"/>
  <c r="F1655" i="1" s="1"/>
  <c r="F1656" i="1" s="1"/>
  <c r="F1657" i="1" s="1"/>
  <c r="F1658" i="1" s="1"/>
  <c r="F1659" i="1" s="1"/>
  <c r="F1660" i="1" s="1"/>
  <c r="F1661" i="1" s="1"/>
  <c r="F1662" i="1" s="1"/>
  <c r="F1663" i="1" s="1"/>
  <c r="F1664" i="1" s="1"/>
  <c r="F1665" i="1" s="1"/>
  <c r="F1666" i="1" s="1"/>
  <c r="F1667" i="1" s="1"/>
  <c r="F1668" i="1" s="1"/>
  <c r="F1669" i="1" s="1"/>
  <c r="F1670" i="1" s="1"/>
  <c r="F1671" i="1" s="1"/>
  <c r="F1672" i="1" s="1"/>
  <c r="F1673" i="1" s="1"/>
  <c r="F1674" i="1" s="1"/>
  <c r="F1675" i="1" s="1"/>
  <c r="F1676" i="1" s="1"/>
  <c r="F1677" i="1" s="1"/>
  <c r="F1678" i="1" s="1"/>
  <c r="F1679" i="1" s="1"/>
  <c r="F1680" i="1" s="1"/>
  <c r="F1681" i="1" s="1"/>
  <c r="F1682" i="1" s="1"/>
  <c r="F1683" i="1" s="1"/>
  <c r="F1684" i="1" s="1"/>
  <c r="F1685" i="1" s="1"/>
  <c r="F1686" i="1" s="1"/>
  <c r="F1687" i="1" s="1"/>
  <c r="F1688" i="1" s="1"/>
  <c r="F1689" i="1" s="1"/>
  <c r="F1690" i="1" s="1"/>
  <c r="F1691" i="1" s="1"/>
  <c r="F1692" i="1" s="1"/>
  <c r="F1693" i="1" s="1"/>
  <c r="F1694" i="1" s="1"/>
  <c r="F1695" i="1" s="1"/>
  <c r="F1696" i="1" s="1"/>
  <c r="F1697" i="1" s="1"/>
  <c r="F1698" i="1" s="1"/>
  <c r="F1699" i="1" s="1"/>
  <c r="F1700" i="1" s="1"/>
  <c r="F1701" i="1" s="1"/>
  <c r="F1702" i="1" s="1"/>
  <c r="F1703" i="1" s="1"/>
  <c r="F1704" i="1" s="1"/>
  <c r="F1705" i="1" s="1"/>
  <c r="F1706" i="1" s="1"/>
  <c r="F1707" i="1" s="1"/>
  <c r="F1708" i="1" s="1"/>
  <c r="F1709" i="1" s="1"/>
  <c r="F1710" i="1" s="1"/>
  <c r="F1711" i="1" s="1"/>
  <c r="F1712" i="1" s="1"/>
  <c r="F1713" i="1" s="1"/>
  <c r="F1714" i="1" s="1"/>
  <c r="F1715" i="1" s="1"/>
  <c r="F1716" i="1" s="1"/>
  <c r="F1717" i="1" s="1"/>
  <c r="F1718" i="1" s="1"/>
  <c r="F1719" i="1" s="1"/>
  <c r="F1720" i="1" s="1"/>
  <c r="F1721" i="1" s="1"/>
  <c r="F1722" i="1" s="1"/>
  <c r="F1723" i="1" s="1"/>
  <c r="F1724" i="1" s="1"/>
  <c r="F1725" i="1" s="1"/>
  <c r="F1726" i="1" s="1"/>
  <c r="F1727" i="1" s="1"/>
  <c r="F1728" i="1" s="1"/>
  <c r="F1729" i="1" s="1"/>
  <c r="F1730" i="1" s="1"/>
  <c r="F1731" i="1" s="1"/>
  <c r="F1732" i="1" s="1"/>
  <c r="F1733" i="1" s="1"/>
  <c r="F1734" i="1" s="1"/>
  <c r="F1735" i="1" s="1"/>
  <c r="F1736" i="1" s="1"/>
  <c r="F1737" i="1" s="1"/>
  <c r="F1738" i="1" s="1"/>
  <c r="F1739" i="1" s="1"/>
  <c r="F1740" i="1" s="1"/>
  <c r="F1741" i="1" s="1"/>
  <c r="F1742" i="1" s="1"/>
  <c r="F1743" i="1" s="1"/>
  <c r="F1744" i="1" s="1"/>
  <c r="F1745" i="1" s="1"/>
  <c r="F1746" i="1" s="1"/>
  <c r="F1747" i="1" s="1"/>
  <c r="F1748" i="1" s="1"/>
  <c r="F1749" i="1" s="1"/>
  <c r="F1750" i="1" s="1"/>
  <c r="F1751" i="1" s="1"/>
  <c r="F1752" i="1" s="1"/>
  <c r="F1753" i="1" s="1"/>
  <c r="F1754" i="1" s="1"/>
  <c r="F1755" i="1" s="1"/>
  <c r="F1756" i="1" s="1"/>
  <c r="F1757" i="1" s="1"/>
  <c r="F1758" i="1" s="1"/>
  <c r="F1759" i="1" s="1"/>
  <c r="F1760" i="1" s="1"/>
  <c r="F1761" i="1" s="1"/>
  <c r="F1762" i="1" s="1"/>
  <c r="F1763" i="1" s="1"/>
  <c r="F1764" i="1" s="1"/>
  <c r="F1765" i="1" s="1"/>
  <c r="F1766" i="1" s="1"/>
  <c r="F1767" i="1" s="1"/>
  <c r="F1768" i="1" s="1"/>
  <c r="F1769" i="1" s="1"/>
  <c r="F1770" i="1" s="1"/>
  <c r="F1771" i="1" s="1"/>
  <c r="F1772" i="1" s="1"/>
  <c r="F1773" i="1" s="1"/>
  <c r="F1774" i="1" s="1"/>
  <c r="F1775" i="1" s="1"/>
  <c r="F1776" i="1" s="1"/>
  <c r="F1777" i="1" s="1"/>
  <c r="F1778" i="1" s="1"/>
  <c r="F1779" i="1" s="1"/>
  <c r="F1780" i="1" s="1"/>
  <c r="F1781" i="1" s="1"/>
  <c r="F1782" i="1" s="1"/>
  <c r="F1783" i="1" s="1"/>
  <c r="F1784" i="1" s="1"/>
  <c r="F1785" i="1" s="1"/>
  <c r="F1786" i="1" s="1"/>
  <c r="F1787" i="1" s="1"/>
  <c r="F1788" i="1" s="1"/>
  <c r="F1789" i="1" s="1"/>
  <c r="F1790" i="1" s="1"/>
  <c r="F1791" i="1" s="1"/>
  <c r="F1792" i="1" s="1"/>
  <c r="F1793" i="1" s="1"/>
  <c r="F1794" i="1" s="1"/>
  <c r="F1795" i="1" s="1"/>
  <c r="F1796" i="1" s="1"/>
  <c r="F1797" i="1" s="1"/>
  <c r="F1798" i="1" s="1"/>
  <c r="F1799" i="1" s="1"/>
  <c r="F1800" i="1" s="1"/>
  <c r="F1801" i="1" s="1"/>
  <c r="F1802" i="1" s="1"/>
  <c r="F1803" i="1" s="1"/>
  <c r="F1804" i="1" s="1"/>
  <c r="F1805" i="1" s="1"/>
  <c r="F1806" i="1" s="1"/>
  <c r="F1807" i="1" s="1"/>
  <c r="F1808" i="1" s="1"/>
  <c r="F1809" i="1" s="1"/>
  <c r="F1810" i="1" s="1"/>
  <c r="F1811" i="1" s="1"/>
  <c r="F1812" i="1" s="1"/>
  <c r="F1813" i="1" s="1"/>
  <c r="F1814" i="1" s="1"/>
  <c r="F1815" i="1" s="1"/>
  <c r="F1816" i="1" s="1"/>
  <c r="F1817" i="1" s="1"/>
  <c r="F1818" i="1" s="1"/>
  <c r="F1819" i="1" s="1"/>
  <c r="F1820" i="1" s="1"/>
  <c r="F1821" i="1" s="1"/>
  <c r="F1822" i="1" s="1"/>
  <c r="F1823" i="1" s="1"/>
  <c r="F1824" i="1" s="1"/>
  <c r="F1825" i="1" s="1"/>
  <c r="F1826" i="1" s="1"/>
  <c r="F1827" i="1" s="1"/>
  <c r="F1828" i="1" s="1"/>
  <c r="F1829" i="1" s="1"/>
  <c r="F1830" i="1" s="1"/>
  <c r="F1831" i="1" s="1"/>
  <c r="F1832" i="1" s="1"/>
  <c r="F1833" i="1" s="1"/>
  <c r="F1834" i="1" s="1"/>
  <c r="F1835" i="1" s="1"/>
  <c r="F1836" i="1" s="1"/>
  <c r="F1837" i="1" s="1"/>
  <c r="F1838" i="1" s="1"/>
  <c r="F1839" i="1" s="1"/>
  <c r="F1840" i="1" s="1"/>
  <c r="F1841" i="1" s="1"/>
  <c r="F1842" i="1" s="1"/>
  <c r="F1843" i="1" s="1"/>
  <c r="F1844" i="1" s="1"/>
  <c r="F1845" i="1" s="1"/>
  <c r="F1846" i="1" s="1"/>
  <c r="F1847" i="1" s="1"/>
  <c r="F1848" i="1" s="1"/>
  <c r="F1849" i="1" s="1"/>
  <c r="F1850" i="1" s="1"/>
  <c r="F1851" i="1" s="1"/>
  <c r="F1852" i="1" s="1"/>
  <c r="F1853" i="1" s="1"/>
  <c r="F1854" i="1" s="1"/>
  <c r="F1855" i="1" s="1"/>
  <c r="F1856" i="1" s="1"/>
  <c r="F1857" i="1" s="1"/>
  <c r="F1858" i="1" s="1"/>
  <c r="F1859" i="1" s="1"/>
  <c r="F1860" i="1" s="1"/>
  <c r="F1861" i="1" s="1"/>
  <c r="F1862" i="1" s="1"/>
  <c r="F1863" i="1" s="1"/>
  <c r="F1864" i="1" s="1"/>
  <c r="F1865" i="1" s="1"/>
  <c r="F1866" i="1" s="1"/>
  <c r="F1867" i="1" s="1"/>
  <c r="F1868" i="1" s="1"/>
  <c r="F1869" i="1" s="1"/>
  <c r="F1870" i="1" s="1"/>
  <c r="F1871" i="1" s="1"/>
  <c r="F1872" i="1" s="1"/>
  <c r="F1873" i="1" s="1"/>
  <c r="F1874" i="1" s="1"/>
  <c r="F1875" i="1" s="1"/>
  <c r="F1876" i="1" s="1"/>
  <c r="F1877" i="1" s="1"/>
  <c r="F1878" i="1" s="1"/>
  <c r="F1879" i="1" s="1"/>
  <c r="F1880" i="1" s="1"/>
  <c r="F1881" i="1" s="1"/>
  <c r="F1882" i="1" s="1"/>
  <c r="F1883" i="1" s="1"/>
  <c r="F1884" i="1" s="1"/>
  <c r="F1885" i="1" s="1"/>
  <c r="F1886" i="1" s="1"/>
  <c r="F1887" i="1" s="1"/>
  <c r="F1888" i="1" s="1"/>
  <c r="F1889" i="1" s="1"/>
  <c r="F1890" i="1" s="1"/>
  <c r="F1891" i="1" s="1"/>
  <c r="F1892" i="1" s="1"/>
  <c r="F1893" i="1" s="1"/>
  <c r="F1894" i="1" s="1"/>
  <c r="F1895" i="1" s="1"/>
  <c r="F1896" i="1" s="1"/>
  <c r="F1897" i="1" s="1"/>
  <c r="F1898" i="1" s="1"/>
  <c r="F1899" i="1" s="1"/>
  <c r="F1900" i="1" s="1"/>
  <c r="F1901" i="1" s="1"/>
  <c r="F1902" i="1" s="1"/>
  <c r="F1903" i="1" s="1"/>
  <c r="F1904" i="1" s="1"/>
  <c r="F1905" i="1" s="1"/>
  <c r="F1906" i="1" s="1"/>
  <c r="F1907" i="1" s="1"/>
  <c r="F1908" i="1" s="1"/>
  <c r="F1909" i="1" s="1"/>
  <c r="F1910" i="1" s="1"/>
  <c r="F1911" i="1" s="1"/>
  <c r="F1912" i="1" s="1"/>
  <c r="F1913" i="1" s="1"/>
  <c r="F1914" i="1" s="1"/>
  <c r="F1915" i="1" s="1"/>
  <c r="F1916" i="1" s="1"/>
  <c r="F1917" i="1" s="1"/>
  <c r="F1918" i="1" s="1"/>
  <c r="F1919" i="1" s="1"/>
  <c r="F1920" i="1" s="1"/>
  <c r="F1921" i="1" s="1"/>
  <c r="F1922" i="1" s="1"/>
  <c r="F1923" i="1" s="1"/>
  <c r="F1924" i="1" s="1"/>
  <c r="F1925" i="1" s="1"/>
  <c r="F1926" i="1" s="1"/>
  <c r="F1927" i="1" s="1"/>
  <c r="F1928" i="1" s="1"/>
  <c r="F1929" i="1" s="1"/>
  <c r="F1930" i="1" s="1"/>
  <c r="F1931" i="1" s="1"/>
  <c r="F1932" i="1" s="1"/>
  <c r="F1933" i="1" s="1"/>
  <c r="F1934" i="1" s="1"/>
  <c r="F1935" i="1" s="1"/>
  <c r="F1936" i="1" s="1"/>
  <c r="F1937" i="1" s="1"/>
  <c r="F1938" i="1" s="1"/>
  <c r="F1939" i="1" s="1"/>
  <c r="F1940" i="1" s="1"/>
  <c r="F1941" i="1" s="1"/>
  <c r="F1942" i="1" s="1"/>
  <c r="F1943" i="1" s="1"/>
  <c r="F1944" i="1" s="1"/>
  <c r="F1945" i="1" s="1"/>
  <c r="F1946" i="1" s="1"/>
  <c r="F1947" i="1" s="1"/>
  <c r="F1948" i="1" s="1"/>
  <c r="F1949" i="1" s="1"/>
  <c r="F1950" i="1" s="1"/>
  <c r="F1951" i="1" s="1"/>
  <c r="F1952" i="1" s="1"/>
  <c r="F1953" i="1" s="1"/>
  <c r="F1954" i="1" s="1"/>
  <c r="F1955" i="1" s="1"/>
  <c r="F1956" i="1" s="1"/>
  <c r="F1957" i="1" s="1"/>
  <c r="F1958" i="1" s="1"/>
  <c r="F1959" i="1" s="1"/>
  <c r="F1960" i="1" s="1"/>
  <c r="F1961" i="1" s="1"/>
  <c r="F1962" i="1" s="1"/>
  <c r="F1963" i="1" s="1"/>
  <c r="F1964" i="1" s="1"/>
  <c r="F1965" i="1" s="1"/>
  <c r="F1966" i="1" s="1"/>
  <c r="F1967" i="1" s="1"/>
  <c r="F1968" i="1" s="1"/>
  <c r="F1969" i="1" s="1"/>
  <c r="F1970" i="1" s="1"/>
  <c r="F1971" i="1" s="1"/>
  <c r="F1972" i="1" s="1"/>
  <c r="F1973" i="1" s="1"/>
  <c r="F1974" i="1" s="1"/>
  <c r="F1975" i="1" s="1"/>
  <c r="F1976" i="1" s="1"/>
  <c r="F1977" i="1" s="1"/>
  <c r="F1978" i="1" s="1"/>
  <c r="F1979" i="1" s="1"/>
  <c r="F1980" i="1" s="1"/>
  <c r="F1981" i="1" s="1"/>
  <c r="F1982" i="1" s="1"/>
  <c r="F1983" i="1" s="1"/>
  <c r="F1984" i="1" s="1"/>
  <c r="F1985" i="1" s="1"/>
  <c r="F1986" i="1" s="1"/>
  <c r="F1987" i="1" s="1"/>
  <c r="F1988" i="1" s="1"/>
  <c r="F1989" i="1" s="1"/>
  <c r="F1990" i="1" s="1"/>
  <c r="F1991" i="1" s="1"/>
  <c r="F1992" i="1" s="1"/>
  <c r="F1993" i="1" s="1"/>
  <c r="F1994" i="1" s="1"/>
  <c r="F1995" i="1" s="1"/>
  <c r="F1996" i="1" s="1"/>
  <c r="F1997" i="1" s="1"/>
  <c r="F1998" i="1" s="1"/>
  <c r="F1999" i="1" s="1"/>
  <c r="F2000" i="1" s="1"/>
  <c r="F2001" i="1" s="1"/>
  <c r="F2002" i="1" s="1"/>
  <c r="F2003" i="1" s="1"/>
  <c r="F2004" i="1" s="1"/>
  <c r="F2005" i="1" s="1"/>
  <c r="F2006" i="1" s="1"/>
  <c r="F2007" i="1" s="1"/>
  <c r="F2008" i="1" s="1"/>
  <c r="F2009" i="1" s="1"/>
  <c r="F2010" i="1" s="1"/>
  <c r="F2011" i="1" s="1"/>
  <c r="F2012" i="1" s="1"/>
  <c r="F2013" i="1" s="1"/>
  <c r="F2014" i="1" s="1"/>
  <c r="F2015" i="1" s="1"/>
  <c r="F2016" i="1" s="1"/>
  <c r="F2017" i="1" s="1"/>
  <c r="F2018" i="1" s="1"/>
  <c r="F2019" i="1" s="1"/>
  <c r="F2020" i="1" s="1"/>
  <c r="F2021" i="1" s="1"/>
  <c r="F2022" i="1" s="1"/>
  <c r="F2023" i="1" s="1"/>
  <c r="F2024" i="1" s="1"/>
  <c r="F2025" i="1" s="1"/>
  <c r="F2026" i="1" s="1"/>
  <c r="F2027" i="1" s="1"/>
  <c r="F2028" i="1" s="1"/>
  <c r="F2029" i="1" s="1"/>
  <c r="F2030" i="1" s="1"/>
  <c r="F2031" i="1" s="1"/>
  <c r="F2032" i="1" s="1"/>
  <c r="F2033" i="1" s="1"/>
  <c r="F2034" i="1" s="1"/>
  <c r="F2035" i="1" s="1"/>
  <c r="F2036" i="1" s="1"/>
  <c r="F2037" i="1" s="1"/>
  <c r="F2038" i="1" s="1"/>
  <c r="F2039" i="1" s="1"/>
  <c r="F2040" i="1" s="1"/>
  <c r="F2041" i="1" s="1"/>
  <c r="F2042" i="1" s="1"/>
  <c r="F2043" i="1" s="1"/>
  <c r="F2044" i="1" s="1"/>
  <c r="F2045" i="1" s="1"/>
  <c r="F2046" i="1" s="1"/>
  <c r="F2047" i="1" s="1"/>
  <c r="F2048" i="1" s="1"/>
  <c r="F2049" i="1" s="1"/>
  <c r="F2050" i="1" s="1"/>
  <c r="F2051" i="1" s="1"/>
  <c r="F2052" i="1" s="1"/>
  <c r="F2053" i="1" s="1"/>
  <c r="F2054" i="1" s="1"/>
  <c r="F2055" i="1" s="1"/>
  <c r="F2056" i="1" s="1"/>
  <c r="F2057" i="1" s="1"/>
  <c r="F2058" i="1" s="1"/>
  <c r="F2059" i="1" s="1"/>
  <c r="F2060" i="1" s="1"/>
  <c r="F2061" i="1" s="1"/>
  <c r="F2062" i="1" s="1"/>
  <c r="F2063" i="1" s="1"/>
  <c r="F2064" i="1" s="1"/>
  <c r="F2065" i="1" s="1"/>
  <c r="F2066" i="1" s="1"/>
  <c r="F2067" i="1" s="1"/>
  <c r="F2068" i="1" s="1"/>
  <c r="F2069" i="1" s="1"/>
  <c r="F2070" i="1" s="1"/>
  <c r="F2071" i="1" s="1"/>
  <c r="F2072" i="1" s="1"/>
  <c r="F2073" i="1" s="1"/>
  <c r="F2074" i="1" s="1"/>
  <c r="F2075" i="1" s="1"/>
  <c r="F2076" i="1" s="1"/>
  <c r="F2077" i="1" s="1"/>
  <c r="F2078" i="1" s="1"/>
  <c r="F2079" i="1" s="1"/>
  <c r="F2080" i="1" s="1"/>
  <c r="F2081" i="1" s="1"/>
  <c r="F2082" i="1" s="1"/>
  <c r="F2083" i="1" s="1"/>
  <c r="F2084" i="1" s="1"/>
  <c r="F2085" i="1" s="1"/>
  <c r="F2086" i="1" s="1"/>
  <c r="F2087" i="1" s="1"/>
  <c r="F2088" i="1" s="1"/>
  <c r="F2089" i="1" s="1"/>
  <c r="F2090" i="1" s="1"/>
  <c r="F2091" i="1" s="1"/>
  <c r="F2092" i="1" s="1"/>
  <c r="F2093" i="1" s="1"/>
  <c r="F2094" i="1" s="1"/>
  <c r="F2095" i="1" s="1"/>
  <c r="F2096" i="1" s="1"/>
  <c r="F2097" i="1" s="1"/>
  <c r="F2098" i="1" s="1"/>
  <c r="F2099" i="1" s="1"/>
  <c r="F2100" i="1" s="1"/>
  <c r="F2101" i="1" s="1"/>
  <c r="F2102" i="1" s="1"/>
  <c r="F2103" i="1" s="1"/>
  <c r="F2104" i="1" s="1"/>
  <c r="F2105" i="1" s="1"/>
  <c r="F2106" i="1" s="1"/>
  <c r="F2107" i="1" s="1"/>
  <c r="F2108" i="1" s="1"/>
  <c r="F2109" i="1" s="1"/>
  <c r="F2110" i="1" s="1"/>
  <c r="F2111" i="1" s="1"/>
  <c r="F2112" i="1" s="1"/>
  <c r="F2113" i="1" s="1"/>
  <c r="F2114" i="1" s="1"/>
  <c r="F2115" i="1" s="1"/>
  <c r="F2116" i="1" s="1"/>
  <c r="F2117" i="1" s="1"/>
  <c r="F2118" i="1" s="1"/>
  <c r="F2119" i="1" s="1"/>
  <c r="F2120" i="1" s="1"/>
  <c r="F2121" i="1" s="1"/>
  <c r="F2122" i="1" s="1"/>
  <c r="F2123" i="1" s="1"/>
  <c r="F2124" i="1" s="1"/>
  <c r="F2125" i="1" s="1"/>
  <c r="F2126" i="1" s="1"/>
  <c r="F2127" i="1" s="1"/>
  <c r="F2128" i="1" s="1"/>
  <c r="F2129" i="1" s="1"/>
  <c r="F2130" i="1" s="1"/>
  <c r="F2131" i="1" s="1"/>
  <c r="F2132" i="1" s="1"/>
  <c r="F2133" i="1" s="1"/>
  <c r="F2134" i="1" s="1"/>
  <c r="F2135" i="1" s="1"/>
  <c r="F2136" i="1" s="1"/>
  <c r="F2137" i="1" s="1"/>
  <c r="F2138" i="1" s="1"/>
  <c r="F2139" i="1" s="1"/>
  <c r="F2140" i="1" s="1"/>
  <c r="F2141" i="1" s="1"/>
  <c r="F2142" i="1" s="1"/>
  <c r="F2143" i="1" s="1"/>
  <c r="F2144" i="1" s="1"/>
  <c r="F2145" i="1" s="1"/>
  <c r="F2146" i="1" s="1"/>
  <c r="F2147" i="1" s="1"/>
  <c r="F2148" i="1" s="1"/>
  <c r="F2149" i="1" s="1"/>
  <c r="F2150" i="1" s="1"/>
  <c r="F2151" i="1" s="1"/>
  <c r="F2152" i="1" s="1"/>
  <c r="F2153" i="1" s="1"/>
  <c r="F2154" i="1" s="1"/>
  <c r="F2155" i="1" s="1"/>
  <c r="F2156" i="1" s="1"/>
  <c r="F2157" i="1" s="1"/>
  <c r="F2158" i="1" s="1"/>
  <c r="F2159" i="1" s="1"/>
  <c r="F2160" i="1" s="1"/>
  <c r="F2161" i="1" s="1"/>
  <c r="F2162" i="1" s="1"/>
  <c r="F2163" i="1" s="1"/>
  <c r="F2164" i="1" s="1"/>
  <c r="F2165" i="1" s="1"/>
  <c r="F2166" i="1" s="1"/>
  <c r="F2167" i="1" s="1"/>
  <c r="F2168" i="1" s="1"/>
  <c r="F2169" i="1" s="1"/>
  <c r="F2170" i="1" s="1"/>
  <c r="F2171" i="1" s="1"/>
  <c r="F2172" i="1" s="1"/>
  <c r="F2173" i="1" s="1"/>
  <c r="F2174" i="1" s="1"/>
  <c r="F2175" i="1" s="1"/>
  <c r="F2176" i="1" s="1"/>
  <c r="F2177" i="1" s="1"/>
  <c r="F2178" i="1" s="1"/>
  <c r="F2179" i="1" s="1"/>
  <c r="F2180" i="1" s="1"/>
  <c r="F2181" i="1" s="1"/>
  <c r="F2182" i="1" s="1"/>
  <c r="F2183" i="1" s="1"/>
  <c r="F2184" i="1" s="1"/>
  <c r="F2185" i="1" s="1"/>
  <c r="F2186" i="1" s="1"/>
  <c r="F2187" i="1" s="1"/>
  <c r="F2188" i="1" s="1"/>
  <c r="F2189" i="1" s="1"/>
  <c r="F2190" i="1" s="1"/>
  <c r="F2191" i="1" s="1"/>
  <c r="F2192" i="1" s="1"/>
  <c r="F2193" i="1" s="1"/>
  <c r="F2194" i="1" s="1"/>
  <c r="F2195" i="1" s="1"/>
  <c r="F2196" i="1" s="1"/>
  <c r="F2197" i="1" s="1"/>
  <c r="F2198" i="1" s="1"/>
  <c r="F2199" i="1" s="1"/>
  <c r="F2200" i="1" s="1"/>
  <c r="F2201" i="1" s="1"/>
  <c r="F2202" i="1" s="1"/>
  <c r="F2203" i="1" s="1"/>
  <c r="F2204" i="1" s="1"/>
  <c r="F2205" i="1" s="1"/>
  <c r="F2206" i="1" s="1"/>
  <c r="F2207" i="1" s="1"/>
  <c r="F2208" i="1" s="1"/>
  <c r="F2209" i="1" s="1"/>
  <c r="F2210" i="1" s="1"/>
  <c r="F2211" i="1" s="1"/>
  <c r="F2212" i="1" s="1"/>
  <c r="F2213" i="1" s="1"/>
  <c r="F2214" i="1" s="1"/>
  <c r="F2215" i="1" s="1"/>
  <c r="F2216" i="1" s="1"/>
  <c r="F2217" i="1" s="1"/>
  <c r="F2218" i="1" s="1"/>
  <c r="F2219" i="1" s="1"/>
  <c r="F2220" i="1" s="1"/>
  <c r="F2221" i="1" s="1"/>
  <c r="F2222" i="1" s="1"/>
  <c r="F2223" i="1" s="1"/>
  <c r="F2224" i="1" s="1"/>
  <c r="F2225" i="1" s="1"/>
  <c r="F2226" i="1" s="1"/>
  <c r="F2227" i="1" s="1"/>
  <c r="F2228" i="1" s="1"/>
  <c r="F2229" i="1" s="1"/>
  <c r="F2230" i="1" s="1"/>
  <c r="F2231" i="1" s="1"/>
  <c r="F2232" i="1" s="1"/>
  <c r="F2233" i="1" s="1"/>
  <c r="F2234" i="1" s="1"/>
  <c r="F2235" i="1" s="1"/>
  <c r="F2236" i="1" s="1"/>
  <c r="F2237" i="1" s="1"/>
  <c r="F2238" i="1" s="1"/>
  <c r="F2239" i="1" s="1"/>
  <c r="F2240" i="1" s="1"/>
  <c r="F2241" i="1" s="1"/>
  <c r="F2242" i="1" s="1"/>
  <c r="F2243" i="1" s="1"/>
  <c r="F2244" i="1" s="1"/>
  <c r="F2245" i="1" s="1"/>
  <c r="F2246" i="1" s="1"/>
  <c r="F2247" i="1" s="1"/>
  <c r="F2248" i="1" s="1"/>
  <c r="F2249" i="1" s="1"/>
  <c r="F2250" i="1" s="1"/>
  <c r="F2251" i="1" s="1"/>
  <c r="F2252" i="1" s="1"/>
  <c r="F2253" i="1" s="1"/>
  <c r="F2254" i="1" s="1"/>
  <c r="F2255" i="1" s="1"/>
  <c r="F2256" i="1" s="1"/>
  <c r="F2257" i="1" s="1"/>
  <c r="F2258" i="1" s="1"/>
  <c r="F2259" i="1" s="1"/>
  <c r="F2260" i="1" s="1"/>
  <c r="F2261" i="1" s="1"/>
  <c r="F2262" i="1" s="1"/>
  <c r="F2263" i="1" s="1"/>
  <c r="F2264" i="1" s="1"/>
  <c r="F2265" i="1" s="1"/>
  <c r="F2266" i="1" s="1"/>
  <c r="F2267" i="1" s="1"/>
  <c r="F2268" i="1" s="1"/>
  <c r="F2269" i="1" s="1"/>
  <c r="F2270" i="1" s="1"/>
  <c r="F2271" i="1" s="1"/>
  <c r="F2272" i="1" s="1"/>
  <c r="F2273" i="1" s="1"/>
  <c r="F2274" i="1" s="1"/>
  <c r="F2275" i="1" s="1"/>
  <c r="F2276" i="1" s="1"/>
  <c r="F2277" i="1" s="1"/>
  <c r="F2278" i="1" s="1"/>
  <c r="F2279" i="1" s="1"/>
  <c r="F2280" i="1" s="1"/>
  <c r="F2281" i="1" s="1"/>
  <c r="F2282" i="1" s="1"/>
  <c r="F2283" i="1" s="1"/>
  <c r="F2284" i="1" s="1"/>
  <c r="F2285" i="1" s="1"/>
  <c r="F2286" i="1" s="1"/>
  <c r="F2287" i="1" s="1"/>
  <c r="F2288" i="1" s="1"/>
  <c r="F2289" i="1" s="1"/>
  <c r="F2290" i="1" s="1"/>
  <c r="F2291" i="1" s="1"/>
  <c r="F2292" i="1" s="1"/>
  <c r="F2293" i="1" s="1"/>
  <c r="F2294" i="1" s="1"/>
  <c r="F2295" i="1" s="1"/>
  <c r="F2296" i="1" s="1"/>
  <c r="F2297" i="1" s="1"/>
  <c r="F2298" i="1" s="1"/>
  <c r="F2299" i="1" s="1"/>
  <c r="F2300" i="1" s="1"/>
  <c r="F2301" i="1" s="1"/>
  <c r="F2302" i="1" s="1"/>
  <c r="F2303" i="1" s="1"/>
  <c r="F2304" i="1" s="1"/>
  <c r="F2305" i="1" s="1"/>
  <c r="F2306" i="1" s="1"/>
  <c r="F2307" i="1" s="1"/>
  <c r="F2308" i="1" s="1"/>
  <c r="F2309" i="1" s="1"/>
  <c r="F2310" i="1" s="1"/>
  <c r="F2311" i="1" s="1"/>
  <c r="F2312" i="1" s="1"/>
  <c r="F2313" i="1" s="1"/>
  <c r="F2314" i="1" s="1"/>
  <c r="F2315" i="1" s="1"/>
  <c r="F2316" i="1" s="1"/>
  <c r="F2317" i="1" s="1"/>
  <c r="F2318" i="1" s="1"/>
  <c r="F2319" i="1" s="1"/>
  <c r="F2320" i="1" s="1"/>
  <c r="F2321" i="1" s="1"/>
  <c r="F2322" i="1" s="1"/>
  <c r="F2323" i="1" s="1"/>
  <c r="F2324" i="1" s="1"/>
  <c r="F2325" i="1" s="1"/>
  <c r="F2326" i="1" s="1"/>
  <c r="F2327" i="1" s="1"/>
  <c r="F2328" i="1" s="1"/>
  <c r="F2329" i="1" s="1"/>
  <c r="F2330" i="1" s="1"/>
  <c r="F2331" i="1" s="1"/>
  <c r="F2332" i="1" s="1"/>
  <c r="F2333" i="1" s="1"/>
  <c r="F2334" i="1" s="1"/>
  <c r="F2335" i="1" s="1"/>
  <c r="F2336" i="1" s="1"/>
  <c r="F2337" i="1" s="1"/>
  <c r="F2338" i="1" s="1"/>
  <c r="F2339" i="1" s="1"/>
  <c r="F2340" i="1" s="1"/>
  <c r="F2341" i="1" s="1"/>
  <c r="F2342" i="1" s="1"/>
  <c r="F2343" i="1" s="1"/>
  <c r="F2344" i="1" s="1"/>
  <c r="F2345" i="1" s="1"/>
  <c r="F2346" i="1" s="1"/>
  <c r="F2347" i="1" s="1"/>
  <c r="F2348" i="1" s="1"/>
  <c r="F2349" i="1" s="1"/>
  <c r="F2350" i="1" s="1"/>
  <c r="F2351" i="1" s="1"/>
  <c r="F2352" i="1" s="1"/>
  <c r="F2353" i="1" s="1"/>
  <c r="F2354" i="1" s="1"/>
  <c r="F2355" i="1" s="1"/>
  <c r="F2356" i="1" s="1"/>
  <c r="F2357" i="1" s="1"/>
  <c r="F2358" i="1" s="1"/>
  <c r="F2359" i="1" s="1"/>
  <c r="F2360" i="1" s="1"/>
  <c r="F2361" i="1" s="1"/>
  <c r="F2362" i="1" s="1"/>
  <c r="F2363" i="1" s="1"/>
  <c r="F2364" i="1" s="1"/>
  <c r="F2365" i="1" s="1"/>
  <c r="F2366" i="1" s="1"/>
  <c r="F2367" i="1" s="1"/>
  <c r="F2368" i="1" s="1"/>
  <c r="F2369" i="1" s="1"/>
  <c r="F2370" i="1" s="1"/>
  <c r="F2371" i="1" s="1"/>
  <c r="F2372" i="1" s="1"/>
  <c r="F2373" i="1" s="1"/>
  <c r="F2374" i="1" s="1"/>
  <c r="F2375" i="1" s="1"/>
  <c r="F2376" i="1" s="1"/>
  <c r="F2377" i="1" s="1"/>
  <c r="F2378" i="1" s="1"/>
  <c r="F2379" i="1" s="1"/>
  <c r="F2380" i="1" s="1"/>
  <c r="F2381" i="1" s="1"/>
  <c r="F2382" i="1" s="1"/>
  <c r="F2383" i="1" s="1"/>
  <c r="F2384" i="1" s="1"/>
  <c r="F2385" i="1" s="1"/>
  <c r="F2386" i="1" s="1"/>
  <c r="F2387" i="1" s="1"/>
  <c r="F2388" i="1" s="1"/>
  <c r="F2389" i="1" s="1"/>
  <c r="F2390" i="1" s="1"/>
  <c r="F2391" i="1" s="1"/>
  <c r="F2392" i="1" s="1"/>
  <c r="F2393" i="1" s="1"/>
  <c r="F2394" i="1" s="1"/>
  <c r="F2395" i="1" s="1"/>
  <c r="F2396" i="1" s="1"/>
  <c r="F2397" i="1" s="1"/>
  <c r="F2398" i="1" s="1"/>
  <c r="F2399" i="1" s="1"/>
  <c r="F2400" i="1" s="1"/>
  <c r="F2401" i="1" s="1"/>
  <c r="F2402" i="1" s="1"/>
  <c r="F2403" i="1" s="1"/>
  <c r="F2404" i="1" s="1"/>
  <c r="F2405" i="1" s="1"/>
  <c r="F2406" i="1" s="1"/>
  <c r="F2407" i="1" s="1"/>
  <c r="F2408" i="1" s="1"/>
  <c r="F2409" i="1" s="1"/>
  <c r="F2410" i="1" s="1"/>
  <c r="F2411" i="1" s="1"/>
  <c r="F2412" i="1" s="1"/>
  <c r="F2413" i="1" s="1"/>
  <c r="F2414" i="1" s="1"/>
  <c r="F2415" i="1" s="1"/>
  <c r="F2416" i="1" s="1"/>
  <c r="F2417" i="1" s="1"/>
  <c r="F2418" i="1" s="1"/>
  <c r="F2419" i="1" s="1"/>
  <c r="F2420" i="1" s="1"/>
  <c r="F2421" i="1" s="1"/>
  <c r="F2422" i="1" s="1"/>
  <c r="F2423" i="1" s="1"/>
  <c r="F2424" i="1" s="1"/>
  <c r="F2425" i="1" s="1"/>
  <c r="F2426" i="1" s="1"/>
  <c r="F2427" i="1" s="1"/>
  <c r="F2428" i="1" s="1"/>
  <c r="F2429" i="1" s="1"/>
  <c r="F2430" i="1" s="1"/>
  <c r="F2431" i="1" s="1"/>
  <c r="F2432" i="1" s="1"/>
  <c r="F2433" i="1" s="1"/>
  <c r="F2434" i="1" s="1"/>
  <c r="F2435" i="1" s="1"/>
  <c r="F2436" i="1" s="1"/>
  <c r="F2437" i="1" s="1"/>
  <c r="F2438" i="1" s="1"/>
  <c r="F2439" i="1" s="1"/>
  <c r="F2440" i="1" s="1"/>
  <c r="F2441" i="1" s="1"/>
  <c r="F2442" i="1" s="1"/>
  <c r="F2443" i="1" s="1"/>
  <c r="F2444" i="1" s="1"/>
  <c r="F2445" i="1" s="1"/>
  <c r="F2446" i="1" s="1"/>
  <c r="F2447" i="1" s="1"/>
  <c r="F2448" i="1" s="1"/>
  <c r="F2449" i="1" s="1"/>
  <c r="F2450" i="1" s="1"/>
  <c r="F2451" i="1" s="1"/>
  <c r="F2452" i="1" s="1"/>
  <c r="F2453" i="1" s="1"/>
  <c r="F2454" i="1" s="1"/>
  <c r="F2455" i="1" s="1"/>
  <c r="F2456" i="1" s="1"/>
  <c r="F2457" i="1" s="1"/>
  <c r="F2458" i="1" s="1"/>
  <c r="F2459" i="1" s="1"/>
  <c r="F2460" i="1" s="1"/>
  <c r="F2461" i="1" s="1"/>
  <c r="F2462" i="1" s="1"/>
  <c r="F2463" i="1" s="1"/>
  <c r="F2464" i="1" s="1"/>
  <c r="F2465" i="1" s="1"/>
  <c r="F2466" i="1" s="1"/>
  <c r="F2467" i="1" s="1"/>
  <c r="F2468" i="1" s="1"/>
  <c r="F2469" i="1" s="1"/>
  <c r="F2470" i="1" s="1"/>
  <c r="F2471" i="1" s="1"/>
  <c r="F2472" i="1" s="1"/>
  <c r="F2473" i="1" s="1"/>
  <c r="F2474" i="1" s="1"/>
  <c r="F2475" i="1" s="1"/>
  <c r="F2476" i="1" s="1"/>
  <c r="F2477" i="1" s="1"/>
  <c r="F2478" i="1" s="1"/>
  <c r="F2479" i="1" s="1"/>
  <c r="F2480" i="1" s="1"/>
  <c r="F2481" i="1" s="1"/>
  <c r="F2482" i="1" s="1"/>
  <c r="F2483" i="1" s="1"/>
  <c r="F2484" i="1" s="1"/>
  <c r="F2485" i="1" s="1"/>
  <c r="F2486" i="1" s="1"/>
  <c r="F2487" i="1" s="1"/>
  <c r="F2488" i="1" s="1"/>
  <c r="F2489" i="1" s="1"/>
  <c r="F2490" i="1" s="1"/>
  <c r="F2491" i="1" s="1"/>
  <c r="F2492" i="1" s="1"/>
  <c r="F2493" i="1" s="1"/>
  <c r="F2494" i="1" s="1"/>
  <c r="F2495" i="1" s="1"/>
  <c r="F2496" i="1" s="1"/>
  <c r="F2497" i="1" s="1"/>
  <c r="F2498" i="1" s="1"/>
  <c r="F2499" i="1" s="1"/>
  <c r="F2500" i="1" s="1"/>
  <c r="F2501" i="1" s="1"/>
  <c r="F2502" i="1" s="1"/>
  <c r="F2503" i="1" s="1"/>
  <c r="F2504" i="1" s="1"/>
  <c r="F2505" i="1" s="1"/>
  <c r="F2506" i="1" s="1"/>
  <c r="F2507" i="1" s="1"/>
  <c r="F2508" i="1" s="1"/>
  <c r="F2509" i="1" s="1"/>
  <c r="F2510" i="1" s="1"/>
  <c r="F2511" i="1" s="1"/>
  <c r="F2512" i="1" s="1"/>
  <c r="F2513" i="1" s="1"/>
  <c r="F2514" i="1" s="1"/>
  <c r="F2515" i="1" s="1"/>
  <c r="F2516" i="1" s="1"/>
  <c r="F2517" i="1" s="1"/>
  <c r="F2518" i="1" s="1"/>
  <c r="F2519" i="1" s="1"/>
  <c r="F2520" i="1" s="1"/>
  <c r="F2521" i="1" s="1"/>
  <c r="F2522" i="1" s="1"/>
  <c r="F2523" i="1" s="1"/>
  <c r="F2524" i="1" s="1"/>
  <c r="F2525" i="1" s="1"/>
  <c r="F2526" i="1" s="1"/>
  <c r="F2527" i="1" s="1"/>
  <c r="F2528" i="1" s="1"/>
  <c r="F2529" i="1" s="1"/>
  <c r="F2530" i="1" s="1"/>
  <c r="F2531" i="1" s="1"/>
  <c r="F2532" i="1" s="1"/>
  <c r="F2533" i="1" s="1"/>
  <c r="F2534" i="1" s="1"/>
  <c r="F2535" i="1" s="1"/>
  <c r="F2536" i="1" s="1"/>
  <c r="F2537" i="1" s="1"/>
  <c r="F2538" i="1" s="1"/>
  <c r="F2539" i="1" s="1"/>
  <c r="F2540" i="1" s="1"/>
  <c r="F2541" i="1" s="1"/>
  <c r="F2542" i="1" s="1"/>
  <c r="F2543" i="1" s="1"/>
  <c r="F2544" i="1" s="1"/>
  <c r="F2545" i="1" s="1"/>
  <c r="F2546" i="1" s="1"/>
  <c r="F2547" i="1" s="1"/>
  <c r="F2548" i="1" s="1"/>
  <c r="F2549" i="1" s="1"/>
  <c r="F2550" i="1" s="1"/>
  <c r="F2551" i="1" s="1"/>
  <c r="F2552" i="1" s="1"/>
  <c r="F2553" i="1" s="1"/>
  <c r="F2554" i="1" s="1"/>
  <c r="F2555" i="1" s="1"/>
  <c r="F2556" i="1" s="1"/>
  <c r="F2557" i="1" s="1"/>
  <c r="F2558" i="1" s="1"/>
  <c r="F2559" i="1" s="1"/>
  <c r="F2560" i="1" s="1"/>
  <c r="F2561" i="1" s="1"/>
  <c r="F2562" i="1" s="1"/>
  <c r="F2563" i="1" s="1"/>
  <c r="F2564" i="1" s="1"/>
  <c r="F2565" i="1" s="1"/>
  <c r="F2566" i="1" s="1"/>
  <c r="F2567" i="1" s="1"/>
  <c r="F2568" i="1" s="1"/>
  <c r="F2569" i="1" s="1"/>
  <c r="F2570" i="1" s="1"/>
  <c r="F2571" i="1" s="1"/>
  <c r="F2572" i="1" s="1"/>
  <c r="F2573" i="1" s="1"/>
  <c r="F2574" i="1" s="1"/>
  <c r="F2575" i="1" s="1"/>
  <c r="F2576" i="1" s="1"/>
  <c r="F2577" i="1" s="1"/>
  <c r="F2578" i="1" s="1"/>
  <c r="F2579" i="1" s="1"/>
  <c r="F2580" i="1" s="1"/>
  <c r="F2581" i="1" s="1"/>
  <c r="F2582" i="1" s="1"/>
  <c r="F2583" i="1" s="1"/>
  <c r="F2584" i="1" s="1"/>
  <c r="F2585" i="1" s="1"/>
  <c r="F2586" i="1" s="1"/>
  <c r="F2587" i="1" s="1"/>
  <c r="F2588" i="1" s="1"/>
  <c r="F2589" i="1" s="1"/>
  <c r="F2590" i="1" s="1"/>
  <c r="F2591" i="1" s="1"/>
  <c r="F2592" i="1" s="1"/>
  <c r="F2593" i="1" s="1"/>
  <c r="F2594" i="1" s="1"/>
  <c r="F2595" i="1" s="1"/>
  <c r="F2596" i="1" s="1"/>
  <c r="F2597" i="1" s="1"/>
  <c r="F2598" i="1" s="1"/>
  <c r="F2599" i="1" s="1"/>
  <c r="F2600" i="1" s="1"/>
  <c r="F2601" i="1" s="1"/>
  <c r="F2602" i="1" s="1"/>
  <c r="F2603" i="1" s="1"/>
  <c r="F2604" i="1" s="1"/>
  <c r="F2605" i="1" s="1"/>
  <c r="F2606" i="1" s="1"/>
  <c r="F2607" i="1" s="1"/>
  <c r="F2608" i="1" s="1"/>
  <c r="F2609" i="1" s="1"/>
  <c r="F2610" i="1" s="1"/>
  <c r="F2611" i="1" s="1"/>
  <c r="F2612" i="1" s="1"/>
  <c r="F2613" i="1" s="1"/>
  <c r="F2614" i="1" s="1"/>
  <c r="F2615" i="1" s="1"/>
  <c r="F2616" i="1" s="1"/>
  <c r="F2617" i="1" s="1"/>
  <c r="F2618" i="1" s="1"/>
  <c r="F2619" i="1" s="1"/>
  <c r="F2620" i="1" s="1"/>
  <c r="F2621" i="1" s="1"/>
  <c r="F2622" i="1" s="1"/>
  <c r="F2623" i="1" s="1"/>
  <c r="F2624" i="1" s="1"/>
  <c r="F2625" i="1" s="1"/>
  <c r="F2626" i="1" s="1"/>
  <c r="F2627" i="1" s="1"/>
  <c r="F2628" i="1" s="1"/>
  <c r="F2629" i="1" s="1"/>
  <c r="F2630" i="1" s="1"/>
  <c r="F2631" i="1" s="1"/>
  <c r="F2632" i="1" s="1"/>
  <c r="F2633" i="1" s="1"/>
  <c r="F2634" i="1" s="1"/>
  <c r="F2635" i="1" s="1"/>
  <c r="F2636" i="1" s="1"/>
  <c r="F2637" i="1" s="1"/>
  <c r="F2638" i="1" s="1"/>
  <c r="F2639" i="1" s="1"/>
  <c r="F2640" i="1" s="1"/>
  <c r="F2641" i="1" s="1"/>
  <c r="F2642" i="1" s="1"/>
  <c r="F2643" i="1" s="1"/>
  <c r="F2644" i="1" s="1"/>
  <c r="F2645" i="1" s="1"/>
  <c r="F2646" i="1" s="1"/>
  <c r="F2647" i="1" s="1"/>
  <c r="F2648" i="1" s="1"/>
  <c r="F2649" i="1" s="1"/>
  <c r="F2650" i="1" s="1"/>
  <c r="F2651" i="1" s="1"/>
  <c r="F2652" i="1" s="1"/>
  <c r="F2653" i="1" s="1"/>
  <c r="F2654" i="1" s="1"/>
  <c r="F2655" i="1" s="1"/>
  <c r="F2656" i="1" s="1"/>
  <c r="F2657" i="1" s="1"/>
  <c r="F2658" i="1" s="1"/>
  <c r="F2659" i="1" s="1"/>
  <c r="F2660" i="1" s="1"/>
  <c r="F2661" i="1" s="1"/>
  <c r="F2662" i="1" s="1"/>
  <c r="F2663" i="1" s="1"/>
  <c r="F2664" i="1" s="1"/>
  <c r="F2665" i="1" s="1"/>
  <c r="F2666" i="1" s="1"/>
  <c r="F2667" i="1" s="1"/>
  <c r="F2668" i="1" s="1"/>
  <c r="F2669" i="1" s="1"/>
  <c r="F2670" i="1" s="1"/>
  <c r="F2671" i="1" s="1"/>
  <c r="F2672" i="1" s="1"/>
  <c r="F2673" i="1" s="1"/>
  <c r="F2674" i="1" s="1"/>
  <c r="F2675" i="1" s="1"/>
  <c r="F2676" i="1" s="1"/>
  <c r="F2677" i="1" s="1"/>
  <c r="F2678" i="1" s="1"/>
  <c r="F2679" i="1" s="1"/>
  <c r="F2680" i="1" s="1"/>
  <c r="F2681" i="1" s="1"/>
  <c r="F2682" i="1" s="1"/>
  <c r="F2683" i="1" s="1"/>
  <c r="F2684" i="1" s="1"/>
  <c r="F2685" i="1" s="1"/>
  <c r="F2686" i="1" s="1"/>
  <c r="F2687" i="1" s="1"/>
  <c r="F2688" i="1" s="1"/>
  <c r="F2689" i="1" s="1"/>
  <c r="F2690" i="1" s="1"/>
  <c r="F2691" i="1" s="1"/>
  <c r="F2692" i="1" s="1"/>
  <c r="F2693" i="1" s="1"/>
  <c r="F2694" i="1" s="1"/>
  <c r="F2695" i="1" s="1"/>
  <c r="F2696" i="1" s="1"/>
  <c r="F2697" i="1" s="1"/>
  <c r="F2698" i="1" s="1"/>
  <c r="F2699" i="1" s="1"/>
  <c r="F2700" i="1" s="1"/>
  <c r="F2701" i="1" s="1"/>
  <c r="F2702" i="1" s="1"/>
  <c r="F2703" i="1" s="1"/>
  <c r="F2704" i="1" s="1"/>
  <c r="F2705" i="1" s="1"/>
  <c r="F2706" i="1" s="1"/>
  <c r="F2707" i="1" s="1"/>
  <c r="F2708" i="1" s="1"/>
  <c r="F2709" i="1" s="1"/>
  <c r="F2710" i="1" s="1"/>
  <c r="F2711" i="1" s="1"/>
  <c r="F2712" i="1" s="1"/>
  <c r="F2713" i="1" s="1"/>
  <c r="F2714" i="1" s="1"/>
  <c r="F2715" i="1" s="1"/>
  <c r="F2716" i="1" s="1"/>
  <c r="F2717" i="1" s="1"/>
  <c r="F2718" i="1" s="1"/>
  <c r="F2719" i="1" s="1"/>
  <c r="F2720" i="1" s="1"/>
  <c r="F2721" i="1" s="1"/>
  <c r="F2722" i="1" s="1"/>
  <c r="F2723" i="1" s="1"/>
  <c r="F2724" i="1" s="1"/>
  <c r="F2725" i="1" s="1"/>
  <c r="F2726" i="1" s="1"/>
  <c r="F2727" i="1" s="1"/>
  <c r="F2728" i="1" s="1"/>
  <c r="F2729" i="1" s="1"/>
  <c r="F2730" i="1" s="1"/>
  <c r="F2731" i="1" s="1"/>
  <c r="F2732" i="1" s="1"/>
  <c r="F2733" i="1" s="1"/>
  <c r="F2734" i="1" s="1"/>
  <c r="F2735" i="1" s="1"/>
  <c r="F2736" i="1" s="1"/>
  <c r="F2737" i="1" s="1"/>
  <c r="F2738" i="1" s="1"/>
  <c r="F2739" i="1" s="1"/>
  <c r="F2740" i="1" s="1"/>
  <c r="F2741" i="1" s="1"/>
  <c r="F2742" i="1" s="1"/>
  <c r="F2743" i="1" s="1"/>
  <c r="F2744" i="1" s="1"/>
  <c r="F2745" i="1" s="1"/>
  <c r="F2746" i="1" s="1"/>
  <c r="F2747" i="1" s="1"/>
  <c r="F2748" i="1" s="1"/>
  <c r="F2749" i="1" s="1"/>
  <c r="F2750" i="1" s="1"/>
  <c r="F2751" i="1" s="1"/>
  <c r="F2752" i="1" s="1"/>
  <c r="F2753" i="1" s="1"/>
  <c r="F2754" i="1" s="1"/>
  <c r="F2755" i="1" s="1"/>
  <c r="F2756" i="1" s="1"/>
  <c r="F2757" i="1" s="1"/>
  <c r="F2758" i="1" s="1"/>
  <c r="F2759" i="1" s="1"/>
  <c r="F2760" i="1" s="1"/>
  <c r="F2761" i="1" s="1"/>
  <c r="F2762" i="1" s="1"/>
  <c r="F2763" i="1" s="1"/>
  <c r="F2764" i="1" s="1"/>
  <c r="F2765" i="1" s="1"/>
  <c r="F2766" i="1" s="1"/>
  <c r="F2767" i="1" s="1"/>
  <c r="F2768" i="1" s="1"/>
  <c r="F2769" i="1" s="1"/>
  <c r="F2770" i="1" s="1"/>
  <c r="F2771" i="1" s="1"/>
  <c r="F2772" i="1" s="1"/>
  <c r="F2773" i="1" s="1"/>
  <c r="F2774" i="1" s="1"/>
  <c r="F2775" i="1" s="1"/>
  <c r="F2776" i="1" s="1"/>
  <c r="F2777" i="1" s="1"/>
  <c r="F2778" i="1" s="1"/>
  <c r="F2779" i="1" s="1"/>
  <c r="F2780" i="1" s="1"/>
  <c r="F2781" i="1" s="1"/>
  <c r="F2782" i="1" s="1"/>
  <c r="F2783" i="1" s="1"/>
  <c r="F2784" i="1" s="1"/>
  <c r="F2785" i="1" s="1"/>
  <c r="F2786" i="1" s="1"/>
  <c r="F2787" i="1" s="1"/>
  <c r="F2788" i="1" s="1"/>
  <c r="F2789" i="1" s="1"/>
  <c r="F2790" i="1" s="1"/>
  <c r="F2791" i="1" s="1"/>
  <c r="F2792" i="1" s="1"/>
  <c r="F2793" i="1" s="1"/>
  <c r="F2794" i="1" s="1"/>
  <c r="F2795" i="1" s="1"/>
  <c r="F2796" i="1" s="1"/>
  <c r="F2797" i="1" s="1"/>
  <c r="F2798" i="1" s="1"/>
  <c r="F2799" i="1" s="1"/>
  <c r="F2800" i="1" s="1"/>
  <c r="F2801" i="1" s="1"/>
  <c r="F2802" i="1" s="1"/>
  <c r="F2803" i="1" s="1"/>
  <c r="F2804" i="1" s="1"/>
  <c r="F2805" i="1" s="1"/>
  <c r="F2806" i="1" s="1"/>
  <c r="F2807" i="1" s="1"/>
  <c r="F2808" i="1" s="1"/>
  <c r="F2809" i="1" s="1"/>
  <c r="F2810" i="1" s="1"/>
  <c r="F2811" i="1" s="1"/>
  <c r="F2812" i="1" s="1"/>
  <c r="F2813" i="1" s="1"/>
  <c r="F2814" i="1" s="1"/>
  <c r="F2815" i="1" s="1"/>
  <c r="F2816" i="1" s="1"/>
  <c r="F2817" i="1" s="1"/>
  <c r="F2818" i="1" s="1"/>
  <c r="F2819" i="1" s="1"/>
  <c r="F2820" i="1" s="1"/>
  <c r="F2821" i="1" s="1"/>
  <c r="F2822" i="1" s="1"/>
  <c r="F2823" i="1" s="1"/>
  <c r="F2824" i="1" s="1"/>
  <c r="F2825" i="1" s="1"/>
  <c r="F2826" i="1" s="1"/>
  <c r="F2827" i="1" s="1"/>
  <c r="F2828" i="1" s="1"/>
  <c r="F2829" i="1" s="1"/>
  <c r="F2830" i="1" s="1"/>
  <c r="F2831" i="1" s="1"/>
  <c r="F2832" i="1" s="1"/>
  <c r="F2833" i="1" s="1"/>
  <c r="F2834" i="1" s="1"/>
  <c r="F2835" i="1" s="1"/>
  <c r="F2836" i="1" s="1"/>
  <c r="F2837" i="1" s="1"/>
  <c r="F2838" i="1" s="1"/>
  <c r="F2839" i="1" s="1"/>
  <c r="F2840" i="1" s="1"/>
  <c r="F2841" i="1" s="1"/>
  <c r="F2842" i="1" s="1"/>
  <c r="F2843" i="1" s="1"/>
  <c r="F2844" i="1" s="1"/>
  <c r="F2845" i="1" s="1"/>
  <c r="F2846" i="1" s="1"/>
  <c r="F2847" i="1" s="1"/>
  <c r="F2848" i="1" s="1"/>
  <c r="F2849" i="1" s="1"/>
  <c r="F2850" i="1" s="1"/>
  <c r="F2851" i="1" s="1"/>
  <c r="F2852" i="1" s="1"/>
  <c r="F2853" i="1" s="1"/>
  <c r="F2854" i="1" s="1"/>
  <c r="F2855" i="1" s="1"/>
  <c r="F2856" i="1" s="1"/>
  <c r="F2857" i="1" s="1"/>
  <c r="F2858" i="1" s="1"/>
  <c r="F2859" i="1" s="1"/>
  <c r="F2860" i="1" s="1"/>
  <c r="F2861" i="1" s="1"/>
  <c r="F2862" i="1" s="1"/>
  <c r="F2863" i="1" s="1"/>
  <c r="F2864" i="1" s="1"/>
  <c r="F2865" i="1" s="1"/>
  <c r="F2866" i="1" s="1"/>
  <c r="F2867" i="1" s="1"/>
  <c r="F2868" i="1" s="1"/>
  <c r="F2869" i="1" s="1"/>
  <c r="F2870" i="1" s="1"/>
  <c r="F2871" i="1" s="1"/>
  <c r="F2872" i="1" s="1"/>
  <c r="F2873" i="1" s="1"/>
  <c r="F2874" i="1" s="1"/>
  <c r="F2875" i="1" s="1"/>
  <c r="F2876" i="1" s="1"/>
  <c r="F2877" i="1" s="1"/>
  <c r="F2878" i="1" s="1"/>
  <c r="F2879" i="1" s="1"/>
  <c r="F2880" i="1" s="1"/>
  <c r="F2881" i="1" s="1"/>
  <c r="F2882" i="1" s="1"/>
  <c r="F2883" i="1" s="1"/>
  <c r="F2884" i="1" s="1"/>
  <c r="F2885" i="1" s="1"/>
  <c r="F2886" i="1" s="1"/>
  <c r="F2887" i="1" s="1"/>
  <c r="F2888" i="1" s="1"/>
  <c r="F2889" i="1" s="1"/>
  <c r="F2890" i="1" s="1"/>
  <c r="F2891" i="1" s="1"/>
  <c r="F2892" i="1" s="1"/>
  <c r="F2893" i="1" s="1"/>
  <c r="F2894" i="1" s="1"/>
  <c r="F2895" i="1" s="1"/>
  <c r="F2896" i="1" s="1"/>
  <c r="F2897" i="1" s="1"/>
  <c r="F2898" i="1" s="1"/>
  <c r="F2899" i="1" s="1"/>
  <c r="F2900" i="1" s="1"/>
  <c r="F2901" i="1" s="1"/>
  <c r="F2902" i="1" s="1"/>
  <c r="F2903" i="1" s="1"/>
  <c r="F2904" i="1" s="1"/>
  <c r="F2905" i="1" s="1"/>
  <c r="F2906" i="1" s="1"/>
  <c r="F2907" i="1" s="1"/>
  <c r="F2908" i="1" s="1"/>
  <c r="F2909" i="1" s="1"/>
  <c r="F2910" i="1" s="1"/>
  <c r="F2911" i="1" s="1"/>
  <c r="F2912" i="1" s="1"/>
  <c r="F2913" i="1" s="1"/>
  <c r="F2914" i="1" s="1"/>
  <c r="F2915" i="1" s="1"/>
  <c r="F2916" i="1" s="1"/>
  <c r="F2917" i="1" s="1"/>
  <c r="F2918" i="1" s="1"/>
  <c r="F2919" i="1" s="1"/>
  <c r="F2920" i="1" s="1"/>
  <c r="F2921" i="1" s="1"/>
  <c r="F2922" i="1" s="1"/>
  <c r="F2923" i="1" s="1"/>
  <c r="F2924" i="1" s="1"/>
  <c r="F2925" i="1" s="1"/>
  <c r="F2926" i="1" s="1"/>
  <c r="F2927" i="1" s="1"/>
  <c r="F2928" i="1" s="1"/>
  <c r="F2929" i="1" s="1"/>
  <c r="F2930" i="1" s="1"/>
  <c r="F2931" i="1" s="1"/>
  <c r="F2932" i="1" s="1"/>
  <c r="F2933" i="1" s="1"/>
  <c r="F2934" i="1" s="1"/>
  <c r="F2935" i="1" s="1"/>
  <c r="F2936" i="1" s="1"/>
  <c r="F2937" i="1" s="1"/>
  <c r="F2938" i="1" s="1"/>
  <c r="F2939" i="1" s="1"/>
  <c r="F2940" i="1" s="1"/>
  <c r="F2941" i="1" s="1"/>
  <c r="F2942" i="1" s="1"/>
  <c r="F2943" i="1" s="1"/>
  <c r="F2944" i="1" s="1"/>
  <c r="F2945" i="1" s="1"/>
  <c r="F2946" i="1" s="1"/>
  <c r="F2947" i="1" s="1"/>
  <c r="F2948" i="1" s="1"/>
  <c r="F2949" i="1" s="1"/>
  <c r="F2950" i="1" s="1"/>
  <c r="F2951" i="1" s="1"/>
  <c r="F2952" i="1" s="1"/>
  <c r="F2953" i="1" s="1"/>
  <c r="F2954" i="1" s="1"/>
  <c r="F2955" i="1" s="1"/>
  <c r="F2956" i="1" s="1"/>
  <c r="F2957" i="1" s="1"/>
  <c r="F2958" i="1" s="1"/>
  <c r="F2959" i="1" s="1"/>
  <c r="F2960" i="1" s="1"/>
  <c r="F2961" i="1" s="1"/>
  <c r="F2962" i="1" s="1"/>
  <c r="F2963" i="1" s="1"/>
  <c r="F2964" i="1" s="1"/>
  <c r="F2965" i="1" s="1"/>
  <c r="F2966" i="1" s="1"/>
  <c r="F2967" i="1" s="1"/>
  <c r="F2968" i="1" s="1"/>
  <c r="F2969" i="1" s="1"/>
  <c r="F2970" i="1" s="1"/>
  <c r="F2971" i="1" s="1"/>
  <c r="F2972" i="1" s="1"/>
  <c r="F2973" i="1" s="1"/>
  <c r="F2974" i="1" s="1"/>
  <c r="F2975" i="1" s="1"/>
  <c r="F2976" i="1" s="1"/>
  <c r="F2977" i="1" s="1"/>
  <c r="F2978" i="1" s="1"/>
  <c r="F2979" i="1" s="1"/>
  <c r="F2980" i="1" s="1"/>
  <c r="F2981" i="1" s="1"/>
  <c r="F2982" i="1" s="1"/>
  <c r="F2983" i="1" s="1"/>
  <c r="F2984" i="1" s="1"/>
  <c r="F2985" i="1" s="1"/>
  <c r="F2986" i="1" s="1"/>
  <c r="F2987" i="1" s="1"/>
  <c r="F2988" i="1" s="1"/>
  <c r="F2989" i="1" s="1"/>
  <c r="F2990" i="1" s="1"/>
  <c r="F2991" i="1" s="1"/>
  <c r="F2992" i="1" s="1"/>
  <c r="F2993" i="1" s="1"/>
  <c r="F2994" i="1" s="1"/>
  <c r="F2995" i="1" s="1"/>
  <c r="F2996" i="1" s="1"/>
  <c r="F2997" i="1" s="1"/>
  <c r="F2998" i="1" s="1"/>
  <c r="F2999" i="1" s="1"/>
  <c r="F3000" i="1" s="1"/>
  <c r="F3001" i="1" s="1"/>
  <c r="F3002" i="1" s="1"/>
  <c r="F3003" i="1" s="1"/>
  <c r="F3004" i="1" s="1"/>
  <c r="F3005" i="1" s="1"/>
  <c r="F3006" i="1" s="1"/>
  <c r="F3007" i="1" s="1"/>
  <c r="F3008" i="1" s="1"/>
  <c r="F3009" i="1" s="1"/>
  <c r="F3010" i="1" s="1"/>
  <c r="F3011" i="1" s="1"/>
  <c r="F3012" i="1" s="1"/>
  <c r="F3013" i="1" s="1"/>
  <c r="F3014" i="1" s="1"/>
  <c r="F3015" i="1" s="1"/>
  <c r="F3016" i="1" s="1"/>
  <c r="F3017" i="1" s="1"/>
  <c r="F3018" i="1" s="1"/>
  <c r="F3019" i="1" s="1"/>
  <c r="F3020" i="1" s="1"/>
  <c r="F3021" i="1" s="1"/>
  <c r="F3022" i="1" s="1"/>
  <c r="F3023" i="1" s="1"/>
  <c r="F3024" i="1" s="1"/>
  <c r="F3025" i="1" s="1"/>
  <c r="F3026" i="1" s="1"/>
  <c r="F3027" i="1" s="1"/>
  <c r="F3028" i="1" s="1"/>
  <c r="F3029" i="1" s="1"/>
  <c r="F3030" i="1" s="1"/>
  <c r="F3031" i="1" s="1"/>
  <c r="F3032" i="1" s="1"/>
  <c r="F3033" i="1" s="1"/>
  <c r="F3034" i="1" s="1"/>
  <c r="F3035" i="1" s="1"/>
  <c r="F3036" i="1" s="1"/>
  <c r="F3037" i="1" s="1"/>
  <c r="F3038" i="1" s="1"/>
  <c r="F3039" i="1" s="1"/>
  <c r="F3040" i="1" s="1"/>
  <c r="F3041" i="1" s="1"/>
  <c r="F3042" i="1" s="1"/>
  <c r="F3043" i="1" s="1"/>
  <c r="F3044" i="1" s="1"/>
  <c r="F3045" i="1" s="1"/>
  <c r="F3046" i="1" s="1"/>
  <c r="F3047" i="1" s="1"/>
  <c r="F3048" i="1" s="1"/>
  <c r="F3049" i="1" s="1"/>
  <c r="F3050" i="1" s="1"/>
  <c r="F3051" i="1" s="1"/>
  <c r="F3052" i="1" s="1"/>
  <c r="F3053" i="1" s="1"/>
  <c r="F3054" i="1" s="1"/>
  <c r="F3055" i="1" s="1"/>
  <c r="F3056" i="1" s="1"/>
  <c r="F3057" i="1" s="1"/>
  <c r="F3058" i="1" s="1"/>
  <c r="F3059" i="1" s="1"/>
  <c r="F3060" i="1" s="1"/>
  <c r="F3061" i="1" s="1"/>
  <c r="F3062" i="1" s="1"/>
  <c r="F3063" i="1" s="1"/>
  <c r="F3064" i="1" s="1"/>
  <c r="F3065" i="1" s="1"/>
  <c r="F3066" i="1" s="1"/>
  <c r="F3067" i="1" s="1"/>
  <c r="F3068" i="1" s="1"/>
  <c r="F3069" i="1" s="1"/>
  <c r="F3070" i="1" s="1"/>
  <c r="F3071" i="1" s="1"/>
  <c r="F3072" i="1" s="1"/>
  <c r="F3073" i="1" s="1"/>
  <c r="F3074" i="1" s="1"/>
  <c r="F3075" i="1" s="1"/>
  <c r="F3076" i="1" s="1"/>
  <c r="F3077" i="1" s="1"/>
  <c r="F3078" i="1" s="1"/>
  <c r="F3079" i="1" s="1"/>
  <c r="F3080" i="1" s="1"/>
  <c r="F3081" i="1" s="1"/>
  <c r="F3082" i="1" s="1"/>
  <c r="F3083" i="1" s="1"/>
  <c r="F3084" i="1" s="1"/>
  <c r="F3085" i="1" s="1"/>
  <c r="F3086" i="1" s="1"/>
  <c r="F3087" i="1" s="1"/>
  <c r="F3088" i="1" s="1"/>
  <c r="F3089" i="1" s="1"/>
  <c r="F3090" i="1" s="1"/>
  <c r="F3091" i="1" s="1"/>
  <c r="F3092" i="1" s="1"/>
  <c r="F3093" i="1" s="1"/>
  <c r="F3094" i="1" s="1"/>
  <c r="F3095" i="1" s="1"/>
  <c r="F3096" i="1" s="1"/>
  <c r="F3097" i="1" s="1"/>
  <c r="F3098" i="1" s="1"/>
  <c r="F3099" i="1" s="1"/>
  <c r="F3100" i="1" s="1"/>
  <c r="F3101" i="1" s="1"/>
  <c r="F3102" i="1" s="1"/>
  <c r="F3103" i="1" s="1"/>
  <c r="F3104" i="1" s="1"/>
  <c r="F3105" i="1" s="1"/>
  <c r="F3106" i="1" s="1"/>
  <c r="F3107" i="1" s="1"/>
  <c r="F3108" i="1" s="1"/>
  <c r="F3109" i="1" s="1"/>
  <c r="F3110" i="1" s="1"/>
  <c r="F3111" i="1" s="1"/>
  <c r="F3112" i="1" s="1"/>
  <c r="F3113" i="1" s="1"/>
  <c r="F3114" i="1" s="1"/>
  <c r="F3115" i="1" s="1"/>
  <c r="F3116" i="1" s="1"/>
  <c r="F3117" i="1" s="1"/>
  <c r="F3118" i="1" s="1"/>
  <c r="F3119" i="1" s="1"/>
  <c r="F3120" i="1" s="1"/>
  <c r="F3121" i="1" s="1"/>
  <c r="F3122" i="1" s="1"/>
  <c r="F3123" i="1" s="1"/>
  <c r="F3124" i="1" s="1"/>
  <c r="F3125" i="1" s="1"/>
  <c r="F3126" i="1" s="1"/>
  <c r="F3127" i="1" s="1"/>
  <c r="F3128" i="1" s="1"/>
  <c r="F3129" i="1" s="1"/>
  <c r="F3130" i="1" s="1"/>
  <c r="F3131" i="1" s="1"/>
  <c r="F3132" i="1" s="1"/>
  <c r="F3133" i="1" s="1"/>
  <c r="F3134" i="1" s="1"/>
  <c r="F3135" i="1" s="1"/>
  <c r="F3136" i="1" s="1"/>
  <c r="F3137" i="1" s="1"/>
  <c r="F3138" i="1" s="1"/>
  <c r="F3139" i="1" s="1"/>
  <c r="F3140" i="1" s="1"/>
  <c r="F3141" i="1" s="1"/>
  <c r="F3142" i="1" s="1"/>
  <c r="F3143" i="1" s="1"/>
  <c r="F3144" i="1" s="1"/>
  <c r="F3145" i="1" s="1"/>
  <c r="F3146" i="1" s="1"/>
  <c r="F3147" i="1" s="1"/>
  <c r="F3148" i="1" s="1"/>
  <c r="F3149" i="1" s="1"/>
  <c r="F3150" i="1" s="1"/>
  <c r="F3151" i="1" s="1"/>
  <c r="F3152" i="1" s="1"/>
  <c r="F3153" i="1" s="1"/>
  <c r="F3154" i="1" s="1"/>
  <c r="F3155" i="1" s="1"/>
  <c r="F3156" i="1" s="1"/>
  <c r="F3157" i="1" s="1"/>
  <c r="F3158" i="1" s="1"/>
  <c r="F3159" i="1" s="1"/>
  <c r="F3160" i="1" s="1"/>
  <c r="F3161" i="1" s="1"/>
  <c r="F3162" i="1" s="1"/>
  <c r="F3163" i="1" s="1"/>
  <c r="F3164" i="1" s="1"/>
  <c r="F3165" i="1" s="1"/>
  <c r="F3166" i="1" s="1"/>
  <c r="F3167" i="1" s="1"/>
  <c r="F3168" i="1" s="1"/>
  <c r="F3169" i="1" s="1"/>
  <c r="F3170" i="1" s="1"/>
  <c r="F3171" i="1" s="1"/>
  <c r="F3172" i="1" s="1"/>
  <c r="F3173" i="1" s="1"/>
  <c r="F3174" i="1" s="1"/>
  <c r="F3175" i="1" s="1"/>
  <c r="F3176" i="1" s="1"/>
  <c r="F3177" i="1" s="1"/>
  <c r="F3178" i="1" s="1"/>
  <c r="F3179" i="1" s="1"/>
  <c r="F3180" i="1" s="1"/>
  <c r="F3181" i="1" s="1"/>
  <c r="F3182" i="1" s="1"/>
  <c r="F3183" i="1" s="1"/>
  <c r="F3184" i="1" s="1"/>
  <c r="F3185" i="1" s="1"/>
  <c r="F3186" i="1" s="1"/>
  <c r="F3187" i="1" s="1"/>
  <c r="F3188" i="1" s="1"/>
  <c r="F3189" i="1" s="1"/>
  <c r="F3190" i="1" s="1"/>
  <c r="F3191" i="1" s="1"/>
  <c r="F3192" i="1" s="1"/>
  <c r="F3193" i="1" s="1"/>
  <c r="F3194" i="1" s="1"/>
  <c r="F3195" i="1" s="1"/>
  <c r="F3196" i="1" s="1"/>
  <c r="F3197" i="1" s="1"/>
  <c r="F3198" i="1" s="1"/>
  <c r="F3199" i="1" s="1"/>
  <c r="F3200" i="1" s="1"/>
  <c r="F3201" i="1" s="1"/>
  <c r="F3202" i="1" s="1"/>
  <c r="F3203" i="1" s="1"/>
  <c r="F3204" i="1" s="1"/>
  <c r="F3205" i="1" s="1"/>
  <c r="F3206" i="1" s="1"/>
  <c r="F3207" i="1" s="1"/>
  <c r="F3208" i="1" s="1"/>
  <c r="F3209" i="1" s="1"/>
  <c r="F3210" i="1" s="1"/>
  <c r="F3211" i="1" s="1"/>
  <c r="F3212" i="1" s="1"/>
  <c r="F3213" i="1" s="1"/>
  <c r="F3214" i="1" s="1"/>
  <c r="F3215" i="1" s="1"/>
  <c r="F3216" i="1" s="1"/>
  <c r="F3217" i="1" s="1"/>
  <c r="F3218" i="1" s="1"/>
  <c r="F3219" i="1" s="1"/>
  <c r="F3220" i="1" s="1"/>
  <c r="F3221" i="1" s="1"/>
  <c r="F3222" i="1" s="1"/>
  <c r="F3223" i="1" s="1"/>
  <c r="F3224" i="1" s="1"/>
  <c r="F3225" i="1" s="1"/>
  <c r="F3226" i="1" s="1"/>
  <c r="F3227" i="1" s="1"/>
  <c r="F3228" i="1" s="1"/>
  <c r="F3229" i="1" s="1"/>
  <c r="F3230" i="1" s="1"/>
  <c r="F3231" i="1" s="1"/>
  <c r="F3232" i="1" s="1"/>
  <c r="F3233" i="1" s="1"/>
  <c r="F3234" i="1" s="1"/>
  <c r="F3235" i="1" s="1"/>
  <c r="F3236" i="1" s="1"/>
  <c r="F3237" i="1" s="1"/>
  <c r="F3238" i="1" s="1"/>
  <c r="F3239" i="1" s="1"/>
  <c r="F3240" i="1" s="1"/>
  <c r="F3241" i="1" s="1"/>
  <c r="F3242" i="1" s="1"/>
  <c r="F3243" i="1" s="1"/>
  <c r="F3244" i="1" s="1"/>
  <c r="F3245" i="1" s="1"/>
  <c r="F3246" i="1" s="1"/>
  <c r="F3247" i="1" s="1"/>
  <c r="F3248" i="1" s="1"/>
  <c r="F3249" i="1" s="1"/>
  <c r="F3250" i="1" s="1"/>
  <c r="F3251" i="1" s="1"/>
  <c r="F3252" i="1" s="1"/>
  <c r="F3253" i="1" s="1"/>
  <c r="F3254" i="1" s="1"/>
  <c r="F3255" i="1" s="1"/>
  <c r="F3256" i="1" s="1"/>
  <c r="F3257" i="1" s="1"/>
  <c r="F3258" i="1" s="1"/>
  <c r="F3259" i="1" s="1"/>
  <c r="F3260" i="1" s="1"/>
  <c r="F3261" i="1" s="1"/>
  <c r="F3262" i="1" s="1"/>
  <c r="F3263" i="1" s="1"/>
  <c r="F3264" i="1" s="1"/>
  <c r="F3265" i="1" s="1"/>
  <c r="F3266" i="1" s="1"/>
  <c r="F3267" i="1" s="1"/>
  <c r="F3268" i="1" s="1"/>
  <c r="F3269" i="1" s="1"/>
  <c r="F3270" i="1" s="1"/>
  <c r="F3271" i="1" s="1"/>
  <c r="F3272" i="1" s="1"/>
  <c r="F3273" i="1" s="1"/>
  <c r="F3274" i="1" s="1"/>
  <c r="F3275" i="1" s="1"/>
  <c r="F3276" i="1" s="1"/>
  <c r="F3277" i="1" s="1"/>
  <c r="F3278" i="1" s="1"/>
  <c r="F3279" i="1" s="1"/>
  <c r="F3280" i="1" s="1"/>
  <c r="F3281" i="1" s="1"/>
  <c r="F3282" i="1" s="1"/>
  <c r="F3283" i="1" s="1"/>
  <c r="F3284" i="1" s="1"/>
  <c r="F3285" i="1" s="1"/>
  <c r="F3286" i="1" s="1"/>
  <c r="F3287" i="1" s="1"/>
  <c r="F3288" i="1" s="1"/>
  <c r="F3289" i="1" s="1"/>
  <c r="F3290" i="1" s="1"/>
  <c r="F3291" i="1" s="1"/>
  <c r="F3292" i="1" s="1"/>
  <c r="F3293" i="1" s="1"/>
  <c r="F3294" i="1" s="1"/>
  <c r="F3295" i="1" s="1"/>
  <c r="F3296" i="1" s="1"/>
  <c r="F3297" i="1" s="1"/>
  <c r="F3298" i="1" s="1"/>
  <c r="F3299" i="1" s="1"/>
  <c r="F3300" i="1" s="1"/>
  <c r="F3301" i="1" s="1"/>
  <c r="F3302" i="1" s="1"/>
  <c r="F3303" i="1" s="1"/>
  <c r="F3304" i="1" s="1"/>
  <c r="F3305" i="1" s="1"/>
  <c r="F3306" i="1" s="1"/>
  <c r="F3307" i="1" s="1"/>
  <c r="F3308" i="1" s="1"/>
  <c r="F3309" i="1" s="1"/>
  <c r="F3310" i="1" s="1"/>
  <c r="F3311" i="1" s="1"/>
  <c r="F3312" i="1" s="1"/>
  <c r="F3313" i="1" s="1"/>
  <c r="F3314" i="1" s="1"/>
  <c r="F3315" i="1" s="1"/>
  <c r="F3316" i="1" s="1"/>
  <c r="F3317" i="1" s="1"/>
  <c r="F3318" i="1" s="1"/>
  <c r="F3319" i="1" s="1"/>
  <c r="F3320" i="1" s="1"/>
  <c r="F3321" i="1" s="1"/>
  <c r="F3322" i="1" s="1"/>
  <c r="F3323" i="1" s="1"/>
  <c r="F3324" i="1" s="1"/>
  <c r="F3325" i="1" s="1"/>
  <c r="F3326" i="1" s="1"/>
  <c r="F3327" i="1" s="1"/>
  <c r="F3328" i="1" s="1"/>
  <c r="F3329" i="1" s="1"/>
  <c r="F3330" i="1" s="1"/>
  <c r="F3331" i="1" s="1"/>
  <c r="F3332" i="1" s="1"/>
  <c r="F3333" i="1" s="1"/>
  <c r="F3334" i="1" s="1"/>
  <c r="F3335" i="1" s="1"/>
  <c r="F3336" i="1" s="1"/>
  <c r="F3337" i="1" s="1"/>
  <c r="F3338" i="1" s="1"/>
  <c r="F3339" i="1" s="1"/>
  <c r="F3340" i="1" s="1"/>
  <c r="F3341" i="1" s="1"/>
  <c r="F3342" i="1" s="1"/>
  <c r="F3343" i="1" s="1"/>
  <c r="F3344" i="1" s="1"/>
  <c r="F3345" i="1" s="1"/>
  <c r="F3346" i="1" s="1"/>
  <c r="F3347" i="1" s="1"/>
  <c r="F3348" i="1" s="1"/>
  <c r="F3349" i="1" s="1"/>
  <c r="F3350" i="1" s="1"/>
  <c r="F3351" i="1" s="1"/>
  <c r="F3352" i="1" s="1"/>
  <c r="F3353" i="1" s="1"/>
  <c r="F3354" i="1" s="1"/>
  <c r="F3355" i="1" s="1"/>
  <c r="F3356" i="1" s="1"/>
  <c r="F3357" i="1" s="1"/>
  <c r="F3358" i="1" s="1"/>
  <c r="F3359" i="1" s="1"/>
  <c r="F3360" i="1" s="1"/>
  <c r="F3361" i="1" s="1"/>
  <c r="F3362" i="1" s="1"/>
  <c r="F3363" i="1" s="1"/>
  <c r="F3364" i="1" s="1"/>
  <c r="F3365" i="1" s="1"/>
  <c r="F3366" i="1" s="1"/>
  <c r="F3367" i="1" s="1"/>
  <c r="F3368" i="1" s="1"/>
  <c r="F3369" i="1" s="1"/>
  <c r="F3370" i="1" s="1"/>
  <c r="F3371" i="1" s="1"/>
  <c r="F3372" i="1" s="1"/>
  <c r="F3373" i="1" s="1"/>
  <c r="F3374" i="1" s="1"/>
  <c r="F3375" i="1" s="1"/>
  <c r="F3376" i="1" s="1"/>
  <c r="F3377" i="1" s="1"/>
  <c r="F3378" i="1" s="1"/>
  <c r="F3379" i="1" s="1"/>
  <c r="F3380" i="1" s="1"/>
  <c r="F3381" i="1" s="1"/>
  <c r="F3382" i="1" s="1"/>
  <c r="F3383" i="1" s="1"/>
  <c r="F3384" i="1" s="1"/>
  <c r="F3385" i="1" s="1"/>
  <c r="F3386" i="1" s="1"/>
  <c r="F3387" i="1" s="1"/>
  <c r="F3388" i="1" s="1"/>
  <c r="F3389" i="1" s="1"/>
  <c r="F3390" i="1" s="1"/>
  <c r="F3391" i="1" s="1"/>
  <c r="F3392" i="1" s="1"/>
  <c r="F3393" i="1" s="1"/>
  <c r="F3394" i="1" s="1"/>
  <c r="F3395" i="1" s="1"/>
  <c r="F3396" i="1" s="1"/>
  <c r="F3397" i="1" s="1"/>
  <c r="F3398" i="1" s="1"/>
  <c r="F3399" i="1" s="1"/>
  <c r="F3400" i="1" s="1"/>
  <c r="F3401" i="1" s="1"/>
  <c r="F3402" i="1" s="1"/>
  <c r="F3403" i="1" s="1"/>
  <c r="F3404" i="1" s="1"/>
  <c r="F3405" i="1" s="1"/>
  <c r="F3406" i="1" s="1"/>
  <c r="F3407" i="1" s="1"/>
  <c r="F3408" i="1" s="1"/>
  <c r="F3409" i="1" s="1"/>
  <c r="F3410" i="1" s="1"/>
  <c r="F3411" i="1" s="1"/>
  <c r="F3412" i="1" s="1"/>
  <c r="F3413" i="1" s="1"/>
  <c r="F3414" i="1" s="1"/>
  <c r="F3415" i="1" s="1"/>
  <c r="F3416" i="1" s="1"/>
  <c r="F3417" i="1" s="1"/>
  <c r="F3418" i="1" s="1"/>
  <c r="F3419" i="1" s="1"/>
  <c r="F3420" i="1" s="1"/>
  <c r="F3421" i="1" s="1"/>
  <c r="F3422" i="1" s="1"/>
  <c r="F3423" i="1" s="1"/>
  <c r="F3424" i="1" s="1"/>
  <c r="F3425" i="1" s="1"/>
  <c r="F3426" i="1" s="1"/>
  <c r="F3427" i="1" s="1"/>
  <c r="F3428" i="1" s="1"/>
  <c r="F3429" i="1" s="1"/>
  <c r="F3430" i="1" s="1"/>
  <c r="F3431" i="1" s="1"/>
  <c r="F3432" i="1" s="1"/>
  <c r="F3433" i="1" s="1"/>
  <c r="F3434" i="1" s="1"/>
  <c r="F3435" i="1" s="1"/>
  <c r="F3436" i="1" s="1"/>
  <c r="F3437" i="1" s="1"/>
  <c r="F3438" i="1" s="1"/>
  <c r="F3439" i="1" s="1"/>
  <c r="F3440" i="1" s="1"/>
  <c r="F3441" i="1" s="1"/>
  <c r="F3442" i="1" s="1"/>
  <c r="F3443" i="1" s="1"/>
  <c r="F3444" i="1" s="1"/>
  <c r="F3445" i="1" s="1"/>
  <c r="F3446" i="1" s="1"/>
  <c r="F3447" i="1" s="1"/>
  <c r="F3448" i="1" s="1"/>
  <c r="F3449" i="1" s="1"/>
  <c r="F3450" i="1" s="1"/>
  <c r="F3451" i="1" s="1"/>
  <c r="F3452" i="1" s="1"/>
  <c r="F3453" i="1" s="1"/>
  <c r="F3454" i="1" s="1"/>
  <c r="F3455" i="1" s="1"/>
  <c r="F3456" i="1" s="1"/>
  <c r="F3457" i="1" s="1"/>
  <c r="F3458" i="1" s="1"/>
  <c r="F3459" i="1" s="1"/>
  <c r="F3460" i="1" s="1"/>
  <c r="F3461" i="1" s="1"/>
  <c r="F3462" i="1" s="1"/>
  <c r="F3463" i="1" s="1"/>
  <c r="F3464" i="1" s="1"/>
  <c r="F3465" i="1" s="1"/>
  <c r="F3466" i="1" s="1"/>
  <c r="F3467" i="1" s="1"/>
  <c r="F3468" i="1" s="1"/>
  <c r="F3469" i="1" s="1"/>
  <c r="F3470" i="1" s="1"/>
  <c r="F3471" i="1" s="1"/>
  <c r="F3472" i="1" s="1"/>
  <c r="F3473" i="1" s="1"/>
  <c r="F3474" i="1" s="1"/>
  <c r="F3475" i="1" s="1"/>
  <c r="F3476" i="1" s="1"/>
  <c r="F3477" i="1" s="1"/>
  <c r="F3478" i="1" s="1"/>
  <c r="F3479" i="1" s="1"/>
  <c r="F3480" i="1" s="1"/>
  <c r="F3481" i="1" s="1"/>
  <c r="F3482" i="1" s="1"/>
  <c r="F3483" i="1" s="1"/>
  <c r="F3484" i="1" s="1"/>
  <c r="F3485" i="1" s="1"/>
  <c r="F3486" i="1" s="1"/>
  <c r="F3487" i="1" s="1"/>
  <c r="F3488" i="1" s="1"/>
  <c r="F3489" i="1" s="1"/>
  <c r="F3490" i="1" s="1"/>
  <c r="F3491" i="1" s="1"/>
  <c r="F3492" i="1" s="1"/>
  <c r="F3493" i="1" s="1"/>
  <c r="F3494" i="1" s="1"/>
  <c r="F3495" i="1" s="1"/>
  <c r="F3496" i="1" s="1"/>
  <c r="F3497" i="1" s="1"/>
  <c r="F3498" i="1" s="1"/>
  <c r="F3499" i="1" s="1"/>
  <c r="F3500" i="1" s="1"/>
  <c r="F3501" i="1" s="1"/>
  <c r="F3502" i="1" s="1"/>
  <c r="F3503" i="1" s="1"/>
  <c r="F3504" i="1" s="1"/>
  <c r="F3505" i="1" s="1"/>
  <c r="F3506" i="1" s="1"/>
  <c r="F3507" i="1" s="1"/>
  <c r="F3508" i="1" s="1"/>
  <c r="F3509" i="1" s="1"/>
  <c r="F3510" i="1" s="1"/>
  <c r="F3511" i="1" s="1"/>
  <c r="F3512" i="1" s="1"/>
  <c r="F3513" i="1" s="1"/>
  <c r="F3514" i="1" s="1"/>
  <c r="F3515" i="1" s="1"/>
  <c r="F3516" i="1" s="1"/>
  <c r="F3517" i="1" s="1"/>
  <c r="F3518" i="1" s="1"/>
  <c r="F3519" i="1" s="1"/>
  <c r="F3520" i="1" s="1"/>
  <c r="F3521" i="1" s="1"/>
  <c r="F3522" i="1" s="1"/>
  <c r="F3523" i="1" s="1"/>
  <c r="F3524" i="1" s="1"/>
  <c r="F3525" i="1" s="1"/>
  <c r="F3526" i="1" s="1"/>
  <c r="F3527" i="1" s="1"/>
  <c r="F3528" i="1" s="1"/>
  <c r="F3529" i="1" s="1"/>
  <c r="F3530" i="1" s="1"/>
  <c r="F3531" i="1" s="1"/>
  <c r="F3532" i="1" s="1"/>
  <c r="F3533" i="1" s="1"/>
  <c r="F3534" i="1" s="1"/>
  <c r="F3535" i="1" s="1"/>
  <c r="F3536" i="1" s="1"/>
  <c r="F3537" i="1" s="1"/>
  <c r="F3538" i="1" s="1"/>
  <c r="F3539" i="1" s="1"/>
  <c r="F3540" i="1" s="1"/>
  <c r="F3541" i="1" s="1"/>
  <c r="F3542" i="1" s="1"/>
  <c r="F3543" i="1" s="1"/>
  <c r="F3544" i="1" s="1"/>
  <c r="F3545" i="1" s="1"/>
  <c r="F3546" i="1" s="1"/>
  <c r="F3547" i="1" s="1"/>
  <c r="F3548" i="1" s="1"/>
  <c r="F3549" i="1" s="1"/>
  <c r="F3550" i="1" s="1"/>
  <c r="F3551" i="1" s="1"/>
  <c r="F3552" i="1" s="1"/>
  <c r="F3553" i="1" s="1"/>
  <c r="F3554" i="1" s="1"/>
  <c r="F3555" i="1" s="1"/>
  <c r="F3556" i="1" s="1"/>
  <c r="F3557" i="1" s="1"/>
  <c r="F3558" i="1" s="1"/>
  <c r="F3559" i="1" s="1"/>
  <c r="F3560" i="1" s="1"/>
  <c r="F3561" i="1" s="1"/>
  <c r="F3562" i="1" s="1"/>
  <c r="F3563" i="1" s="1"/>
  <c r="F3564" i="1" s="1"/>
  <c r="F3565" i="1" s="1"/>
  <c r="F3566" i="1" s="1"/>
  <c r="F3567" i="1" s="1"/>
  <c r="F3568" i="1" s="1"/>
  <c r="F3569" i="1" s="1"/>
  <c r="F3570" i="1" s="1"/>
  <c r="F3571" i="1" s="1"/>
  <c r="F3572" i="1" s="1"/>
  <c r="F3573" i="1" s="1"/>
  <c r="F3574" i="1" s="1"/>
  <c r="F3575" i="1" s="1"/>
  <c r="F3576" i="1" s="1"/>
  <c r="F3577" i="1" s="1"/>
  <c r="F3578" i="1" s="1"/>
  <c r="F3579" i="1" s="1"/>
  <c r="F3580" i="1" s="1"/>
  <c r="F3581" i="1" s="1"/>
  <c r="F3582" i="1" s="1"/>
  <c r="F3583" i="1" s="1"/>
  <c r="F3584" i="1" s="1"/>
  <c r="F3585" i="1" s="1"/>
  <c r="F3586" i="1" s="1"/>
  <c r="F3587" i="1" s="1"/>
  <c r="F3588" i="1" s="1"/>
  <c r="F3589" i="1" s="1"/>
  <c r="F3590" i="1" s="1"/>
  <c r="F3591" i="1" s="1"/>
  <c r="F3592" i="1" s="1"/>
  <c r="F3593" i="1" s="1"/>
  <c r="F3594" i="1" s="1"/>
  <c r="F3595" i="1" s="1"/>
  <c r="F3596" i="1" s="1"/>
  <c r="F3597" i="1" s="1"/>
  <c r="F3598" i="1" s="1"/>
  <c r="F3599" i="1" s="1"/>
  <c r="F3600" i="1" s="1"/>
  <c r="C3545" i="1"/>
  <c r="C3544" i="1"/>
  <c r="C3543" i="1"/>
  <c r="C3542" i="1"/>
  <c r="C3541" i="1"/>
  <c r="C3540" i="1"/>
  <c r="C3539" i="1"/>
  <c r="C3538" i="1"/>
  <c r="C3537" i="1"/>
  <c r="C3536" i="1"/>
  <c r="C3535" i="1"/>
  <c r="C3534" i="1"/>
  <c r="C3533" i="1"/>
  <c r="C3532" i="1"/>
  <c r="C3531" i="1"/>
  <c r="C3530" i="1"/>
  <c r="C3529" i="1"/>
  <c r="C3528" i="1"/>
  <c r="C3527" i="1"/>
  <c r="C3526" i="1"/>
  <c r="C3525" i="1"/>
  <c r="C3524" i="1"/>
  <c r="C3523" i="1"/>
  <c r="C3522" i="1"/>
  <c r="C3521" i="1"/>
  <c r="C3520" i="1"/>
  <c r="C3519" i="1"/>
  <c r="C3518" i="1"/>
  <c r="C3517" i="1"/>
  <c r="C3516" i="1"/>
  <c r="C3515" i="1"/>
  <c r="C3514" i="1"/>
  <c r="C3513" i="1"/>
  <c r="C3512" i="1"/>
  <c r="C3511" i="1"/>
  <c r="C3510" i="1"/>
  <c r="C3509" i="1"/>
  <c r="C3508" i="1"/>
  <c r="C3507" i="1"/>
  <c r="C3506" i="1"/>
  <c r="C3505" i="1"/>
  <c r="C3504" i="1"/>
  <c r="C3503" i="1"/>
  <c r="C3502" i="1"/>
  <c r="C3501" i="1"/>
  <c r="C3500" i="1"/>
  <c r="C3499" i="1"/>
  <c r="C3498" i="1"/>
  <c r="C3497" i="1"/>
  <c r="C3496" i="1"/>
  <c r="C3495" i="1"/>
  <c r="C3494" i="1"/>
  <c r="C3493" i="1"/>
  <c r="C3492" i="1"/>
  <c r="C3491" i="1"/>
  <c r="C3490" i="1"/>
  <c r="C3489" i="1"/>
  <c r="C3488" i="1"/>
  <c r="C3487" i="1"/>
  <c r="C3486" i="1"/>
  <c r="C3485" i="1"/>
  <c r="C3484" i="1"/>
  <c r="C3483" i="1"/>
  <c r="C3482" i="1"/>
  <c r="C3481" i="1"/>
  <c r="C3480" i="1"/>
  <c r="C3479" i="1"/>
  <c r="C3478" i="1"/>
  <c r="C3477" i="1"/>
  <c r="C3476" i="1" l="1"/>
  <c r="C3475" i="1"/>
  <c r="C3474" i="1"/>
  <c r="C3473" i="1"/>
  <c r="C3472" i="1"/>
  <c r="C3471" i="1"/>
  <c r="C3470" i="1"/>
  <c r="C3469" i="1"/>
  <c r="C3468" i="1"/>
  <c r="C3467" i="1"/>
  <c r="C3466" i="1"/>
  <c r="C3465" i="1"/>
  <c r="C3464" i="1"/>
  <c r="C3463" i="1"/>
  <c r="C3462" i="1"/>
  <c r="C3461" i="1"/>
  <c r="C3460" i="1"/>
  <c r="C3459" i="1"/>
  <c r="C3458" i="1"/>
  <c r="C3457" i="1"/>
  <c r="C3456" i="1"/>
  <c r="C3455" i="1"/>
  <c r="C3454" i="1"/>
  <c r="C3453" i="1"/>
  <c r="C3452" i="1"/>
  <c r="C3451" i="1"/>
  <c r="C3450" i="1"/>
  <c r="C3449" i="1"/>
  <c r="C3448" i="1"/>
  <c r="C3447" i="1"/>
  <c r="C3446" i="1"/>
  <c r="C3445" i="1"/>
  <c r="C3444" i="1"/>
  <c r="C3443" i="1"/>
  <c r="C3442" i="1"/>
  <c r="C3441" i="1"/>
  <c r="C3440" i="1"/>
  <c r="C3439" i="1"/>
  <c r="C3438" i="1"/>
  <c r="C3437" i="1"/>
  <c r="C3436" i="1"/>
  <c r="C3435" i="1"/>
  <c r="C3434" i="1"/>
  <c r="C3433" i="1"/>
  <c r="C3432" i="1"/>
  <c r="C3431" i="1"/>
  <c r="C3430" i="1"/>
  <c r="C3429" i="1"/>
  <c r="C3428" i="1"/>
  <c r="C3427" i="1"/>
  <c r="C3426" i="1"/>
  <c r="C3425" i="1"/>
  <c r="C3424" i="1"/>
  <c r="C3423" i="1"/>
  <c r="C3422" i="1"/>
  <c r="C3421" i="1"/>
  <c r="C3420" i="1"/>
  <c r="C3419" i="1"/>
  <c r="C3418" i="1"/>
  <c r="C3417" i="1"/>
  <c r="C3416" i="1"/>
  <c r="C3415" i="1"/>
  <c r="C3414" i="1"/>
  <c r="C3413" i="1"/>
  <c r="C3412" i="1"/>
  <c r="C3411" i="1"/>
  <c r="C3410" i="1"/>
  <c r="C3409" i="1"/>
  <c r="D2" i="1" l="1"/>
  <c r="C3408" i="1"/>
  <c r="C3407" i="1"/>
  <c r="C3406" i="1"/>
  <c r="C3405" i="1"/>
  <c r="C3404" i="1"/>
  <c r="C3403" i="1"/>
  <c r="C3402" i="1"/>
  <c r="C3401" i="1"/>
  <c r="C3400" i="1"/>
  <c r="C3399" i="1"/>
  <c r="C3398" i="1"/>
  <c r="C3397" i="1"/>
  <c r="C3396" i="1"/>
  <c r="C3395" i="1"/>
  <c r="C3394" i="1"/>
  <c r="C3393" i="1"/>
  <c r="C3392" i="1"/>
  <c r="C3391" i="1"/>
  <c r="C3390" i="1"/>
  <c r="C3389" i="1"/>
  <c r="C3388" i="1"/>
  <c r="C3387" i="1"/>
  <c r="C3386" i="1"/>
  <c r="C3385" i="1"/>
  <c r="C3384" i="1"/>
  <c r="C3383" i="1"/>
  <c r="C3382" i="1"/>
  <c r="C3381" i="1"/>
  <c r="C3380" i="1"/>
  <c r="C3379" i="1"/>
  <c r="C3378" i="1"/>
  <c r="C3377" i="1"/>
  <c r="C3376" i="1"/>
  <c r="C3375" i="1"/>
  <c r="C3374" i="1"/>
  <c r="C3373" i="1"/>
  <c r="C3372" i="1"/>
  <c r="C3371" i="1"/>
  <c r="C3370" i="1"/>
  <c r="C3369" i="1"/>
  <c r="C3368" i="1"/>
  <c r="C3367" i="1"/>
  <c r="C3366" i="1"/>
  <c r="C3365" i="1"/>
  <c r="C3364" i="1"/>
  <c r="C3363" i="1"/>
  <c r="C3362" i="1"/>
  <c r="C3361" i="1"/>
  <c r="C3360" i="1"/>
  <c r="C3359" i="1"/>
  <c r="C3358" i="1"/>
  <c r="C3357" i="1"/>
  <c r="C3356" i="1"/>
  <c r="C3355" i="1"/>
  <c r="C3354" i="1"/>
  <c r="C3353" i="1"/>
  <c r="C3352" i="1"/>
  <c r="C3351" i="1"/>
  <c r="C3350" i="1"/>
  <c r="C3349" i="1"/>
  <c r="C3348" i="1"/>
  <c r="C3347" i="1"/>
  <c r="C3346" i="1"/>
  <c r="C3345" i="1"/>
  <c r="C3344" i="1"/>
  <c r="C3343" i="1"/>
  <c r="C3342" i="1"/>
  <c r="C3341" i="1"/>
  <c r="C3340" i="1"/>
  <c r="C3339" i="1"/>
  <c r="C3338" i="1"/>
  <c r="C3337" i="1"/>
  <c r="C3336" i="1"/>
  <c r="C3335" i="1"/>
  <c r="C3334" i="1"/>
  <c r="C3333" i="1"/>
  <c r="C3332" i="1"/>
  <c r="C3331" i="1"/>
  <c r="C3330" i="1"/>
  <c r="C3329" i="1"/>
  <c r="C3328" i="1"/>
  <c r="C3327" i="1"/>
  <c r="C3326" i="1"/>
  <c r="C3325" i="1"/>
  <c r="C3324" i="1"/>
  <c r="C3323" i="1"/>
  <c r="C3322" i="1"/>
  <c r="C3321" i="1"/>
  <c r="C3320" i="1"/>
  <c r="C3319" i="1"/>
  <c r="C3318" i="1"/>
  <c r="C3317" i="1"/>
  <c r="C3316" i="1"/>
  <c r="C3315" i="1"/>
  <c r="C3314" i="1"/>
  <c r="C3313" i="1"/>
  <c r="C3312" i="1"/>
  <c r="C3311" i="1"/>
  <c r="C3310" i="1"/>
  <c r="C3309" i="1"/>
  <c r="C3308" i="1"/>
  <c r="C3307" i="1"/>
  <c r="C3306" i="1"/>
  <c r="C3305" i="1"/>
  <c r="C3304" i="1"/>
  <c r="C3303" i="1"/>
  <c r="C3302" i="1"/>
  <c r="C3301" i="1"/>
  <c r="C3300" i="1"/>
  <c r="C3299" i="1"/>
  <c r="C3298" i="1"/>
  <c r="C3297" i="1"/>
  <c r="C3296" i="1"/>
  <c r="C3295" i="1"/>
  <c r="C3294" i="1"/>
  <c r="C3293" i="1"/>
  <c r="C3292" i="1"/>
  <c r="C3291" i="1"/>
  <c r="C3290" i="1"/>
  <c r="C3289" i="1"/>
  <c r="C3288" i="1"/>
  <c r="C3287" i="1"/>
  <c r="C3286" i="1"/>
  <c r="C3285" i="1"/>
  <c r="C3284" i="1"/>
  <c r="C3283" i="1"/>
  <c r="C3282" i="1"/>
  <c r="C3281" i="1"/>
  <c r="C3280" i="1"/>
  <c r="C3279" i="1"/>
  <c r="C3278" i="1"/>
  <c r="C3277" i="1"/>
  <c r="C3276" i="1"/>
  <c r="C3275" i="1"/>
  <c r="C3274" i="1"/>
  <c r="C3273" i="1"/>
  <c r="C3272" i="1"/>
  <c r="C3271" i="1"/>
  <c r="C3270" i="1"/>
  <c r="C3269" i="1"/>
  <c r="C3268" i="1"/>
  <c r="C3267" i="1"/>
  <c r="C3266" i="1"/>
  <c r="C3265" i="1"/>
  <c r="C3264" i="1"/>
  <c r="C3263" i="1"/>
  <c r="C3262" i="1"/>
  <c r="C3261" i="1"/>
  <c r="C3260" i="1"/>
  <c r="C3259" i="1"/>
  <c r="C3258" i="1"/>
  <c r="C3257" i="1"/>
  <c r="C3256" i="1"/>
  <c r="C3255" i="1"/>
  <c r="C3254" i="1"/>
  <c r="C3253" i="1"/>
  <c r="C3252" i="1"/>
  <c r="C3251" i="1"/>
  <c r="C3250" i="1"/>
  <c r="C3249" i="1"/>
  <c r="C3248" i="1"/>
  <c r="C3247" i="1"/>
  <c r="C3246" i="1"/>
  <c r="C3245" i="1"/>
  <c r="C3244" i="1"/>
  <c r="C3243" i="1"/>
  <c r="C3242" i="1"/>
  <c r="C3241" i="1"/>
  <c r="C3240" i="1"/>
  <c r="C3239" i="1"/>
  <c r="C3238" i="1"/>
  <c r="C3237" i="1"/>
  <c r="C3236" i="1"/>
  <c r="C3235" i="1"/>
  <c r="C3234" i="1"/>
  <c r="C3233" i="1"/>
  <c r="C3232" i="1"/>
  <c r="C3231" i="1"/>
  <c r="C3230" i="1"/>
  <c r="C3229" i="1"/>
  <c r="C3228" i="1"/>
  <c r="C3227" i="1"/>
  <c r="C3226" i="1"/>
  <c r="C3225" i="1"/>
  <c r="C3224" i="1"/>
  <c r="C3223" i="1"/>
  <c r="C3222" i="1"/>
  <c r="C3221" i="1"/>
  <c r="C3220" i="1"/>
  <c r="C3219" i="1"/>
  <c r="C3218" i="1"/>
  <c r="C3217" i="1"/>
  <c r="C3216" i="1"/>
  <c r="C3215" i="1"/>
  <c r="C3214" i="1"/>
  <c r="C3213" i="1"/>
  <c r="C3212" i="1"/>
  <c r="C3211" i="1"/>
  <c r="C3210" i="1"/>
  <c r="C3209" i="1"/>
  <c r="C3208" i="1"/>
  <c r="C3207" i="1"/>
  <c r="C3206" i="1"/>
  <c r="C3205" i="1"/>
  <c r="C3204" i="1"/>
  <c r="C3203" i="1"/>
  <c r="C3202" i="1"/>
  <c r="C3201" i="1"/>
  <c r="C3200" i="1"/>
  <c r="C3199" i="1"/>
  <c r="C3198" i="1"/>
  <c r="C3197" i="1"/>
  <c r="C3196" i="1"/>
  <c r="C3195" i="1"/>
  <c r="C3194" i="1"/>
  <c r="C3193" i="1"/>
  <c r="C3192" i="1"/>
  <c r="C3191" i="1"/>
  <c r="C3190" i="1"/>
  <c r="C3189" i="1"/>
  <c r="C3188" i="1"/>
  <c r="C3187" i="1"/>
  <c r="C3186" i="1"/>
  <c r="C3185" i="1"/>
  <c r="C3184" i="1"/>
  <c r="C3183" i="1"/>
  <c r="C3182" i="1"/>
  <c r="C3181" i="1"/>
  <c r="C3180" i="1"/>
  <c r="C3179" i="1"/>
  <c r="C3178" i="1"/>
  <c r="C3177" i="1"/>
  <c r="C3176" i="1"/>
  <c r="C3175" i="1"/>
  <c r="C3174" i="1"/>
  <c r="C3173" i="1"/>
  <c r="C3172" i="1"/>
  <c r="C3171" i="1"/>
  <c r="C3170" i="1"/>
  <c r="C3169" i="1"/>
  <c r="C3168" i="1"/>
  <c r="C3167" i="1"/>
  <c r="C3166" i="1"/>
  <c r="C3165" i="1"/>
  <c r="C3164" i="1"/>
  <c r="C3163" i="1"/>
  <c r="C3162" i="1"/>
  <c r="C3161" i="1"/>
  <c r="C3160" i="1"/>
  <c r="C3159" i="1"/>
  <c r="C3158" i="1"/>
  <c r="C3157" i="1"/>
  <c r="C3156" i="1"/>
  <c r="C3155" i="1"/>
  <c r="C3154" i="1"/>
  <c r="C3153" i="1"/>
  <c r="C3152" i="1"/>
  <c r="C3151" i="1"/>
  <c r="C3150" i="1"/>
  <c r="C3149" i="1"/>
  <c r="C3148" i="1"/>
  <c r="C3147" i="1"/>
  <c r="C3146" i="1"/>
  <c r="C3145" i="1"/>
  <c r="C3144" i="1"/>
  <c r="C3143" i="1"/>
  <c r="C3142" i="1"/>
  <c r="C3141" i="1"/>
  <c r="C3140" i="1"/>
  <c r="C3139" i="1"/>
  <c r="C3138" i="1"/>
  <c r="C3137" i="1"/>
  <c r="C3136" i="1"/>
  <c r="C3135" i="1"/>
  <c r="C3134" i="1"/>
  <c r="C3133" i="1"/>
  <c r="C3132" i="1"/>
  <c r="C3131" i="1"/>
  <c r="C3130" i="1"/>
  <c r="C3129" i="1"/>
  <c r="C3128" i="1"/>
  <c r="C3127" i="1"/>
  <c r="C3126" i="1"/>
  <c r="C3125" i="1"/>
  <c r="C3124" i="1"/>
  <c r="C3123" i="1"/>
  <c r="C3122" i="1"/>
  <c r="C3121" i="1"/>
  <c r="C3120" i="1"/>
  <c r="C3119" i="1"/>
  <c r="C3118" i="1"/>
  <c r="C3117" i="1"/>
  <c r="C3116" i="1"/>
  <c r="C3115" i="1"/>
  <c r="C3114" i="1"/>
  <c r="C3113" i="1"/>
  <c r="C3112" i="1"/>
  <c r="C3111" i="1"/>
  <c r="C3110" i="1"/>
  <c r="C3109" i="1"/>
  <c r="C3108" i="1"/>
  <c r="C3107" i="1"/>
  <c r="C3106" i="1"/>
  <c r="C3105" i="1"/>
  <c r="C3104" i="1"/>
  <c r="C3103" i="1"/>
  <c r="C3102" i="1"/>
  <c r="C3101" i="1"/>
  <c r="C3100" i="1"/>
  <c r="C3099" i="1"/>
  <c r="C3098" i="1"/>
  <c r="C3097" i="1"/>
  <c r="C3096" i="1"/>
  <c r="C3095" i="1"/>
  <c r="C3094" i="1"/>
  <c r="C3093" i="1"/>
  <c r="C3092" i="1"/>
  <c r="C3091" i="1"/>
  <c r="C3090" i="1"/>
  <c r="C3089" i="1"/>
  <c r="C3088" i="1"/>
  <c r="C3087" i="1"/>
  <c r="C3086" i="1"/>
  <c r="C3085" i="1"/>
  <c r="C3084" i="1"/>
  <c r="C3083" i="1"/>
  <c r="C3082" i="1"/>
  <c r="C3081" i="1"/>
  <c r="C3080" i="1"/>
  <c r="C3079" i="1"/>
  <c r="C3078" i="1"/>
  <c r="C3077" i="1"/>
  <c r="C3076" i="1"/>
  <c r="C3075" i="1"/>
  <c r="C3074" i="1"/>
  <c r="C3073" i="1"/>
  <c r="C3072" i="1"/>
  <c r="C3071" i="1"/>
  <c r="C3070" i="1"/>
  <c r="C3069" i="1"/>
  <c r="C3068" i="1"/>
  <c r="C3067" i="1"/>
  <c r="C3066" i="1"/>
  <c r="C3065" i="1"/>
  <c r="C3064" i="1"/>
  <c r="C3063" i="1"/>
  <c r="C3062" i="1"/>
  <c r="C3061" i="1"/>
  <c r="C3060" i="1"/>
  <c r="C3059" i="1"/>
  <c r="C3058" i="1"/>
  <c r="C3057" i="1"/>
  <c r="C3056" i="1"/>
  <c r="C3055" i="1"/>
  <c r="C3054" i="1"/>
  <c r="C3053" i="1"/>
  <c r="C3052" i="1"/>
  <c r="C3051" i="1"/>
  <c r="C3050" i="1"/>
  <c r="C3049" i="1"/>
  <c r="C3048" i="1"/>
  <c r="C3047" i="1"/>
  <c r="C3046" i="1"/>
  <c r="C3045" i="1"/>
  <c r="C3044" i="1"/>
  <c r="C3043" i="1"/>
  <c r="C3042" i="1"/>
  <c r="C3041" i="1"/>
  <c r="C3040" i="1"/>
  <c r="C3039" i="1"/>
  <c r="C3038" i="1"/>
  <c r="C3037" i="1"/>
  <c r="C3036" i="1"/>
  <c r="C3035" i="1"/>
  <c r="C3034" i="1"/>
  <c r="C3033" i="1"/>
  <c r="C3032" i="1"/>
  <c r="C3031" i="1"/>
  <c r="C3030" i="1"/>
  <c r="C3029" i="1"/>
  <c r="C3028" i="1"/>
  <c r="C3027" i="1"/>
  <c r="C3026" i="1"/>
  <c r="C3025" i="1"/>
  <c r="C3024" i="1"/>
  <c r="C3023" i="1"/>
  <c r="C3022" i="1"/>
  <c r="C3021" i="1"/>
  <c r="C3020" i="1"/>
  <c r="C3019" i="1"/>
  <c r="C3018" i="1"/>
  <c r="C3017" i="1"/>
  <c r="C3016" i="1"/>
  <c r="C3015" i="1"/>
  <c r="C3014" i="1"/>
  <c r="C3013" i="1"/>
  <c r="C3012" i="1"/>
  <c r="C3011" i="1"/>
  <c r="C3010" i="1"/>
  <c r="C3009" i="1"/>
  <c r="C3008" i="1"/>
  <c r="C3007" i="1"/>
  <c r="C3006" i="1"/>
  <c r="C3005" i="1"/>
  <c r="C3004" i="1"/>
  <c r="C3003" i="1"/>
  <c r="C3002" i="1"/>
  <c r="C3001" i="1"/>
  <c r="C3000" i="1"/>
  <c r="C2999" i="1"/>
  <c r="C2998" i="1"/>
  <c r="C2997" i="1"/>
  <c r="C2996" i="1"/>
  <c r="C2995" i="1"/>
  <c r="C2994" i="1"/>
  <c r="C2993" i="1"/>
  <c r="C2992" i="1"/>
  <c r="C2991" i="1"/>
  <c r="C2990" i="1"/>
  <c r="C2989" i="1"/>
  <c r="C2988" i="1"/>
  <c r="C2987" i="1"/>
  <c r="C2986" i="1"/>
  <c r="C2985" i="1"/>
  <c r="C2984" i="1"/>
  <c r="C2983" i="1"/>
  <c r="C2982" i="1"/>
  <c r="C2981" i="1"/>
  <c r="C2980" i="1"/>
  <c r="C2979" i="1"/>
  <c r="C2978" i="1"/>
  <c r="C2977" i="1"/>
  <c r="C2976" i="1"/>
  <c r="C2975" i="1"/>
  <c r="C2974" i="1"/>
  <c r="C2973" i="1"/>
  <c r="C2972" i="1"/>
  <c r="C2971" i="1"/>
  <c r="C2970" i="1"/>
  <c r="C2969" i="1"/>
  <c r="C2968" i="1"/>
  <c r="C2967" i="1"/>
  <c r="C2966" i="1"/>
  <c r="C2965" i="1"/>
  <c r="C2964" i="1"/>
  <c r="C2963" i="1"/>
  <c r="C2962" i="1"/>
  <c r="C2961" i="1"/>
  <c r="C2960" i="1"/>
  <c r="C2959" i="1"/>
  <c r="C2958" i="1"/>
  <c r="C2957" i="1"/>
  <c r="C2956" i="1"/>
  <c r="C2955" i="1"/>
  <c r="C2954" i="1"/>
  <c r="C2953" i="1"/>
  <c r="C2952" i="1"/>
  <c r="C2951" i="1"/>
  <c r="C2950" i="1"/>
  <c r="C2949" i="1"/>
  <c r="C2948" i="1"/>
  <c r="C2947" i="1"/>
  <c r="C2946" i="1"/>
  <c r="C2945" i="1"/>
  <c r="C2944" i="1"/>
  <c r="C2943" i="1"/>
  <c r="C2942" i="1"/>
  <c r="C2941" i="1"/>
  <c r="C2940" i="1"/>
  <c r="C2939" i="1"/>
  <c r="C2938" i="1"/>
  <c r="C2937" i="1"/>
  <c r="C2936" i="1"/>
  <c r="C2935" i="1"/>
  <c r="C2934" i="1"/>
  <c r="C2933" i="1"/>
  <c r="C2932" i="1"/>
  <c r="C2931" i="1"/>
  <c r="C2930" i="1"/>
  <c r="C2929" i="1"/>
  <c r="C2928" i="1"/>
  <c r="C2927" i="1"/>
  <c r="C2926" i="1"/>
  <c r="C2925" i="1"/>
  <c r="C2924" i="1"/>
  <c r="C2923" i="1"/>
  <c r="C2922" i="1"/>
  <c r="C2921" i="1"/>
  <c r="C2920" i="1"/>
  <c r="C2919" i="1"/>
  <c r="C2918" i="1"/>
  <c r="C2917" i="1"/>
  <c r="C2916" i="1"/>
  <c r="C2915" i="1"/>
  <c r="C2914" i="1"/>
  <c r="C2913" i="1"/>
  <c r="C2912" i="1"/>
  <c r="C2911" i="1"/>
  <c r="C2910" i="1"/>
  <c r="C2909" i="1"/>
  <c r="C2908" i="1"/>
  <c r="C2907" i="1"/>
  <c r="C2906" i="1"/>
  <c r="C2905" i="1"/>
  <c r="C2904" i="1"/>
  <c r="C2903" i="1"/>
  <c r="C2902" i="1"/>
  <c r="C2901" i="1"/>
  <c r="C2900" i="1"/>
  <c r="C2899" i="1"/>
  <c r="C2898" i="1"/>
  <c r="C2897" i="1"/>
  <c r="C2896" i="1"/>
  <c r="C2895" i="1"/>
  <c r="C2894" i="1"/>
  <c r="C2893" i="1"/>
  <c r="C2892" i="1"/>
  <c r="C2891" i="1"/>
  <c r="C2890" i="1"/>
  <c r="C2889" i="1"/>
  <c r="C2888" i="1"/>
  <c r="C2887" i="1"/>
  <c r="C2886" i="1"/>
  <c r="C2885" i="1"/>
  <c r="C2884" i="1"/>
  <c r="C2883" i="1"/>
  <c r="C2882" i="1"/>
  <c r="C2881" i="1"/>
  <c r="C2880" i="1"/>
  <c r="C2879" i="1"/>
  <c r="C2878" i="1"/>
  <c r="C2877" i="1"/>
  <c r="C2876" i="1"/>
  <c r="C2875" i="1"/>
  <c r="C2874" i="1"/>
  <c r="C2873" i="1"/>
  <c r="C2872" i="1"/>
  <c r="C2871" i="1"/>
  <c r="C2870" i="1"/>
  <c r="C2869" i="1"/>
  <c r="C2868" i="1"/>
  <c r="C2867" i="1"/>
  <c r="C2866" i="1"/>
  <c r="C2865" i="1"/>
  <c r="C2864" i="1"/>
  <c r="C2863" i="1"/>
  <c r="C2862" i="1"/>
  <c r="C2861" i="1"/>
  <c r="C2860" i="1"/>
  <c r="C2859" i="1"/>
  <c r="C2858" i="1"/>
  <c r="C2857" i="1"/>
  <c r="C2856" i="1"/>
  <c r="C2855" i="1"/>
  <c r="C2854" i="1"/>
  <c r="C2853" i="1"/>
  <c r="C2852" i="1"/>
  <c r="C2851" i="1"/>
  <c r="C2850" i="1"/>
  <c r="C2849" i="1"/>
  <c r="C2848" i="1"/>
  <c r="C2847" i="1"/>
  <c r="C2846" i="1"/>
  <c r="C2845" i="1"/>
  <c r="C2844" i="1"/>
  <c r="C2843" i="1"/>
  <c r="C2842" i="1"/>
  <c r="C2841" i="1"/>
  <c r="C2840" i="1"/>
  <c r="C2839" i="1"/>
  <c r="C2838" i="1"/>
  <c r="C2837" i="1"/>
  <c r="C2836" i="1"/>
  <c r="C2835" i="1"/>
  <c r="C2834" i="1"/>
  <c r="C2833" i="1"/>
  <c r="C2832" i="1"/>
  <c r="C2831" i="1"/>
  <c r="C2830" i="1"/>
  <c r="C2829" i="1"/>
  <c r="C2828" i="1"/>
  <c r="C2827" i="1"/>
  <c r="C2826" i="1"/>
  <c r="C2825" i="1"/>
  <c r="C2824" i="1"/>
  <c r="C2823" i="1"/>
  <c r="C2822" i="1"/>
  <c r="C2821" i="1"/>
  <c r="C2820" i="1"/>
  <c r="C2819" i="1"/>
  <c r="C2818" i="1"/>
  <c r="C2817" i="1"/>
  <c r="C2816" i="1"/>
  <c r="C2815" i="1"/>
  <c r="C2814" i="1"/>
  <c r="C2813" i="1"/>
  <c r="C2812" i="1"/>
  <c r="C2811" i="1"/>
  <c r="C2810" i="1"/>
  <c r="C2809" i="1"/>
  <c r="C2808" i="1"/>
  <c r="C2807" i="1"/>
  <c r="C2806" i="1"/>
  <c r="C2805" i="1"/>
  <c r="C2804" i="1"/>
  <c r="C2803" i="1"/>
  <c r="C2802" i="1"/>
  <c r="C2801" i="1"/>
  <c r="C2800" i="1"/>
  <c r="C2799" i="1"/>
  <c r="C2798" i="1"/>
  <c r="C2797" i="1"/>
  <c r="C2796" i="1"/>
  <c r="C2795" i="1"/>
  <c r="C2794" i="1"/>
  <c r="C2793" i="1"/>
  <c r="C2792" i="1"/>
  <c r="C2791" i="1"/>
  <c r="C2790" i="1"/>
  <c r="C2789" i="1"/>
  <c r="C2788" i="1"/>
  <c r="C2787" i="1"/>
  <c r="C2786" i="1"/>
  <c r="C2785" i="1"/>
  <c r="C2784" i="1"/>
  <c r="C2783" i="1"/>
  <c r="C2782" i="1"/>
  <c r="C2781" i="1"/>
  <c r="C2780" i="1"/>
  <c r="C2779" i="1"/>
  <c r="C2778" i="1"/>
  <c r="C2777" i="1"/>
  <c r="C2776" i="1"/>
  <c r="C2775" i="1"/>
  <c r="C2774" i="1"/>
  <c r="C2773" i="1"/>
  <c r="C2772" i="1"/>
  <c r="C2771" i="1"/>
  <c r="C2770" i="1"/>
  <c r="C2769" i="1"/>
  <c r="C2768" i="1"/>
  <c r="C2767" i="1"/>
  <c r="C2766" i="1"/>
  <c r="C2765" i="1"/>
  <c r="C2764" i="1"/>
  <c r="C2763" i="1"/>
  <c r="C2762" i="1"/>
  <c r="C2761" i="1"/>
  <c r="C2760" i="1"/>
  <c r="C2759" i="1"/>
  <c r="C2758" i="1"/>
  <c r="C2757" i="1"/>
  <c r="C2756" i="1"/>
  <c r="C2755" i="1"/>
  <c r="C2754" i="1"/>
  <c r="C2753" i="1"/>
  <c r="C2752" i="1"/>
  <c r="C2751" i="1"/>
  <c r="C2750" i="1"/>
  <c r="C2749" i="1"/>
  <c r="C2748" i="1"/>
  <c r="C2747" i="1"/>
  <c r="C2746" i="1"/>
  <c r="C2745" i="1"/>
  <c r="C2744" i="1"/>
  <c r="C2743" i="1"/>
  <c r="C2742" i="1"/>
  <c r="C2741" i="1"/>
  <c r="C2740" i="1"/>
  <c r="C2739" i="1"/>
  <c r="C2738" i="1"/>
  <c r="C2737" i="1"/>
  <c r="C2736" i="1"/>
  <c r="C2735" i="1"/>
  <c r="C2734" i="1"/>
  <c r="C2733" i="1"/>
  <c r="C2732" i="1"/>
  <c r="C2731" i="1"/>
  <c r="C2730" i="1"/>
  <c r="C2729" i="1"/>
  <c r="C2728" i="1"/>
  <c r="C2727" i="1"/>
  <c r="C2726" i="1"/>
  <c r="C2725" i="1"/>
  <c r="C2724" i="1"/>
  <c r="C2723" i="1"/>
  <c r="C2722" i="1"/>
  <c r="C2721" i="1"/>
  <c r="C2720" i="1"/>
  <c r="C2719" i="1"/>
  <c r="C2718" i="1"/>
  <c r="C2717" i="1"/>
  <c r="C2716" i="1"/>
  <c r="C2715" i="1"/>
  <c r="C2714" i="1"/>
  <c r="C2713" i="1"/>
  <c r="C2712" i="1"/>
  <c r="C2711" i="1"/>
  <c r="C2710" i="1"/>
  <c r="C2709" i="1"/>
  <c r="C2708" i="1"/>
  <c r="C2707" i="1"/>
  <c r="C2706" i="1"/>
  <c r="C2705" i="1"/>
  <c r="C2704" i="1"/>
  <c r="C2703" i="1"/>
  <c r="C2702" i="1"/>
  <c r="C2701" i="1"/>
  <c r="C2700" i="1"/>
  <c r="C2699" i="1"/>
  <c r="C2698" i="1"/>
  <c r="C2697" i="1"/>
  <c r="C2696" i="1"/>
  <c r="C2695" i="1"/>
  <c r="C2694" i="1"/>
  <c r="C2693" i="1"/>
  <c r="C2692" i="1"/>
  <c r="C2691" i="1"/>
  <c r="C2690" i="1"/>
  <c r="C2689" i="1"/>
  <c r="C2688" i="1"/>
  <c r="C2687" i="1"/>
  <c r="C2686" i="1"/>
  <c r="C2685" i="1"/>
  <c r="C2684" i="1"/>
  <c r="C2683" i="1"/>
  <c r="C2682" i="1"/>
  <c r="C2681" i="1"/>
  <c r="C2680" i="1"/>
  <c r="C2679" i="1"/>
  <c r="C2678" i="1"/>
  <c r="C2677" i="1"/>
  <c r="C2676" i="1"/>
  <c r="C2675" i="1"/>
  <c r="C2674" i="1"/>
  <c r="C2673" i="1"/>
  <c r="C2672" i="1"/>
  <c r="C2671" i="1"/>
  <c r="C2670" i="1"/>
  <c r="C2669" i="1"/>
  <c r="C2668" i="1"/>
  <c r="C2667" i="1"/>
  <c r="C2666" i="1"/>
  <c r="C2665" i="1"/>
  <c r="C2664" i="1"/>
  <c r="C2663" i="1"/>
  <c r="C2662" i="1"/>
  <c r="C2661" i="1"/>
  <c r="C2660" i="1"/>
  <c r="C2659" i="1"/>
  <c r="C2658" i="1"/>
  <c r="C2657" i="1"/>
  <c r="C2656" i="1"/>
  <c r="C2655" i="1"/>
  <c r="C2654" i="1"/>
  <c r="C2653" i="1"/>
  <c r="C2652" i="1"/>
  <c r="C2651" i="1"/>
  <c r="C2650" i="1"/>
  <c r="C2649" i="1"/>
  <c r="C2648" i="1"/>
  <c r="C2647" i="1"/>
  <c r="C2646" i="1"/>
  <c r="C2645" i="1"/>
  <c r="C2644" i="1"/>
  <c r="C2643" i="1"/>
  <c r="C2642" i="1"/>
  <c r="C2641" i="1"/>
  <c r="C2640" i="1"/>
  <c r="C2639" i="1"/>
  <c r="C2638" i="1"/>
  <c r="C2637" i="1"/>
  <c r="C2636" i="1"/>
  <c r="C2635" i="1"/>
  <c r="C2634" i="1"/>
  <c r="C2633" i="1"/>
  <c r="C2632" i="1"/>
  <c r="C2631" i="1"/>
  <c r="C2630" i="1"/>
  <c r="C2629" i="1"/>
  <c r="C2628" i="1"/>
  <c r="C2627" i="1"/>
  <c r="C2626" i="1"/>
  <c r="C2625" i="1"/>
  <c r="C2624" i="1"/>
  <c r="C2623" i="1"/>
  <c r="C2622" i="1"/>
  <c r="C2621" i="1"/>
  <c r="C2620" i="1"/>
  <c r="C2619" i="1"/>
  <c r="C2618" i="1"/>
  <c r="C2617" i="1"/>
  <c r="C2616" i="1"/>
  <c r="C2615" i="1"/>
  <c r="C2614" i="1"/>
  <c r="C2613" i="1"/>
  <c r="C2612" i="1"/>
  <c r="C2611" i="1"/>
  <c r="C2610" i="1"/>
  <c r="C2609" i="1"/>
  <c r="C2608" i="1"/>
  <c r="C2607" i="1"/>
  <c r="C2606" i="1"/>
  <c r="C2605" i="1"/>
  <c r="C2604" i="1"/>
  <c r="C2603" i="1"/>
  <c r="C2602" i="1"/>
  <c r="C2601" i="1"/>
  <c r="C2600" i="1"/>
  <c r="C2599" i="1"/>
  <c r="C2598" i="1"/>
  <c r="C2597" i="1"/>
  <c r="C2596" i="1"/>
  <c r="C2595" i="1"/>
  <c r="C2594" i="1"/>
  <c r="C2593" i="1"/>
  <c r="C2592" i="1"/>
  <c r="C2591" i="1"/>
  <c r="C2590" i="1"/>
  <c r="C2589" i="1"/>
  <c r="C2588" i="1"/>
  <c r="C2587" i="1"/>
  <c r="C2586" i="1"/>
  <c r="C2585" i="1"/>
  <c r="C2584" i="1"/>
  <c r="C2583" i="1"/>
  <c r="C2582" i="1"/>
  <c r="C2581" i="1"/>
  <c r="C2580" i="1"/>
  <c r="C2579" i="1"/>
  <c r="C2578" i="1"/>
  <c r="C2577" i="1"/>
  <c r="C2576" i="1"/>
  <c r="C2575" i="1"/>
  <c r="C2574" i="1"/>
  <c r="C2573" i="1"/>
  <c r="C2572" i="1"/>
  <c r="C2571" i="1"/>
  <c r="C2570" i="1"/>
  <c r="C2569" i="1"/>
  <c r="C2568" i="1"/>
  <c r="C2567" i="1"/>
  <c r="C2566" i="1"/>
  <c r="C2565" i="1"/>
  <c r="C2564" i="1"/>
  <c r="C2563" i="1"/>
  <c r="C2562" i="1"/>
  <c r="C2561" i="1"/>
  <c r="C2560" i="1"/>
  <c r="C2559" i="1"/>
  <c r="C2558" i="1"/>
  <c r="C2557" i="1"/>
  <c r="C2556" i="1"/>
  <c r="C2555" i="1"/>
  <c r="C2554" i="1"/>
  <c r="C2553" i="1"/>
  <c r="C2552" i="1"/>
  <c r="C2551" i="1"/>
  <c r="C2550" i="1"/>
  <c r="C2549" i="1"/>
  <c r="C2548" i="1"/>
  <c r="C2547" i="1"/>
  <c r="C2546" i="1"/>
  <c r="C2545" i="1"/>
  <c r="C2544" i="1"/>
  <c r="C2543" i="1"/>
  <c r="C2542" i="1"/>
  <c r="C2541" i="1"/>
  <c r="C2540" i="1"/>
  <c r="C2539" i="1"/>
  <c r="C2538" i="1"/>
  <c r="C2537" i="1"/>
  <c r="C2536" i="1"/>
  <c r="C2535" i="1"/>
  <c r="C2534" i="1"/>
  <c r="C2533" i="1"/>
  <c r="C2532" i="1"/>
  <c r="C2531" i="1"/>
  <c r="C2530" i="1"/>
  <c r="C2529" i="1"/>
  <c r="C2528" i="1"/>
  <c r="C2527" i="1"/>
  <c r="C2526" i="1"/>
  <c r="C2525" i="1"/>
  <c r="C2524" i="1"/>
  <c r="C2523" i="1"/>
  <c r="C2522" i="1"/>
  <c r="C2521" i="1"/>
  <c r="C2520" i="1"/>
  <c r="C2519" i="1"/>
  <c r="C2518" i="1"/>
  <c r="C2517" i="1"/>
  <c r="C2516" i="1"/>
  <c r="C2515" i="1"/>
  <c r="C2514" i="1"/>
  <c r="C2513" i="1"/>
  <c r="C2512" i="1"/>
  <c r="C2511" i="1"/>
  <c r="C2510" i="1"/>
  <c r="C2509" i="1"/>
  <c r="C2508" i="1"/>
  <c r="C2507" i="1"/>
  <c r="C2506" i="1"/>
  <c r="C2505" i="1"/>
  <c r="C2504" i="1"/>
  <c r="C2503" i="1"/>
  <c r="C2502" i="1"/>
  <c r="C2501" i="1"/>
  <c r="C2500" i="1"/>
  <c r="C2499" i="1"/>
  <c r="C2498" i="1"/>
  <c r="C2497" i="1"/>
  <c r="C2496" i="1"/>
  <c r="C2495" i="1"/>
  <c r="C2494" i="1"/>
  <c r="C2493" i="1"/>
  <c r="C2492" i="1"/>
  <c r="C2491" i="1"/>
  <c r="C2490" i="1"/>
  <c r="C2489" i="1"/>
  <c r="C2488" i="1"/>
  <c r="C2487" i="1"/>
  <c r="C2486" i="1"/>
  <c r="C2485" i="1"/>
  <c r="C2484" i="1"/>
  <c r="C2483" i="1"/>
  <c r="C2482" i="1"/>
  <c r="C2481" i="1"/>
  <c r="C2480" i="1"/>
  <c r="C2479" i="1"/>
  <c r="C2478" i="1"/>
  <c r="C2477" i="1"/>
  <c r="C2476" i="1"/>
  <c r="C2475" i="1"/>
  <c r="C2474" i="1"/>
  <c r="C2473" i="1"/>
  <c r="C2472" i="1"/>
  <c r="C2471" i="1"/>
  <c r="C2470" i="1"/>
  <c r="C2469" i="1"/>
  <c r="C2468" i="1"/>
  <c r="C2467" i="1"/>
  <c r="C2466" i="1"/>
  <c r="C2465" i="1"/>
  <c r="C2464" i="1"/>
  <c r="C2463" i="1"/>
  <c r="C2462" i="1"/>
  <c r="C2461" i="1"/>
  <c r="C2460" i="1"/>
  <c r="C2459" i="1"/>
  <c r="C2458" i="1"/>
  <c r="C2457" i="1"/>
  <c r="C2456" i="1"/>
  <c r="C2455" i="1"/>
  <c r="C2454" i="1"/>
  <c r="C2453" i="1"/>
  <c r="C2452" i="1"/>
  <c r="C2451" i="1"/>
  <c r="C2450" i="1"/>
  <c r="C2449" i="1"/>
  <c r="C2448" i="1"/>
  <c r="C2447" i="1"/>
  <c r="C2446" i="1"/>
  <c r="C2445" i="1"/>
  <c r="C2444" i="1"/>
  <c r="C2443" i="1"/>
  <c r="C2442" i="1"/>
  <c r="C2441" i="1"/>
  <c r="C2440" i="1"/>
  <c r="C2439" i="1"/>
  <c r="C2438" i="1"/>
  <c r="C2437" i="1"/>
  <c r="C2436" i="1"/>
  <c r="C2435" i="1"/>
  <c r="C2434" i="1"/>
  <c r="C2433" i="1"/>
  <c r="C2432" i="1"/>
  <c r="C2431" i="1"/>
  <c r="C2430" i="1"/>
  <c r="C2429" i="1"/>
  <c r="C2428" i="1"/>
  <c r="C2427" i="1"/>
  <c r="C2426" i="1"/>
  <c r="C2425" i="1"/>
  <c r="C2424" i="1"/>
  <c r="C2423" i="1"/>
  <c r="C2422" i="1"/>
  <c r="C2421" i="1"/>
  <c r="C2420" i="1"/>
  <c r="C2419" i="1"/>
  <c r="C2418" i="1"/>
  <c r="C2417" i="1"/>
  <c r="C2416" i="1"/>
  <c r="C2415" i="1"/>
  <c r="C2414" i="1"/>
  <c r="C2413" i="1"/>
  <c r="C2412" i="1"/>
  <c r="C2411" i="1"/>
  <c r="C2410" i="1"/>
  <c r="C2409" i="1"/>
  <c r="C2408" i="1"/>
  <c r="C2407" i="1"/>
  <c r="C2406" i="1"/>
  <c r="C2405" i="1"/>
  <c r="C2404" i="1"/>
  <c r="C2403" i="1"/>
  <c r="C2402" i="1"/>
  <c r="C2401" i="1"/>
  <c r="C2400" i="1"/>
  <c r="C2399" i="1"/>
  <c r="C2398" i="1"/>
  <c r="C2397" i="1"/>
  <c r="C2396" i="1"/>
  <c r="C2395" i="1"/>
  <c r="C2394" i="1"/>
  <c r="C2393" i="1"/>
  <c r="C2392" i="1"/>
  <c r="C2391" i="1"/>
  <c r="C2390" i="1"/>
  <c r="C2389" i="1"/>
  <c r="C2388" i="1"/>
  <c r="C2387" i="1"/>
  <c r="C2386" i="1"/>
  <c r="C2385" i="1"/>
  <c r="C2384" i="1"/>
  <c r="C2383" i="1"/>
  <c r="C2382" i="1"/>
  <c r="C2381" i="1"/>
  <c r="C2380" i="1"/>
  <c r="C2379" i="1"/>
  <c r="C2378" i="1"/>
  <c r="C2377" i="1"/>
  <c r="C2376" i="1"/>
  <c r="C2375" i="1"/>
  <c r="C2374" i="1"/>
  <c r="C2373" i="1"/>
  <c r="C2372" i="1"/>
  <c r="C2371" i="1"/>
  <c r="C2370" i="1"/>
  <c r="C2369" i="1"/>
  <c r="C2368" i="1"/>
  <c r="C2367" i="1"/>
  <c r="C2366" i="1"/>
  <c r="C2365" i="1"/>
  <c r="C2364" i="1"/>
  <c r="C2363" i="1"/>
  <c r="C2362" i="1"/>
  <c r="C2361" i="1"/>
  <c r="C2360" i="1"/>
  <c r="C2359" i="1"/>
  <c r="C2358" i="1"/>
  <c r="C2357" i="1"/>
  <c r="C2356" i="1"/>
  <c r="C2355" i="1"/>
  <c r="C2354" i="1"/>
  <c r="C2353" i="1"/>
  <c r="C2352" i="1"/>
  <c r="C2351" i="1"/>
  <c r="C2350" i="1"/>
  <c r="C2349" i="1"/>
  <c r="C2348" i="1"/>
  <c r="C2347" i="1"/>
  <c r="C2346" i="1"/>
  <c r="C2345" i="1"/>
  <c r="C2344" i="1"/>
  <c r="C2343" i="1"/>
  <c r="C2342" i="1"/>
  <c r="C2341" i="1"/>
  <c r="C2340" i="1"/>
  <c r="C2339" i="1"/>
  <c r="C2338" i="1"/>
  <c r="C2337" i="1"/>
  <c r="C2336" i="1"/>
  <c r="C2335" i="1"/>
  <c r="C2334" i="1"/>
  <c r="C2333" i="1"/>
  <c r="C2332" i="1"/>
  <c r="C2331" i="1"/>
  <c r="C2330" i="1"/>
  <c r="C2329" i="1"/>
  <c r="C2328" i="1"/>
  <c r="C2327" i="1"/>
  <c r="C2326" i="1"/>
  <c r="C2325" i="1"/>
  <c r="C2324" i="1"/>
  <c r="C2323" i="1"/>
  <c r="C2322" i="1"/>
  <c r="C2321" i="1"/>
  <c r="C2320" i="1"/>
  <c r="C2319" i="1"/>
  <c r="C2318" i="1"/>
  <c r="C2317" i="1"/>
  <c r="C2316" i="1"/>
  <c r="C2315" i="1"/>
  <c r="C2314" i="1"/>
  <c r="C2313" i="1"/>
  <c r="C2312" i="1"/>
  <c r="C2311" i="1"/>
  <c r="C2310" i="1"/>
  <c r="C2309" i="1"/>
  <c r="C2308" i="1"/>
  <c r="C2307" i="1"/>
  <c r="C2306" i="1"/>
  <c r="C2305" i="1"/>
  <c r="C2304" i="1"/>
  <c r="C2303" i="1"/>
  <c r="C2302" i="1"/>
  <c r="C2301" i="1"/>
  <c r="C2300" i="1"/>
  <c r="C2299" i="1"/>
  <c r="C2298" i="1"/>
  <c r="C2297" i="1"/>
  <c r="C2296" i="1"/>
  <c r="C2295" i="1"/>
  <c r="C2294" i="1"/>
  <c r="C2293" i="1"/>
  <c r="C2292" i="1"/>
  <c r="C2291" i="1"/>
  <c r="C2290" i="1"/>
  <c r="C2289" i="1"/>
  <c r="C2288" i="1"/>
  <c r="C2287" i="1"/>
  <c r="C2286" i="1"/>
  <c r="C2285" i="1"/>
  <c r="C2284" i="1"/>
  <c r="C2283" i="1"/>
  <c r="C2282" i="1"/>
  <c r="C2281" i="1"/>
  <c r="C2280" i="1"/>
  <c r="C2279" i="1"/>
  <c r="C2278" i="1"/>
  <c r="C2277" i="1"/>
  <c r="C2276" i="1"/>
  <c r="C2275" i="1"/>
  <c r="C2274" i="1"/>
  <c r="C2273" i="1"/>
  <c r="C2272" i="1"/>
  <c r="C2271" i="1"/>
  <c r="C2270" i="1"/>
  <c r="C2269" i="1"/>
  <c r="C2268" i="1"/>
  <c r="C2267" i="1"/>
  <c r="C2266" i="1"/>
  <c r="C2265" i="1"/>
  <c r="C2264" i="1"/>
  <c r="C2263" i="1"/>
  <c r="C2262" i="1"/>
  <c r="C2261" i="1"/>
  <c r="C2260" i="1"/>
  <c r="C2259" i="1"/>
  <c r="C2258" i="1"/>
  <c r="C2257" i="1"/>
  <c r="C2256" i="1"/>
  <c r="C2255" i="1"/>
  <c r="C2254" i="1"/>
  <c r="C2253" i="1"/>
  <c r="C2252" i="1"/>
  <c r="C2251" i="1"/>
  <c r="C2250" i="1"/>
  <c r="C2249" i="1"/>
  <c r="C2248" i="1"/>
  <c r="C2247" i="1"/>
  <c r="C2246" i="1"/>
  <c r="C2245" i="1"/>
  <c r="C2244" i="1"/>
  <c r="C2243" i="1"/>
  <c r="C2242" i="1"/>
  <c r="C2241" i="1"/>
  <c r="C2240" i="1"/>
  <c r="C2239" i="1"/>
  <c r="C2238" i="1"/>
  <c r="C2237" i="1"/>
  <c r="C2236" i="1"/>
  <c r="C2235" i="1"/>
  <c r="C2234" i="1"/>
  <c r="C2233" i="1"/>
  <c r="C2232" i="1"/>
  <c r="C2231" i="1"/>
  <c r="C2230" i="1"/>
  <c r="C2229" i="1"/>
  <c r="C2228" i="1"/>
  <c r="C2227" i="1"/>
  <c r="C2226" i="1"/>
  <c r="C2225" i="1"/>
  <c r="C2224" i="1"/>
  <c r="C2223" i="1"/>
  <c r="C2222" i="1"/>
  <c r="C2221" i="1"/>
  <c r="C2220" i="1"/>
  <c r="C2219" i="1"/>
  <c r="C2218" i="1"/>
  <c r="C2217" i="1"/>
  <c r="C2216" i="1"/>
  <c r="C2215" i="1"/>
  <c r="C2214" i="1"/>
  <c r="C2213" i="1"/>
  <c r="C2212" i="1"/>
  <c r="C2211" i="1"/>
  <c r="C2210" i="1"/>
  <c r="C2209" i="1"/>
  <c r="C2208" i="1"/>
  <c r="C2207" i="1"/>
  <c r="C2206" i="1"/>
  <c r="C2205" i="1"/>
  <c r="C2204" i="1"/>
  <c r="C2203" i="1"/>
  <c r="C2202" i="1"/>
  <c r="C2201" i="1"/>
  <c r="C2200" i="1"/>
  <c r="C2199" i="1"/>
  <c r="C2198" i="1"/>
  <c r="C2197" i="1"/>
  <c r="C2196" i="1"/>
  <c r="C2195" i="1"/>
  <c r="C2194" i="1"/>
  <c r="C2193" i="1"/>
  <c r="C2192" i="1"/>
  <c r="C2191" i="1"/>
  <c r="C2190" i="1"/>
  <c r="C2189" i="1"/>
  <c r="C2188" i="1"/>
  <c r="C2187" i="1"/>
  <c r="C2186" i="1"/>
  <c r="C2185" i="1"/>
  <c r="C2184" i="1"/>
  <c r="C2183" i="1"/>
  <c r="C2182" i="1"/>
  <c r="C2181" i="1"/>
  <c r="C2180" i="1"/>
  <c r="C2179" i="1"/>
  <c r="C2178" i="1"/>
  <c r="C2177" i="1"/>
  <c r="C2176" i="1"/>
  <c r="C2175" i="1"/>
  <c r="C2174" i="1"/>
  <c r="C2173" i="1"/>
  <c r="C2172" i="1"/>
  <c r="C2171" i="1"/>
  <c r="C2170" i="1"/>
  <c r="C2169" i="1"/>
  <c r="C2168" i="1"/>
  <c r="C2167" i="1"/>
  <c r="C2166" i="1"/>
  <c r="C2165" i="1"/>
  <c r="C2164" i="1"/>
  <c r="C2163" i="1"/>
  <c r="C2162" i="1"/>
  <c r="C2161" i="1"/>
  <c r="C2160" i="1"/>
  <c r="C2159" i="1"/>
  <c r="C2158" i="1"/>
  <c r="C2157" i="1"/>
  <c r="C2156" i="1"/>
  <c r="C2155" i="1"/>
  <c r="C2154" i="1"/>
  <c r="C2153" i="1"/>
  <c r="C2152" i="1"/>
  <c r="C2151" i="1"/>
  <c r="C2150" i="1"/>
  <c r="C2149" i="1"/>
  <c r="C2148" i="1"/>
  <c r="C2147" i="1"/>
  <c r="C2146" i="1"/>
  <c r="C2145" i="1"/>
  <c r="C2144" i="1"/>
  <c r="C2143" i="1"/>
  <c r="C2142" i="1"/>
  <c r="C2141" i="1"/>
  <c r="C2140" i="1"/>
  <c r="C2139" i="1"/>
  <c r="C2138" i="1"/>
  <c r="C2137" i="1"/>
  <c r="C2136" i="1"/>
  <c r="C2135" i="1"/>
  <c r="C2134" i="1"/>
  <c r="C2133" i="1"/>
  <c r="C2132" i="1"/>
  <c r="C2131" i="1"/>
  <c r="C2130" i="1"/>
  <c r="C2129" i="1"/>
  <c r="C2128" i="1"/>
  <c r="C2127" i="1"/>
  <c r="C2126" i="1"/>
  <c r="C2125" i="1"/>
  <c r="C2124" i="1"/>
  <c r="C2123" i="1"/>
  <c r="C2122" i="1"/>
  <c r="C2121" i="1"/>
  <c r="C2120" i="1"/>
  <c r="C2119" i="1"/>
  <c r="C2118" i="1"/>
  <c r="C2117" i="1"/>
  <c r="C2116" i="1"/>
  <c r="C2115" i="1"/>
  <c r="C2114" i="1"/>
  <c r="C2113" i="1"/>
  <c r="C2112" i="1"/>
  <c r="C2111" i="1"/>
  <c r="C2110" i="1"/>
  <c r="C2109" i="1"/>
  <c r="C2108" i="1"/>
  <c r="C2107" i="1"/>
  <c r="C2106" i="1"/>
  <c r="C2105" i="1"/>
  <c r="C2104" i="1"/>
  <c r="C2103" i="1"/>
  <c r="C2102" i="1"/>
  <c r="C2101" i="1"/>
  <c r="C2100" i="1"/>
  <c r="C2099" i="1"/>
  <c r="C2098" i="1"/>
  <c r="C2097" i="1"/>
  <c r="C2096" i="1"/>
  <c r="C2095" i="1"/>
  <c r="C2094" i="1"/>
  <c r="C2093" i="1"/>
  <c r="C2092" i="1"/>
  <c r="C2091" i="1"/>
  <c r="C2090" i="1"/>
  <c r="C2089" i="1"/>
  <c r="C2088" i="1"/>
  <c r="C2087" i="1"/>
  <c r="C2086" i="1"/>
  <c r="C2085" i="1"/>
  <c r="C2084" i="1"/>
  <c r="C2083" i="1"/>
  <c r="C2082" i="1"/>
  <c r="C2081" i="1"/>
  <c r="C2080" i="1"/>
  <c r="C2079" i="1"/>
  <c r="C2078" i="1"/>
  <c r="C2077" i="1"/>
  <c r="C2076" i="1"/>
  <c r="C2075" i="1"/>
  <c r="C2074" i="1"/>
  <c r="C2073" i="1"/>
  <c r="C2072" i="1"/>
  <c r="C2071" i="1"/>
  <c r="C2070" i="1"/>
  <c r="C2069" i="1"/>
  <c r="C2068" i="1"/>
  <c r="C2067" i="1"/>
  <c r="C2066" i="1"/>
  <c r="C2065" i="1"/>
  <c r="C2064" i="1"/>
  <c r="C2063" i="1"/>
  <c r="C2062" i="1"/>
  <c r="C2061" i="1"/>
  <c r="C2060" i="1"/>
  <c r="C2059" i="1"/>
  <c r="C2058" i="1"/>
  <c r="C2057" i="1"/>
  <c r="C2056" i="1"/>
  <c r="C2055" i="1"/>
  <c r="C2054" i="1"/>
  <c r="C2053" i="1"/>
  <c r="C2052" i="1"/>
  <c r="C2051" i="1"/>
  <c r="C2050" i="1"/>
  <c r="C2049" i="1"/>
  <c r="C2048" i="1"/>
  <c r="C2047" i="1"/>
  <c r="C2046" i="1"/>
  <c r="C2045" i="1"/>
  <c r="C2044" i="1"/>
  <c r="C2043" i="1"/>
  <c r="C2042" i="1"/>
  <c r="C2041" i="1"/>
  <c r="C2040" i="1"/>
  <c r="C2039" i="1"/>
  <c r="C2038" i="1"/>
  <c r="C2037" i="1"/>
  <c r="C2036" i="1"/>
  <c r="C2035" i="1"/>
  <c r="C2034" i="1"/>
  <c r="C2033" i="1"/>
  <c r="C2032" i="1"/>
  <c r="C2031" i="1"/>
  <c r="C2030" i="1"/>
  <c r="C2029" i="1"/>
  <c r="C2028" i="1"/>
  <c r="C2027" i="1"/>
  <c r="C2026" i="1"/>
  <c r="C2025" i="1"/>
  <c r="C2024" i="1"/>
  <c r="C2023" i="1"/>
  <c r="C2022" i="1"/>
  <c r="C2021" i="1"/>
  <c r="C2020" i="1"/>
  <c r="C2019" i="1"/>
  <c r="C2018" i="1"/>
  <c r="C2017" i="1"/>
  <c r="C2016" i="1"/>
  <c r="C2015" i="1"/>
  <c r="C2014" i="1"/>
  <c r="C2013" i="1"/>
  <c r="C2012" i="1"/>
  <c r="C2011" i="1"/>
  <c r="C2010" i="1"/>
  <c r="C2009" i="1"/>
  <c r="C2008" i="1"/>
  <c r="C2007" i="1"/>
  <c r="C2006" i="1"/>
  <c r="C2005" i="1"/>
  <c r="C2004" i="1"/>
  <c r="C2003" i="1"/>
  <c r="C2002" i="1"/>
  <c r="C2001" i="1"/>
  <c r="C2000" i="1"/>
  <c r="C1999" i="1"/>
  <c r="C1998" i="1"/>
  <c r="C1997" i="1"/>
  <c r="C1996" i="1"/>
  <c r="C1995" i="1"/>
  <c r="C1994" i="1"/>
  <c r="C1993" i="1"/>
  <c r="C1992" i="1"/>
  <c r="C1991" i="1"/>
  <c r="C1990" i="1"/>
  <c r="C1989" i="1"/>
  <c r="C1988" i="1"/>
  <c r="C1987" i="1"/>
  <c r="C1986" i="1"/>
  <c r="C1985" i="1"/>
  <c r="C1984" i="1"/>
  <c r="C1983" i="1"/>
  <c r="C1982" i="1"/>
  <c r="C1981" i="1"/>
  <c r="C1980" i="1"/>
  <c r="C1979" i="1"/>
  <c r="C1978" i="1"/>
  <c r="C1977" i="1"/>
  <c r="C1976" i="1"/>
  <c r="C1975" i="1"/>
  <c r="C1974" i="1"/>
  <c r="C1973" i="1"/>
  <c r="C1972" i="1"/>
  <c r="C1971" i="1"/>
  <c r="C1970" i="1"/>
  <c r="C1969" i="1"/>
  <c r="C1968" i="1"/>
  <c r="C1967" i="1"/>
  <c r="C1966" i="1"/>
  <c r="C1965" i="1"/>
  <c r="C1964" i="1"/>
  <c r="C1963" i="1"/>
  <c r="C1962" i="1"/>
  <c r="C1961" i="1"/>
  <c r="C1960" i="1"/>
  <c r="C1959" i="1"/>
  <c r="C1958" i="1"/>
  <c r="C1957" i="1"/>
  <c r="C1956" i="1"/>
  <c r="C1955" i="1"/>
  <c r="C1954" i="1"/>
  <c r="C1953" i="1"/>
  <c r="C1952" i="1"/>
  <c r="C1951" i="1"/>
  <c r="C1950" i="1"/>
  <c r="C1949" i="1"/>
  <c r="C1948" i="1"/>
  <c r="C1947" i="1"/>
  <c r="C1946" i="1"/>
  <c r="C1945" i="1"/>
  <c r="C1944" i="1"/>
  <c r="C1943" i="1"/>
  <c r="C1942" i="1"/>
  <c r="C1941" i="1"/>
  <c r="C1940" i="1"/>
  <c r="C1939" i="1"/>
  <c r="C1938" i="1"/>
  <c r="C1937" i="1"/>
  <c r="C1936" i="1"/>
  <c r="C1935" i="1"/>
  <c r="C1934" i="1"/>
  <c r="C1933" i="1"/>
  <c r="C1932" i="1"/>
  <c r="C1931" i="1"/>
  <c r="C1930" i="1"/>
  <c r="C1929" i="1"/>
  <c r="C1928" i="1"/>
  <c r="C1927" i="1"/>
  <c r="C1926" i="1"/>
  <c r="C1925" i="1"/>
  <c r="C1924" i="1"/>
  <c r="C1923" i="1"/>
  <c r="C1922" i="1"/>
  <c r="C1921" i="1"/>
  <c r="C1920" i="1"/>
  <c r="C1919" i="1"/>
  <c r="C1918" i="1"/>
  <c r="C1917" i="1"/>
  <c r="C1916" i="1"/>
  <c r="C1915" i="1"/>
  <c r="C1914" i="1"/>
  <c r="C1913" i="1"/>
  <c r="C1912" i="1"/>
  <c r="C1911" i="1"/>
  <c r="C1910" i="1"/>
  <c r="C1909" i="1"/>
  <c r="C1908" i="1"/>
  <c r="C1907" i="1"/>
  <c r="C1906" i="1"/>
  <c r="C1905" i="1"/>
  <c r="C1904" i="1"/>
  <c r="C1903" i="1"/>
  <c r="C1902" i="1"/>
  <c r="C1901" i="1"/>
  <c r="C1900" i="1"/>
  <c r="C1899" i="1"/>
  <c r="C1898" i="1"/>
  <c r="C1897" i="1"/>
  <c r="C1896" i="1"/>
  <c r="C1895" i="1"/>
  <c r="C1894" i="1"/>
  <c r="C1893" i="1"/>
  <c r="C1892" i="1"/>
  <c r="C1891" i="1"/>
  <c r="C1890" i="1"/>
  <c r="C1889" i="1"/>
  <c r="C1888" i="1"/>
  <c r="C1887" i="1"/>
  <c r="C1886" i="1"/>
  <c r="C1885" i="1"/>
  <c r="C1884" i="1"/>
  <c r="C1883" i="1"/>
  <c r="C1882" i="1"/>
  <c r="C1881" i="1"/>
  <c r="C1880" i="1"/>
  <c r="C1879" i="1"/>
  <c r="C1878" i="1"/>
  <c r="C1877" i="1"/>
  <c r="C1876" i="1"/>
  <c r="C1875" i="1"/>
  <c r="C1874" i="1"/>
  <c r="C1873" i="1"/>
  <c r="C1872" i="1"/>
  <c r="C1871" i="1"/>
  <c r="C1870" i="1"/>
  <c r="C1869" i="1"/>
  <c r="C1868" i="1"/>
  <c r="C1867" i="1"/>
  <c r="C1866" i="1"/>
  <c r="C1865" i="1"/>
  <c r="C1864" i="1"/>
  <c r="C1863" i="1"/>
  <c r="C1862" i="1"/>
  <c r="C1861" i="1"/>
  <c r="C1860" i="1"/>
  <c r="C1859" i="1"/>
  <c r="C1858" i="1"/>
  <c r="C1857" i="1"/>
  <c r="C1856" i="1"/>
  <c r="C1855" i="1"/>
  <c r="C1854" i="1"/>
  <c r="C1853" i="1"/>
  <c r="C1852" i="1"/>
  <c r="C1851" i="1"/>
  <c r="C1850" i="1"/>
  <c r="C1849" i="1"/>
  <c r="C1848" i="1"/>
  <c r="C1847" i="1"/>
  <c r="C1846" i="1"/>
  <c r="C1845" i="1"/>
  <c r="C1844" i="1"/>
  <c r="C1843" i="1"/>
  <c r="C1842" i="1"/>
  <c r="C1841" i="1"/>
  <c r="C1840" i="1"/>
  <c r="C1839" i="1"/>
  <c r="C1838" i="1"/>
  <c r="C1837" i="1"/>
  <c r="C1836" i="1"/>
  <c r="C1835" i="1"/>
  <c r="C1834" i="1"/>
  <c r="C1833" i="1"/>
  <c r="C1832" i="1"/>
  <c r="C1831" i="1"/>
  <c r="C1830" i="1"/>
  <c r="C1829" i="1"/>
  <c r="C1828" i="1"/>
  <c r="C1827" i="1"/>
  <c r="C1826" i="1"/>
  <c r="C1825" i="1"/>
  <c r="C1824" i="1"/>
  <c r="C1823" i="1"/>
  <c r="C1822" i="1"/>
  <c r="C1821" i="1"/>
  <c r="C1820" i="1"/>
  <c r="C1819" i="1"/>
  <c r="C1818" i="1"/>
  <c r="C1817" i="1"/>
  <c r="C1816" i="1"/>
  <c r="C1815" i="1"/>
  <c r="C1814" i="1"/>
  <c r="C1813" i="1"/>
  <c r="C1812" i="1"/>
  <c r="C1811" i="1"/>
  <c r="C1810" i="1"/>
  <c r="C1809" i="1"/>
  <c r="C1808" i="1"/>
  <c r="C1807" i="1"/>
  <c r="C1806" i="1"/>
  <c r="C1805" i="1"/>
  <c r="C1804" i="1"/>
  <c r="C1803" i="1"/>
  <c r="C1802" i="1"/>
  <c r="C1801" i="1"/>
  <c r="C1800" i="1"/>
  <c r="C1799" i="1"/>
  <c r="C1798" i="1"/>
  <c r="C1797" i="1"/>
  <c r="C1796" i="1"/>
  <c r="C1795" i="1"/>
  <c r="C1794" i="1"/>
  <c r="C1793" i="1"/>
  <c r="C1792" i="1"/>
  <c r="C1791" i="1"/>
  <c r="C1790" i="1"/>
  <c r="C1789" i="1"/>
  <c r="C1788" i="1"/>
  <c r="C1787" i="1"/>
  <c r="C1786" i="1"/>
  <c r="C1785" i="1"/>
  <c r="C1784" i="1"/>
  <c r="C1783" i="1"/>
  <c r="C1782" i="1"/>
  <c r="C1781" i="1"/>
  <c r="C1780" i="1"/>
  <c r="C1779" i="1"/>
  <c r="C1778" i="1"/>
  <c r="C1777" i="1"/>
  <c r="C1776" i="1"/>
  <c r="C1775" i="1"/>
  <c r="C1774" i="1"/>
  <c r="C1773" i="1"/>
  <c r="C1772" i="1"/>
  <c r="C1771" i="1"/>
  <c r="C1770" i="1"/>
  <c r="C1769" i="1"/>
  <c r="C1768" i="1"/>
  <c r="C1767" i="1"/>
  <c r="C1766" i="1"/>
  <c r="C1765" i="1"/>
  <c r="C1764" i="1"/>
  <c r="C1763" i="1"/>
  <c r="C1762" i="1"/>
  <c r="C1761" i="1"/>
  <c r="C1760" i="1"/>
  <c r="C1759" i="1"/>
  <c r="C1758" i="1"/>
  <c r="C1757" i="1"/>
  <c r="C1756" i="1"/>
  <c r="C1755" i="1"/>
  <c r="C1754" i="1"/>
  <c r="C1753" i="1"/>
  <c r="C1752" i="1"/>
  <c r="C1751" i="1"/>
  <c r="C1750" i="1"/>
  <c r="C1749" i="1"/>
  <c r="C1748" i="1"/>
  <c r="C1747" i="1"/>
  <c r="C1746" i="1"/>
  <c r="C1745" i="1"/>
  <c r="C1744" i="1"/>
  <c r="C1743" i="1"/>
  <c r="C1742" i="1"/>
  <c r="C1741" i="1"/>
  <c r="C1740" i="1"/>
  <c r="C1739" i="1"/>
  <c r="C1738" i="1"/>
  <c r="C1737" i="1"/>
  <c r="C1736" i="1"/>
  <c r="C1735" i="1"/>
  <c r="C1734" i="1"/>
  <c r="C1733" i="1"/>
  <c r="C1732" i="1"/>
  <c r="C1731" i="1"/>
  <c r="C1730" i="1"/>
  <c r="C1729" i="1"/>
  <c r="C1728" i="1"/>
  <c r="C1727" i="1"/>
  <c r="C1726" i="1"/>
  <c r="C1725" i="1"/>
  <c r="C1724" i="1"/>
  <c r="C1723" i="1"/>
  <c r="C1722" i="1"/>
  <c r="C1721" i="1"/>
  <c r="C1720" i="1"/>
  <c r="C1719" i="1"/>
  <c r="C1718" i="1"/>
  <c r="C1717" i="1"/>
  <c r="C1716" i="1"/>
  <c r="C1715" i="1"/>
  <c r="C1714" i="1"/>
  <c r="C1713" i="1"/>
  <c r="C1712" i="1"/>
  <c r="C1711" i="1"/>
  <c r="C1710" i="1"/>
  <c r="C1709" i="1"/>
  <c r="C1708" i="1"/>
  <c r="C1707" i="1"/>
  <c r="C1706" i="1"/>
  <c r="C1705" i="1"/>
  <c r="C1704" i="1"/>
  <c r="C1703" i="1"/>
  <c r="C1702" i="1"/>
  <c r="C1701" i="1"/>
  <c r="C1700" i="1"/>
  <c r="C1699" i="1"/>
  <c r="C1698" i="1"/>
  <c r="C1697" i="1"/>
  <c r="C1696" i="1"/>
  <c r="C1695" i="1"/>
  <c r="C1694" i="1"/>
  <c r="C1693" i="1"/>
  <c r="C1692" i="1"/>
  <c r="C1691" i="1"/>
  <c r="C1690" i="1"/>
  <c r="C1689" i="1"/>
  <c r="C1688" i="1"/>
  <c r="C1687" i="1"/>
  <c r="C1686" i="1"/>
  <c r="C1685" i="1"/>
  <c r="C1684" i="1"/>
  <c r="C1683" i="1"/>
  <c r="C1682" i="1"/>
  <c r="C1681" i="1"/>
  <c r="C1680" i="1"/>
  <c r="C1679" i="1"/>
  <c r="C1678" i="1"/>
  <c r="C1677" i="1"/>
  <c r="C1676" i="1"/>
  <c r="C1675" i="1"/>
  <c r="C1674" i="1"/>
  <c r="C1673" i="1"/>
  <c r="C1672" i="1"/>
  <c r="C1671" i="1"/>
  <c r="C1670" i="1"/>
  <c r="C1669" i="1"/>
  <c r="C1668" i="1"/>
  <c r="C1667" i="1"/>
  <c r="C1666" i="1"/>
  <c r="C1665" i="1"/>
  <c r="C1664" i="1"/>
  <c r="C1663" i="1"/>
  <c r="C1662" i="1"/>
  <c r="C1661" i="1"/>
  <c r="C1660" i="1"/>
  <c r="C1659" i="1"/>
  <c r="C1658" i="1"/>
  <c r="C1657" i="1"/>
  <c r="C1656" i="1"/>
  <c r="C1655" i="1"/>
  <c r="C1654" i="1"/>
  <c r="C1653" i="1"/>
  <c r="C1652" i="1"/>
  <c r="C1651" i="1"/>
  <c r="C1650" i="1"/>
  <c r="C1649" i="1"/>
  <c r="C1648" i="1"/>
  <c r="C1647" i="1"/>
  <c r="C1646" i="1"/>
  <c r="C1645" i="1"/>
  <c r="C1644" i="1"/>
  <c r="C1643" i="1"/>
  <c r="C1642" i="1"/>
  <c r="C1641" i="1"/>
  <c r="C1640" i="1"/>
  <c r="C1639" i="1"/>
  <c r="C1638" i="1"/>
  <c r="C1637" i="1"/>
  <c r="C1636" i="1"/>
  <c r="C1635" i="1"/>
  <c r="C1634" i="1"/>
  <c r="C1633" i="1"/>
  <c r="C1632" i="1"/>
  <c r="C1631" i="1"/>
  <c r="C1630" i="1"/>
  <c r="C1629" i="1"/>
  <c r="C1628" i="1"/>
  <c r="C1627" i="1"/>
  <c r="C1626" i="1"/>
  <c r="C1625" i="1"/>
  <c r="C1624" i="1"/>
  <c r="C1623" i="1"/>
  <c r="C1622" i="1"/>
  <c r="C1621" i="1"/>
  <c r="C1620" i="1"/>
  <c r="C1619" i="1"/>
  <c r="C1618" i="1"/>
  <c r="C1617" i="1"/>
  <c r="C1616" i="1"/>
  <c r="C1615" i="1"/>
  <c r="C1614" i="1"/>
  <c r="C1613" i="1"/>
  <c r="C1612" i="1"/>
  <c r="C1611" i="1"/>
  <c r="C1610" i="1"/>
  <c r="C1609" i="1"/>
  <c r="C1608" i="1"/>
  <c r="C1607" i="1"/>
  <c r="C1606" i="1"/>
  <c r="C1605" i="1"/>
  <c r="C1604" i="1"/>
  <c r="C1603" i="1"/>
  <c r="C1602" i="1"/>
  <c r="C1601" i="1"/>
  <c r="C1600" i="1"/>
  <c r="C1599" i="1"/>
  <c r="C1598" i="1"/>
  <c r="C1597" i="1"/>
  <c r="C1596" i="1"/>
  <c r="C1595" i="1"/>
  <c r="C1594" i="1"/>
  <c r="C1593" i="1"/>
  <c r="C1592" i="1"/>
  <c r="C1591" i="1"/>
  <c r="C1590" i="1"/>
  <c r="C1589" i="1"/>
  <c r="C1588" i="1"/>
  <c r="C1587" i="1"/>
  <c r="C1586" i="1"/>
  <c r="C1585" i="1"/>
  <c r="C1584" i="1"/>
  <c r="C1583" i="1"/>
  <c r="C1582" i="1"/>
  <c r="C1581" i="1"/>
  <c r="C1580" i="1"/>
  <c r="C1579" i="1"/>
  <c r="C1578" i="1"/>
  <c r="C1577" i="1"/>
  <c r="C1576" i="1"/>
  <c r="C1575" i="1"/>
  <c r="C1574" i="1"/>
  <c r="C1573" i="1"/>
  <c r="C1572" i="1"/>
  <c r="C1571" i="1"/>
  <c r="C1570" i="1"/>
  <c r="C1569" i="1"/>
  <c r="C1568" i="1"/>
  <c r="C1567" i="1"/>
  <c r="C1566" i="1"/>
  <c r="C1565" i="1"/>
  <c r="C1564" i="1"/>
  <c r="C1563" i="1"/>
  <c r="C1562" i="1"/>
  <c r="C1561" i="1"/>
  <c r="C1560" i="1"/>
  <c r="C1559" i="1"/>
  <c r="C1558" i="1"/>
  <c r="C1557" i="1"/>
  <c r="C1556" i="1"/>
  <c r="C1555" i="1"/>
  <c r="C1554" i="1"/>
  <c r="C1553" i="1"/>
  <c r="C1552" i="1"/>
  <c r="C1551" i="1"/>
  <c r="C1550" i="1"/>
  <c r="C1549" i="1"/>
  <c r="C1548" i="1"/>
  <c r="C1547" i="1"/>
  <c r="C1546" i="1"/>
  <c r="C1545" i="1"/>
  <c r="C1544" i="1"/>
  <c r="C1543" i="1"/>
  <c r="C1542" i="1"/>
  <c r="C1541" i="1"/>
  <c r="C1540" i="1"/>
  <c r="C1539" i="1"/>
  <c r="C1538" i="1"/>
  <c r="C1537" i="1"/>
  <c r="C1536" i="1"/>
  <c r="C1535" i="1"/>
  <c r="C1534" i="1"/>
  <c r="C1533" i="1"/>
  <c r="C1532" i="1"/>
  <c r="C1531" i="1"/>
  <c r="C1530" i="1"/>
  <c r="C1529" i="1"/>
  <c r="C1528" i="1"/>
  <c r="C1527" i="1"/>
  <c r="C1526" i="1"/>
  <c r="C1525" i="1"/>
  <c r="C1524" i="1"/>
  <c r="C1523" i="1"/>
  <c r="C1522" i="1"/>
  <c r="C1521" i="1"/>
  <c r="C1520" i="1"/>
  <c r="C1519" i="1"/>
  <c r="C1518" i="1"/>
  <c r="C1517" i="1"/>
  <c r="C1516" i="1"/>
  <c r="C1515" i="1"/>
  <c r="C1514" i="1"/>
  <c r="C1513" i="1"/>
  <c r="C1512" i="1"/>
  <c r="C1511" i="1"/>
  <c r="C1510" i="1"/>
  <c r="C1509" i="1"/>
  <c r="C1508" i="1"/>
  <c r="C1507" i="1"/>
  <c r="C1506" i="1"/>
  <c r="C1505" i="1"/>
  <c r="C1504" i="1"/>
  <c r="C1503" i="1"/>
  <c r="C1502" i="1"/>
  <c r="C1501" i="1"/>
  <c r="C1500" i="1"/>
  <c r="C1499" i="1"/>
  <c r="C1498" i="1"/>
  <c r="C1497" i="1"/>
  <c r="C1496" i="1"/>
  <c r="C1495" i="1"/>
  <c r="C1494" i="1"/>
  <c r="C1493" i="1"/>
  <c r="C1492" i="1"/>
  <c r="C1491" i="1"/>
  <c r="C1490" i="1"/>
  <c r="C1489" i="1"/>
  <c r="C1488" i="1"/>
  <c r="C1487" i="1"/>
  <c r="C1486" i="1"/>
  <c r="C1485" i="1"/>
  <c r="C1484" i="1"/>
  <c r="C1483" i="1"/>
  <c r="C1482" i="1"/>
  <c r="C1481" i="1"/>
  <c r="C1480" i="1"/>
  <c r="C1479" i="1"/>
  <c r="C1478" i="1"/>
  <c r="C1477" i="1"/>
  <c r="C1476" i="1"/>
  <c r="C1475" i="1"/>
  <c r="C1474" i="1"/>
  <c r="C1473" i="1"/>
  <c r="C1472" i="1"/>
  <c r="C1471" i="1"/>
  <c r="C1470" i="1"/>
  <c r="C1469" i="1"/>
  <c r="C1468" i="1"/>
  <c r="C1467" i="1"/>
  <c r="C1466" i="1"/>
  <c r="C1465" i="1"/>
  <c r="C1464" i="1"/>
  <c r="C1463" i="1"/>
  <c r="C1462" i="1"/>
  <c r="C1461" i="1"/>
  <c r="C1460" i="1"/>
  <c r="C1459" i="1"/>
  <c r="C1458" i="1"/>
  <c r="C1457" i="1"/>
  <c r="C1456" i="1"/>
  <c r="C1455" i="1"/>
  <c r="C1454" i="1"/>
  <c r="C1453" i="1"/>
  <c r="C1452" i="1"/>
  <c r="C1451" i="1"/>
  <c r="C1450" i="1"/>
  <c r="C1449" i="1"/>
  <c r="C1448" i="1"/>
  <c r="C1447" i="1"/>
  <c r="C1446" i="1"/>
  <c r="C1445" i="1"/>
  <c r="C1444" i="1"/>
  <c r="C1443" i="1"/>
  <c r="C1442" i="1"/>
  <c r="C1441" i="1"/>
  <c r="C1440" i="1"/>
  <c r="C1439" i="1"/>
  <c r="C1438" i="1"/>
  <c r="C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2" i="1"/>
  <c r="C1411" i="1"/>
  <c r="C1410" i="1"/>
  <c r="C1409" i="1"/>
  <c r="C1408" i="1"/>
  <c r="C1407" i="1"/>
  <c r="C1406" i="1"/>
  <c r="C1405" i="1"/>
  <c r="C1404" i="1"/>
  <c r="C1403"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9" i="1"/>
  <c r="C1378" i="1"/>
  <c r="C1377" i="1"/>
  <c r="C1376" i="1"/>
  <c r="C1375" i="1"/>
  <c r="C1374" i="1"/>
  <c r="C1373" i="1"/>
  <c r="C1372" i="1"/>
  <c r="C1371" i="1"/>
  <c r="C1370" i="1"/>
  <c r="C1369" i="1"/>
  <c r="C1368" i="1"/>
  <c r="C1367" i="1"/>
  <c r="C1366" i="1"/>
  <c r="C1365" i="1"/>
  <c r="C1364" i="1"/>
  <c r="C1363" i="1"/>
  <c r="C1362" i="1"/>
  <c r="C1361" i="1"/>
  <c r="C1360" i="1"/>
  <c r="C1359" i="1"/>
  <c r="C1358" i="1"/>
  <c r="C1357" i="1"/>
  <c r="C1356" i="1"/>
  <c r="C1355" i="1"/>
  <c r="C1354" i="1"/>
  <c r="C1353" i="1"/>
  <c r="C1352" i="1"/>
  <c r="C1351" i="1"/>
  <c r="C1350" i="1"/>
  <c r="C1349" i="1"/>
  <c r="C1348" i="1"/>
  <c r="C1347" i="1"/>
  <c r="C1346" i="1"/>
  <c r="C1345" i="1"/>
  <c r="C1344" i="1"/>
  <c r="C1343" i="1"/>
  <c r="C1342" i="1"/>
  <c r="C1341" i="1"/>
  <c r="C1340" i="1"/>
  <c r="C1339" i="1"/>
  <c r="C1338" i="1"/>
  <c r="C1337" i="1"/>
  <c r="C1336" i="1"/>
  <c r="C1335" i="1"/>
  <c r="C1334" i="1"/>
  <c r="C1333" i="1"/>
  <c r="C1332" i="1"/>
  <c r="C1331" i="1"/>
  <c r="C1330" i="1"/>
  <c r="C1329" i="1"/>
  <c r="C1328" i="1"/>
  <c r="C1327" i="1"/>
  <c r="C1326" i="1"/>
  <c r="C1325" i="1"/>
  <c r="C1324" i="1"/>
  <c r="C1323" i="1"/>
  <c r="C1322" i="1"/>
  <c r="C1321" i="1"/>
  <c r="C1320" i="1"/>
  <c r="C1319" i="1"/>
  <c r="C1318" i="1"/>
  <c r="C1317" i="1"/>
  <c r="C1316" i="1"/>
  <c r="C1315" i="1"/>
  <c r="C1314" i="1"/>
  <c r="C1313" i="1"/>
  <c r="C1312" i="1"/>
  <c r="C1311" i="1"/>
  <c r="C1310" i="1"/>
  <c r="C1309" i="1"/>
  <c r="C1308" i="1"/>
  <c r="C1307" i="1"/>
  <c r="C1306" i="1"/>
  <c r="C1305" i="1"/>
  <c r="C1304" i="1"/>
  <c r="C1303" i="1"/>
  <c r="C1302" i="1"/>
  <c r="C1301" i="1"/>
  <c r="C1300" i="1"/>
  <c r="C1299" i="1"/>
  <c r="C1298" i="1"/>
  <c r="C1297" i="1"/>
  <c r="C1296" i="1"/>
  <c r="C1295" i="1"/>
  <c r="C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3"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9" i="1"/>
  <c r="C1228" i="1"/>
  <c r="C1227" i="1"/>
  <c r="C1226" i="1"/>
  <c r="C1225" i="1"/>
  <c r="C1224" i="1"/>
  <c r="C1223" i="1"/>
  <c r="C1222" i="1"/>
  <c r="C1221" i="1"/>
  <c r="C1220" i="1"/>
  <c r="C1219" i="1"/>
  <c r="C1218" i="1"/>
  <c r="C1217" i="1"/>
  <c r="C1216" i="1"/>
  <c r="C1215" i="1"/>
  <c r="C1214" i="1"/>
  <c r="C1213" i="1"/>
  <c r="C1212" i="1"/>
  <c r="C1211" i="1"/>
  <c r="C1210" i="1"/>
  <c r="C1209" i="1"/>
  <c r="C1208" i="1"/>
  <c r="C1207" i="1"/>
  <c r="C1206" i="1"/>
  <c r="C1205" i="1"/>
  <c r="C1204" i="1"/>
  <c r="C1203" i="1"/>
  <c r="C1202" i="1"/>
  <c r="C1201" i="1"/>
  <c r="C1200" i="1"/>
  <c r="C1199" i="1"/>
  <c r="C1198" i="1"/>
  <c r="C1197" i="1"/>
  <c r="C1196" i="1"/>
  <c r="C1195" i="1"/>
  <c r="C1194" i="1"/>
  <c r="C1193" i="1"/>
  <c r="C1192" i="1"/>
  <c r="L3" i="1" l="1"/>
  <c r="L4" i="1" s="1"/>
  <c r="H6" i="77"/>
  <c r="D1" i="1"/>
  <c r="D1192" i="1"/>
  <c r="C1" i="1"/>
  <c r="D1193" i="1" l="1"/>
  <c r="D1194" i="1" s="1"/>
  <c r="D1195" i="1" s="1"/>
  <c r="D1196" i="1" s="1"/>
  <c r="D1197" i="1" s="1"/>
  <c r="D1198" i="1" s="1"/>
  <c r="D1199" i="1" s="1"/>
  <c r="D1200" i="1" s="1"/>
  <c r="D1201" i="1" s="1"/>
  <c r="D1202" i="1" s="1"/>
  <c r="D1203" i="1" s="1"/>
  <c r="D1204" i="1" s="1"/>
  <c r="D1205" i="1" s="1"/>
  <c r="D1206" i="1" s="1"/>
  <c r="D1207" i="1" s="1"/>
  <c r="D1208" i="1" s="1"/>
  <c r="D1209" i="1" s="1"/>
  <c r="D1210" i="1" s="1"/>
  <c r="D1211" i="1" s="1"/>
  <c r="D1212" i="1" s="1"/>
  <c r="D1213" i="1" s="1"/>
  <c r="D1214" i="1" s="1"/>
  <c r="D1215" i="1" s="1"/>
  <c r="D1216" i="1" s="1"/>
  <c r="D1217" i="1" s="1"/>
  <c r="D1218" i="1" s="1"/>
  <c r="D1219" i="1" s="1"/>
  <c r="D1220" i="1" s="1"/>
  <c r="D1221" i="1" s="1"/>
  <c r="D1222" i="1" s="1"/>
  <c r="D1223" i="1" s="1"/>
  <c r="D1224" i="1" s="1"/>
  <c r="D1225" i="1" s="1"/>
  <c r="D1226" i="1" s="1"/>
  <c r="D1227" i="1" s="1"/>
  <c r="D1228" i="1" s="1"/>
  <c r="D1229" i="1" s="1"/>
  <c r="D1230" i="1" s="1"/>
  <c r="D1231" i="1" s="1"/>
  <c r="D1232" i="1" s="1"/>
  <c r="D1233" i="1" s="1"/>
  <c r="D1234" i="1" s="1"/>
  <c r="D1235" i="1" s="1"/>
  <c r="D1236" i="1" s="1"/>
  <c r="D1237" i="1" s="1"/>
  <c r="D1238" i="1" s="1"/>
  <c r="D1239" i="1" s="1"/>
  <c r="D1240" i="1" s="1"/>
  <c r="D1241" i="1" s="1"/>
  <c r="D1242" i="1" s="1"/>
  <c r="D1243" i="1" s="1"/>
  <c r="D1244" i="1" s="1"/>
  <c r="D1245" i="1" s="1"/>
  <c r="D1246" i="1" s="1"/>
  <c r="D1247" i="1" s="1"/>
  <c r="D1248" i="1" s="1"/>
  <c r="D1249" i="1" s="1"/>
  <c r="D1250" i="1" s="1"/>
  <c r="D1251" i="1" s="1"/>
  <c r="D1252" i="1" s="1"/>
  <c r="D1253" i="1" s="1"/>
  <c r="D1254" i="1" s="1"/>
  <c r="D1255" i="1" s="1"/>
  <c r="D1256" i="1" s="1"/>
  <c r="D1257" i="1" s="1"/>
  <c r="D1258" i="1" s="1"/>
  <c r="D1259" i="1" s="1"/>
  <c r="D1260" i="1" s="1"/>
  <c r="D1261" i="1" s="1"/>
  <c r="D1262" i="1" s="1"/>
  <c r="D1263" i="1" s="1"/>
  <c r="D1264" i="1" s="1"/>
  <c r="D1265" i="1" s="1"/>
  <c r="D1266" i="1" s="1"/>
  <c r="D1267" i="1" s="1"/>
  <c r="D1268" i="1" s="1"/>
  <c r="D1269" i="1" s="1"/>
  <c r="D1270" i="1" s="1"/>
  <c r="D1271" i="1" s="1"/>
  <c r="D1272" i="1" s="1"/>
  <c r="D1273" i="1" s="1"/>
  <c r="D1274" i="1" s="1"/>
  <c r="D1275" i="1" s="1"/>
  <c r="D1276" i="1" s="1"/>
  <c r="D1277" i="1" s="1"/>
  <c r="D1278" i="1" s="1"/>
  <c r="D1279" i="1" s="1"/>
  <c r="D1280" i="1" s="1"/>
  <c r="D1281" i="1" s="1"/>
  <c r="D1282" i="1" s="1"/>
  <c r="D1283" i="1" s="1"/>
  <c r="D1284" i="1" s="1"/>
  <c r="D1285" i="1" s="1"/>
  <c r="D1286" i="1" s="1"/>
  <c r="D1287" i="1" s="1"/>
  <c r="D1288" i="1" s="1"/>
  <c r="D1289" i="1" s="1"/>
  <c r="D1290" i="1" s="1"/>
  <c r="D1291" i="1" s="1"/>
  <c r="D1292" i="1" s="1"/>
  <c r="D1293" i="1" s="1"/>
  <c r="D1294" i="1" s="1"/>
  <c r="D1295" i="1" s="1"/>
  <c r="D1296" i="1" s="1"/>
  <c r="D1297" i="1" s="1"/>
  <c r="D1298" i="1" s="1"/>
  <c r="D1299" i="1" s="1"/>
  <c r="D1300" i="1" s="1"/>
  <c r="D1301" i="1" s="1"/>
  <c r="D1302" i="1" s="1"/>
  <c r="D1303" i="1" s="1"/>
  <c r="D1304" i="1" s="1"/>
  <c r="D1305" i="1" s="1"/>
  <c r="D1306" i="1" s="1"/>
  <c r="D1307" i="1" s="1"/>
  <c r="D1308" i="1" s="1"/>
  <c r="D1309" i="1" s="1"/>
  <c r="D1310" i="1" s="1"/>
  <c r="D1311" i="1" s="1"/>
  <c r="D1312" i="1" s="1"/>
  <c r="D1313" i="1" s="1"/>
  <c r="D1314" i="1" s="1"/>
  <c r="D1315" i="1" s="1"/>
  <c r="D1316" i="1" s="1"/>
  <c r="D1317" i="1" s="1"/>
  <c r="D1318" i="1" s="1"/>
  <c r="D1319" i="1" s="1"/>
  <c r="D1320" i="1" s="1"/>
  <c r="D1321" i="1" s="1"/>
  <c r="D1322" i="1" s="1"/>
  <c r="D1323" i="1" s="1"/>
  <c r="D1324" i="1" s="1"/>
  <c r="D1325" i="1" s="1"/>
  <c r="D1326" i="1" s="1"/>
  <c r="D1327" i="1" s="1"/>
  <c r="D1328" i="1" s="1"/>
  <c r="D1329" i="1" s="1"/>
  <c r="D1330" i="1" s="1"/>
  <c r="D1331" i="1" s="1"/>
  <c r="D1332" i="1" s="1"/>
  <c r="D1333" i="1" s="1"/>
  <c r="D1334" i="1" s="1"/>
  <c r="D1335" i="1" s="1"/>
  <c r="D1336" i="1" s="1"/>
  <c r="D1337" i="1" s="1"/>
  <c r="D1338" i="1" s="1"/>
  <c r="D1339" i="1" s="1"/>
  <c r="D1340" i="1" s="1"/>
  <c r="D1341" i="1" s="1"/>
  <c r="D1342" i="1" s="1"/>
  <c r="D1343" i="1" s="1"/>
  <c r="D1344" i="1" s="1"/>
  <c r="D1345" i="1" s="1"/>
  <c r="D1346" i="1" s="1"/>
  <c r="D1347" i="1" s="1"/>
  <c r="D1348" i="1" s="1"/>
  <c r="D1349" i="1" s="1"/>
  <c r="D1350" i="1" s="1"/>
  <c r="D1351" i="1" s="1"/>
  <c r="D1352" i="1" s="1"/>
  <c r="D1353" i="1" s="1"/>
  <c r="D1354" i="1" s="1"/>
  <c r="D1355" i="1" s="1"/>
  <c r="D1356" i="1" s="1"/>
  <c r="D1357" i="1" s="1"/>
  <c r="D1358" i="1" s="1"/>
  <c r="D1359" i="1" s="1"/>
  <c r="D1360" i="1" s="1"/>
  <c r="D1361" i="1" s="1"/>
  <c r="D1362" i="1" s="1"/>
  <c r="D1363" i="1" s="1"/>
  <c r="D1364" i="1" s="1"/>
  <c r="D1365" i="1" s="1"/>
  <c r="D1366" i="1" s="1"/>
  <c r="D1367" i="1" s="1"/>
  <c r="D1368" i="1" s="1"/>
  <c r="D1369" i="1" s="1"/>
  <c r="D1370" i="1" s="1"/>
  <c r="D1371" i="1" s="1"/>
  <c r="D1372" i="1" s="1"/>
  <c r="D1373" i="1" s="1"/>
  <c r="D1374" i="1" s="1"/>
  <c r="D1375" i="1" s="1"/>
  <c r="D1376" i="1" s="1"/>
  <c r="D1377" i="1" s="1"/>
  <c r="D1378" i="1" s="1"/>
  <c r="D1379" i="1" s="1"/>
  <c r="D1380" i="1" s="1"/>
  <c r="D1381" i="1" s="1"/>
  <c r="D1382" i="1" s="1"/>
  <c r="D1383" i="1" s="1"/>
  <c r="D1384" i="1" s="1"/>
  <c r="D1385" i="1" s="1"/>
  <c r="D1386" i="1" s="1"/>
  <c r="D1387" i="1" s="1"/>
  <c r="D1388" i="1" s="1"/>
  <c r="D1389" i="1" s="1"/>
  <c r="D1390" i="1" s="1"/>
  <c r="D1391" i="1" s="1"/>
  <c r="D1392" i="1" s="1"/>
  <c r="D1393" i="1" s="1"/>
  <c r="D1394" i="1" s="1"/>
  <c r="D1395" i="1" s="1"/>
  <c r="D1396" i="1" s="1"/>
  <c r="D1397" i="1" s="1"/>
  <c r="D1398" i="1" s="1"/>
  <c r="D1399" i="1" s="1"/>
  <c r="D1400" i="1" s="1"/>
  <c r="D1401" i="1" s="1"/>
  <c r="D1402" i="1" s="1"/>
  <c r="D1403" i="1" s="1"/>
  <c r="D1404" i="1" s="1"/>
  <c r="D1405" i="1" s="1"/>
  <c r="D1406" i="1" s="1"/>
  <c r="D1407" i="1" s="1"/>
  <c r="D1408" i="1" s="1"/>
  <c r="D1409" i="1" s="1"/>
  <c r="D1410" i="1" s="1"/>
  <c r="D1411" i="1" s="1"/>
  <c r="D1412" i="1" s="1"/>
  <c r="D1413" i="1" s="1"/>
  <c r="D1414" i="1" s="1"/>
  <c r="D1415" i="1" s="1"/>
  <c r="D1416" i="1" s="1"/>
  <c r="D1417" i="1" s="1"/>
  <c r="D1418" i="1" s="1"/>
  <c r="D1419" i="1" s="1"/>
  <c r="D1420" i="1" s="1"/>
  <c r="D1421" i="1" s="1"/>
  <c r="D1422" i="1" s="1"/>
  <c r="D1423" i="1" s="1"/>
  <c r="D1424" i="1" s="1"/>
  <c r="D1425" i="1" s="1"/>
  <c r="D1426" i="1" s="1"/>
  <c r="D1427" i="1" s="1"/>
  <c r="D1428" i="1" s="1"/>
  <c r="D1429" i="1" s="1"/>
  <c r="D1430" i="1" s="1"/>
  <c r="D1431" i="1" s="1"/>
  <c r="D1432" i="1" s="1"/>
  <c r="D1433" i="1" s="1"/>
  <c r="D1434" i="1" s="1"/>
  <c r="D1435" i="1" s="1"/>
  <c r="D1436" i="1" s="1"/>
  <c r="D1437" i="1" s="1"/>
  <c r="D1438" i="1" s="1"/>
  <c r="D1439" i="1" s="1"/>
  <c r="D1440" i="1" s="1"/>
  <c r="D1441" i="1" s="1"/>
  <c r="D1442" i="1" s="1"/>
  <c r="D1443" i="1" s="1"/>
  <c r="D1444" i="1" s="1"/>
  <c r="D1445" i="1" s="1"/>
  <c r="D1446" i="1" s="1"/>
  <c r="D1447" i="1" s="1"/>
  <c r="D1448" i="1" s="1"/>
  <c r="D1449" i="1" s="1"/>
  <c r="D1450" i="1" s="1"/>
  <c r="D1451" i="1" s="1"/>
  <c r="D1452" i="1" s="1"/>
  <c r="D1453" i="1" s="1"/>
  <c r="D1454" i="1" s="1"/>
  <c r="D1455" i="1" s="1"/>
  <c r="D1456" i="1" s="1"/>
  <c r="D1457" i="1" s="1"/>
  <c r="D1458" i="1" s="1"/>
  <c r="D1459" i="1" s="1"/>
  <c r="D1460" i="1" s="1"/>
  <c r="D1461" i="1" s="1"/>
  <c r="D1462" i="1" s="1"/>
  <c r="D1463" i="1" s="1"/>
  <c r="D1464" i="1" s="1"/>
  <c r="D1465" i="1" s="1"/>
  <c r="D1466" i="1" s="1"/>
  <c r="D1467" i="1" s="1"/>
  <c r="D1468" i="1" s="1"/>
  <c r="D1469" i="1" s="1"/>
  <c r="D1470" i="1" s="1"/>
  <c r="D1471" i="1" s="1"/>
  <c r="D1472" i="1" s="1"/>
  <c r="D1473" i="1" s="1"/>
  <c r="D1474" i="1" s="1"/>
  <c r="D1475" i="1" s="1"/>
  <c r="D1476" i="1" s="1"/>
  <c r="D1477" i="1" s="1"/>
  <c r="D1478" i="1" s="1"/>
  <c r="D1479" i="1" s="1"/>
  <c r="D1480" i="1" s="1"/>
  <c r="D1481" i="1" s="1"/>
  <c r="D1482" i="1" s="1"/>
  <c r="D1483" i="1" s="1"/>
  <c r="D1484" i="1" s="1"/>
  <c r="D1485" i="1" s="1"/>
  <c r="D1486" i="1" s="1"/>
  <c r="D1487" i="1" s="1"/>
  <c r="D1488" i="1" s="1"/>
  <c r="D1489" i="1" s="1"/>
  <c r="D1490" i="1" s="1"/>
  <c r="D1491" i="1" s="1"/>
  <c r="D1492" i="1" s="1"/>
  <c r="D1493" i="1" s="1"/>
  <c r="D1494" i="1" s="1"/>
  <c r="D1495" i="1" s="1"/>
  <c r="D1496" i="1" s="1"/>
  <c r="D1497" i="1" s="1"/>
  <c r="D1498" i="1" s="1"/>
  <c r="D1499" i="1" s="1"/>
  <c r="D1500" i="1" s="1"/>
  <c r="D1501" i="1" s="1"/>
  <c r="D1502" i="1" s="1"/>
  <c r="D1503" i="1" s="1"/>
  <c r="D1504" i="1" s="1"/>
  <c r="D1505" i="1" s="1"/>
  <c r="D1506" i="1" s="1"/>
  <c r="D1507" i="1" s="1"/>
  <c r="D1508" i="1" s="1"/>
  <c r="D1509" i="1" s="1"/>
  <c r="D1510" i="1" s="1"/>
  <c r="D1511" i="1" s="1"/>
  <c r="D1512" i="1" s="1"/>
  <c r="D1513" i="1" s="1"/>
  <c r="D1514" i="1" s="1"/>
  <c r="D1515" i="1" s="1"/>
  <c r="D1516" i="1" s="1"/>
  <c r="D1517" i="1" s="1"/>
  <c r="D1518" i="1" s="1"/>
  <c r="D1519" i="1" s="1"/>
  <c r="D1520" i="1" s="1"/>
  <c r="D1521" i="1" s="1"/>
  <c r="D1522" i="1" s="1"/>
  <c r="D1523" i="1" s="1"/>
  <c r="D1524" i="1" s="1"/>
  <c r="D1525" i="1" s="1"/>
  <c r="D1526" i="1" s="1"/>
  <c r="D1527" i="1" s="1"/>
  <c r="D1528" i="1" s="1"/>
  <c r="D1529" i="1" s="1"/>
  <c r="D1530" i="1" s="1"/>
  <c r="D1531" i="1" s="1"/>
  <c r="D1532" i="1" s="1"/>
  <c r="D1533" i="1" s="1"/>
  <c r="D1534" i="1" s="1"/>
  <c r="D1535" i="1" s="1"/>
  <c r="D1536" i="1" s="1"/>
  <c r="D1537" i="1" s="1"/>
  <c r="D1538" i="1" s="1"/>
  <c r="D1539" i="1" s="1"/>
  <c r="D1540" i="1" s="1"/>
  <c r="D1541" i="1" s="1"/>
  <c r="D1542" i="1" s="1"/>
  <c r="D1543" i="1" s="1"/>
  <c r="D1544" i="1" s="1"/>
  <c r="D1545" i="1" s="1"/>
  <c r="D1546" i="1" s="1"/>
  <c r="D1547" i="1" s="1"/>
  <c r="D1548" i="1" s="1"/>
  <c r="D1549" i="1" s="1"/>
  <c r="D1550" i="1" s="1"/>
  <c r="D1551" i="1" s="1"/>
  <c r="D1552" i="1" s="1"/>
  <c r="D1553" i="1" s="1"/>
  <c r="D1554" i="1" s="1"/>
  <c r="D1555" i="1" s="1"/>
  <c r="D1556" i="1" s="1"/>
  <c r="D1557" i="1" s="1"/>
  <c r="D1558" i="1" s="1"/>
  <c r="D1559" i="1" s="1"/>
  <c r="D1560" i="1" s="1"/>
  <c r="D1561" i="1" s="1"/>
  <c r="D1562" i="1" s="1"/>
  <c r="D1563" i="1" s="1"/>
  <c r="D1564" i="1" s="1"/>
  <c r="D1565" i="1" s="1"/>
  <c r="D1566" i="1" s="1"/>
  <c r="D1567" i="1" s="1"/>
  <c r="D1568" i="1" s="1"/>
  <c r="D1569" i="1" s="1"/>
  <c r="D1570" i="1" s="1"/>
  <c r="D1571" i="1" s="1"/>
  <c r="D1572" i="1" s="1"/>
  <c r="D1573" i="1" s="1"/>
  <c r="D1574" i="1" s="1"/>
  <c r="D1575" i="1" s="1"/>
  <c r="D1576" i="1" s="1"/>
  <c r="D1577" i="1" s="1"/>
  <c r="D1578" i="1" s="1"/>
  <c r="D1579" i="1" s="1"/>
  <c r="D1580" i="1" s="1"/>
  <c r="D1581" i="1" s="1"/>
  <c r="D1582" i="1" s="1"/>
  <c r="D1583" i="1" s="1"/>
  <c r="D1584" i="1" s="1"/>
  <c r="D1585" i="1" s="1"/>
  <c r="D1586" i="1" s="1"/>
  <c r="D1587" i="1" s="1"/>
  <c r="D1588" i="1" s="1"/>
  <c r="D1589" i="1" s="1"/>
  <c r="D1590" i="1" s="1"/>
  <c r="D1591" i="1" s="1"/>
  <c r="D1592" i="1" s="1"/>
  <c r="D1593" i="1" s="1"/>
  <c r="D1594" i="1" s="1"/>
  <c r="D1595" i="1" s="1"/>
  <c r="D1596" i="1" s="1"/>
  <c r="D1597" i="1" s="1"/>
  <c r="D1598" i="1" s="1"/>
  <c r="D1599" i="1" s="1"/>
  <c r="D1600" i="1" s="1"/>
  <c r="D1601" i="1" s="1"/>
  <c r="D1602" i="1" s="1"/>
  <c r="D1603" i="1" s="1"/>
  <c r="D1604" i="1" s="1"/>
  <c r="D1605" i="1" s="1"/>
  <c r="D1606" i="1" s="1"/>
  <c r="D1607" i="1" s="1"/>
  <c r="D1608" i="1" s="1"/>
  <c r="D1609" i="1" s="1"/>
  <c r="D1610" i="1" s="1"/>
  <c r="D1611" i="1" s="1"/>
  <c r="D1612" i="1" s="1"/>
  <c r="D1613" i="1" s="1"/>
  <c r="D1614" i="1" s="1"/>
  <c r="D1615" i="1" s="1"/>
  <c r="D1616" i="1" s="1"/>
  <c r="D1617" i="1" s="1"/>
  <c r="D1618" i="1" s="1"/>
  <c r="D1619" i="1" s="1"/>
  <c r="D1620" i="1" s="1"/>
  <c r="D1621" i="1" s="1"/>
  <c r="D1622" i="1" s="1"/>
  <c r="D1623" i="1" s="1"/>
  <c r="D1624" i="1" s="1"/>
  <c r="D1625" i="1" s="1"/>
  <c r="D1626" i="1" s="1"/>
  <c r="D1627" i="1" s="1"/>
  <c r="D1628" i="1" s="1"/>
  <c r="D1629" i="1" s="1"/>
  <c r="D1630" i="1" s="1"/>
  <c r="D1631" i="1" s="1"/>
  <c r="D1632" i="1" s="1"/>
  <c r="D1633" i="1" s="1"/>
  <c r="D1634" i="1" s="1"/>
  <c r="D1635" i="1" s="1"/>
  <c r="D1636" i="1" s="1"/>
  <c r="D1637" i="1" s="1"/>
  <c r="D1638" i="1" s="1"/>
  <c r="D1639" i="1" s="1"/>
  <c r="D1640" i="1" s="1"/>
  <c r="D1641" i="1" s="1"/>
  <c r="D1642" i="1" s="1"/>
  <c r="D1643" i="1" s="1"/>
  <c r="D1644" i="1" s="1"/>
  <c r="D1645" i="1" s="1"/>
  <c r="D1646" i="1" s="1"/>
  <c r="D1647" i="1" s="1"/>
  <c r="D1648" i="1" s="1"/>
  <c r="D1649" i="1" s="1"/>
  <c r="D1650" i="1" s="1"/>
  <c r="D1651" i="1" s="1"/>
  <c r="D1652" i="1" s="1"/>
  <c r="D1653" i="1" s="1"/>
  <c r="D1654" i="1" s="1"/>
  <c r="D1655" i="1" s="1"/>
  <c r="D1656" i="1" s="1"/>
  <c r="D1657" i="1" s="1"/>
  <c r="D1658" i="1" s="1"/>
  <c r="D1659" i="1" s="1"/>
  <c r="D1660" i="1" s="1"/>
  <c r="D1661" i="1" s="1"/>
  <c r="D1662" i="1" s="1"/>
  <c r="D1663" i="1" s="1"/>
  <c r="D1664" i="1" s="1"/>
  <c r="D1665" i="1" s="1"/>
  <c r="D1666" i="1" s="1"/>
  <c r="D1667" i="1" s="1"/>
  <c r="D1668" i="1" s="1"/>
  <c r="D1669" i="1" s="1"/>
  <c r="D1670" i="1" s="1"/>
  <c r="D1671" i="1" s="1"/>
  <c r="D1672" i="1" s="1"/>
  <c r="D1673" i="1" s="1"/>
  <c r="D1674" i="1" s="1"/>
  <c r="D1675" i="1" s="1"/>
  <c r="D1676" i="1" s="1"/>
  <c r="D1677" i="1" s="1"/>
  <c r="D1678" i="1" s="1"/>
  <c r="D1679" i="1" s="1"/>
  <c r="D1680" i="1" s="1"/>
  <c r="D1681" i="1" s="1"/>
  <c r="D1682" i="1" s="1"/>
  <c r="D1683" i="1" s="1"/>
  <c r="D1684" i="1" s="1"/>
  <c r="D1685" i="1" s="1"/>
  <c r="D1686" i="1" s="1"/>
  <c r="D1687" i="1" s="1"/>
  <c r="D1688" i="1" s="1"/>
  <c r="D1689" i="1" s="1"/>
  <c r="D1690" i="1" s="1"/>
  <c r="D1691" i="1" s="1"/>
  <c r="D1692" i="1" s="1"/>
  <c r="D1693" i="1" s="1"/>
  <c r="D1694" i="1" s="1"/>
  <c r="D1695" i="1" s="1"/>
  <c r="D1696" i="1" s="1"/>
  <c r="D1697" i="1" s="1"/>
  <c r="D1698" i="1" s="1"/>
  <c r="D1699" i="1" s="1"/>
  <c r="D1700" i="1" s="1"/>
  <c r="D1701" i="1" s="1"/>
  <c r="D1702" i="1" s="1"/>
  <c r="D1703" i="1" s="1"/>
  <c r="D1704" i="1" s="1"/>
  <c r="D1705" i="1" s="1"/>
  <c r="D1706" i="1" s="1"/>
  <c r="D1707" i="1" s="1"/>
  <c r="D1708" i="1" s="1"/>
  <c r="D1709" i="1" s="1"/>
  <c r="D1710" i="1" s="1"/>
  <c r="D1711" i="1" s="1"/>
  <c r="D1712" i="1" s="1"/>
  <c r="D1713" i="1" s="1"/>
  <c r="D1714" i="1" s="1"/>
  <c r="D1715" i="1" s="1"/>
  <c r="D1716" i="1" s="1"/>
  <c r="D1717" i="1" s="1"/>
  <c r="D1718" i="1" s="1"/>
  <c r="D1719" i="1" s="1"/>
  <c r="D1720" i="1" s="1"/>
  <c r="D1721" i="1" s="1"/>
  <c r="D1722" i="1" s="1"/>
  <c r="D1723" i="1" s="1"/>
  <c r="D1724" i="1" s="1"/>
  <c r="D1725" i="1" s="1"/>
  <c r="D1726" i="1" s="1"/>
  <c r="D1727" i="1" s="1"/>
  <c r="D1728" i="1" s="1"/>
  <c r="D1729" i="1" s="1"/>
  <c r="D1730" i="1" s="1"/>
  <c r="D1731" i="1" s="1"/>
  <c r="D1732" i="1" s="1"/>
  <c r="D1733" i="1" s="1"/>
  <c r="D1734" i="1" s="1"/>
  <c r="D1735" i="1" s="1"/>
  <c r="D1736" i="1" s="1"/>
  <c r="D1737" i="1" s="1"/>
  <c r="D1738" i="1" s="1"/>
  <c r="D1739" i="1" s="1"/>
  <c r="D1740" i="1" s="1"/>
  <c r="D1741" i="1" s="1"/>
  <c r="D1742" i="1" s="1"/>
  <c r="D1743" i="1" s="1"/>
  <c r="D1744" i="1" s="1"/>
  <c r="D1745" i="1" s="1"/>
  <c r="D1746" i="1" s="1"/>
  <c r="D1747" i="1" s="1"/>
  <c r="D1748" i="1" s="1"/>
  <c r="D1749" i="1" s="1"/>
  <c r="D1750" i="1" s="1"/>
  <c r="D1751" i="1" s="1"/>
  <c r="D1752" i="1" s="1"/>
  <c r="D1753" i="1" s="1"/>
  <c r="D1754" i="1" s="1"/>
  <c r="D1755" i="1" s="1"/>
  <c r="D1756" i="1" s="1"/>
  <c r="D1757" i="1" s="1"/>
  <c r="D1758" i="1" s="1"/>
  <c r="D1759" i="1" s="1"/>
  <c r="D1760" i="1" s="1"/>
  <c r="D1761" i="1" s="1"/>
  <c r="D1762" i="1" s="1"/>
  <c r="D1763" i="1" s="1"/>
  <c r="D1764" i="1" s="1"/>
  <c r="D1765" i="1" s="1"/>
  <c r="D1766" i="1" s="1"/>
  <c r="D1767" i="1" s="1"/>
  <c r="D1768" i="1" s="1"/>
  <c r="D1769" i="1" s="1"/>
  <c r="D1770" i="1" s="1"/>
  <c r="D1771" i="1" s="1"/>
  <c r="D1772" i="1" s="1"/>
  <c r="D1773" i="1" s="1"/>
  <c r="D1774" i="1" s="1"/>
  <c r="D1775" i="1" s="1"/>
  <c r="D1776" i="1" s="1"/>
  <c r="D1777" i="1" s="1"/>
  <c r="D1778" i="1" s="1"/>
  <c r="D1779" i="1" s="1"/>
  <c r="D1780" i="1" s="1"/>
  <c r="D1781" i="1" s="1"/>
  <c r="D1782" i="1" s="1"/>
  <c r="D1783" i="1" s="1"/>
  <c r="D1784" i="1" s="1"/>
  <c r="D1785" i="1" s="1"/>
  <c r="D1786" i="1" s="1"/>
  <c r="D1787" i="1" s="1"/>
  <c r="D1788" i="1" s="1"/>
  <c r="D1789" i="1" s="1"/>
  <c r="D1790" i="1" s="1"/>
  <c r="D1791" i="1" s="1"/>
  <c r="D1792" i="1" s="1"/>
  <c r="D1793" i="1" s="1"/>
  <c r="D1794" i="1" s="1"/>
  <c r="D1795" i="1" s="1"/>
  <c r="D1796" i="1" s="1"/>
  <c r="D1797" i="1" s="1"/>
  <c r="D1798" i="1" s="1"/>
  <c r="D1799" i="1" s="1"/>
  <c r="D1800" i="1" s="1"/>
  <c r="D1801" i="1" s="1"/>
  <c r="D1802" i="1" s="1"/>
  <c r="D1803" i="1" s="1"/>
  <c r="D1804" i="1" s="1"/>
  <c r="D1805" i="1" s="1"/>
  <c r="D1806" i="1" s="1"/>
  <c r="D1807" i="1" s="1"/>
  <c r="D1808" i="1" s="1"/>
  <c r="D1809" i="1" s="1"/>
  <c r="D1810" i="1" s="1"/>
  <c r="D1811" i="1" s="1"/>
  <c r="D1812" i="1" s="1"/>
  <c r="D1813" i="1" s="1"/>
  <c r="D1814" i="1" s="1"/>
  <c r="D1815" i="1" s="1"/>
  <c r="D1816" i="1" s="1"/>
  <c r="D1817" i="1" s="1"/>
  <c r="D1818" i="1" s="1"/>
  <c r="D1819" i="1" s="1"/>
  <c r="D1820" i="1" s="1"/>
  <c r="D1821" i="1" s="1"/>
  <c r="D1822" i="1" s="1"/>
  <c r="D1823" i="1" s="1"/>
  <c r="D1824" i="1" s="1"/>
  <c r="D1825" i="1" s="1"/>
  <c r="D1826" i="1" s="1"/>
  <c r="D1827" i="1" s="1"/>
  <c r="D1828" i="1" s="1"/>
  <c r="D1829" i="1" s="1"/>
  <c r="D1830" i="1" s="1"/>
  <c r="D1831" i="1" s="1"/>
  <c r="D1832" i="1" s="1"/>
  <c r="D1833" i="1" s="1"/>
  <c r="D1834" i="1" s="1"/>
  <c r="D1835" i="1" s="1"/>
  <c r="D1836" i="1" s="1"/>
  <c r="D1837" i="1" s="1"/>
  <c r="D1838" i="1" s="1"/>
  <c r="D1839" i="1" s="1"/>
  <c r="D1840" i="1" s="1"/>
  <c r="D1841" i="1" s="1"/>
  <c r="D1842" i="1" s="1"/>
  <c r="D1843" i="1" s="1"/>
  <c r="D1844" i="1" s="1"/>
  <c r="D1845" i="1" s="1"/>
  <c r="D1846" i="1" s="1"/>
  <c r="D1847" i="1" s="1"/>
  <c r="D1848" i="1" s="1"/>
  <c r="D1849" i="1" s="1"/>
  <c r="D1850" i="1" s="1"/>
  <c r="D1851" i="1" s="1"/>
  <c r="D1852" i="1" s="1"/>
  <c r="D1853" i="1" s="1"/>
  <c r="D1854" i="1" s="1"/>
  <c r="D1855" i="1" s="1"/>
  <c r="D1856" i="1" s="1"/>
  <c r="D1857" i="1" s="1"/>
  <c r="D1858" i="1" s="1"/>
  <c r="D1859" i="1" s="1"/>
  <c r="D1860" i="1" s="1"/>
  <c r="D1861" i="1" s="1"/>
  <c r="D1862" i="1" s="1"/>
  <c r="D1863" i="1" s="1"/>
  <c r="D1864" i="1" s="1"/>
  <c r="D1865" i="1" s="1"/>
  <c r="D1866" i="1" s="1"/>
  <c r="D1867" i="1" s="1"/>
  <c r="D1868" i="1" s="1"/>
  <c r="D1869" i="1" s="1"/>
  <c r="D1870" i="1" s="1"/>
  <c r="D1871" i="1" s="1"/>
  <c r="D1872" i="1" s="1"/>
  <c r="D1873" i="1" s="1"/>
  <c r="D1874" i="1" s="1"/>
  <c r="D1875" i="1" s="1"/>
  <c r="D1876" i="1" s="1"/>
  <c r="D1877" i="1" s="1"/>
  <c r="D1878" i="1" s="1"/>
  <c r="D1879" i="1" s="1"/>
  <c r="D1880" i="1" s="1"/>
  <c r="D1881" i="1" s="1"/>
  <c r="D1882" i="1" s="1"/>
  <c r="D1883" i="1" s="1"/>
  <c r="D1884" i="1" s="1"/>
  <c r="D1885" i="1" s="1"/>
  <c r="D1886" i="1" s="1"/>
  <c r="D1887" i="1" s="1"/>
  <c r="D1888" i="1" s="1"/>
  <c r="D1889" i="1" s="1"/>
  <c r="D1890" i="1" s="1"/>
  <c r="D1891" i="1" s="1"/>
  <c r="D1892" i="1" s="1"/>
  <c r="D1893" i="1" s="1"/>
  <c r="D1894" i="1" s="1"/>
  <c r="D1895" i="1" s="1"/>
  <c r="D1896" i="1" s="1"/>
  <c r="D1897" i="1" s="1"/>
  <c r="D1898" i="1" s="1"/>
  <c r="D1899" i="1" s="1"/>
  <c r="D1900" i="1" s="1"/>
  <c r="D1901" i="1" s="1"/>
  <c r="D1902" i="1" s="1"/>
  <c r="D1903" i="1" s="1"/>
  <c r="D1904" i="1" s="1"/>
  <c r="D1905" i="1" s="1"/>
  <c r="D1906" i="1" s="1"/>
  <c r="D1907" i="1" s="1"/>
  <c r="D1908" i="1" s="1"/>
  <c r="D1909" i="1" s="1"/>
  <c r="D1910" i="1" s="1"/>
  <c r="D1911" i="1" s="1"/>
  <c r="D1912" i="1" s="1"/>
  <c r="D1913" i="1" s="1"/>
  <c r="D1914" i="1" s="1"/>
  <c r="D1915" i="1" s="1"/>
  <c r="D1916" i="1" s="1"/>
  <c r="D1917" i="1" s="1"/>
  <c r="D1918" i="1" s="1"/>
  <c r="D1919" i="1" s="1"/>
  <c r="D1920" i="1" s="1"/>
  <c r="D1921" i="1" s="1"/>
  <c r="D1922" i="1" s="1"/>
  <c r="D1923" i="1" s="1"/>
  <c r="D1924" i="1" s="1"/>
  <c r="D1925" i="1" s="1"/>
  <c r="D1926" i="1" s="1"/>
  <c r="D1927" i="1" s="1"/>
  <c r="D1928" i="1" s="1"/>
  <c r="D1929" i="1" s="1"/>
  <c r="D1930" i="1" s="1"/>
  <c r="D1931" i="1" s="1"/>
  <c r="D1932" i="1" s="1"/>
  <c r="D1933" i="1" s="1"/>
  <c r="D1934" i="1" s="1"/>
  <c r="D1935" i="1" s="1"/>
  <c r="D1936" i="1" s="1"/>
  <c r="D1937" i="1" s="1"/>
  <c r="D1938" i="1" s="1"/>
  <c r="D1939" i="1" s="1"/>
  <c r="D1940" i="1" s="1"/>
  <c r="D1941" i="1" s="1"/>
  <c r="D1942" i="1" s="1"/>
  <c r="D1943" i="1" s="1"/>
  <c r="D1944" i="1" s="1"/>
  <c r="D1945" i="1" s="1"/>
  <c r="D1946" i="1" s="1"/>
  <c r="D1947" i="1" s="1"/>
  <c r="D1948" i="1" s="1"/>
  <c r="D1949" i="1" s="1"/>
  <c r="D1950" i="1" s="1"/>
  <c r="D1951" i="1" s="1"/>
  <c r="D1952" i="1" s="1"/>
  <c r="D1953" i="1" s="1"/>
  <c r="D1954" i="1" s="1"/>
  <c r="D1955" i="1" s="1"/>
  <c r="D1956" i="1" s="1"/>
  <c r="D1957" i="1" s="1"/>
  <c r="D1958" i="1" s="1"/>
  <c r="D1959" i="1" s="1"/>
  <c r="D1960" i="1" s="1"/>
  <c r="D1961" i="1" s="1"/>
  <c r="D1962" i="1" s="1"/>
  <c r="D1963" i="1" s="1"/>
  <c r="D1964" i="1" s="1"/>
  <c r="D1965" i="1" s="1"/>
  <c r="D1966" i="1" s="1"/>
  <c r="D1967" i="1" s="1"/>
  <c r="D1968" i="1" s="1"/>
  <c r="D1969" i="1" s="1"/>
  <c r="D1970" i="1" s="1"/>
  <c r="D1971" i="1" s="1"/>
  <c r="D1972" i="1" s="1"/>
  <c r="D1973" i="1" s="1"/>
  <c r="D1974" i="1" s="1"/>
  <c r="D1975" i="1" s="1"/>
  <c r="D1976" i="1" s="1"/>
  <c r="D1977" i="1" s="1"/>
  <c r="D1978" i="1" s="1"/>
  <c r="D1979" i="1" s="1"/>
  <c r="D1980" i="1" s="1"/>
  <c r="D1981" i="1" s="1"/>
  <c r="D1982" i="1" s="1"/>
  <c r="D1983" i="1" s="1"/>
  <c r="D1984" i="1" s="1"/>
  <c r="D1985" i="1" s="1"/>
  <c r="D1986" i="1" s="1"/>
  <c r="D1987" i="1" s="1"/>
  <c r="D1988" i="1" s="1"/>
  <c r="D1989" i="1" s="1"/>
  <c r="D1990" i="1" s="1"/>
  <c r="D1991" i="1" s="1"/>
  <c r="D1992" i="1" s="1"/>
  <c r="D1993" i="1" s="1"/>
  <c r="D1994" i="1" s="1"/>
  <c r="D1995" i="1" s="1"/>
  <c r="D1996" i="1" s="1"/>
  <c r="D1997" i="1" s="1"/>
  <c r="D1998" i="1" s="1"/>
  <c r="D1999" i="1" s="1"/>
  <c r="D2000" i="1" s="1"/>
  <c r="D2001" i="1" s="1"/>
  <c r="D2002" i="1" s="1"/>
  <c r="D2003" i="1" s="1"/>
  <c r="D2004" i="1" s="1"/>
  <c r="D2005" i="1" s="1"/>
  <c r="D2006" i="1" s="1"/>
  <c r="D2007" i="1" s="1"/>
  <c r="D2008" i="1" s="1"/>
  <c r="D2009" i="1" s="1"/>
  <c r="D2010" i="1" s="1"/>
  <c r="D2011" i="1" s="1"/>
  <c r="D2012" i="1" s="1"/>
  <c r="D2013" i="1" s="1"/>
  <c r="D2014" i="1" s="1"/>
  <c r="D2015" i="1" s="1"/>
  <c r="D2016" i="1" s="1"/>
  <c r="D2017" i="1" s="1"/>
  <c r="D2018" i="1" s="1"/>
  <c r="D2019" i="1" s="1"/>
  <c r="D2020" i="1" s="1"/>
  <c r="D2021" i="1" s="1"/>
  <c r="D2022" i="1" s="1"/>
  <c r="D2023" i="1" s="1"/>
  <c r="D2024" i="1" s="1"/>
  <c r="D2025" i="1" s="1"/>
  <c r="D2026" i="1" s="1"/>
  <c r="D2027" i="1" s="1"/>
  <c r="D2028" i="1" s="1"/>
  <c r="D2029" i="1" s="1"/>
  <c r="D2030" i="1" s="1"/>
  <c r="D2031" i="1" s="1"/>
  <c r="D2032" i="1" s="1"/>
  <c r="D2033" i="1" s="1"/>
  <c r="D2034" i="1" s="1"/>
  <c r="D2035" i="1" s="1"/>
  <c r="D2036" i="1" s="1"/>
  <c r="D2037" i="1" s="1"/>
  <c r="D2038" i="1" s="1"/>
  <c r="D2039" i="1" s="1"/>
  <c r="D2040" i="1" s="1"/>
  <c r="D2041" i="1" s="1"/>
  <c r="D2042" i="1" s="1"/>
  <c r="D2043" i="1" s="1"/>
  <c r="D2044" i="1" s="1"/>
  <c r="D2045" i="1" s="1"/>
  <c r="D2046" i="1" s="1"/>
  <c r="D2047" i="1" s="1"/>
  <c r="D2048" i="1" s="1"/>
  <c r="D2049" i="1" s="1"/>
  <c r="D2050" i="1" s="1"/>
  <c r="D2051" i="1" s="1"/>
  <c r="D2052" i="1" s="1"/>
  <c r="D2053" i="1" s="1"/>
  <c r="D2054" i="1" s="1"/>
  <c r="D2055" i="1" s="1"/>
  <c r="D2056" i="1" s="1"/>
  <c r="D2057" i="1" s="1"/>
  <c r="D2058" i="1" s="1"/>
  <c r="D2059" i="1" s="1"/>
  <c r="D2060" i="1" s="1"/>
  <c r="D2061" i="1" s="1"/>
  <c r="D2062" i="1" s="1"/>
  <c r="D2063" i="1" s="1"/>
  <c r="D2064" i="1" s="1"/>
  <c r="D2065" i="1" s="1"/>
  <c r="D2066" i="1" s="1"/>
  <c r="D2067" i="1" s="1"/>
  <c r="D2068" i="1" s="1"/>
  <c r="D2069" i="1" s="1"/>
  <c r="D2070" i="1" s="1"/>
  <c r="D2071" i="1" s="1"/>
  <c r="D2072" i="1" s="1"/>
  <c r="D2073" i="1" s="1"/>
  <c r="D2074" i="1" s="1"/>
  <c r="D2075" i="1" s="1"/>
  <c r="D2076" i="1" s="1"/>
  <c r="D2077" i="1" s="1"/>
  <c r="D2078" i="1" s="1"/>
  <c r="D2079" i="1" s="1"/>
  <c r="D2080" i="1" s="1"/>
  <c r="D2081" i="1" s="1"/>
  <c r="D2082" i="1" s="1"/>
  <c r="D2083" i="1" s="1"/>
  <c r="D2084" i="1" s="1"/>
  <c r="D2085" i="1" s="1"/>
  <c r="D2086" i="1" s="1"/>
  <c r="D2087" i="1" s="1"/>
  <c r="D2088" i="1" s="1"/>
  <c r="D2089" i="1" s="1"/>
  <c r="D2090" i="1" s="1"/>
  <c r="D2091" i="1" s="1"/>
  <c r="D2092" i="1" s="1"/>
  <c r="D2093" i="1" s="1"/>
  <c r="D2094" i="1" s="1"/>
  <c r="D2095" i="1" s="1"/>
  <c r="D2096" i="1" s="1"/>
  <c r="D2097" i="1" s="1"/>
  <c r="D2098" i="1" s="1"/>
  <c r="D2099" i="1" s="1"/>
  <c r="D2100" i="1" s="1"/>
  <c r="D2101" i="1" s="1"/>
  <c r="D2102" i="1" s="1"/>
  <c r="D2103" i="1" s="1"/>
  <c r="D2104" i="1" s="1"/>
  <c r="D2105" i="1" s="1"/>
  <c r="D2106" i="1" s="1"/>
  <c r="D2107" i="1" s="1"/>
  <c r="D2108" i="1" s="1"/>
  <c r="D2109" i="1" s="1"/>
  <c r="D2110" i="1" s="1"/>
  <c r="D2111" i="1" s="1"/>
  <c r="D2112" i="1" s="1"/>
  <c r="D2113" i="1" s="1"/>
  <c r="D2114" i="1" s="1"/>
  <c r="D2115" i="1" s="1"/>
  <c r="D2116" i="1" s="1"/>
  <c r="D2117" i="1" s="1"/>
  <c r="D2118" i="1" s="1"/>
  <c r="D2119" i="1" s="1"/>
  <c r="D2120" i="1" s="1"/>
  <c r="D2121" i="1" s="1"/>
  <c r="D2122" i="1" s="1"/>
  <c r="D2123" i="1" s="1"/>
  <c r="D2124" i="1" s="1"/>
  <c r="D2125" i="1" s="1"/>
  <c r="D2126" i="1" s="1"/>
  <c r="D2127" i="1" s="1"/>
  <c r="D2128" i="1" s="1"/>
  <c r="D2129" i="1" s="1"/>
  <c r="D2130" i="1" s="1"/>
  <c r="D2131" i="1" s="1"/>
  <c r="D2132" i="1" s="1"/>
  <c r="D2133" i="1" s="1"/>
  <c r="D2134" i="1" s="1"/>
  <c r="D2135" i="1" s="1"/>
  <c r="D2136" i="1" s="1"/>
  <c r="D2137" i="1" s="1"/>
  <c r="D2138" i="1" s="1"/>
  <c r="D2139" i="1" s="1"/>
  <c r="D2140" i="1" s="1"/>
  <c r="D2141" i="1" s="1"/>
  <c r="D2142" i="1" s="1"/>
  <c r="D2143" i="1" s="1"/>
  <c r="D2144" i="1" s="1"/>
  <c r="D2145" i="1" s="1"/>
  <c r="D2146" i="1" s="1"/>
  <c r="D2147" i="1" s="1"/>
  <c r="D2148" i="1" s="1"/>
  <c r="D2149" i="1" s="1"/>
  <c r="D2150" i="1" s="1"/>
  <c r="D2151" i="1" s="1"/>
  <c r="D2152" i="1" s="1"/>
  <c r="D2153" i="1" s="1"/>
  <c r="D2154" i="1" s="1"/>
  <c r="D2155" i="1" s="1"/>
  <c r="D2156" i="1" s="1"/>
  <c r="D2157" i="1" s="1"/>
  <c r="D2158" i="1" s="1"/>
  <c r="D2159" i="1" s="1"/>
  <c r="D2160" i="1" s="1"/>
  <c r="D2161" i="1" s="1"/>
  <c r="D2162" i="1" s="1"/>
  <c r="D2163" i="1" s="1"/>
  <c r="D2164" i="1" s="1"/>
  <c r="D2165" i="1" s="1"/>
  <c r="D2166" i="1" s="1"/>
  <c r="D2167" i="1" s="1"/>
  <c r="D2168" i="1" s="1"/>
  <c r="D2169" i="1" s="1"/>
  <c r="D2170" i="1" s="1"/>
  <c r="D2171" i="1" s="1"/>
  <c r="D2172" i="1" s="1"/>
  <c r="D2173" i="1" s="1"/>
  <c r="D2174" i="1" s="1"/>
  <c r="D2175" i="1" s="1"/>
  <c r="D2176" i="1" s="1"/>
  <c r="D2177" i="1" s="1"/>
  <c r="D2178" i="1" s="1"/>
  <c r="D2179" i="1" s="1"/>
  <c r="D2180" i="1" s="1"/>
  <c r="D2181" i="1" s="1"/>
  <c r="D2182" i="1" s="1"/>
  <c r="D2183" i="1" s="1"/>
  <c r="D2184" i="1" s="1"/>
  <c r="D2185" i="1" s="1"/>
  <c r="D2186" i="1" s="1"/>
  <c r="D2187" i="1" s="1"/>
  <c r="D2188" i="1" s="1"/>
  <c r="D2189" i="1" s="1"/>
  <c r="D2190" i="1" s="1"/>
  <c r="D2191" i="1" s="1"/>
  <c r="D2192" i="1" s="1"/>
  <c r="D2193" i="1" s="1"/>
  <c r="D2194" i="1" s="1"/>
  <c r="D2195" i="1" s="1"/>
  <c r="D2196" i="1" s="1"/>
  <c r="D2197" i="1" s="1"/>
  <c r="D2198" i="1" s="1"/>
  <c r="D2199" i="1" s="1"/>
  <c r="D2200" i="1" s="1"/>
  <c r="D2201" i="1" s="1"/>
  <c r="D2202" i="1" s="1"/>
  <c r="D2203" i="1" s="1"/>
  <c r="D2204" i="1" s="1"/>
  <c r="D2205" i="1" s="1"/>
  <c r="D2206" i="1" s="1"/>
  <c r="D2207" i="1" s="1"/>
  <c r="D2208" i="1" s="1"/>
  <c r="D2209" i="1" s="1"/>
  <c r="D2210" i="1" s="1"/>
  <c r="D2211" i="1" s="1"/>
  <c r="D2212" i="1" s="1"/>
  <c r="D2213" i="1" s="1"/>
  <c r="D2214" i="1" s="1"/>
  <c r="D2215" i="1" s="1"/>
  <c r="D2216" i="1" s="1"/>
  <c r="D2217" i="1" s="1"/>
  <c r="D2218" i="1" s="1"/>
  <c r="D2219" i="1" s="1"/>
  <c r="D2220" i="1" s="1"/>
  <c r="D2221" i="1" s="1"/>
  <c r="D2222" i="1" s="1"/>
  <c r="D2223" i="1" s="1"/>
  <c r="D2224" i="1" s="1"/>
  <c r="D2225" i="1" s="1"/>
  <c r="D2226" i="1" s="1"/>
  <c r="D2227" i="1" s="1"/>
  <c r="D2228" i="1" s="1"/>
  <c r="D2229" i="1" s="1"/>
  <c r="D2230" i="1" s="1"/>
  <c r="D2231" i="1" s="1"/>
  <c r="D2232" i="1" s="1"/>
  <c r="D2233" i="1" s="1"/>
  <c r="D2234" i="1" s="1"/>
  <c r="D2235" i="1" s="1"/>
  <c r="D2236" i="1" s="1"/>
  <c r="D2237" i="1" s="1"/>
  <c r="D2238" i="1" s="1"/>
  <c r="D2239" i="1" s="1"/>
  <c r="D2240" i="1" s="1"/>
  <c r="D2241" i="1" s="1"/>
  <c r="D2242" i="1" s="1"/>
  <c r="D2243" i="1" s="1"/>
  <c r="D2244" i="1" s="1"/>
  <c r="D2245" i="1" s="1"/>
  <c r="D2246" i="1" s="1"/>
  <c r="D2247" i="1" s="1"/>
  <c r="D2248" i="1" s="1"/>
  <c r="D2249" i="1" s="1"/>
  <c r="D2250" i="1" s="1"/>
  <c r="D2251" i="1" s="1"/>
  <c r="D2252" i="1" s="1"/>
  <c r="D2253" i="1" s="1"/>
  <c r="D2254" i="1" s="1"/>
  <c r="D2255" i="1" s="1"/>
  <c r="D2256" i="1" s="1"/>
  <c r="D2257" i="1" s="1"/>
  <c r="D2258" i="1" s="1"/>
  <c r="D2259" i="1" s="1"/>
  <c r="D2260" i="1" s="1"/>
  <c r="D2261" i="1" s="1"/>
  <c r="D2262" i="1" s="1"/>
  <c r="D2263" i="1" s="1"/>
  <c r="D2264" i="1" s="1"/>
  <c r="D2265" i="1" s="1"/>
  <c r="D2266" i="1" s="1"/>
  <c r="D2267" i="1" s="1"/>
  <c r="D2268" i="1" s="1"/>
  <c r="D2269" i="1" s="1"/>
  <c r="D2270" i="1" s="1"/>
  <c r="D2271" i="1" s="1"/>
  <c r="D2272" i="1" s="1"/>
  <c r="D2273" i="1" s="1"/>
  <c r="D2274" i="1" s="1"/>
  <c r="D2275" i="1" s="1"/>
  <c r="D2276" i="1" s="1"/>
  <c r="D2277" i="1" s="1"/>
  <c r="D2278" i="1" s="1"/>
  <c r="D2279" i="1" s="1"/>
  <c r="D2280" i="1" s="1"/>
  <c r="D2281" i="1" s="1"/>
  <c r="D2282" i="1" s="1"/>
  <c r="D2283" i="1" s="1"/>
  <c r="D2284" i="1" s="1"/>
  <c r="D2285" i="1" s="1"/>
  <c r="D2286" i="1" s="1"/>
  <c r="D2287" i="1" s="1"/>
  <c r="D2288" i="1" s="1"/>
  <c r="D2289" i="1" s="1"/>
  <c r="D2290" i="1" s="1"/>
  <c r="D2291" i="1" s="1"/>
  <c r="D2292" i="1" s="1"/>
  <c r="D2293" i="1" s="1"/>
  <c r="D2294" i="1" s="1"/>
  <c r="D2295" i="1" s="1"/>
  <c r="D2296" i="1" s="1"/>
  <c r="D2297" i="1" s="1"/>
  <c r="D2298" i="1" s="1"/>
  <c r="D2299" i="1" s="1"/>
  <c r="D2300" i="1" s="1"/>
  <c r="D2301" i="1" s="1"/>
  <c r="D2302" i="1" s="1"/>
  <c r="D2303" i="1" s="1"/>
  <c r="D2304" i="1" s="1"/>
  <c r="D2305" i="1" s="1"/>
  <c r="D2306" i="1" s="1"/>
  <c r="D2307" i="1" s="1"/>
  <c r="D2308" i="1" s="1"/>
  <c r="D2309" i="1" s="1"/>
  <c r="D2310" i="1" s="1"/>
  <c r="D2311" i="1" s="1"/>
  <c r="D2312" i="1" s="1"/>
  <c r="D2313" i="1" s="1"/>
  <c r="D2314" i="1" s="1"/>
  <c r="D2315" i="1" s="1"/>
  <c r="D2316" i="1" s="1"/>
  <c r="D2317" i="1" s="1"/>
  <c r="D2318" i="1" s="1"/>
  <c r="D2319" i="1" s="1"/>
  <c r="D2320" i="1" s="1"/>
  <c r="D2321" i="1" s="1"/>
  <c r="D2322" i="1" s="1"/>
  <c r="D2323" i="1" s="1"/>
  <c r="D2324" i="1" s="1"/>
  <c r="D2325" i="1" s="1"/>
  <c r="D2326" i="1" s="1"/>
  <c r="D2327" i="1" s="1"/>
  <c r="D2328" i="1" s="1"/>
  <c r="D2329" i="1" s="1"/>
  <c r="D2330" i="1" s="1"/>
  <c r="D2331" i="1" s="1"/>
  <c r="D2332" i="1" s="1"/>
  <c r="D2333" i="1" s="1"/>
  <c r="D2334" i="1" s="1"/>
  <c r="D2335" i="1" s="1"/>
  <c r="D2336" i="1" s="1"/>
  <c r="D2337" i="1" s="1"/>
  <c r="D2338" i="1" s="1"/>
  <c r="D2339" i="1" s="1"/>
  <c r="D2340" i="1" s="1"/>
  <c r="D2341" i="1" s="1"/>
  <c r="D2342" i="1" s="1"/>
  <c r="D2343" i="1" s="1"/>
  <c r="D2344" i="1" s="1"/>
  <c r="D2345" i="1" s="1"/>
  <c r="D2346" i="1" s="1"/>
  <c r="D2347" i="1" s="1"/>
  <c r="D2348" i="1" s="1"/>
  <c r="D2349" i="1" s="1"/>
  <c r="D2350" i="1" s="1"/>
  <c r="D2351" i="1" s="1"/>
  <c r="D2352" i="1" s="1"/>
  <c r="D2353" i="1" s="1"/>
  <c r="D2354" i="1" s="1"/>
  <c r="D2355" i="1" s="1"/>
  <c r="D2356" i="1" s="1"/>
  <c r="D2357" i="1" s="1"/>
  <c r="D2358" i="1" s="1"/>
  <c r="D2359" i="1" s="1"/>
  <c r="D2360" i="1" s="1"/>
  <c r="D2361" i="1" s="1"/>
  <c r="D2362" i="1" s="1"/>
  <c r="D2363" i="1" s="1"/>
  <c r="D2364" i="1" s="1"/>
  <c r="D2365" i="1" s="1"/>
  <c r="D2366" i="1" s="1"/>
  <c r="D2367" i="1" s="1"/>
  <c r="D2368" i="1" s="1"/>
  <c r="D2369" i="1" s="1"/>
  <c r="D2370" i="1" s="1"/>
  <c r="D2371" i="1" s="1"/>
  <c r="D2372" i="1" s="1"/>
  <c r="D2373" i="1" s="1"/>
  <c r="D2374" i="1" s="1"/>
  <c r="D2375" i="1" s="1"/>
  <c r="D2376" i="1" s="1"/>
  <c r="D2377" i="1" s="1"/>
  <c r="D2378" i="1" s="1"/>
  <c r="D2379" i="1" s="1"/>
  <c r="D2380" i="1" s="1"/>
  <c r="D2381" i="1" s="1"/>
  <c r="D2382" i="1" s="1"/>
  <c r="D2383" i="1" s="1"/>
  <c r="D2384" i="1" s="1"/>
  <c r="D2385" i="1" s="1"/>
  <c r="D2386" i="1" s="1"/>
  <c r="D2387" i="1" s="1"/>
  <c r="D2388" i="1" s="1"/>
  <c r="D2389" i="1" s="1"/>
  <c r="D2390" i="1" s="1"/>
  <c r="D2391" i="1" s="1"/>
  <c r="D2392" i="1" s="1"/>
  <c r="D2393" i="1" s="1"/>
  <c r="D2394" i="1" s="1"/>
  <c r="D2395" i="1" s="1"/>
  <c r="D2396" i="1" s="1"/>
  <c r="D2397" i="1" s="1"/>
  <c r="D2398" i="1" s="1"/>
  <c r="D2399" i="1" s="1"/>
  <c r="D2400" i="1" s="1"/>
  <c r="D2401" i="1" s="1"/>
  <c r="D2402" i="1" s="1"/>
  <c r="D2403" i="1" s="1"/>
  <c r="D2404" i="1" s="1"/>
  <c r="D2405" i="1" s="1"/>
  <c r="D2406" i="1" s="1"/>
  <c r="D2407" i="1" s="1"/>
  <c r="D2408" i="1" s="1"/>
  <c r="D2409" i="1" s="1"/>
  <c r="D2410" i="1" s="1"/>
  <c r="D2411" i="1" s="1"/>
  <c r="D2412" i="1" s="1"/>
  <c r="D2413" i="1" s="1"/>
  <c r="D2414" i="1" s="1"/>
  <c r="D2415" i="1" s="1"/>
  <c r="D2416" i="1" s="1"/>
  <c r="D2417" i="1" s="1"/>
  <c r="D2418" i="1" s="1"/>
  <c r="D2419" i="1" s="1"/>
  <c r="D2420" i="1" s="1"/>
  <c r="D2421" i="1" s="1"/>
  <c r="D2422" i="1" s="1"/>
  <c r="D2423" i="1" s="1"/>
  <c r="D2424" i="1" s="1"/>
  <c r="D2425" i="1" s="1"/>
  <c r="D2426" i="1" s="1"/>
  <c r="D2427" i="1" s="1"/>
  <c r="D2428" i="1" s="1"/>
  <c r="D2429" i="1" s="1"/>
  <c r="D2430" i="1" s="1"/>
  <c r="D2431" i="1" s="1"/>
  <c r="D2432" i="1" s="1"/>
  <c r="D2433" i="1" s="1"/>
  <c r="D2434" i="1" s="1"/>
  <c r="D2435" i="1" s="1"/>
  <c r="D2436" i="1" s="1"/>
  <c r="D2437" i="1" s="1"/>
  <c r="D2438" i="1" s="1"/>
  <c r="D2439" i="1" s="1"/>
  <c r="D2440" i="1" s="1"/>
  <c r="D2441" i="1" s="1"/>
  <c r="D2442" i="1" s="1"/>
  <c r="D2443" i="1" s="1"/>
  <c r="D2444" i="1" s="1"/>
  <c r="D2445" i="1" s="1"/>
  <c r="D2446" i="1" s="1"/>
  <c r="D2447" i="1" s="1"/>
  <c r="D2448" i="1" s="1"/>
  <c r="D2449" i="1" s="1"/>
  <c r="D2450" i="1" s="1"/>
  <c r="D2451" i="1" s="1"/>
  <c r="D2452" i="1" s="1"/>
  <c r="D2453" i="1" s="1"/>
  <c r="D2454" i="1" s="1"/>
  <c r="D2455" i="1" s="1"/>
  <c r="D2456" i="1" s="1"/>
  <c r="D2457" i="1" s="1"/>
  <c r="D2458" i="1" s="1"/>
  <c r="D2459" i="1" s="1"/>
  <c r="D2460" i="1" s="1"/>
  <c r="D2461" i="1" s="1"/>
  <c r="D2462" i="1" s="1"/>
  <c r="D2463" i="1" s="1"/>
  <c r="D2464" i="1" s="1"/>
  <c r="D2465" i="1" s="1"/>
  <c r="D2466" i="1" s="1"/>
  <c r="D2467" i="1" s="1"/>
  <c r="D2468" i="1" s="1"/>
  <c r="D2469" i="1" s="1"/>
  <c r="D2470" i="1" s="1"/>
  <c r="D2471" i="1" s="1"/>
  <c r="D2472" i="1" s="1"/>
  <c r="D2473" i="1" s="1"/>
  <c r="D2474" i="1" s="1"/>
  <c r="D2475" i="1" s="1"/>
  <c r="D2476" i="1" s="1"/>
  <c r="D2477" i="1" s="1"/>
  <c r="D2478" i="1" s="1"/>
  <c r="D2479" i="1" s="1"/>
  <c r="D2480" i="1" s="1"/>
  <c r="D2481" i="1" s="1"/>
  <c r="D2482" i="1" s="1"/>
  <c r="D2483" i="1" s="1"/>
  <c r="D2484" i="1" s="1"/>
  <c r="D2485" i="1" s="1"/>
  <c r="D2486" i="1" s="1"/>
  <c r="D2487" i="1" s="1"/>
  <c r="D2488" i="1" s="1"/>
  <c r="D2489" i="1" s="1"/>
  <c r="D2490" i="1" s="1"/>
  <c r="D2491" i="1" s="1"/>
  <c r="D2492" i="1" s="1"/>
  <c r="D2493" i="1" s="1"/>
  <c r="D2494" i="1" s="1"/>
  <c r="D2495" i="1" s="1"/>
  <c r="D2496" i="1" s="1"/>
  <c r="D2497" i="1" s="1"/>
  <c r="D2498" i="1" s="1"/>
  <c r="D2499" i="1" s="1"/>
  <c r="D2500" i="1" s="1"/>
  <c r="D2501" i="1" s="1"/>
  <c r="D2502" i="1" s="1"/>
  <c r="D2503" i="1" s="1"/>
  <c r="D2504" i="1" s="1"/>
  <c r="D2505" i="1" s="1"/>
  <c r="D2506" i="1" s="1"/>
  <c r="D2507" i="1" s="1"/>
  <c r="D2508" i="1" s="1"/>
  <c r="D2509" i="1" s="1"/>
  <c r="D2510" i="1" s="1"/>
  <c r="D2511" i="1" s="1"/>
  <c r="D2512" i="1" s="1"/>
  <c r="D2513" i="1" s="1"/>
  <c r="D2514" i="1" s="1"/>
  <c r="D2515" i="1" s="1"/>
  <c r="D2516" i="1" s="1"/>
  <c r="D2517" i="1" s="1"/>
  <c r="D2518" i="1" s="1"/>
  <c r="D2519" i="1" s="1"/>
  <c r="D2520" i="1" s="1"/>
  <c r="D2521" i="1" s="1"/>
  <c r="D2522" i="1" s="1"/>
  <c r="D2523" i="1" s="1"/>
  <c r="D2524" i="1" s="1"/>
  <c r="D2525" i="1" s="1"/>
  <c r="D2526" i="1" s="1"/>
  <c r="D2527" i="1" s="1"/>
  <c r="D2528" i="1" s="1"/>
  <c r="D2529" i="1" s="1"/>
  <c r="D2530" i="1" s="1"/>
  <c r="D2531" i="1" s="1"/>
  <c r="D2532" i="1" s="1"/>
  <c r="D2533" i="1" s="1"/>
  <c r="D2534" i="1" s="1"/>
  <c r="D2535" i="1" s="1"/>
  <c r="D2536" i="1" s="1"/>
  <c r="D2537" i="1" s="1"/>
  <c r="D2538" i="1" s="1"/>
  <c r="D2539" i="1" s="1"/>
  <c r="D2540" i="1" s="1"/>
  <c r="D2541" i="1" s="1"/>
  <c r="D2542" i="1" s="1"/>
  <c r="D2543" i="1" s="1"/>
  <c r="D2544" i="1" s="1"/>
  <c r="D2545" i="1" s="1"/>
  <c r="D2546" i="1" s="1"/>
  <c r="D2547" i="1" s="1"/>
  <c r="D2548" i="1" s="1"/>
  <c r="D2549" i="1" s="1"/>
  <c r="D2550" i="1" s="1"/>
  <c r="D2551" i="1" s="1"/>
  <c r="D2552" i="1" s="1"/>
  <c r="D2553" i="1" s="1"/>
  <c r="D2554" i="1" s="1"/>
  <c r="D2555" i="1" s="1"/>
  <c r="D2556" i="1" s="1"/>
  <c r="D2557" i="1" s="1"/>
  <c r="D2558" i="1" s="1"/>
  <c r="D2559" i="1" s="1"/>
  <c r="D2560" i="1" s="1"/>
  <c r="D2561" i="1" s="1"/>
  <c r="D2562" i="1" s="1"/>
  <c r="D2563" i="1" s="1"/>
  <c r="D2564" i="1" s="1"/>
  <c r="D2565" i="1" s="1"/>
  <c r="D2566" i="1" s="1"/>
  <c r="D2567" i="1" s="1"/>
  <c r="D2568" i="1" s="1"/>
  <c r="D2569" i="1" s="1"/>
  <c r="D2570" i="1" s="1"/>
  <c r="D2571" i="1" s="1"/>
  <c r="D2572" i="1" s="1"/>
  <c r="D2573" i="1" s="1"/>
  <c r="D2574" i="1" s="1"/>
  <c r="D2575" i="1" s="1"/>
  <c r="D2576" i="1" s="1"/>
  <c r="D2577" i="1" s="1"/>
  <c r="D2578" i="1" s="1"/>
  <c r="D2579" i="1" s="1"/>
  <c r="D2580" i="1" s="1"/>
  <c r="D2581" i="1" s="1"/>
  <c r="D2582" i="1" s="1"/>
  <c r="D2583" i="1" s="1"/>
  <c r="D2584" i="1" s="1"/>
  <c r="D2585" i="1" s="1"/>
  <c r="D2586" i="1" s="1"/>
  <c r="D2587" i="1" s="1"/>
  <c r="D2588" i="1" s="1"/>
  <c r="D2589" i="1" s="1"/>
  <c r="D2590" i="1" s="1"/>
  <c r="D2591" i="1" s="1"/>
  <c r="D2592" i="1" s="1"/>
  <c r="D2593" i="1" s="1"/>
  <c r="D2594" i="1" s="1"/>
  <c r="D2595" i="1" s="1"/>
  <c r="D2596" i="1" s="1"/>
  <c r="D2597" i="1" s="1"/>
  <c r="D2598" i="1" s="1"/>
  <c r="D2599" i="1" s="1"/>
  <c r="D2600" i="1" s="1"/>
  <c r="D2601" i="1" s="1"/>
  <c r="D2602" i="1" s="1"/>
  <c r="D2603" i="1" s="1"/>
  <c r="D2604" i="1" s="1"/>
  <c r="D2605" i="1" s="1"/>
  <c r="D2606" i="1" s="1"/>
  <c r="D2607" i="1" s="1"/>
  <c r="D2608" i="1" s="1"/>
  <c r="D2609" i="1" s="1"/>
  <c r="D2610" i="1" s="1"/>
  <c r="D2611" i="1" s="1"/>
  <c r="D2612" i="1" s="1"/>
  <c r="D2613" i="1" s="1"/>
  <c r="D2614" i="1" s="1"/>
  <c r="D2615" i="1" s="1"/>
  <c r="D2616" i="1" s="1"/>
  <c r="D2617" i="1" s="1"/>
  <c r="D2618" i="1" s="1"/>
  <c r="D2619" i="1" s="1"/>
  <c r="D2620" i="1" s="1"/>
  <c r="D2621" i="1" s="1"/>
  <c r="D2622" i="1" s="1"/>
  <c r="D2623" i="1" s="1"/>
  <c r="D2624" i="1" s="1"/>
  <c r="D2625" i="1" s="1"/>
  <c r="D2626" i="1" s="1"/>
  <c r="D2627" i="1" s="1"/>
  <c r="D2628" i="1" s="1"/>
  <c r="D2629" i="1" s="1"/>
  <c r="D2630" i="1" s="1"/>
  <c r="D2631" i="1" s="1"/>
  <c r="D2632" i="1" s="1"/>
  <c r="D2633" i="1" s="1"/>
  <c r="D2634" i="1" s="1"/>
  <c r="D2635" i="1" s="1"/>
  <c r="D2636" i="1" s="1"/>
  <c r="D2637" i="1" s="1"/>
  <c r="D2638" i="1" s="1"/>
  <c r="D2639" i="1" s="1"/>
  <c r="D2640" i="1" s="1"/>
  <c r="D2641" i="1" s="1"/>
  <c r="D2642" i="1" s="1"/>
  <c r="D2643" i="1" s="1"/>
  <c r="D2644" i="1" s="1"/>
  <c r="D2645" i="1" s="1"/>
  <c r="D2646" i="1" s="1"/>
  <c r="D2647" i="1" s="1"/>
  <c r="D2648" i="1" s="1"/>
  <c r="D2649" i="1" s="1"/>
  <c r="D2650" i="1" s="1"/>
  <c r="D2651" i="1" s="1"/>
  <c r="D2652" i="1" s="1"/>
  <c r="D2653" i="1" s="1"/>
  <c r="D2654" i="1" s="1"/>
  <c r="D2655" i="1" s="1"/>
  <c r="D2656" i="1" s="1"/>
  <c r="D2657" i="1" s="1"/>
  <c r="D2658" i="1" s="1"/>
  <c r="D2659" i="1" s="1"/>
  <c r="D2660" i="1" s="1"/>
  <c r="D2661" i="1" s="1"/>
  <c r="D2662" i="1" s="1"/>
  <c r="D2663" i="1" s="1"/>
  <c r="D2664" i="1" s="1"/>
  <c r="D2665" i="1" s="1"/>
  <c r="D2666" i="1" s="1"/>
  <c r="D2667" i="1" s="1"/>
  <c r="D2668" i="1" s="1"/>
  <c r="D2669" i="1" s="1"/>
  <c r="D2670" i="1" s="1"/>
  <c r="D2671" i="1" s="1"/>
  <c r="D2672" i="1" s="1"/>
  <c r="D2673" i="1" s="1"/>
  <c r="D2674" i="1" s="1"/>
  <c r="D2675" i="1" s="1"/>
  <c r="D2676" i="1" s="1"/>
  <c r="D2677" i="1" s="1"/>
  <c r="D2678" i="1" s="1"/>
  <c r="D2679" i="1" s="1"/>
  <c r="D2680" i="1" s="1"/>
  <c r="D2681" i="1" s="1"/>
  <c r="D2682" i="1" s="1"/>
  <c r="D2683" i="1" s="1"/>
  <c r="D2684" i="1" s="1"/>
  <c r="D2685" i="1" s="1"/>
  <c r="D2686" i="1" s="1"/>
  <c r="D2687" i="1" s="1"/>
  <c r="D2688" i="1" s="1"/>
  <c r="D2689" i="1" s="1"/>
  <c r="D2690" i="1" s="1"/>
  <c r="D2691" i="1" s="1"/>
  <c r="D2692" i="1" s="1"/>
  <c r="D2693" i="1" s="1"/>
  <c r="D2694" i="1" s="1"/>
  <c r="D2695" i="1" s="1"/>
  <c r="D2696" i="1" s="1"/>
  <c r="D2697" i="1" s="1"/>
  <c r="D2698" i="1" s="1"/>
  <c r="D2699" i="1" s="1"/>
  <c r="D2700" i="1" s="1"/>
  <c r="D2701" i="1" s="1"/>
  <c r="D2702" i="1" s="1"/>
  <c r="D2703" i="1" s="1"/>
  <c r="D2704" i="1" s="1"/>
  <c r="D2705" i="1" s="1"/>
  <c r="D2706" i="1" s="1"/>
  <c r="D2707" i="1" s="1"/>
  <c r="D2708" i="1" s="1"/>
  <c r="D2709" i="1" s="1"/>
  <c r="D2710" i="1" s="1"/>
  <c r="D2711" i="1" s="1"/>
  <c r="D2712" i="1" s="1"/>
  <c r="D2713" i="1" s="1"/>
  <c r="D2714" i="1" s="1"/>
  <c r="D2715" i="1" s="1"/>
  <c r="D2716" i="1" s="1"/>
  <c r="D2717" i="1" s="1"/>
  <c r="D2718" i="1" s="1"/>
  <c r="D2719" i="1" s="1"/>
  <c r="D2720" i="1" s="1"/>
  <c r="D2721" i="1" s="1"/>
  <c r="D2722" i="1" s="1"/>
  <c r="D2723" i="1" s="1"/>
  <c r="D2724" i="1" s="1"/>
  <c r="D2725" i="1" s="1"/>
  <c r="D2726" i="1" s="1"/>
  <c r="D2727" i="1" s="1"/>
  <c r="D2728" i="1" s="1"/>
  <c r="D2729" i="1" s="1"/>
  <c r="D2730" i="1" s="1"/>
  <c r="D2731" i="1" s="1"/>
  <c r="D2732" i="1" s="1"/>
  <c r="D2733" i="1" s="1"/>
  <c r="D2734" i="1" s="1"/>
  <c r="D2735" i="1" s="1"/>
  <c r="D2736" i="1" s="1"/>
  <c r="D2737" i="1" s="1"/>
  <c r="D2738" i="1" s="1"/>
  <c r="D2739" i="1" s="1"/>
  <c r="D2740" i="1" s="1"/>
  <c r="D2741" i="1" s="1"/>
  <c r="D2742" i="1" s="1"/>
  <c r="D2743" i="1" s="1"/>
  <c r="D2744" i="1" s="1"/>
  <c r="D2745" i="1" s="1"/>
  <c r="D2746" i="1" s="1"/>
  <c r="D2747" i="1" s="1"/>
  <c r="D2748" i="1" s="1"/>
  <c r="D2749" i="1" s="1"/>
  <c r="D2750" i="1" s="1"/>
  <c r="D2751" i="1" s="1"/>
  <c r="D2752" i="1" s="1"/>
  <c r="D2753" i="1" s="1"/>
  <c r="D2754" i="1" s="1"/>
  <c r="D2755" i="1" s="1"/>
  <c r="D2756" i="1" s="1"/>
  <c r="D2757" i="1" s="1"/>
  <c r="D2758" i="1" s="1"/>
  <c r="D2759" i="1" s="1"/>
  <c r="D2760" i="1" s="1"/>
  <c r="D2761" i="1" s="1"/>
  <c r="D2762" i="1" s="1"/>
  <c r="D2763" i="1" s="1"/>
  <c r="D2764" i="1" s="1"/>
  <c r="D2765" i="1" s="1"/>
  <c r="D2766" i="1" s="1"/>
  <c r="D2767" i="1" s="1"/>
  <c r="D2768" i="1" s="1"/>
  <c r="D2769" i="1" s="1"/>
  <c r="D2770" i="1" s="1"/>
  <c r="D2771" i="1" s="1"/>
  <c r="D2772" i="1" s="1"/>
  <c r="D2773" i="1" s="1"/>
  <c r="D2774" i="1" s="1"/>
  <c r="D2775" i="1" s="1"/>
  <c r="D2776" i="1" s="1"/>
  <c r="D2777" i="1" s="1"/>
  <c r="D2778" i="1" s="1"/>
  <c r="D2779" i="1" s="1"/>
  <c r="D2780" i="1" s="1"/>
  <c r="D2781" i="1" s="1"/>
  <c r="D2782" i="1" s="1"/>
  <c r="D2783" i="1" s="1"/>
  <c r="D2784" i="1" s="1"/>
  <c r="D2785" i="1" s="1"/>
  <c r="D2786" i="1" s="1"/>
  <c r="D2787" i="1" s="1"/>
  <c r="D2788" i="1" s="1"/>
  <c r="D2789" i="1" s="1"/>
  <c r="D2790" i="1" s="1"/>
  <c r="D2791" i="1" s="1"/>
  <c r="D2792" i="1" s="1"/>
  <c r="D2793" i="1" s="1"/>
  <c r="D2794" i="1" s="1"/>
  <c r="D2795" i="1" s="1"/>
  <c r="D2796" i="1" s="1"/>
  <c r="D2797" i="1" s="1"/>
  <c r="D2798" i="1" s="1"/>
  <c r="D2799" i="1" s="1"/>
  <c r="D2800" i="1" s="1"/>
  <c r="D2801" i="1" s="1"/>
  <c r="D2802" i="1" s="1"/>
  <c r="D2803" i="1" s="1"/>
  <c r="D2804" i="1" s="1"/>
  <c r="D2805" i="1" s="1"/>
  <c r="D2806" i="1" s="1"/>
  <c r="D2807" i="1" s="1"/>
  <c r="D2808" i="1" s="1"/>
  <c r="D2809" i="1" s="1"/>
  <c r="D2810" i="1" s="1"/>
  <c r="D2811" i="1" s="1"/>
  <c r="D2812" i="1" s="1"/>
  <c r="D2813" i="1" s="1"/>
  <c r="D2814" i="1" s="1"/>
  <c r="D2815" i="1" s="1"/>
  <c r="D2816" i="1" s="1"/>
  <c r="D2817" i="1" s="1"/>
  <c r="D2818" i="1" s="1"/>
  <c r="D2819" i="1" s="1"/>
  <c r="D2820" i="1" s="1"/>
  <c r="D2821" i="1" s="1"/>
  <c r="D2822" i="1" s="1"/>
  <c r="D2823" i="1" s="1"/>
  <c r="D2824" i="1" s="1"/>
  <c r="D2825" i="1" s="1"/>
  <c r="D2826" i="1" s="1"/>
  <c r="D2827" i="1" s="1"/>
  <c r="D2828" i="1" s="1"/>
  <c r="D2829" i="1" s="1"/>
  <c r="D2830" i="1" s="1"/>
  <c r="D2831" i="1" s="1"/>
  <c r="D2832" i="1" s="1"/>
  <c r="D2833" i="1" s="1"/>
  <c r="D2834" i="1" s="1"/>
  <c r="D2835" i="1" s="1"/>
  <c r="D2836" i="1" s="1"/>
  <c r="D2837" i="1" s="1"/>
  <c r="D2838" i="1" s="1"/>
  <c r="D2839" i="1" s="1"/>
  <c r="D2840" i="1" s="1"/>
  <c r="D2841" i="1" s="1"/>
  <c r="D2842" i="1" s="1"/>
  <c r="D2843" i="1" s="1"/>
  <c r="D2844" i="1" s="1"/>
  <c r="D2845" i="1" s="1"/>
  <c r="D2846" i="1" s="1"/>
  <c r="D2847" i="1" s="1"/>
  <c r="D2848" i="1" s="1"/>
  <c r="D2849" i="1" s="1"/>
  <c r="D2850" i="1" s="1"/>
  <c r="D2851" i="1" s="1"/>
  <c r="D2852" i="1" s="1"/>
  <c r="D2853" i="1" s="1"/>
  <c r="D2854" i="1" s="1"/>
  <c r="D2855" i="1" s="1"/>
  <c r="D2856" i="1" s="1"/>
  <c r="D2857" i="1" s="1"/>
  <c r="D2858" i="1" s="1"/>
  <c r="D2859" i="1" s="1"/>
  <c r="D2860" i="1" s="1"/>
  <c r="D2861" i="1" s="1"/>
  <c r="D2862" i="1" s="1"/>
  <c r="D2863" i="1" s="1"/>
  <c r="D2864" i="1" s="1"/>
  <c r="D2865" i="1" s="1"/>
  <c r="D2866" i="1" s="1"/>
  <c r="D2867" i="1" s="1"/>
  <c r="D2868" i="1" s="1"/>
  <c r="D2869" i="1" s="1"/>
  <c r="D2870" i="1" s="1"/>
  <c r="D2871" i="1" s="1"/>
  <c r="D2872" i="1" s="1"/>
  <c r="D2873" i="1" s="1"/>
  <c r="D2874" i="1" s="1"/>
  <c r="D2875" i="1" s="1"/>
  <c r="D2876" i="1" s="1"/>
  <c r="D2877" i="1" s="1"/>
  <c r="D2878" i="1" s="1"/>
  <c r="D2879" i="1" s="1"/>
  <c r="D2880" i="1" s="1"/>
  <c r="D2881" i="1" s="1"/>
  <c r="D2882" i="1" s="1"/>
  <c r="D2883" i="1" s="1"/>
  <c r="D2884" i="1" s="1"/>
  <c r="D2885" i="1" s="1"/>
  <c r="D2886" i="1" s="1"/>
  <c r="D2887" i="1" s="1"/>
  <c r="D2888" i="1" s="1"/>
  <c r="D2889" i="1" s="1"/>
  <c r="D2890" i="1" s="1"/>
  <c r="D2891" i="1" s="1"/>
  <c r="D2892" i="1" s="1"/>
  <c r="D2893" i="1" s="1"/>
  <c r="D2894" i="1" s="1"/>
  <c r="D2895" i="1" s="1"/>
  <c r="D2896" i="1" s="1"/>
  <c r="D2897" i="1" s="1"/>
  <c r="D2898" i="1" s="1"/>
  <c r="D2899" i="1" s="1"/>
  <c r="D2900" i="1" s="1"/>
  <c r="D2901" i="1" s="1"/>
  <c r="D2902" i="1" s="1"/>
  <c r="D2903" i="1" s="1"/>
  <c r="D2904" i="1" s="1"/>
  <c r="D2905" i="1" s="1"/>
  <c r="D2906" i="1" s="1"/>
  <c r="D2907" i="1" s="1"/>
  <c r="D2908" i="1" s="1"/>
  <c r="D2909" i="1" s="1"/>
  <c r="D2910" i="1" s="1"/>
  <c r="D2911" i="1" s="1"/>
  <c r="D2912" i="1" s="1"/>
  <c r="D2913" i="1" s="1"/>
  <c r="D2914" i="1" s="1"/>
  <c r="D2915" i="1" s="1"/>
  <c r="D2916" i="1" s="1"/>
  <c r="D2917" i="1" s="1"/>
  <c r="D2918" i="1" s="1"/>
  <c r="D2919" i="1" s="1"/>
  <c r="D2920" i="1" s="1"/>
  <c r="D2921" i="1" s="1"/>
  <c r="D2922" i="1" s="1"/>
  <c r="D2923" i="1" s="1"/>
  <c r="D2924" i="1" s="1"/>
  <c r="D2925" i="1" s="1"/>
  <c r="D2926" i="1" s="1"/>
  <c r="D2927" i="1" s="1"/>
  <c r="D2928" i="1" s="1"/>
  <c r="D2929" i="1" s="1"/>
  <c r="D2930" i="1" s="1"/>
  <c r="D2931" i="1" s="1"/>
  <c r="D2932" i="1" s="1"/>
  <c r="D2933" i="1" s="1"/>
  <c r="D2934" i="1" s="1"/>
  <c r="D2935" i="1" s="1"/>
  <c r="D2936" i="1" s="1"/>
  <c r="D2937" i="1" s="1"/>
  <c r="D2938" i="1" s="1"/>
  <c r="D2939" i="1" s="1"/>
  <c r="D2940" i="1" s="1"/>
  <c r="D2941" i="1" s="1"/>
  <c r="D2942" i="1" s="1"/>
  <c r="D2943" i="1" s="1"/>
  <c r="D2944" i="1" s="1"/>
  <c r="D2945" i="1" s="1"/>
  <c r="D2946" i="1" s="1"/>
  <c r="D2947" i="1" s="1"/>
  <c r="D2948" i="1" s="1"/>
  <c r="D2949" i="1" s="1"/>
  <c r="D2950" i="1" s="1"/>
  <c r="D2951" i="1" s="1"/>
  <c r="D2952" i="1" s="1"/>
  <c r="D2953" i="1" s="1"/>
  <c r="D2954" i="1" s="1"/>
  <c r="D2955" i="1" s="1"/>
  <c r="D2956" i="1" s="1"/>
  <c r="D2957" i="1" s="1"/>
  <c r="D2958" i="1" s="1"/>
  <c r="D2959" i="1" s="1"/>
  <c r="D2960" i="1" s="1"/>
  <c r="D2961" i="1" s="1"/>
  <c r="D2962" i="1" s="1"/>
  <c r="D2963" i="1" s="1"/>
  <c r="D2964" i="1" s="1"/>
  <c r="D2965" i="1" s="1"/>
  <c r="D2966" i="1" s="1"/>
  <c r="D2967" i="1" s="1"/>
  <c r="D2968" i="1" s="1"/>
  <c r="D2969" i="1" s="1"/>
  <c r="D2970" i="1" s="1"/>
  <c r="D2971" i="1" s="1"/>
  <c r="D2972" i="1" s="1"/>
  <c r="D2973" i="1" s="1"/>
  <c r="D2974" i="1" s="1"/>
  <c r="D2975" i="1" s="1"/>
  <c r="D2976" i="1" s="1"/>
  <c r="D2977" i="1" s="1"/>
  <c r="D2978" i="1" s="1"/>
  <c r="D2979" i="1" s="1"/>
  <c r="D2980" i="1" s="1"/>
  <c r="D2981" i="1" s="1"/>
  <c r="D2982" i="1" s="1"/>
  <c r="D2983" i="1" s="1"/>
  <c r="D2984" i="1" s="1"/>
  <c r="D2985" i="1" s="1"/>
  <c r="D2986" i="1" s="1"/>
  <c r="D2987" i="1" s="1"/>
  <c r="D2988" i="1" s="1"/>
  <c r="D2989" i="1" s="1"/>
  <c r="D2990" i="1" s="1"/>
  <c r="D2991" i="1" s="1"/>
  <c r="D2992" i="1" s="1"/>
  <c r="D2993" i="1" s="1"/>
  <c r="D2994" i="1" s="1"/>
  <c r="D2995" i="1" s="1"/>
  <c r="D2996" i="1" s="1"/>
  <c r="D2997" i="1" s="1"/>
  <c r="D2998" i="1" s="1"/>
  <c r="D2999" i="1" s="1"/>
  <c r="D3000" i="1" s="1"/>
  <c r="D3001" i="1" s="1"/>
  <c r="D3002" i="1" s="1"/>
  <c r="D3003" i="1" s="1"/>
  <c r="D3004" i="1" s="1"/>
  <c r="D3005" i="1" s="1"/>
  <c r="D3006" i="1" s="1"/>
  <c r="D3007" i="1" s="1"/>
  <c r="D3008" i="1" s="1"/>
  <c r="D3009" i="1" s="1"/>
  <c r="D3010" i="1" s="1"/>
  <c r="D3011" i="1" s="1"/>
  <c r="D3012" i="1" s="1"/>
  <c r="D3013" i="1" s="1"/>
  <c r="D3014" i="1" s="1"/>
  <c r="D3015" i="1" s="1"/>
  <c r="D3016" i="1" s="1"/>
  <c r="D3017" i="1" s="1"/>
  <c r="D3018" i="1" s="1"/>
  <c r="D3019" i="1" s="1"/>
  <c r="D3020" i="1" s="1"/>
  <c r="D3021" i="1" s="1"/>
  <c r="D3022" i="1" s="1"/>
  <c r="D3023" i="1" s="1"/>
  <c r="D3024" i="1" s="1"/>
  <c r="D3025" i="1" s="1"/>
  <c r="D3026" i="1" s="1"/>
  <c r="D3027" i="1" s="1"/>
  <c r="D3028" i="1" s="1"/>
  <c r="D3029" i="1" s="1"/>
  <c r="D3030" i="1" s="1"/>
  <c r="D3031" i="1" s="1"/>
  <c r="D3032" i="1" s="1"/>
  <c r="D3033" i="1" s="1"/>
  <c r="D3034" i="1" s="1"/>
  <c r="D3035" i="1" s="1"/>
  <c r="D3036" i="1" s="1"/>
  <c r="D3037" i="1" s="1"/>
  <c r="D3038" i="1" s="1"/>
  <c r="D3039" i="1" s="1"/>
  <c r="D3040" i="1" s="1"/>
  <c r="D3041" i="1" s="1"/>
  <c r="D3042" i="1" s="1"/>
  <c r="D3043" i="1" s="1"/>
  <c r="D3044" i="1" s="1"/>
  <c r="D3045" i="1" s="1"/>
  <c r="D3046" i="1" s="1"/>
  <c r="D3047" i="1" s="1"/>
  <c r="D3048" i="1" s="1"/>
  <c r="D3049" i="1" s="1"/>
  <c r="D3050" i="1" s="1"/>
  <c r="D3051" i="1" s="1"/>
  <c r="D3052" i="1" s="1"/>
  <c r="D3053" i="1" s="1"/>
  <c r="D3054" i="1" s="1"/>
  <c r="D3055" i="1" s="1"/>
  <c r="D3056" i="1" s="1"/>
  <c r="D3057" i="1" s="1"/>
  <c r="D3058" i="1" s="1"/>
  <c r="D3059" i="1" s="1"/>
  <c r="D3060" i="1" s="1"/>
  <c r="D3061" i="1" s="1"/>
  <c r="D3062" i="1" s="1"/>
  <c r="D3063" i="1" s="1"/>
  <c r="D3064" i="1" s="1"/>
  <c r="D3065" i="1" s="1"/>
  <c r="D3066" i="1" s="1"/>
  <c r="D3067" i="1" s="1"/>
  <c r="D3068" i="1" s="1"/>
  <c r="D3069" i="1" s="1"/>
  <c r="D3070" i="1" s="1"/>
  <c r="D3071" i="1" s="1"/>
  <c r="D3072" i="1" s="1"/>
  <c r="D3073" i="1" s="1"/>
  <c r="D3074" i="1" s="1"/>
  <c r="D3075" i="1" s="1"/>
  <c r="D3076" i="1" s="1"/>
  <c r="D3077" i="1" s="1"/>
  <c r="D3078" i="1" s="1"/>
  <c r="D3079" i="1" s="1"/>
  <c r="D3080" i="1" s="1"/>
  <c r="D3081" i="1" s="1"/>
  <c r="D3082" i="1" s="1"/>
  <c r="D3083" i="1" s="1"/>
  <c r="D3084" i="1" s="1"/>
  <c r="D3085" i="1" s="1"/>
  <c r="D3086" i="1" s="1"/>
  <c r="D3087" i="1" s="1"/>
  <c r="D3088" i="1" s="1"/>
  <c r="D3089" i="1" s="1"/>
  <c r="D3090" i="1" s="1"/>
  <c r="D3091" i="1" s="1"/>
  <c r="D3092" i="1" s="1"/>
  <c r="D3093" i="1" s="1"/>
  <c r="D3094" i="1" s="1"/>
  <c r="D3095" i="1" s="1"/>
  <c r="D3096" i="1" s="1"/>
  <c r="D3097" i="1" s="1"/>
  <c r="D3098" i="1" s="1"/>
  <c r="D3099" i="1" s="1"/>
  <c r="D3100" i="1" s="1"/>
  <c r="D3101" i="1" s="1"/>
  <c r="D3102" i="1" s="1"/>
  <c r="D3103" i="1" s="1"/>
  <c r="D3104" i="1" s="1"/>
  <c r="D3105" i="1" s="1"/>
  <c r="D3106" i="1" s="1"/>
  <c r="D3107" i="1" s="1"/>
  <c r="D3108" i="1" s="1"/>
  <c r="D3109" i="1" s="1"/>
  <c r="D3110" i="1" s="1"/>
  <c r="D3111" i="1" s="1"/>
  <c r="D3112" i="1" s="1"/>
  <c r="D3113" i="1" s="1"/>
  <c r="D3114" i="1" s="1"/>
  <c r="D3115" i="1" s="1"/>
  <c r="D3116" i="1" s="1"/>
  <c r="D3117" i="1" s="1"/>
  <c r="D3118" i="1" s="1"/>
  <c r="D3119" i="1" s="1"/>
  <c r="D3120" i="1" s="1"/>
  <c r="D3121" i="1" s="1"/>
  <c r="D3122" i="1" s="1"/>
  <c r="D3123" i="1" s="1"/>
  <c r="D3124" i="1" s="1"/>
  <c r="D3125" i="1" s="1"/>
  <c r="D3126" i="1" s="1"/>
  <c r="D3127" i="1" s="1"/>
  <c r="D3128" i="1" s="1"/>
  <c r="D3129" i="1" s="1"/>
  <c r="D3130" i="1" s="1"/>
  <c r="D3131" i="1" s="1"/>
  <c r="D3132" i="1" s="1"/>
  <c r="D3133" i="1" s="1"/>
  <c r="D3134" i="1" s="1"/>
  <c r="D3135" i="1" s="1"/>
  <c r="D3136" i="1" s="1"/>
  <c r="D3137" i="1" s="1"/>
  <c r="D3138" i="1" s="1"/>
  <c r="D3139" i="1" s="1"/>
  <c r="D3140" i="1" s="1"/>
  <c r="D3141" i="1" s="1"/>
  <c r="D3142" i="1" s="1"/>
  <c r="D3143" i="1" s="1"/>
  <c r="D3144" i="1" s="1"/>
  <c r="D3145" i="1" s="1"/>
  <c r="D3146" i="1" s="1"/>
  <c r="D3147" i="1" s="1"/>
  <c r="D3148" i="1" s="1"/>
  <c r="D3149" i="1" s="1"/>
  <c r="D3150" i="1" s="1"/>
  <c r="D3151" i="1" s="1"/>
  <c r="D3152" i="1" s="1"/>
  <c r="D3153" i="1" s="1"/>
  <c r="D3154" i="1" s="1"/>
  <c r="D3155" i="1" s="1"/>
  <c r="D3156" i="1" s="1"/>
  <c r="D3157" i="1" s="1"/>
  <c r="D3158" i="1" s="1"/>
  <c r="D3159" i="1" s="1"/>
  <c r="D3160" i="1" s="1"/>
  <c r="D3161" i="1" s="1"/>
  <c r="D3162" i="1" s="1"/>
  <c r="D3163" i="1" s="1"/>
  <c r="D3164" i="1" s="1"/>
  <c r="D3165" i="1" s="1"/>
  <c r="D3166" i="1" s="1"/>
  <c r="D3167" i="1" s="1"/>
  <c r="D3168" i="1" s="1"/>
  <c r="D3169" i="1" s="1"/>
  <c r="D3170" i="1" s="1"/>
  <c r="D3171" i="1" s="1"/>
  <c r="D3172" i="1" s="1"/>
  <c r="D3173" i="1" s="1"/>
  <c r="D3174" i="1" s="1"/>
  <c r="D3175" i="1" s="1"/>
  <c r="D3176" i="1" s="1"/>
  <c r="D3177" i="1" s="1"/>
  <c r="D3178" i="1" s="1"/>
  <c r="D3179" i="1" s="1"/>
  <c r="D3180" i="1" s="1"/>
  <c r="D3181" i="1" s="1"/>
  <c r="D3182" i="1" s="1"/>
  <c r="D3183" i="1" s="1"/>
  <c r="D3184" i="1" s="1"/>
  <c r="D3185" i="1" s="1"/>
  <c r="D3186" i="1" s="1"/>
  <c r="D3187" i="1" s="1"/>
  <c r="D3188" i="1" s="1"/>
  <c r="D3189" i="1" s="1"/>
  <c r="D3190" i="1" s="1"/>
  <c r="D3191" i="1" s="1"/>
  <c r="D3192" i="1" s="1"/>
  <c r="D3193" i="1" s="1"/>
  <c r="D3194" i="1" s="1"/>
  <c r="D3195" i="1" s="1"/>
  <c r="D3196" i="1" s="1"/>
  <c r="D3197" i="1" s="1"/>
  <c r="D3198" i="1" s="1"/>
  <c r="D3199" i="1" s="1"/>
  <c r="D3200" i="1" s="1"/>
  <c r="D3201" i="1" s="1"/>
  <c r="D3202" i="1" s="1"/>
  <c r="D3203" i="1" s="1"/>
  <c r="D3204" i="1" s="1"/>
  <c r="D3205" i="1" s="1"/>
  <c r="D3206" i="1" s="1"/>
  <c r="D3207" i="1" s="1"/>
  <c r="D3208" i="1" s="1"/>
  <c r="D3209" i="1" s="1"/>
  <c r="D3210" i="1" s="1"/>
  <c r="D3211" i="1" s="1"/>
  <c r="D3212" i="1" s="1"/>
  <c r="D3213" i="1" s="1"/>
  <c r="D3214" i="1" s="1"/>
  <c r="D3215" i="1" s="1"/>
  <c r="D3216" i="1" s="1"/>
  <c r="D3217" i="1" s="1"/>
  <c r="D3218" i="1" s="1"/>
  <c r="D3219" i="1" s="1"/>
  <c r="D3220" i="1" s="1"/>
  <c r="D3221" i="1" s="1"/>
  <c r="D3222" i="1" s="1"/>
  <c r="D3223" i="1" s="1"/>
  <c r="D3224" i="1" s="1"/>
  <c r="D3225" i="1" s="1"/>
  <c r="D3226" i="1" s="1"/>
  <c r="D3227" i="1" s="1"/>
  <c r="D3228" i="1" s="1"/>
  <c r="D3229" i="1" s="1"/>
  <c r="D3230" i="1" s="1"/>
  <c r="D3231" i="1" s="1"/>
  <c r="D3232" i="1" s="1"/>
  <c r="D3233" i="1" s="1"/>
  <c r="D3234" i="1" s="1"/>
  <c r="D3235" i="1" s="1"/>
  <c r="D3236" i="1" s="1"/>
  <c r="D3237" i="1" s="1"/>
  <c r="D3238" i="1" s="1"/>
  <c r="D3239" i="1" s="1"/>
  <c r="D3240" i="1" s="1"/>
  <c r="D3241" i="1" s="1"/>
  <c r="D3242" i="1" s="1"/>
  <c r="D3243" i="1" s="1"/>
  <c r="D3244" i="1" s="1"/>
  <c r="D3245" i="1" s="1"/>
  <c r="D3246" i="1" s="1"/>
  <c r="D3247" i="1" s="1"/>
  <c r="D3248" i="1" s="1"/>
  <c r="D3249" i="1" s="1"/>
  <c r="D3250" i="1" s="1"/>
  <c r="D3251" i="1" s="1"/>
  <c r="D3252" i="1" s="1"/>
  <c r="D3253" i="1" s="1"/>
  <c r="D3254" i="1" s="1"/>
  <c r="D3255" i="1" s="1"/>
  <c r="D3256" i="1" s="1"/>
  <c r="D3257" i="1" s="1"/>
  <c r="D3258" i="1" s="1"/>
  <c r="D3259" i="1" s="1"/>
  <c r="D3260" i="1" s="1"/>
  <c r="D3261" i="1" s="1"/>
  <c r="D3262" i="1" s="1"/>
  <c r="D3263" i="1" s="1"/>
  <c r="D3264" i="1" s="1"/>
  <c r="D3265" i="1" s="1"/>
  <c r="D3266" i="1" s="1"/>
  <c r="D3267" i="1" s="1"/>
  <c r="D3268" i="1" s="1"/>
  <c r="D3269" i="1" s="1"/>
  <c r="D3270" i="1" s="1"/>
  <c r="D3271" i="1" s="1"/>
  <c r="D3272" i="1" s="1"/>
  <c r="D3273" i="1" s="1"/>
  <c r="D3274" i="1" s="1"/>
  <c r="D3275" i="1" s="1"/>
  <c r="D3276" i="1" s="1"/>
  <c r="D3277" i="1" s="1"/>
  <c r="D3278" i="1" s="1"/>
  <c r="D3279" i="1" s="1"/>
  <c r="D3280" i="1" s="1"/>
  <c r="D3281" i="1" s="1"/>
  <c r="D3282" i="1" s="1"/>
  <c r="D3283" i="1" s="1"/>
  <c r="D3284" i="1" s="1"/>
  <c r="D3285" i="1" s="1"/>
  <c r="D3286" i="1" s="1"/>
  <c r="D3287" i="1" s="1"/>
  <c r="D3288" i="1" s="1"/>
  <c r="D3289" i="1" s="1"/>
  <c r="D3290" i="1" s="1"/>
  <c r="D3291" i="1" s="1"/>
  <c r="D3292" i="1" s="1"/>
  <c r="D3293" i="1" s="1"/>
  <c r="D3294" i="1" s="1"/>
  <c r="D3295" i="1" s="1"/>
  <c r="D3296" i="1" s="1"/>
  <c r="D3297" i="1" s="1"/>
  <c r="D3298" i="1" s="1"/>
  <c r="D3299" i="1" s="1"/>
  <c r="D3300" i="1" s="1"/>
  <c r="D3301" i="1" s="1"/>
  <c r="D3302" i="1" s="1"/>
  <c r="D3303" i="1" s="1"/>
  <c r="D3304" i="1" s="1"/>
  <c r="D3305" i="1" s="1"/>
  <c r="D3306" i="1" s="1"/>
  <c r="D3307" i="1" s="1"/>
  <c r="D3308" i="1" s="1"/>
  <c r="D3309" i="1" s="1"/>
  <c r="D3310" i="1" s="1"/>
  <c r="D3311" i="1" s="1"/>
  <c r="D3312" i="1" s="1"/>
  <c r="D3313" i="1" s="1"/>
  <c r="D3314" i="1" s="1"/>
  <c r="D3315" i="1" s="1"/>
  <c r="D3316" i="1" s="1"/>
  <c r="D3317" i="1" s="1"/>
  <c r="D3318" i="1" s="1"/>
  <c r="D3319" i="1" s="1"/>
  <c r="D3320" i="1" s="1"/>
  <c r="D3321" i="1" s="1"/>
  <c r="D3322" i="1" s="1"/>
  <c r="D3323" i="1" s="1"/>
  <c r="D3324" i="1" s="1"/>
  <c r="D3325" i="1" s="1"/>
  <c r="D3326" i="1" s="1"/>
  <c r="D3327" i="1" s="1"/>
  <c r="D3328" i="1" s="1"/>
  <c r="D3329" i="1" s="1"/>
  <c r="D3330" i="1" s="1"/>
  <c r="D3331" i="1" s="1"/>
  <c r="D3332" i="1" s="1"/>
  <c r="D3333" i="1" s="1"/>
  <c r="D3334" i="1" s="1"/>
  <c r="D3335" i="1" s="1"/>
  <c r="D3336" i="1" s="1"/>
  <c r="D3337" i="1" s="1"/>
  <c r="D3338" i="1" s="1"/>
  <c r="D3339" i="1" s="1"/>
  <c r="D3340" i="1" s="1"/>
  <c r="D3341" i="1" s="1"/>
  <c r="D3342" i="1" s="1"/>
  <c r="D3343" i="1" s="1"/>
  <c r="D3344" i="1" s="1"/>
  <c r="D3345" i="1" s="1"/>
  <c r="D3346" i="1" s="1"/>
  <c r="D3347" i="1" s="1"/>
  <c r="D3348" i="1" s="1"/>
  <c r="D3349" i="1" s="1"/>
  <c r="D3350" i="1" s="1"/>
  <c r="D3351" i="1" s="1"/>
  <c r="D3352" i="1" s="1"/>
  <c r="D3353" i="1" s="1"/>
  <c r="D3354" i="1" s="1"/>
  <c r="D3355" i="1" s="1"/>
  <c r="D3356" i="1" s="1"/>
  <c r="D3357" i="1" s="1"/>
  <c r="D3358" i="1" s="1"/>
  <c r="D3359" i="1" s="1"/>
  <c r="D3360" i="1" s="1"/>
  <c r="D3361" i="1" s="1"/>
  <c r="D3362" i="1" s="1"/>
  <c r="D3363" i="1" s="1"/>
  <c r="D3364" i="1" s="1"/>
  <c r="D3365" i="1" s="1"/>
  <c r="D3366" i="1" s="1"/>
  <c r="D3367" i="1" s="1"/>
  <c r="D3368" i="1" s="1"/>
  <c r="D3369" i="1" s="1"/>
  <c r="D3370" i="1" s="1"/>
  <c r="D3371" i="1" s="1"/>
  <c r="D3372" i="1" s="1"/>
  <c r="D3373" i="1" s="1"/>
  <c r="D3374" i="1" s="1"/>
  <c r="D3375" i="1" s="1"/>
  <c r="D3376" i="1" s="1"/>
  <c r="D3377" i="1" s="1"/>
  <c r="D3378" i="1" s="1"/>
  <c r="D3379" i="1" s="1"/>
  <c r="D3380" i="1" s="1"/>
  <c r="D3381" i="1" s="1"/>
  <c r="D3382" i="1" s="1"/>
  <c r="D3383" i="1" s="1"/>
  <c r="D3384" i="1" s="1"/>
  <c r="D3385" i="1" s="1"/>
  <c r="D3386" i="1" s="1"/>
  <c r="D3387" i="1" s="1"/>
  <c r="D3388" i="1" s="1"/>
  <c r="D3389" i="1" s="1"/>
  <c r="D3390" i="1" s="1"/>
  <c r="D3391" i="1" s="1"/>
  <c r="D3392" i="1" s="1"/>
  <c r="D3393" i="1" s="1"/>
  <c r="D3394" i="1" s="1"/>
  <c r="D3395" i="1" s="1"/>
  <c r="D3396" i="1" s="1"/>
  <c r="D3397" i="1" s="1"/>
  <c r="D3398" i="1" s="1"/>
  <c r="D3399" i="1" s="1"/>
  <c r="D3400" i="1" s="1"/>
  <c r="D3401" i="1" s="1"/>
  <c r="D3402" i="1" s="1"/>
  <c r="D3403" i="1" s="1"/>
  <c r="D3404" i="1" s="1"/>
  <c r="D3405" i="1" s="1"/>
  <c r="D3406" i="1" s="1"/>
  <c r="D3407" i="1" s="1"/>
  <c r="D3408" i="1" s="1"/>
  <c r="D3409" i="1" s="1"/>
  <c r="D3410" i="1" s="1"/>
  <c r="D3411" i="1" s="1"/>
  <c r="D3412" i="1" s="1"/>
  <c r="D3413" i="1" s="1"/>
  <c r="D3414" i="1" s="1"/>
  <c r="D3415" i="1" s="1"/>
  <c r="D3416" i="1" s="1"/>
  <c r="D3417" i="1" s="1"/>
  <c r="D3418" i="1" s="1"/>
  <c r="D3419" i="1" s="1"/>
  <c r="D3420" i="1" s="1"/>
  <c r="D3421" i="1" s="1"/>
  <c r="D3422" i="1" s="1"/>
  <c r="D3423" i="1" s="1"/>
  <c r="D3424" i="1" s="1"/>
  <c r="D3425" i="1" s="1"/>
  <c r="D3426" i="1" s="1"/>
  <c r="D3427" i="1" s="1"/>
  <c r="D3428" i="1" s="1"/>
  <c r="D3429" i="1" s="1"/>
  <c r="D3430" i="1" s="1"/>
  <c r="D3431" i="1" s="1"/>
  <c r="D3432" i="1" s="1"/>
  <c r="D3433" i="1" s="1"/>
  <c r="D3434" i="1" s="1"/>
  <c r="D3435" i="1" s="1"/>
  <c r="D3436" i="1" s="1"/>
  <c r="D3437" i="1" s="1"/>
  <c r="D3438" i="1" s="1"/>
  <c r="D3439" i="1" s="1"/>
  <c r="D3440" i="1" s="1"/>
  <c r="D3441" i="1" s="1"/>
  <c r="D3442" i="1" s="1"/>
  <c r="D3443" i="1" s="1"/>
  <c r="D3444" i="1" s="1"/>
  <c r="D3445" i="1" s="1"/>
  <c r="D3446" i="1" s="1"/>
  <c r="D3447" i="1" s="1"/>
  <c r="D3448" i="1" s="1"/>
  <c r="D3449" i="1" s="1"/>
  <c r="D3450" i="1" s="1"/>
  <c r="D3451" i="1" s="1"/>
  <c r="D3452" i="1" s="1"/>
  <c r="D3453" i="1" s="1"/>
  <c r="D3454" i="1" s="1"/>
  <c r="D3455" i="1" s="1"/>
  <c r="D3456" i="1" s="1"/>
  <c r="D3457" i="1" s="1"/>
  <c r="D3458" i="1" s="1"/>
  <c r="D3459" i="1" s="1"/>
  <c r="D3460" i="1" s="1"/>
  <c r="D3461" i="1" s="1"/>
  <c r="D3462" i="1" s="1"/>
  <c r="D3463" i="1" s="1"/>
  <c r="D3464" i="1" s="1"/>
  <c r="D3465" i="1" s="1"/>
  <c r="D3466" i="1" s="1"/>
  <c r="D3467" i="1" s="1"/>
  <c r="D3468" i="1" s="1"/>
  <c r="D3469" i="1" s="1"/>
  <c r="D3470" i="1" s="1"/>
  <c r="D3471" i="1" s="1"/>
  <c r="D3472" i="1" s="1"/>
  <c r="D3473" i="1" s="1"/>
  <c r="D3474" i="1" s="1"/>
  <c r="D3475" i="1" s="1"/>
  <c r="D3476" i="1" s="1"/>
  <c r="D3477" i="1" s="1"/>
  <c r="D3478" i="1" s="1"/>
  <c r="D3479" i="1" s="1"/>
  <c r="D3480" i="1" s="1"/>
  <c r="D3481" i="1" s="1"/>
  <c r="D3482" i="1" s="1"/>
  <c r="D3483" i="1" s="1"/>
  <c r="D3484" i="1" s="1"/>
  <c r="D3485" i="1" s="1"/>
  <c r="D3486" i="1" s="1"/>
  <c r="D3487" i="1" s="1"/>
  <c r="D3488" i="1" s="1"/>
  <c r="D3489" i="1" s="1"/>
  <c r="D3490" i="1" s="1"/>
  <c r="D3491" i="1" s="1"/>
  <c r="D3492" i="1" s="1"/>
  <c r="D3493" i="1" s="1"/>
  <c r="D3494" i="1" s="1"/>
  <c r="D3495" i="1" s="1"/>
  <c r="D3496" i="1" s="1"/>
  <c r="D3497" i="1" s="1"/>
  <c r="D3498" i="1" s="1"/>
  <c r="D3499" i="1" s="1"/>
  <c r="D3500" i="1" s="1"/>
  <c r="D3501" i="1" s="1"/>
  <c r="D3502" i="1" s="1"/>
  <c r="D3503" i="1" s="1"/>
  <c r="D3504" i="1" s="1"/>
  <c r="D3505" i="1" s="1"/>
  <c r="D3506" i="1" s="1"/>
  <c r="D3507" i="1" s="1"/>
  <c r="D3508" i="1" s="1"/>
  <c r="D3509" i="1" s="1"/>
  <c r="D3510" i="1" s="1"/>
  <c r="D3511" i="1" s="1"/>
  <c r="D3512" i="1" s="1"/>
  <c r="D3513" i="1" s="1"/>
  <c r="D3514" i="1" s="1"/>
  <c r="D3515" i="1" s="1"/>
  <c r="D3516" i="1" s="1"/>
  <c r="D3517" i="1" s="1"/>
  <c r="D3518" i="1" s="1"/>
  <c r="D3519" i="1" s="1"/>
  <c r="D3520" i="1" s="1"/>
  <c r="D3521" i="1" s="1"/>
  <c r="D3522" i="1" s="1"/>
  <c r="D3523" i="1" s="1"/>
  <c r="D3524" i="1" s="1"/>
  <c r="D3525" i="1" s="1"/>
  <c r="D3526" i="1" s="1"/>
  <c r="D3527" i="1" s="1"/>
  <c r="D3528" i="1" s="1"/>
  <c r="D3529" i="1" s="1"/>
  <c r="D3530" i="1" s="1"/>
  <c r="D3531" i="1" s="1"/>
  <c r="D3532" i="1" s="1"/>
  <c r="D3533" i="1" s="1"/>
  <c r="D3534" i="1" s="1"/>
  <c r="D3535" i="1" s="1"/>
  <c r="D3536" i="1" s="1"/>
  <c r="D3537" i="1" s="1"/>
  <c r="D3538" i="1" s="1"/>
  <c r="D3539" i="1" s="1"/>
  <c r="D3540" i="1" s="1"/>
  <c r="D3541" i="1" s="1"/>
  <c r="D3542" i="1" s="1"/>
  <c r="D3543" i="1" s="1"/>
  <c r="M1192" i="1"/>
  <c r="L2997" i="1"/>
  <c r="L3596" i="1"/>
  <c r="L3586" i="1"/>
  <c r="L3595" i="1"/>
  <c r="L3591" i="1"/>
  <c r="L3579" i="1"/>
  <c r="L3575" i="1"/>
  <c r="L3590" i="1"/>
  <c r="L3599" i="1"/>
  <c r="L3576" i="1"/>
  <c r="L3583" i="1"/>
  <c r="L3600" i="1"/>
  <c r="L3581" i="1"/>
  <c r="L3580" i="1"/>
  <c r="L3577" i="1"/>
  <c r="L3587" i="1"/>
  <c r="L3597" i="1"/>
  <c r="L3588" i="1"/>
  <c r="L3578" i="1"/>
  <c r="L3589" i="1"/>
  <c r="L3598" i="1"/>
  <c r="L3582" i="1"/>
  <c r="L3592" i="1"/>
  <c r="L3593" i="1"/>
  <c r="L3574" i="1"/>
  <c r="L3585" i="1"/>
  <c r="L3584" i="1"/>
  <c r="L3594" i="1"/>
  <c r="L3192" i="1"/>
  <c r="L3291" i="1"/>
  <c r="L3208" i="1"/>
  <c r="L3366" i="1"/>
  <c r="L3324" i="1"/>
  <c r="L3321" i="1"/>
  <c r="L3238" i="1"/>
  <c r="L3023" i="1"/>
  <c r="L3279" i="1"/>
  <c r="L3119" i="1"/>
  <c r="L3179" i="1"/>
  <c r="L3159" i="1"/>
  <c r="L3257" i="1"/>
  <c r="L3346" i="1"/>
  <c r="L3301" i="1"/>
  <c r="L3218" i="1"/>
  <c r="L3102" i="1"/>
  <c r="L3019" i="1"/>
  <c r="L3127" i="1"/>
  <c r="L3124" i="1"/>
  <c r="L3402" i="1"/>
  <c r="L3237" i="1"/>
  <c r="L3011" i="1"/>
  <c r="L3176" i="1"/>
  <c r="L3154" i="1"/>
  <c r="L3044" i="1"/>
  <c r="L3148" i="1"/>
  <c r="L2991" i="1"/>
  <c r="L3253" i="1"/>
  <c r="L3284" i="1"/>
  <c r="L3115" i="1"/>
  <c r="L3162" i="1"/>
  <c r="L3022" i="1"/>
  <c r="L3330" i="1"/>
  <c r="L3293" i="1"/>
  <c r="L3155" i="1"/>
  <c r="L3135" i="1"/>
  <c r="L2985" i="1"/>
  <c r="L3132" i="1"/>
  <c r="L3385" i="1"/>
  <c r="L3112" i="1"/>
  <c r="L3025" i="1"/>
  <c r="L3064" i="1"/>
  <c r="L3290" i="1"/>
  <c r="L3304" i="1"/>
  <c r="L3024" i="1"/>
  <c r="L3365" i="1"/>
  <c r="L3096" i="1"/>
  <c r="L3224" i="1"/>
  <c r="L3122" i="1"/>
  <c r="L3357" i="1"/>
  <c r="L3347" i="1"/>
  <c r="L3220" i="1"/>
  <c r="L3267" i="1"/>
  <c r="L3203" i="1"/>
  <c r="L3098" i="1"/>
  <c r="L3037" i="1"/>
  <c r="L2988" i="1"/>
  <c r="L3273" i="1"/>
  <c r="L3390" i="1"/>
  <c r="L3061" i="1"/>
  <c r="L3049" i="1"/>
  <c r="L3178" i="1"/>
  <c r="L3266" i="1"/>
  <c r="L3099" i="1"/>
  <c r="L3221" i="1"/>
  <c r="L3069" i="1"/>
  <c r="L3174" i="1"/>
  <c r="L3067" i="1"/>
  <c r="L3027" i="1"/>
  <c r="L3382" i="1"/>
  <c r="L3136" i="1"/>
  <c r="L3008" i="1"/>
  <c r="L3362" i="1"/>
  <c r="L3350" i="1"/>
  <c r="L3407" i="1"/>
  <c r="L3177" i="1"/>
  <c r="L3397" i="1"/>
  <c r="L3088" i="1"/>
  <c r="L3310" i="1"/>
  <c r="L3345" i="1"/>
  <c r="L3101" i="1"/>
  <c r="L3055" i="1"/>
  <c r="L3367" i="1"/>
  <c r="L3137" i="1"/>
  <c r="L3153" i="1"/>
  <c r="L3184" i="1"/>
  <c r="L2980" i="1"/>
  <c r="L3036" i="1"/>
  <c r="L3133" i="1"/>
  <c r="L3327" i="1"/>
  <c r="L3263" i="1"/>
  <c r="L3014" i="1"/>
  <c r="L3230" i="1"/>
  <c r="L3144" i="1"/>
  <c r="L3326" i="1"/>
  <c r="L2996" i="1"/>
  <c r="L3093" i="1"/>
  <c r="L3245" i="1"/>
  <c r="L3060" i="1"/>
  <c r="L2976" i="1"/>
  <c r="L3225" i="1"/>
  <c r="L2990" i="1"/>
  <c r="L3378" i="1"/>
  <c r="L3163" i="1"/>
  <c r="L3058" i="1"/>
  <c r="L3463" i="1"/>
  <c r="L3563" i="1"/>
  <c r="L3561" i="1"/>
  <c r="L3552" i="1"/>
  <c r="L3569" i="1"/>
  <c r="L3568" i="1"/>
  <c r="L3549" i="1"/>
  <c r="L3548" i="1"/>
  <c r="L3556" i="1"/>
  <c r="L3562" i="1"/>
  <c r="L3554" i="1"/>
  <c r="L3557" i="1"/>
  <c r="L3572" i="1"/>
  <c r="L3559" i="1"/>
  <c r="L3571" i="1"/>
  <c r="L3566" i="1"/>
  <c r="L3560" i="1"/>
  <c r="L3551" i="1"/>
  <c r="L3546" i="1"/>
  <c r="L3567" i="1"/>
  <c r="L3558" i="1"/>
  <c r="L3547" i="1"/>
  <c r="L3564" i="1"/>
  <c r="L3555" i="1"/>
  <c r="L3573" i="1"/>
  <c r="L3570" i="1"/>
  <c r="L3550" i="1"/>
  <c r="L3553" i="1"/>
  <c r="L3565" i="1"/>
  <c r="L3490" i="1"/>
  <c r="L3532" i="1"/>
  <c r="L3519" i="1"/>
  <c r="L3482" i="1"/>
  <c r="L3527" i="1"/>
  <c r="L3530" i="1"/>
  <c r="L3480" i="1"/>
  <c r="L3528" i="1"/>
  <c r="L3518" i="1"/>
  <c r="L3541" i="1"/>
  <c r="L3484" i="1"/>
  <c r="L3533" i="1"/>
  <c r="L3539" i="1"/>
  <c r="L3502" i="1"/>
  <c r="L3504" i="1"/>
  <c r="L3514" i="1"/>
  <c r="L3511" i="1"/>
  <c r="L3522" i="1"/>
  <c r="L3505" i="1"/>
  <c r="L3516" i="1"/>
  <c r="L3520" i="1"/>
  <c r="L3503" i="1"/>
  <c r="L3508" i="1"/>
  <c r="L3521" i="1"/>
  <c r="L3524" i="1"/>
  <c r="L3489" i="1"/>
  <c r="L3517" i="1"/>
  <c r="L3542" i="1"/>
  <c r="L3498" i="1"/>
  <c r="L3544" i="1"/>
  <c r="L3535" i="1"/>
  <c r="L3478" i="1"/>
  <c r="L3495" i="1"/>
  <c r="L3543" i="1"/>
  <c r="L3507" i="1"/>
  <c r="L3486" i="1"/>
  <c r="L3497" i="1"/>
  <c r="L3537" i="1"/>
  <c r="L3485" i="1"/>
  <c r="L3496" i="1"/>
  <c r="L3500" i="1"/>
  <c r="L3483" i="1"/>
  <c r="L3545" i="1"/>
  <c r="L3494" i="1"/>
  <c r="L3513" i="1"/>
  <c r="L3525" i="1"/>
  <c r="L3536" i="1"/>
  <c r="L3540" i="1"/>
  <c r="L3523" i="1"/>
  <c r="L3491" i="1"/>
  <c r="L3538" i="1"/>
  <c r="L3506" i="1"/>
  <c r="L3488" i="1"/>
  <c r="L3493" i="1"/>
  <c r="L3501" i="1"/>
  <c r="L3534" i="1"/>
  <c r="L3526" i="1"/>
  <c r="L3509" i="1"/>
  <c r="L3487" i="1"/>
  <c r="L3529" i="1"/>
  <c r="L3515" i="1"/>
  <c r="L3510" i="1"/>
  <c r="L3492" i="1"/>
  <c r="L3479" i="1"/>
  <c r="L3477" i="1"/>
  <c r="L3531" i="1"/>
  <c r="L3512" i="1"/>
  <c r="L3499" i="1"/>
  <c r="L3481" i="1"/>
  <c r="L3453" i="1"/>
  <c r="L3432" i="1"/>
  <c r="L3454" i="1"/>
  <c r="L3412" i="1"/>
  <c r="L3428" i="1"/>
  <c r="L3473" i="1"/>
  <c r="L3436" i="1"/>
  <c r="L3474" i="1"/>
  <c r="L3413" i="1"/>
  <c r="L3416" i="1"/>
  <c r="L3448" i="1"/>
  <c r="L3435" i="1"/>
  <c r="L3419" i="1"/>
  <c r="L3457" i="1"/>
  <c r="L3455" i="1"/>
  <c r="L3468" i="1"/>
  <c r="L3417" i="1"/>
  <c r="L3422" i="1"/>
  <c r="L3440" i="1"/>
  <c r="L3410" i="1"/>
  <c r="L3418" i="1"/>
  <c r="L3424" i="1"/>
  <c r="L3427" i="1"/>
  <c r="L3449" i="1"/>
  <c r="L3469" i="1"/>
  <c r="L3409" i="1"/>
  <c r="L3420" i="1"/>
  <c r="L3444" i="1"/>
  <c r="L3447" i="1"/>
  <c r="L3429" i="1"/>
  <c r="L3460" i="1"/>
  <c r="L3464" i="1"/>
  <c r="L3467" i="1"/>
  <c r="L3434" i="1"/>
  <c r="L3470" i="1"/>
  <c r="L3459" i="1"/>
  <c r="L3438" i="1"/>
  <c r="L3411" i="1"/>
  <c r="L3462" i="1"/>
  <c r="L3461" i="1"/>
  <c r="L3431" i="1"/>
  <c r="L3452" i="1"/>
  <c r="L3425" i="1"/>
  <c r="L3451" i="1"/>
  <c r="L3414" i="1"/>
  <c r="L3445" i="1"/>
  <c r="L3471" i="1"/>
  <c r="L3475" i="1"/>
  <c r="L3465" i="1"/>
  <c r="L3472" i="1"/>
  <c r="L3437" i="1"/>
  <c r="L3439" i="1"/>
  <c r="L3433" i="1"/>
  <c r="L3441" i="1"/>
  <c r="L3442" i="1"/>
  <c r="L3456" i="1"/>
  <c r="L3443" i="1"/>
  <c r="L3446" i="1"/>
  <c r="L3476" i="1"/>
  <c r="L3450" i="1"/>
  <c r="L3466" i="1"/>
  <c r="L3430" i="1"/>
  <c r="L3415" i="1"/>
  <c r="L3458" i="1"/>
  <c r="L3423" i="1"/>
  <c r="L3421" i="1"/>
  <c r="L3426" i="1"/>
  <c r="L3170" i="1"/>
  <c r="L3299" i="1"/>
  <c r="L3356" i="1"/>
  <c r="L3171" i="1"/>
  <c r="L3205" i="1"/>
  <c r="L3400" i="1"/>
  <c r="L3315" i="1"/>
  <c r="L3227" i="1"/>
  <c r="L3013" i="1"/>
  <c r="L3312" i="1"/>
  <c r="L3328" i="1"/>
  <c r="L3207" i="1"/>
  <c r="L3165" i="1"/>
  <c r="L3323" i="1"/>
  <c r="L3358" i="1"/>
  <c r="L3002" i="1"/>
  <c r="L3065" i="1"/>
  <c r="L3045" i="1"/>
  <c r="L3240" i="1"/>
  <c r="L3143" i="1"/>
  <c r="L3038" i="1"/>
  <c r="L2977" i="1"/>
  <c r="L3175" i="1"/>
  <c r="L3149" i="1"/>
  <c r="L3108" i="1"/>
  <c r="L3198" i="1"/>
  <c r="L3233" i="1"/>
  <c r="L3261" i="1"/>
  <c r="L3114" i="1"/>
  <c r="L3021" i="1"/>
  <c r="L3193" i="1"/>
  <c r="L3320" i="1"/>
  <c r="L3072" i="1"/>
  <c r="L3199" i="1"/>
  <c r="L3052" i="1"/>
  <c r="L3182" i="1"/>
  <c r="L3015" i="1"/>
  <c r="L3048" i="1"/>
  <c r="L3097" i="1"/>
  <c r="L3046" i="1"/>
  <c r="L3012" i="1"/>
  <c r="L3265" i="1"/>
  <c r="L3280" i="1"/>
  <c r="L3243" i="1"/>
  <c r="L2994" i="1"/>
  <c r="L2992" i="1"/>
  <c r="L3403" i="1"/>
  <c r="L3223" i="1"/>
  <c r="L3286" i="1"/>
  <c r="L3142" i="1"/>
  <c r="L3050" i="1"/>
  <c r="L3053" i="1"/>
  <c r="L3352" i="1"/>
  <c r="L3398" i="1"/>
  <c r="L3201" i="1"/>
  <c r="L3151" i="1"/>
  <c r="L3121" i="1"/>
  <c r="L3314" i="1"/>
  <c r="L3294" i="1"/>
  <c r="L3269" i="1"/>
  <c r="L3090" i="1"/>
  <c r="L3393" i="1"/>
  <c r="L2993" i="1"/>
  <c r="L3111" i="1"/>
  <c r="L3030" i="1"/>
  <c r="L3391" i="1"/>
  <c r="L3308" i="1"/>
  <c r="L3187" i="1"/>
  <c r="L3145" i="1"/>
  <c r="L3303" i="1"/>
  <c r="L3338" i="1"/>
  <c r="L3360" i="1"/>
  <c r="L2984" i="1"/>
  <c r="L3003" i="1"/>
  <c r="L3239" i="1"/>
  <c r="L3123" i="1"/>
  <c r="L3018" i="1"/>
  <c r="L3262" i="1"/>
  <c r="L3271" i="1"/>
  <c r="L3089" i="1"/>
  <c r="L3405" i="1"/>
  <c r="L3200" i="1"/>
  <c r="L3095" i="1"/>
  <c r="L3244" i="1"/>
  <c r="L3092" i="1"/>
  <c r="L3157" i="1"/>
  <c r="L3074" i="1"/>
  <c r="L3186" i="1"/>
  <c r="L3204" i="1"/>
  <c r="L3340" i="1"/>
  <c r="L3166" i="1"/>
  <c r="L3305" i="1"/>
  <c r="L3117" i="1"/>
  <c r="L3287" i="1"/>
  <c r="L3118" i="1"/>
  <c r="L3130" i="1"/>
  <c r="L3372" i="1"/>
  <c r="L2999" i="1"/>
  <c r="L3354" i="1"/>
  <c r="L3368" i="1"/>
  <c r="L3183" i="1"/>
  <c r="L3334" i="1"/>
  <c r="L3332" i="1"/>
  <c r="L3125" i="1"/>
  <c r="L3316" i="1"/>
  <c r="L3190" i="1"/>
  <c r="L3189" i="1"/>
  <c r="L3010" i="1"/>
  <c r="L3373" i="1"/>
  <c r="L3272" i="1"/>
  <c r="L3091" i="1"/>
  <c r="L3389" i="1"/>
  <c r="L3371" i="1"/>
  <c r="L3288" i="1"/>
  <c r="L3167" i="1"/>
  <c r="L3404" i="1"/>
  <c r="L3401" i="1"/>
  <c r="L3318" i="1"/>
  <c r="L3100" i="1"/>
  <c r="L3043" i="1"/>
  <c r="L3082" i="1"/>
  <c r="L2979" i="1"/>
  <c r="L2983" i="1"/>
  <c r="L2998" i="1"/>
  <c r="L3001" i="1"/>
  <c r="L3196" i="1"/>
  <c r="L3209" i="1"/>
  <c r="L3172" i="1"/>
  <c r="L3156" i="1"/>
  <c r="L3168" i="1"/>
  <c r="L3104" i="1"/>
  <c r="L3370" i="1"/>
  <c r="L3197" i="1"/>
  <c r="L3213" i="1"/>
  <c r="L3087" i="1"/>
  <c r="L3161" i="1"/>
  <c r="L3226" i="1"/>
  <c r="L3387" i="1"/>
  <c r="L3180" i="1"/>
  <c r="L3377" i="1"/>
  <c r="L3028" i="1"/>
  <c r="L3325" i="1"/>
  <c r="L3302" i="1"/>
  <c r="L3035" i="1"/>
  <c r="L3107" i="1"/>
  <c r="L3369" i="1"/>
  <c r="L3081" i="1"/>
  <c r="L3282" i="1"/>
  <c r="L3034" i="1"/>
  <c r="L3032" i="1"/>
  <c r="L3359" i="1"/>
  <c r="L3158" i="1"/>
  <c r="L3016" i="1"/>
  <c r="L3113" i="1"/>
  <c r="L3307" i="1"/>
  <c r="L3120" i="1"/>
  <c r="L3103" i="1"/>
  <c r="L2975" i="1"/>
  <c r="L3210" i="1"/>
  <c r="L3057" i="1"/>
  <c r="L3395" i="1"/>
  <c r="L3388" i="1"/>
  <c r="L3259" i="1"/>
  <c r="L3375" i="1"/>
  <c r="L3247" i="1"/>
  <c r="L3078" i="1"/>
  <c r="L3066" i="1"/>
  <c r="L3348" i="1"/>
  <c r="L3202" i="1"/>
  <c r="L3006" i="1"/>
  <c r="L3256" i="1"/>
  <c r="L3349" i="1"/>
  <c r="L3252" i="1"/>
  <c r="L3071" i="1"/>
  <c r="L3309" i="1"/>
  <c r="L3351" i="1"/>
  <c r="L3268" i="1"/>
  <c r="L3147" i="1"/>
  <c r="L3384" i="1"/>
  <c r="L3381" i="1"/>
  <c r="L3298" i="1"/>
  <c r="L3039" i="1"/>
  <c r="L3242" i="1"/>
  <c r="L2981" i="1"/>
  <c r="L3083" i="1"/>
  <c r="L3062" i="1"/>
  <c r="L2978" i="1"/>
  <c r="L3300" i="1"/>
  <c r="L3194" i="1"/>
  <c r="L3188" i="1"/>
  <c r="L3251" i="1"/>
  <c r="L3217" i="1"/>
  <c r="L3134" i="1"/>
  <c r="L3231" i="1"/>
  <c r="L3042" i="1"/>
  <c r="L3009" i="1"/>
  <c r="L3191" i="1"/>
  <c r="L3342" i="1"/>
  <c r="L3075" i="1"/>
  <c r="L3306" i="1"/>
  <c r="L3322" i="1"/>
  <c r="L3076" i="1"/>
  <c r="L3173" i="1"/>
  <c r="L3169" i="1"/>
  <c r="L3399" i="1"/>
  <c r="L3139" i="1"/>
  <c r="L3054" i="1"/>
  <c r="L3270" i="1"/>
  <c r="L3379" i="1"/>
  <c r="L3283" i="1"/>
  <c r="L3337" i="1"/>
  <c r="L3106" i="1"/>
  <c r="L3250" i="1"/>
  <c r="L3285" i="1"/>
  <c r="L3041" i="1"/>
  <c r="L3005" i="1"/>
  <c r="L2995" i="1"/>
  <c r="L3047" i="1"/>
  <c r="L3077" i="1"/>
  <c r="L2986" i="1"/>
  <c r="L3392" i="1"/>
  <c r="L3319" i="1"/>
  <c r="L3222" i="1"/>
  <c r="L3073" i="1"/>
  <c r="L2982" i="1"/>
  <c r="L3335" i="1"/>
  <c r="L3126" i="1"/>
  <c r="L3150" i="1"/>
  <c r="L3363" i="1"/>
  <c r="L3063" i="1"/>
  <c r="L3292" i="1"/>
  <c r="L3033" i="1"/>
  <c r="L3040" i="1"/>
  <c r="L3329" i="1"/>
  <c r="L3131" i="1"/>
  <c r="L3296" i="1"/>
  <c r="L3276" i="1"/>
  <c r="L3274" i="1"/>
  <c r="L3254" i="1"/>
  <c r="L3236" i="1"/>
  <c r="L3029" i="1"/>
  <c r="L3289" i="1"/>
  <c r="L3333" i="1"/>
  <c r="L3232" i="1"/>
  <c r="L3051" i="1"/>
  <c r="L3229" i="1"/>
  <c r="L3331" i="1"/>
  <c r="L3248" i="1"/>
  <c r="L3406" i="1"/>
  <c r="L3364" i="1"/>
  <c r="L3361" i="1"/>
  <c r="L3278" i="1"/>
  <c r="L3085" i="1"/>
  <c r="L3380" i="1"/>
  <c r="L3260" i="1"/>
  <c r="L3141" i="1"/>
  <c r="L3181" i="1"/>
  <c r="L3297" i="1"/>
  <c r="L3080" i="1"/>
  <c r="L2989" i="1"/>
  <c r="L3152" i="1"/>
  <c r="L3281" i="1"/>
  <c r="L2987" i="1"/>
  <c r="L3264" i="1"/>
  <c r="L3116" i="1"/>
  <c r="L3241" i="1"/>
  <c r="L3094" i="1"/>
  <c r="L3105" i="1"/>
  <c r="L3206" i="1"/>
  <c r="L3084" i="1"/>
  <c r="L3056" i="1"/>
  <c r="L3146" i="1"/>
  <c r="L3128" i="1"/>
  <c r="L3007" i="1"/>
  <c r="L3086" i="1"/>
  <c r="L3164" i="1"/>
  <c r="L3079" i="1"/>
  <c r="L3317" i="1"/>
  <c r="L3394" i="1"/>
  <c r="L3026" i="1"/>
  <c r="L3339" i="1"/>
  <c r="L3138" i="1"/>
  <c r="L3396" i="1"/>
  <c r="L3374" i="1"/>
  <c r="L3408" i="1"/>
  <c r="L3219" i="1"/>
  <c r="L3246" i="1"/>
  <c r="L3376" i="1"/>
  <c r="L3211" i="1"/>
  <c r="L3383" i="1"/>
  <c r="L3017" i="1"/>
  <c r="L3336" i="1"/>
  <c r="L3355" i="1"/>
  <c r="L3110" i="1"/>
  <c r="L3185" i="1"/>
  <c r="L3343" i="1"/>
  <c r="L3295" i="1"/>
  <c r="L3070" i="1"/>
  <c r="L3275" i="1"/>
  <c r="L3255" i="1"/>
  <c r="L3235" i="1"/>
  <c r="L3109" i="1"/>
  <c r="L3353" i="1"/>
  <c r="L3215" i="1"/>
  <c r="L3234" i="1"/>
  <c r="L3216" i="1"/>
  <c r="L3195" i="1"/>
  <c r="L3214" i="1"/>
  <c r="L3068" i="1"/>
  <c r="L3249" i="1"/>
  <c r="L3313" i="1"/>
  <c r="L3212" i="1"/>
  <c r="L3031" i="1"/>
  <c r="L3129" i="1"/>
  <c r="L3311" i="1"/>
  <c r="L3228" i="1"/>
  <c r="L3386" i="1"/>
  <c r="L3344" i="1"/>
  <c r="L3341" i="1"/>
  <c r="L3258" i="1"/>
  <c r="L3004" i="1"/>
  <c r="L3000" i="1"/>
  <c r="L3020" i="1"/>
  <c r="L3160" i="1"/>
  <c r="L3140" i="1"/>
  <c r="L3277" i="1"/>
  <c r="L3059" i="1"/>
  <c r="D3544" i="1" l="1"/>
  <c r="D3545" i="1" l="1"/>
  <c r="D3546" i="1" l="1"/>
  <c r="D3547" i="1" l="1"/>
  <c r="D3548" i="1" l="1"/>
  <c r="D3549" i="1" l="1"/>
  <c r="D3550" i="1" l="1"/>
  <c r="D3551" i="1" l="1"/>
  <c r="D3552" i="1" l="1"/>
  <c r="D3553" i="1" l="1"/>
  <c r="D3554" i="1" l="1"/>
  <c r="D3555" i="1" l="1"/>
  <c r="D3556" i="1" l="1"/>
  <c r="D3557" i="1" l="1"/>
  <c r="D3558" i="1" l="1"/>
  <c r="D3559" i="1" l="1"/>
  <c r="D3560" i="1" l="1"/>
  <c r="D3561" i="1" l="1"/>
  <c r="D3562" i="1" l="1"/>
  <c r="D3563" i="1" l="1"/>
  <c r="D3564" i="1" l="1"/>
  <c r="D3565" i="1" l="1"/>
  <c r="D3566" i="1" l="1"/>
  <c r="D3567" i="1" l="1"/>
  <c r="D3568" i="1" l="1"/>
  <c r="D3569" i="1" l="1"/>
  <c r="D3570" i="1" l="1"/>
  <c r="I1" i="1"/>
  <c r="D3571" i="1" l="1"/>
  <c r="D3572" i="1" l="1"/>
  <c r="D3573" i="1" l="1"/>
  <c r="D3574" i="1" l="1"/>
  <c r="D3575" i="1" l="1"/>
  <c r="D3576" i="1" l="1"/>
  <c r="D3577" i="1" l="1"/>
  <c r="D3578" i="1" l="1"/>
  <c r="D3579" i="1" l="1"/>
  <c r="D3580" i="1" l="1"/>
  <c r="D3581" i="1" l="1"/>
  <c r="D3582" i="1" l="1"/>
  <c r="D3583" i="1" l="1"/>
  <c r="D3584" i="1" l="1"/>
  <c r="D3585" i="1" l="1"/>
  <c r="D3586" i="1" l="1"/>
  <c r="D3587" i="1" l="1"/>
  <c r="D3588" i="1" l="1"/>
  <c r="D3589" i="1" l="1"/>
  <c r="D3590" i="1" l="1"/>
  <c r="D3591" i="1" l="1"/>
  <c r="D3592" i="1" l="1"/>
  <c r="D3593" i="1" l="1"/>
  <c r="D3594" i="1" l="1"/>
  <c r="D3595" i="1" l="1"/>
  <c r="D3596" i="1" l="1"/>
  <c r="D3597" i="1" l="1"/>
  <c r="D3598" i="1" l="1"/>
  <c r="D3599" i="1" l="1"/>
  <c r="D3600" i="1" l="1"/>
  <c r="D3601" i="1" l="1"/>
  <c r="D3602" i="1" l="1"/>
  <c r="D3603" i="1" l="1"/>
  <c r="D3604" i="1" l="1"/>
  <c r="D3605" i="1" l="1"/>
  <c r="D3606" i="1" l="1"/>
  <c r="A1" i="1" l="1"/>
  <c r="I2232" i="1" l="1"/>
  <c r="I2231" i="1"/>
  <c r="I2230" i="1"/>
  <c r="I2229" i="1"/>
  <c r="I2228" i="1"/>
  <c r="I2227" i="1"/>
  <c r="I2226" i="1"/>
  <c r="I2225" i="1"/>
  <c r="I2224" i="1"/>
  <c r="I2223" i="1"/>
  <c r="I2222" i="1"/>
  <c r="I2221" i="1"/>
  <c r="I2220" i="1"/>
  <c r="I2219" i="1"/>
  <c r="I2218" i="1"/>
  <c r="I2217" i="1"/>
  <c r="I2216" i="1"/>
  <c r="I2215" i="1"/>
  <c r="I2214" i="1"/>
  <c r="I2213" i="1" l="1"/>
  <c r="I2212" i="1"/>
  <c r="I2211" i="1"/>
  <c r="I2210" i="1"/>
  <c r="I2209" i="1"/>
  <c r="I2208" i="1"/>
  <c r="I2207" i="1"/>
  <c r="I2206" i="1"/>
  <c r="I2205" i="1"/>
  <c r="I2204" i="1"/>
  <c r="I2203" i="1"/>
  <c r="I2202" i="1"/>
  <c r="I2201" i="1"/>
  <c r="I2200" i="1"/>
  <c r="I2199" i="1"/>
  <c r="I2198" i="1"/>
  <c r="I2197" i="1"/>
  <c r="I2196" i="1"/>
  <c r="I2195" i="1"/>
  <c r="I2194" i="1"/>
  <c r="I2193" i="1"/>
  <c r="I2192" i="1"/>
  <c r="I2191" i="1"/>
  <c r="I2190" i="1"/>
  <c r="I2189" i="1"/>
  <c r="I2188" i="1"/>
  <c r="I2187" i="1"/>
  <c r="I2186" i="1"/>
  <c r="I2185" i="1"/>
  <c r="I2184" i="1"/>
  <c r="I2183" i="1"/>
  <c r="I2182" i="1"/>
  <c r="I2181" i="1"/>
  <c r="I2180" i="1"/>
  <c r="I2179" i="1"/>
  <c r="I2178" i="1"/>
  <c r="I2177" i="1"/>
  <c r="I2176" i="1"/>
  <c r="I2175" i="1"/>
  <c r="I2174" i="1"/>
  <c r="I2173" i="1"/>
  <c r="I2172" i="1"/>
  <c r="I2171" i="1"/>
  <c r="I2170" i="1"/>
  <c r="I2169" i="1"/>
  <c r="I2168" i="1"/>
  <c r="I2167" i="1"/>
  <c r="I2166" i="1"/>
  <c r="I2165" i="1"/>
  <c r="I2164" i="1"/>
  <c r="I2163" i="1"/>
  <c r="I2162" i="1"/>
  <c r="I2161" i="1"/>
  <c r="I2160" i="1"/>
  <c r="I2159" i="1"/>
  <c r="I2158" i="1"/>
  <c r="I2157" i="1"/>
  <c r="I2156" i="1"/>
  <c r="I2155" i="1"/>
  <c r="I2154" i="1"/>
  <c r="I2153" i="1"/>
  <c r="I2152" i="1"/>
  <c r="I2151" i="1"/>
  <c r="I2150" i="1"/>
  <c r="I2149" i="1"/>
  <c r="I2148" i="1"/>
  <c r="I2147" i="1"/>
  <c r="I2146" i="1"/>
  <c r="I2145" i="1"/>
  <c r="I2144" i="1"/>
  <c r="I2143" i="1"/>
  <c r="I2142" i="1"/>
  <c r="I2141" i="1"/>
  <c r="I2140" i="1"/>
  <c r="I2139" i="1"/>
  <c r="I2138" i="1"/>
  <c r="I2137" i="1"/>
  <c r="I2136" i="1"/>
  <c r="I2135" i="1"/>
  <c r="I2134" i="1"/>
  <c r="I2133" i="1"/>
  <c r="I2132" i="1"/>
  <c r="I2131" i="1"/>
  <c r="I2130" i="1"/>
  <c r="I2129" i="1"/>
  <c r="I2128" i="1"/>
  <c r="I2127" i="1"/>
  <c r="I2126" i="1"/>
  <c r="I2125" i="1"/>
  <c r="I2124" i="1"/>
  <c r="I2123" i="1"/>
  <c r="I2122" i="1"/>
  <c r="I2121" i="1"/>
  <c r="I2120" i="1"/>
  <c r="I2119" i="1"/>
  <c r="I2118" i="1"/>
  <c r="I2117" i="1"/>
  <c r="I2116" i="1"/>
  <c r="I2115" i="1"/>
  <c r="I2114" i="1"/>
  <c r="I2113" i="1"/>
  <c r="I2112" i="1"/>
  <c r="I2111" i="1"/>
  <c r="I2110" i="1"/>
  <c r="I2109" i="1" l="1"/>
  <c r="I2108" i="1"/>
  <c r="I2107" i="1"/>
  <c r="I2106" i="1"/>
  <c r="I2105" i="1"/>
  <c r="I2104" i="1"/>
  <c r="I2103" i="1"/>
  <c r="I2102" i="1"/>
  <c r="I2101" i="1"/>
  <c r="I2100" i="1"/>
  <c r="I2099" i="1"/>
  <c r="I2098" i="1"/>
  <c r="I2097" i="1"/>
  <c r="I2096" i="1"/>
  <c r="I2095" i="1"/>
  <c r="I2094" i="1"/>
  <c r="I2093" i="1"/>
  <c r="I2092" i="1"/>
  <c r="I2091" i="1"/>
  <c r="I2090" i="1"/>
  <c r="I2089" i="1"/>
  <c r="I2088" i="1"/>
  <c r="I2087" i="1"/>
  <c r="I2086" i="1"/>
  <c r="I2085" i="1"/>
  <c r="I2084" i="1"/>
  <c r="I2083" i="1"/>
  <c r="I2082" i="1"/>
  <c r="I2081" i="1"/>
  <c r="I2080" i="1"/>
  <c r="I2079" i="1"/>
  <c r="I2078" i="1"/>
  <c r="I2077" i="1"/>
  <c r="I2076" i="1"/>
  <c r="I2075" i="1"/>
  <c r="I2074" i="1"/>
  <c r="I2073" i="1"/>
  <c r="I2072" i="1"/>
  <c r="I2071" i="1"/>
  <c r="I2070" i="1"/>
  <c r="I2069" i="1"/>
  <c r="I2068" i="1"/>
  <c r="I2067" i="1"/>
  <c r="I2066" i="1"/>
  <c r="I2064" i="1"/>
  <c r="I2063" i="1"/>
  <c r="I2062" i="1"/>
  <c r="I2061" i="1"/>
  <c r="I2060" i="1"/>
  <c r="I2059" i="1"/>
  <c r="I2058" i="1"/>
  <c r="I2057" i="1"/>
  <c r="I2056" i="1"/>
  <c r="I2055" i="1"/>
  <c r="I2054" i="1"/>
  <c r="I2053" i="1"/>
  <c r="I2052" i="1"/>
  <c r="I2051" i="1"/>
  <c r="I2050" i="1"/>
  <c r="I2049" i="1"/>
  <c r="I2048" i="1"/>
  <c r="I2047" i="1"/>
  <c r="I2046" i="1"/>
  <c r="I2045" i="1"/>
  <c r="I2044" i="1"/>
  <c r="I2043" i="1"/>
  <c r="I2042" i="1"/>
  <c r="I2041" i="1"/>
  <c r="I2040" i="1"/>
  <c r="I2039" i="1"/>
  <c r="I2038" i="1"/>
  <c r="I2037" i="1"/>
  <c r="I2036" i="1"/>
  <c r="I2035" i="1"/>
  <c r="I2034" i="1"/>
  <c r="I2033" i="1"/>
  <c r="I2032" i="1"/>
  <c r="I2031" i="1"/>
  <c r="I2030" i="1"/>
  <c r="I2029" i="1"/>
  <c r="I2028" i="1"/>
  <c r="I2027" i="1"/>
  <c r="I2026" i="1"/>
  <c r="I2025" i="1"/>
  <c r="I2024" i="1"/>
  <c r="I2023" i="1"/>
  <c r="I2022" i="1"/>
  <c r="I2021" i="1"/>
  <c r="I2020" i="1"/>
  <c r="I2019" i="1"/>
  <c r="I2018" i="1"/>
  <c r="I2017" i="1"/>
  <c r="I2016" i="1"/>
  <c r="I2015" i="1"/>
  <c r="I2014" i="1"/>
  <c r="I2013" i="1"/>
  <c r="I2012" i="1"/>
  <c r="I2011" i="1"/>
  <c r="I2010" i="1"/>
  <c r="I2009" i="1"/>
  <c r="I2008" i="1"/>
  <c r="I2007" i="1"/>
  <c r="I2006" i="1"/>
  <c r="I2005" i="1"/>
  <c r="I2004" i="1"/>
  <c r="I2003" i="1"/>
  <c r="I2002" i="1"/>
  <c r="I2001" i="1"/>
  <c r="I2000" i="1"/>
  <c r="I1999" i="1"/>
  <c r="I1998" i="1"/>
  <c r="I1997" i="1"/>
  <c r="I1996" i="1"/>
  <c r="I1995" i="1"/>
  <c r="I1994" i="1"/>
  <c r="I1993" i="1"/>
  <c r="I1992" i="1"/>
  <c r="I1991" i="1"/>
  <c r="I1990" i="1"/>
  <c r="I1989" i="1"/>
  <c r="I1988" i="1"/>
  <c r="I1987" i="1"/>
  <c r="I1986" i="1"/>
  <c r="I1985" i="1"/>
  <c r="I1984" i="1"/>
  <c r="I1983" i="1"/>
  <c r="I1982" i="1"/>
  <c r="I1981" i="1"/>
  <c r="I1980" i="1"/>
  <c r="I1979" i="1"/>
  <c r="I1978" i="1"/>
  <c r="I1977" i="1"/>
  <c r="I1976" i="1"/>
  <c r="I1975" i="1"/>
  <c r="I1974" i="1"/>
  <c r="I1973" i="1"/>
  <c r="I1972" i="1"/>
  <c r="I1971" i="1"/>
  <c r="I1970" i="1"/>
  <c r="I1969" i="1"/>
  <c r="I1968" i="1"/>
  <c r="I1967" i="1"/>
  <c r="I1966" i="1"/>
  <c r="I1965" i="1"/>
  <c r="I1964" i="1"/>
  <c r="I1963" i="1"/>
  <c r="I1962" i="1"/>
  <c r="I1961" i="1"/>
  <c r="I1960" i="1"/>
  <c r="I1959" i="1"/>
  <c r="I1958" i="1"/>
  <c r="I1957" i="1"/>
  <c r="I1956" i="1"/>
  <c r="I1955" i="1"/>
  <c r="I1954" i="1"/>
  <c r="I1953" i="1"/>
  <c r="I1952" i="1"/>
  <c r="I1951" i="1"/>
  <c r="I1950" i="1"/>
  <c r="I1949" i="1"/>
  <c r="I1948" i="1"/>
  <c r="I1947" i="1"/>
  <c r="I1946" i="1"/>
  <c r="I1945" i="1"/>
  <c r="I1944" i="1"/>
  <c r="I1943" i="1"/>
  <c r="I1942" i="1"/>
  <c r="I1941" i="1"/>
  <c r="I1940" i="1"/>
  <c r="I1939" i="1"/>
  <c r="I1938" i="1"/>
  <c r="I1937" i="1"/>
  <c r="I1936" i="1"/>
  <c r="I1935" i="1"/>
  <c r="I1934" i="1"/>
  <c r="I1933" i="1"/>
  <c r="I1932" i="1"/>
  <c r="I1931" i="1"/>
  <c r="I1930" i="1"/>
  <c r="I1929" i="1"/>
  <c r="I1928" i="1"/>
  <c r="I1927" i="1"/>
  <c r="I1926" i="1"/>
  <c r="I1925" i="1"/>
  <c r="I1924" i="1"/>
  <c r="I1923" i="1"/>
  <c r="I1922" i="1"/>
  <c r="I1921" i="1"/>
  <c r="I1920" i="1"/>
  <c r="I1919" i="1"/>
  <c r="I1918" i="1"/>
  <c r="I1917" i="1"/>
  <c r="I1916" i="1"/>
  <c r="I1915" i="1"/>
  <c r="I1914" i="1"/>
  <c r="I1913" i="1"/>
  <c r="I1912" i="1"/>
  <c r="I1911" i="1"/>
  <c r="I1910" i="1"/>
  <c r="I1909" i="1"/>
  <c r="I1908" i="1"/>
  <c r="I1907" i="1"/>
  <c r="I1906" i="1"/>
  <c r="I1905" i="1"/>
  <c r="I1904" i="1"/>
  <c r="I1903" i="1"/>
  <c r="I1902" i="1"/>
  <c r="I1901" i="1"/>
  <c r="I1900" i="1"/>
  <c r="I1899" i="1"/>
  <c r="I1898" i="1"/>
  <c r="I1897" i="1"/>
  <c r="I1896" i="1"/>
  <c r="I1895" i="1"/>
  <c r="I1894" i="1"/>
  <c r="I1893" i="1"/>
  <c r="I1892" i="1"/>
  <c r="I1891" i="1"/>
  <c r="I1890" i="1"/>
  <c r="I1889" i="1"/>
  <c r="I1888" i="1"/>
  <c r="I1887" i="1"/>
  <c r="I1886" i="1"/>
  <c r="I1885" i="1"/>
  <c r="I1884" i="1"/>
  <c r="I1883" i="1"/>
  <c r="I1882" i="1"/>
  <c r="I1881" i="1"/>
  <c r="I1880" i="1"/>
  <c r="I1879" i="1"/>
  <c r="I1878" i="1"/>
  <c r="I1877" i="1"/>
  <c r="I1876" i="1"/>
  <c r="I1875" i="1"/>
  <c r="I1874" i="1"/>
  <c r="I1873" i="1"/>
  <c r="I1872" i="1"/>
  <c r="I1871" i="1"/>
  <c r="I1870" i="1"/>
  <c r="I1869" i="1"/>
  <c r="I1868" i="1"/>
  <c r="I1867" i="1"/>
  <c r="I1866" i="1"/>
  <c r="I1865" i="1"/>
  <c r="I1864" i="1"/>
  <c r="I1863" i="1"/>
  <c r="I1862" i="1"/>
  <c r="I1861" i="1"/>
  <c r="I1860" i="1"/>
  <c r="I1859" i="1"/>
  <c r="I1858" i="1"/>
  <c r="I1857" i="1"/>
  <c r="I1856" i="1"/>
  <c r="I1855" i="1"/>
  <c r="I1854" i="1"/>
  <c r="I1853" i="1"/>
  <c r="I1852" i="1"/>
  <c r="I1851" i="1"/>
  <c r="I1850" i="1"/>
  <c r="I1849" i="1"/>
  <c r="I1848" i="1"/>
  <c r="I1847" i="1"/>
  <c r="I1846" i="1"/>
  <c r="I1845" i="1"/>
  <c r="I1844" i="1"/>
  <c r="I1843" i="1"/>
  <c r="I1842" i="1"/>
  <c r="I1841" i="1"/>
  <c r="I1840" i="1"/>
  <c r="I1839" i="1"/>
  <c r="I1838" i="1"/>
  <c r="I1837" i="1"/>
  <c r="I1836" i="1"/>
  <c r="I1835" i="1"/>
  <c r="I1834" i="1"/>
  <c r="I1833" i="1"/>
  <c r="I1832" i="1"/>
  <c r="I1831" i="1"/>
  <c r="I1830" i="1"/>
  <c r="I1829" i="1"/>
  <c r="I1828" i="1"/>
  <c r="I1827" i="1"/>
  <c r="I1826" i="1"/>
  <c r="I1825" i="1"/>
  <c r="I1824" i="1"/>
  <c r="I1823" i="1"/>
  <c r="I1822" i="1"/>
  <c r="I1821" i="1"/>
  <c r="I1820" i="1"/>
  <c r="I1819" i="1"/>
  <c r="I1818" i="1"/>
  <c r="I1817" i="1"/>
  <c r="I1816" i="1"/>
  <c r="I1815" i="1"/>
  <c r="I1814" i="1"/>
  <c r="I1813" i="1"/>
  <c r="I1812" i="1"/>
  <c r="I1811" i="1"/>
  <c r="I1810" i="1"/>
  <c r="I1809" i="1"/>
  <c r="I1808" i="1"/>
  <c r="I1807" i="1"/>
  <c r="I1806" i="1"/>
  <c r="I1805" i="1"/>
  <c r="I1804" i="1"/>
  <c r="I1803" i="1"/>
  <c r="I1802" i="1"/>
  <c r="I1801" i="1"/>
  <c r="I1800" i="1"/>
  <c r="I1799" i="1"/>
  <c r="I1798" i="1"/>
  <c r="I1797" i="1"/>
  <c r="I1796" i="1"/>
  <c r="I1795" i="1"/>
  <c r="I1794" i="1"/>
  <c r="I1793" i="1"/>
  <c r="I1792" i="1"/>
  <c r="I1791" i="1"/>
  <c r="I1790" i="1"/>
  <c r="I1789" i="1"/>
  <c r="I1788" i="1"/>
  <c r="I1787" i="1"/>
  <c r="I1786" i="1"/>
  <c r="I1785" i="1"/>
  <c r="I1784" i="1"/>
  <c r="I1783" i="1"/>
  <c r="I1782" i="1"/>
  <c r="I1781" i="1"/>
  <c r="I1780" i="1"/>
  <c r="I1779" i="1"/>
  <c r="I1778" i="1"/>
  <c r="I1777" i="1"/>
  <c r="I1776" i="1"/>
  <c r="I1775" i="1"/>
  <c r="I1774" i="1"/>
  <c r="I1773" i="1"/>
  <c r="I1772" i="1"/>
  <c r="I1771" i="1"/>
  <c r="I1770" i="1"/>
  <c r="I1769" i="1"/>
  <c r="I1768" i="1"/>
  <c r="I1767" i="1"/>
  <c r="I1766" i="1"/>
  <c r="I1765" i="1"/>
  <c r="I1764" i="1"/>
  <c r="I1763" i="1"/>
  <c r="I1762" i="1"/>
  <c r="I1761" i="1"/>
  <c r="I1760" i="1"/>
  <c r="I1759" i="1"/>
  <c r="I1758" i="1"/>
  <c r="I1757" i="1"/>
  <c r="I1756" i="1"/>
  <c r="I1755" i="1"/>
  <c r="I1754" i="1"/>
  <c r="I1753" i="1"/>
  <c r="I1752" i="1"/>
  <c r="I1751" i="1"/>
  <c r="I1750" i="1"/>
  <c r="I1749" i="1"/>
  <c r="I1748" i="1"/>
  <c r="I1747" i="1"/>
  <c r="I1746" i="1"/>
  <c r="I1745" i="1"/>
  <c r="I1744" i="1"/>
  <c r="I1743" i="1"/>
  <c r="I1742" i="1"/>
  <c r="I1741" i="1"/>
  <c r="I1740" i="1"/>
  <c r="I1739" i="1"/>
  <c r="I1738" i="1"/>
  <c r="I1737" i="1"/>
  <c r="I1736" i="1"/>
  <c r="I1735" i="1"/>
  <c r="I1734" i="1"/>
  <c r="I1733" i="1"/>
  <c r="I1732" i="1"/>
  <c r="I1731" i="1"/>
  <c r="I1730" i="1"/>
  <c r="I1729" i="1"/>
  <c r="I1728" i="1"/>
  <c r="I1727" i="1"/>
  <c r="I1726" i="1"/>
  <c r="I1725" i="1"/>
  <c r="I1724" i="1"/>
  <c r="I1723" i="1"/>
  <c r="I1722" i="1"/>
  <c r="I1721" i="1"/>
  <c r="I1720" i="1"/>
  <c r="I1719" i="1"/>
  <c r="I1718" i="1"/>
  <c r="I1717" i="1"/>
  <c r="I1716" i="1"/>
  <c r="I1715" i="1"/>
  <c r="I1714" i="1"/>
  <c r="I1713" i="1"/>
  <c r="I1712" i="1"/>
  <c r="I1711" i="1"/>
  <c r="I1710" i="1"/>
  <c r="I1709" i="1"/>
  <c r="I1708" i="1"/>
  <c r="I1707" i="1"/>
  <c r="I1706" i="1"/>
  <c r="I1705" i="1"/>
  <c r="I1704" i="1"/>
  <c r="I1703" i="1"/>
  <c r="I1702" i="1"/>
  <c r="I1701" i="1"/>
  <c r="I1700" i="1"/>
  <c r="I1699" i="1"/>
  <c r="I1698" i="1"/>
  <c r="I1697" i="1"/>
  <c r="I1696" i="1"/>
  <c r="I1695" i="1"/>
  <c r="I1694" i="1"/>
  <c r="I1693" i="1"/>
  <c r="I1692" i="1"/>
  <c r="I1691" i="1"/>
  <c r="I1690" i="1"/>
  <c r="I1689" i="1"/>
  <c r="I1688" i="1"/>
  <c r="I1687" i="1"/>
  <c r="I1686" i="1"/>
  <c r="I1685" i="1"/>
  <c r="I1684" i="1"/>
  <c r="I1683" i="1"/>
  <c r="I1682" i="1"/>
  <c r="I1681" i="1"/>
  <c r="I1680" i="1"/>
  <c r="I1679" i="1"/>
  <c r="I1678" i="1"/>
  <c r="I1677" i="1"/>
  <c r="I1676" i="1"/>
  <c r="I1675" i="1"/>
  <c r="I1674" i="1"/>
  <c r="I1673" i="1"/>
  <c r="I1672" i="1"/>
  <c r="I1671" i="1"/>
  <c r="I1670" i="1"/>
  <c r="I1669" i="1"/>
  <c r="I1668" i="1"/>
  <c r="I1667" i="1"/>
  <c r="I1666" i="1"/>
  <c r="I1665" i="1"/>
  <c r="I1664" i="1"/>
  <c r="I1663" i="1"/>
  <c r="I1662" i="1"/>
  <c r="I1661" i="1"/>
  <c r="I1660" i="1"/>
  <c r="I1659" i="1"/>
  <c r="I1658" i="1"/>
  <c r="I1657" i="1"/>
  <c r="I1656" i="1"/>
  <c r="I1655" i="1"/>
  <c r="I1654" i="1"/>
  <c r="I1653" i="1"/>
  <c r="I1652" i="1"/>
  <c r="I1651" i="1"/>
  <c r="I1650" i="1"/>
  <c r="I1649" i="1"/>
  <c r="I1648" i="1"/>
  <c r="I1647" i="1"/>
  <c r="I1646" i="1"/>
  <c r="I1645" i="1"/>
  <c r="I1644" i="1"/>
  <c r="I1643" i="1"/>
  <c r="I1642" i="1"/>
  <c r="I1641" i="1"/>
  <c r="I1640" i="1"/>
  <c r="I1639" i="1"/>
  <c r="I1638" i="1"/>
  <c r="I1637" i="1"/>
  <c r="I1636" i="1"/>
  <c r="I1635" i="1"/>
  <c r="I1634" i="1"/>
  <c r="I1633" i="1"/>
  <c r="I1632" i="1"/>
  <c r="I1631" i="1"/>
  <c r="I1630" i="1"/>
  <c r="I1629" i="1"/>
  <c r="I1628" i="1"/>
  <c r="I1627" i="1"/>
  <c r="I1626" i="1"/>
  <c r="I1625" i="1"/>
  <c r="I1624" i="1"/>
  <c r="I1623" i="1"/>
  <c r="I1622" i="1"/>
  <c r="I1621" i="1"/>
  <c r="I1620" i="1"/>
  <c r="I1619" i="1"/>
  <c r="I1618" i="1"/>
  <c r="I1617" i="1"/>
  <c r="I1616" i="1"/>
  <c r="I1615" i="1"/>
  <c r="I1614" i="1"/>
  <c r="I1613" i="1"/>
  <c r="I1612" i="1"/>
  <c r="I1611" i="1"/>
  <c r="I1610" i="1"/>
  <c r="I1609" i="1"/>
  <c r="I1608" i="1"/>
  <c r="I1607" i="1"/>
  <c r="I1606" i="1"/>
  <c r="I1605" i="1"/>
  <c r="I1604" i="1"/>
  <c r="I1603" i="1"/>
  <c r="I1602" i="1"/>
  <c r="I1601" i="1"/>
  <c r="I1600" i="1"/>
  <c r="I1599" i="1"/>
  <c r="I1598" i="1"/>
  <c r="I1597" i="1"/>
  <c r="I1596" i="1"/>
  <c r="I1595" i="1"/>
  <c r="I1594" i="1"/>
  <c r="I1593" i="1"/>
  <c r="I1592" i="1"/>
  <c r="I1591" i="1"/>
  <c r="I1590" i="1"/>
  <c r="I1589" i="1"/>
  <c r="I1588" i="1"/>
  <c r="I1587" i="1"/>
  <c r="I1586" i="1"/>
  <c r="I1585" i="1"/>
  <c r="I1584" i="1"/>
  <c r="I1583" i="1"/>
  <c r="I1582" i="1"/>
  <c r="I1581" i="1"/>
  <c r="I1580" i="1"/>
  <c r="I1579" i="1"/>
  <c r="I1578" i="1"/>
  <c r="I1577" i="1"/>
  <c r="I1576" i="1"/>
  <c r="I1575" i="1"/>
  <c r="I1574" i="1"/>
  <c r="I1573" i="1"/>
  <c r="I1572" i="1"/>
  <c r="I1571" i="1"/>
  <c r="I1570" i="1"/>
  <c r="I1569" i="1"/>
  <c r="I1568" i="1"/>
  <c r="I1567" i="1"/>
  <c r="I1566" i="1"/>
  <c r="I1565" i="1"/>
  <c r="I1564" i="1"/>
  <c r="I1563" i="1"/>
  <c r="I1562" i="1"/>
  <c r="I1561" i="1"/>
  <c r="I1560" i="1"/>
  <c r="I1559" i="1"/>
  <c r="I1558" i="1"/>
  <c r="I1557" i="1"/>
  <c r="I1556" i="1"/>
  <c r="I1555" i="1"/>
  <c r="I1554" i="1"/>
  <c r="I1553" i="1"/>
  <c r="I1552" i="1"/>
  <c r="I1551" i="1"/>
  <c r="I1550" i="1"/>
  <c r="I1549" i="1"/>
  <c r="I1548" i="1"/>
  <c r="I1547" i="1"/>
  <c r="I1546" i="1"/>
  <c r="I1545" i="1"/>
  <c r="I1544" i="1"/>
  <c r="I1543" i="1"/>
  <c r="I1542" i="1"/>
  <c r="I1541" i="1"/>
  <c r="I1540" i="1"/>
  <c r="I1539" i="1"/>
  <c r="I1538" i="1"/>
  <c r="I1537" i="1"/>
  <c r="I1536" i="1"/>
  <c r="I1535" i="1"/>
  <c r="I1534" i="1"/>
  <c r="I1533" i="1"/>
  <c r="I1532" i="1"/>
  <c r="I1531" i="1"/>
  <c r="I1530" i="1"/>
  <c r="I1529" i="1"/>
  <c r="I1528" i="1"/>
  <c r="I1527" i="1"/>
  <c r="I1526" i="1"/>
  <c r="I1525" i="1"/>
  <c r="I1524" i="1"/>
  <c r="I1523" i="1"/>
  <c r="I1522" i="1"/>
  <c r="I1521" i="1"/>
  <c r="I1520" i="1"/>
  <c r="I1519" i="1"/>
  <c r="I1518" i="1"/>
  <c r="I1517" i="1"/>
  <c r="I1516" i="1"/>
  <c r="I1515" i="1"/>
  <c r="I1514" i="1"/>
  <c r="I1513" i="1"/>
  <c r="I1512" i="1"/>
  <c r="I1511" i="1"/>
  <c r="I1510" i="1"/>
  <c r="I1509" i="1"/>
  <c r="I1508" i="1"/>
  <c r="I1507" i="1"/>
  <c r="I1506" i="1"/>
  <c r="I1505" i="1"/>
  <c r="I1504" i="1"/>
  <c r="I1503" i="1"/>
  <c r="I1502" i="1"/>
  <c r="I1501" i="1"/>
  <c r="I1500" i="1"/>
  <c r="I1499" i="1"/>
  <c r="I1498" i="1"/>
  <c r="I1497" i="1"/>
  <c r="I1496" i="1"/>
  <c r="I1495" i="1"/>
  <c r="I1494" i="1"/>
  <c r="I1493" i="1"/>
  <c r="I1492" i="1"/>
  <c r="I1491" i="1"/>
  <c r="I1490" i="1"/>
  <c r="I1489" i="1"/>
  <c r="I1488" i="1"/>
  <c r="I1487" i="1"/>
  <c r="I1486" i="1"/>
  <c r="I1485" i="1"/>
  <c r="I1484" i="1"/>
  <c r="I1483" i="1"/>
  <c r="I1482" i="1"/>
  <c r="I1481" i="1"/>
  <c r="I1480" i="1"/>
  <c r="I1479" i="1"/>
  <c r="I1478" i="1"/>
  <c r="I1477" i="1"/>
  <c r="I1476" i="1"/>
  <c r="I1475" i="1"/>
  <c r="I1474" i="1"/>
  <c r="I1473" i="1"/>
  <c r="I1472" i="1"/>
  <c r="I1471" i="1"/>
  <c r="I1470" i="1"/>
  <c r="I1469" i="1"/>
  <c r="I1468" i="1"/>
  <c r="I1467" i="1"/>
  <c r="I1466" i="1"/>
  <c r="I1465" i="1"/>
  <c r="I1464" i="1"/>
  <c r="I1463" i="1"/>
  <c r="I1462" i="1"/>
  <c r="I1461" i="1"/>
  <c r="I1460" i="1"/>
  <c r="I1459" i="1"/>
  <c r="I1458" i="1"/>
  <c r="I1457" i="1"/>
  <c r="I1456" i="1"/>
  <c r="I1455" i="1"/>
  <c r="I1454" i="1"/>
  <c r="I1453" i="1"/>
  <c r="I1452" i="1"/>
  <c r="I1451" i="1"/>
  <c r="I1450" i="1"/>
  <c r="I1449" i="1"/>
  <c r="I1448" i="1"/>
  <c r="I1447" i="1"/>
  <c r="I1446" i="1"/>
  <c r="I1445" i="1"/>
  <c r="I1444" i="1"/>
  <c r="I1443" i="1"/>
  <c r="I1442" i="1"/>
  <c r="I1441" i="1"/>
  <c r="I1440" i="1"/>
  <c r="I1439" i="1"/>
  <c r="I1438" i="1"/>
  <c r="I1437" i="1"/>
  <c r="I1436" i="1"/>
  <c r="I1435" i="1"/>
  <c r="I1434" i="1"/>
  <c r="I1433" i="1"/>
  <c r="I1432" i="1"/>
  <c r="I1431" i="1"/>
  <c r="I1430" i="1"/>
  <c r="I1429" i="1"/>
  <c r="I1428" i="1"/>
  <c r="I1427" i="1"/>
  <c r="I1426" i="1"/>
  <c r="I1425" i="1"/>
  <c r="I1424" i="1"/>
  <c r="I1423" i="1"/>
  <c r="I1422" i="1"/>
  <c r="I1421" i="1"/>
  <c r="I1420" i="1"/>
  <c r="I1419" i="1"/>
  <c r="I1418" i="1"/>
  <c r="I1417" i="1"/>
  <c r="I1416" i="1"/>
  <c r="I1415" i="1"/>
  <c r="I1414" i="1"/>
  <c r="I1413" i="1"/>
  <c r="I1412" i="1"/>
  <c r="I1411" i="1"/>
  <c r="I1410" i="1"/>
  <c r="I1409" i="1"/>
  <c r="I1408" i="1"/>
  <c r="I1407" i="1"/>
  <c r="I1406" i="1"/>
  <c r="I1405" i="1"/>
  <c r="I1404" i="1"/>
  <c r="I1403" i="1"/>
  <c r="I1402" i="1"/>
  <c r="I1401" i="1"/>
  <c r="I1400" i="1"/>
  <c r="I1399" i="1"/>
  <c r="I1398" i="1"/>
  <c r="I1397" i="1"/>
  <c r="I1396" i="1"/>
  <c r="I1395" i="1"/>
  <c r="I1394" i="1"/>
  <c r="I1393" i="1"/>
  <c r="I1392" i="1"/>
  <c r="I1391" i="1"/>
  <c r="I1390" i="1"/>
  <c r="I1389" i="1"/>
  <c r="I1388" i="1"/>
  <c r="I1387" i="1"/>
  <c r="I1386" i="1"/>
  <c r="I1385" i="1"/>
  <c r="I1384" i="1"/>
  <c r="I1383" i="1"/>
  <c r="I1382" i="1"/>
  <c r="I1381" i="1"/>
  <c r="I1380" i="1"/>
  <c r="I1379" i="1"/>
  <c r="I1378" i="1"/>
  <c r="I1377" i="1"/>
  <c r="I1376" i="1"/>
  <c r="I1375" i="1"/>
  <c r="I1374" i="1"/>
  <c r="I1373" i="1"/>
  <c r="I1372" i="1"/>
  <c r="I1371" i="1"/>
  <c r="I1370" i="1"/>
  <c r="I1369" i="1"/>
  <c r="I1368" i="1"/>
  <c r="I1367" i="1"/>
  <c r="I1366" i="1"/>
  <c r="I1365" i="1"/>
  <c r="I1364" i="1"/>
  <c r="I1363" i="1"/>
  <c r="I1362" i="1"/>
  <c r="I1361" i="1"/>
  <c r="I1360" i="1"/>
  <c r="I1359" i="1"/>
  <c r="I1358" i="1"/>
  <c r="I1357" i="1"/>
  <c r="I1356" i="1"/>
  <c r="I1355" i="1"/>
  <c r="I1354" i="1"/>
  <c r="I1353" i="1"/>
  <c r="I1352" i="1"/>
  <c r="I1351" i="1"/>
  <c r="I1350" i="1"/>
  <c r="I1349" i="1"/>
  <c r="I1348" i="1"/>
  <c r="I1347" i="1"/>
  <c r="I1346" i="1"/>
  <c r="I1345" i="1"/>
  <c r="I1344" i="1"/>
  <c r="I1343" i="1"/>
  <c r="I1342" i="1"/>
  <c r="I1341" i="1"/>
  <c r="I1340" i="1"/>
  <c r="I1339" i="1"/>
  <c r="I1338" i="1"/>
  <c r="I1337" i="1"/>
  <c r="I1336" i="1"/>
  <c r="I1335" i="1"/>
  <c r="I1334" i="1"/>
  <c r="I1333" i="1"/>
  <c r="I1332" i="1"/>
  <c r="I1331" i="1"/>
  <c r="I1330" i="1"/>
  <c r="I1329" i="1"/>
  <c r="I1328" i="1"/>
  <c r="I1327" i="1"/>
  <c r="I1326" i="1"/>
  <c r="I1325" i="1"/>
  <c r="I1324" i="1"/>
  <c r="I1323" i="1"/>
  <c r="I1322" i="1"/>
  <c r="I1321" i="1"/>
  <c r="I1320" i="1"/>
  <c r="I1319" i="1"/>
  <c r="I1318" i="1"/>
  <c r="I1317" i="1"/>
  <c r="I1316" i="1"/>
  <c r="I1315" i="1"/>
  <c r="I1314" i="1"/>
  <c r="I1313" i="1"/>
  <c r="I1312" i="1"/>
  <c r="I1311" i="1"/>
  <c r="I1310" i="1"/>
  <c r="I1309" i="1"/>
  <c r="I1308" i="1"/>
  <c r="I1307" i="1"/>
  <c r="I1306" i="1"/>
  <c r="I1305" i="1"/>
  <c r="I1304" i="1"/>
  <c r="I1303" i="1"/>
  <c r="I1302" i="1"/>
  <c r="I1301" i="1"/>
  <c r="I1300" i="1"/>
  <c r="I1299" i="1"/>
  <c r="I1298" i="1"/>
  <c r="I1297" i="1"/>
  <c r="I1296" i="1"/>
  <c r="I1295" i="1"/>
  <c r="I1294" i="1"/>
  <c r="I1293" i="1"/>
  <c r="I1292" i="1"/>
  <c r="I1291" i="1"/>
  <c r="I1290" i="1"/>
  <c r="I1289" i="1"/>
  <c r="I1288" i="1"/>
  <c r="I1287" i="1"/>
  <c r="I1286" i="1"/>
  <c r="I1285" i="1"/>
  <c r="I1284" i="1"/>
  <c r="I1283" i="1"/>
  <c r="I1282" i="1"/>
  <c r="I1281" i="1"/>
  <c r="I1280" i="1"/>
  <c r="I1279" i="1"/>
  <c r="I1278" i="1"/>
  <c r="I1277" i="1"/>
  <c r="I1276" i="1"/>
  <c r="I1275" i="1"/>
  <c r="I1274" i="1"/>
  <c r="I1273" i="1"/>
  <c r="I1272" i="1"/>
  <c r="I1271" i="1"/>
  <c r="I1270" i="1"/>
  <c r="I1269" i="1"/>
  <c r="I1268" i="1"/>
  <c r="I1267" i="1"/>
  <c r="I1266" i="1"/>
  <c r="I1265" i="1"/>
  <c r="I1264" i="1"/>
  <c r="I1263" i="1"/>
  <c r="I1262" i="1"/>
  <c r="I1261" i="1"/>
  <c r="I1260" i="1"/>
  <c r="I1259" i="1"/>
  <c r="I1258" i="1"/>
  <c r="I1257" i="1"/>
  <c r="I1256" i="1"/>
  <c r="I1255" i="1"/>
  <c r="I1254" i="1"/>
  <c r="I1253" i="1"/>
  <c r="I1252" i="1"/>
  <c r="I1251" i="1"/>
  <c r="I1250" i="1"/>
  <c r="I1249" i="1"/>
  <c r="I1248" i="1"/>
  <c r="I1247" i="1"/>
  <c r="I1246" i="1"/>
  <c r="I1245" i="1"/>
  <c r="I1244" i="1"/>
  <c r="I1243" i="1"/>
  <c r="I1242" i="1"/>
  <c r="I1241" i="1"/>
  <c r="I1240" i="1"/>
  <c r="I1239" i="1"/>
  <c r="I1238" i="1"/>
  <c r="I1237" i="1"/>
  <c r="I1236" i="1"/>
  <c r="I1235" i="1"/>
  <c r="I1234" i="1"/>
  <c r="I1233" i="1"/>
  <c r="I1232" i="1"/>
  <c r="I1231" i="1"/>
  <c r="I1230" i="1"/>
  <c r="I1229" i="1"/>
  <c r="I1228" i="1"/>
  <c r="I1227" i="1"/>
  <c r="I1226" i="1"/>
  <c r="I1225" i="1"/>
  <c r="I1224" i="1"/>
  <c r="I1223" i="1"/>
  <c r="I1222" i="1"/>
  <c r="I1221" i="1"/>
  <c r="I1220" i="1"/>
  <c r="I1219" i="1"/>
  <c r="I1218" i="1"/>
  <c r="I1217" i="1"/>
  <c r="I1216" i="1"/>
  <c r="I1215" i="1"/>
  <c r="I1214" i="1"/>
  <c r="I1213" i="1"/>
  <c r="I1212" i="1"/>
  <c r="I1211" i="1"/>
  <c r="I1210" i="1"/>
  <c r="I1209" i="1"/>
  <c r="I1208" i="1"/>
  <c r="I1207" i="1"/>
  <c r="I1206" i="1"/>
  <c r="I1205" i="1"/>
  <c r="I1204" i="1"/>
  <c r="I1203" i="1"/>
  <c r="I1202" i="1"/>
  <c r="I1201" i="1"/>
  <c r="I1200" i="1"/>
  <c r="I1199" i="1"/>
  <c r="I1198" i="1"/>
  <c r="I1197" i="1"/>
  <c r="I1196" i="1"/>
  <c r="I1195" i="1"/>
  <c r="I1194" i="1"/>
  <c r="I1193" i="1"/>
  <c r="I1192" i="1"/>
  <c r="I1191" i="1"/>
  <c r="I1190" i="1"/>
  <c r="I1189" i="1"/>
  <c r="I1188" i="1"/>
  <c r="I1187" i="1"/>
  <c r="I1186" i="1"/>
  <c r="I1185" i="1"/>
  <c r="I1184" i="1"/>
  <c r="I1183" i="1"/>
  <c r="I1182" i="1"/>
  <c r="I1181" i="1"/>
  <c r="I1180" i="1"/>
  <c r="I1179" i="1"/>
  <c r="I1178" i="1"/>
  <c r="I1177" i="1"/>
  <c r="I1176" i="1"/>
  <c r="I1175" i="1"/>
  <c r="I1174" i="1"/>
  <c r="I1173" i="1"/>
  <c r="I1172" i="1"/>
  <c r="I1171" i="1"/>
  <c r="I1170" i="1"/>
  <c r="I1169" i="1"/>
  <c r="I1168" i="1"/>
  <c r="I1167" i="1"/>
  <c r="I1166" i="1"/>
  <c r="I1165" i="1"/>
  <c r="I1164" i="1"/>
  <c r="I1163" i="1"/>
  <c r="I1162" i="1"/>
  <c r="I1161" i="1"/>
  <c r="I1160" i="1"/>
  <c r="I1159" i="1"/>
  <c r="I1158" i="1"/>
  <c r="I1157" i="1"/>
  <c r="I1156" i="1"/>
  <c r="I1155" i="1"/>
  <c r="I1154" i="1"/>
  <c r="I1153" i="1"/>
  <c r="I1152" i="1"/>
  <c r="I1151" i="1"/>
  <c r="I1150" i="1"/>
  <c r="I1149" i="1"/>
  <c r="I1148" i="1"/>
  <c r="I1147" i="1"/>
  <c r="I1146" i="1"/>
  <c r="I1145" i="1"/>
  <c r="I1144" i="1"/>
  <c r="I1143" i="1"/>
  <c r="I1142" i="1"/>
  <c r="I1141" i="1"/>
  <c r="I1140" i="1"/>
  <c r="I1139" i="1"/>
  <c r="I1138" i="1"/>
  <c r="I1137" i="1"/>
  <c r="I1136" i="1"/>
  <c r="I1135" i="1"/>
  <c r="I1134" i="1"/>
  <c r="I1133" i="1"/>
  <c r="I1132" i="1"/>
  <c r="I1131" i="1"/>
  <c r="I1130" i="1"/>
  <c r="I1129" i="1"/>
  <c r="I1128" i="1"/>
  <c r="I1127" i="1"/>
  <c r="I1126" i="1"/>
  <c r="I1125" i="1"/>
  <c r="I1124" i="1"/>
  <c r="I1123" i="1"/>
  <c r="I1122" i="1"/>
  <c r="I1121" i="1"/>
  <c r="I1120" i="1"/>
  <c r="I1119" i="1"/>
  <c r="I1118" i="1"/>
  <c r="I1117" i="1"/>
  <c r="I1116" i="1"/>
  <c r="I1115" i="1"/>
  <c r="I1114" i="1"/>
  <c r="I1113" i="1"/>
  <c r="I1112" i="1"/>
  <c r="I1111" i="1"/>
  <c r="I1110" i="1"/>
  <c r="I1109" i="1"/>
  <c r="I1108" i="1"/>
  <c r="I1107" i="1"/>
  <c r="I1106" i="1"/>
  <c r="I1105" i="1"/>
  <c r="I1104" i="1"/>
  <c r="I1103" i="1"/>
  <c r="I1102" i="1"/>
  <c r="I1101" i="1"/>
  <c r="I1100" i="1"/>
  <c r="I1099" i="1"/>
  <c r="I1098" i="1"/>
  <c r="I1097" i="1"/>
  <c r="I1096" i="1"/>
  <c r="I1095" i="1"/>
  <c r="I1094" i="1"/>
  <c r="I1093" i="1"/>
  <c r="I1092" i="1"/>
  <c r="I1091" i="1"/>
  <c r="I1090" i="1"/>
  <c r="I1089" i="1"/>
  <c r="I1088" i="1"/>
  <c r="I1087" i="1"/>
  <c r="I1086" i="1"/>
  <c r="I1085" i="1"/>
  <c r="I1084" i="1"/>
  <c r="I1083" i="1"/>
  <c r="I1082" i="1"/>
  <c r="I1081" i="1"/>
  <c r="I1080" i="1"/>
  <c r="I1079" i="1"/>
  <c r="I1078" i="1"/>
  <c r="I1077" i="1"/>
  <c r="I1076" i="1"/>
  <c r="I1075" i="1"/>
  <c r="I1074" i="1"/>
  <c r="I1073" i="1"/>
  <c r="I1072" i="1"/>
  <c r="I1071" i="1"/>
  <c r="I1070" i="1"/>
  <c r="I1069" i="1"/>
  <c r="I1068" i="1"/>
  <c r="I1067" i="1"/>
  <c r="I1066" i="1"/>
  <c r="I1065" i="1"/>
  <c r="I1064" i="1"/>
  <c r="I1063" i="1"/>
  <c r="I1062" i="1"/>
  <c r="I1061" i="1"/>
  <c r="I1060" i="1"/>
  <c r="I1059" i="1"/>
  <c r="I1058" i="1"/>
  <c r="I1057" i="1"/>
  <c r="I1056" i="1"/>
  <c r="I1055" i="1"/>
  <c r="I1054" i="1"/>
  <c r="I1053" i="1"/>
  <c r="I1052" i="1"/>
  <c r="I1051" i="1"/>
  <c r="I1050" i="1"/>
  <c r="I1049" i="1"/>
  <c r="I1048" i="1"/>
  <c r="I1047" i="1"/>
  <c r="I1046" i="1"/>
  <c r="I1045" i="1"/>
  <c r="I1044" i="1"/>
  <c r="I1043" i="1"/>
  <c r="I1042" i="1"/>
  <c r="I1041" i="1"/>
  <c r="I1040" i="1"/>
  <c r="I1039" i="1"/>
  <c r="I1038" i="1"/>
  <c r="I1037" i="1"/>
  <c r="I1036" i="1"/>
  <c r="I1035" i="1"/>
  <c r="I1034" i="1"/>
  <c r="I1033" i="1"/>
  <c r="I1032" i="1"/>
  <c r="I1031" i="1"/>
  <c r="I1030" i="1"/>
  <c r="I1029" i="1"/>
  <c r="I1028" i="1"/>
  <c r="I1027" i="1"/>
  <c r="I1026" i="1"/>
  <c r="I1025" i="1"/>
  <c r="I1024" i="1"/>
  <c r="I1023" i="1"/>
  <c r="I1022" i="1"/>
  <c r="I1021" i="1"/>
  <c r="I1020" i="1"/>
  <c r="I1019" i="1"/>
  <c r="I1018" i="1"/>
  <c r="I1017" i="1"/>
  <c r="I1016" i="1"/>
  <c r="I1015" i="1"/>
  <c r="I1014" i="1"/>
  <c r="I1013" i="1"/>
  <c r="I1012" i="1"/>
  <c r="I1011" i="1"/>
  <c r="I1010" i="1"/>
  <c r="I1009" i="1"/>
  <c r="I1008" i="1"/>
  <c r="I1007" i="1"/>
  <c r="I1006" i="1"/>
  <c r="I1005" i="1"/>
  <c r="I1004" i="1"/>
  <c r="I1003" i="1"/>
  <c r="I1002" i="1"/>
  <c r="I1001" i="1"/>
  <c r="I1000" i="1"/>
  <c r="I999" i="1"/>
  <c r="I998" i="1"/>
  <c r="I997" i="1"/>
  <c r="I996" i="1"/>
  <c r="I995" i="1"/>
  <c r="I994" i="1"/>
  <c r="I993" i="1"/>
  <c r="I992" i="1"/>
  <c r="I991" i="1"/>
  <c r="I990" i="1"/>
  <c r="I989" i="1"/>
  <c r="I988" i="1"/>
  <c r="I987" i="1"/>
  <c r="I986" i="1"/>
  <c r="I985" i="1"/>
  <c r="I984" i="1"/>
  <c r="I983" i="1"/>
  <c r="I982" i="1"/>
  <c r="I981" i="1"/>
  <c r="I980" i="1"/>
  <c r="I979" i="1"/>
  <c r="I978" i="1"/>
  <c r="I977" i="1"/>
  <c r="I976" i="1"/>
  <c r="I975" i="1"/>
  <c r="I974" i="1"/>
  <c r="I973" i="1"/>
  <c r="I972" i="1"/>
  <c r="I971" i="1"/>
  <c r="I970" i="1"/>
  <c r="I969" i="1"/>
  <c r="I968" i="1"/>
  <c r="I967" i="1"/>
  <c r="I966" i="1"/>
  <c r="I965" i="1"/>
  <c r="I964" i="1"/>
  <c r="I963" i="1"/>
  <c r="I962" i="1"/>
  <c r="I961" i="1"/>
  <c r="I960" i="1"/>
  <c r="I959" i="1"/>
  <c r="I958" i="1"/>
  <c r="I957" i="1"/>
  <c r="I956" i="1"/>
  <c r="I955" i="1"/>
  <c r="I954" i="1"/>
  <c r="I953" i="1"/>
  <c r="I952" i="1"/>
  <c r="I951" i="1"/>
  <c r="I950" i="1"/>
  <c r="I949" i="1"/>
  <c r="I948" i="1"/>
  <c r="I947" i="1"/>
  <c r="I946" i="1"/>
  <c r="I945" i="1"/>
  <c r="I944" i="1"/>
  <c r="I943" i="1"/>
  <c r="I942" i="1"/>
  <c r="I941" i="1"/>
  <c r="I940" i="1"/>
  <c r="I939" i="1"/>
  <c r="I938" i="1"/>
  <c r="I937" i="1"/>
  <c r="I936" i="1"/>
  <c r="I935" i="1"/>
  <c r="I934" i="1"/>
  <c r="I933" i="1"/>
  <c r="I932" i="1"/>
  <c r="I931" i="1"/>
  <c r="I930" i="1"/>
  <c r="I929" i="1"/>
  <c r="I928" i="1"/>
  <c r="I927" i="1"/>
  <c r="I926" i="1"/>
  <c r="I925" i="1"/>
  <c r="I924" i="1"/>
  <c r="I923" i="1"/>
  <c r="I922" i="1"/>
  <c r="I921" i="1"/>
  <c r="I920" i="1"/>
  <c r="I919" i="1"/>
  <c r="I918" i="1"/>
  <c r="I917" i="1"/>
  <c r="I916" i="1"/>
  <c r="I915" i="1"/>
  <c r="I914" i="1"/>
  <c r="I913" i="1"/>
  <c r="I912" i="1"/>
  <c r="I911" i="1"/>
  <c r="I910" i="1"/>
  <c r="I909" i="1"/>
  <c r="I908" i="1"/>
  <c r="I907" i="1"/>
  <c r="I906" i="1"/>
  <c r="I905" i="1"/>
  <c r="I904" i="1"/>
  <c r="I903" i="1"/>
  <c r="I902" i="1"/>
  <c r="I901" i="1"/>
  <c r="I900" i="1"/>
  <c r="I899" i="1"/>
  <c r="I898" i="1"/>
  <c r="I897" i="1"/>
  <c r="I896" i="1"/>
  <c r="I895" i="1"/>
  <c r="I894" i="1"/>
  <c r="I893" i="1"/>
  <c r="I892" i="1"/>
  <c r="I891" i="1"/>
  <c r="I890" i="1"/>
  <c r="I889" i="1"/>
  <c r="I888" i="1"/>
  <c r="I887" i="1"/>
  <c r="I886" i="1"/>
  <c r="I885" i="1"/>
  <c r="I884" i="1"/>
  <c r="I883" i="1"/>
  <c r="I882" i="1"/>
  <c r="I881" i="1"/>
  <c r="I880" i="1"/>
  <c r="I879" i="1"/>
  <c r="I878" i="1"/>
  <c r="I877" i="1"/>
  <c r="I876" i="1"/>
  <c r="I875" i="1"/>
  <c r="I874" i="1"/>
  <c r="I873" i="1"/>
  <c r="I872" i="1"/>
  <c r="I871" i="1"/>
  <c r="I870" i="1"/>
  <c r="I869" i="1"/>
  <c r="I868" i="1"/>
  <c r="I867" i="1"/>
  <c r="I866" i="1"/>
  <c r="I865" i="1"/>
  <c r="I864" i="1"/>
  <c r="I863" i="1"/>
  <c r="I862" i="1"/>
  <c r="I861" i="1"/>
  <c r="I860" i="1"/>
  <c r="I859" i="1"/>
  <c r="I858" i="1"/>
  <c r="I857" i="1"/>
  <c r="I856" i="1"/>
  <c r="I855" i="1"/>
  <c r="I854" i="1"/>
  <c r="I853" i="1"/>
  <c r="I852" i="1"/>
  <c r="I851" i="1"/>
  <c r="I850" i="1"/>
  <c r="I849" i="1"/>
  <c r="I848" i="1"/>
  <c r="I847" i="1"/>
  <c r="I846" i="1"/>
  <c r="I845" i="1"/>
  <c r="I844" i="1"/>
  <c r="I843" i="1"/>
  <c r="I842" i="1"/>
  <c r="I841" i="1"/>
  <c r="I840" i="1"/>
  <c r="I839" i="1"/>
  <c r="I838" i="1"/>
  <c r="I837" i="1"/>
  <c r="I836" i="1"/>
  <c r="I835" i="1"/>
  <c r="I834" i="1"/>
  <c r="I833" i="1"/>
  <c r="I832" i="1"/>
  <c r="I831" i="1"/>
  <c r="I830" i="1"/>
  <c r="I829" i="1"/>
  <c r="I828" i="1"/>
  <c r="I827" i="1"/>
  <c r="I826" i="1"/>
  <c r="I825" i="1"/>
  <c r="I824" i="1"/>
  <c r="I823" i="1"/>
  <c r="I822" i="1"/>
  <c r="I821" i="1"/>
  <c r="I820" i="1"/>
  <c r="I819" i="1"/>
  <c r="I818" i="1"/>
  <c r="I817" i="1"/>
  <c r="I816" i="1"/>
  <c r="I815" i="1"/>
  <c r="I814" i="1"/>
  <c r="I813" i="1"/>
  <c r="I812" i="1"/>
  <c r="I811" i="1"/>
  <c r="I810" i="1"/>
  <c r="I809" i="1"/>
  <c r="I808" i="1"/>
  <c r="I807" i="1"/>
  <c r="I806" i="1"/>
  <c r="I805" i="1"/>
  <c r="I804" i="1"/>
  <c r="I803" i="1"/>
  <c r="I802" i="1"/>
  <c r="I801" i="1"/>
  <c r="I800" i="1"/>
  <c r="I799" i="1"/>
  <c r="I798" i="1"/>
  <c r="I797" i="1"/>
  <c r="I796" i="1"/>
  <c r="I795" i="1"/>
  <c r="I794" i="1"/>
  <c r="I793" i="1"/>
  <c r="I792" i="1"/>
  <c r="I791" i="1"/>
  <c r="I790" i="1"/>
  <c r="I789" i="1"/>
  <c r="I788" i="1"/>
  <c r="I787" i="1"/>
  <c r="I786" i="1"/>
  <c r="I785" i="1"/>
  <c r="I784" i="1"/>
  <c r="I783" i="1"/>
  <c r="I782" i="1"/>
  <c r="I781" i="1"/>
  <c r="I780" i="1"/>
  <c r="I779" i="1"/>
  <c r="I778" i="1"/>
  <c r="I777" i="1"/>
  <c r="I776" i="1"/>
  <c r="I775" i="1"/>
  <c r="I774" i="1"/>
  <c r="I773" i="1"/>
  <c r="I772" i="1"/>
  <c r="I771" i="1"/>
  <c r="I770" i="1"/>
  <c r="I769" i="1"/>
  <c r="I768" i="1"/>
  <c r="I767" i="1"/>
  <c r="I766" i="1"/>
  <c r="I765" i="1"/>
  <c r="I764" i="1"/>
  <c r="I763" i="1"/>
  <c r="I762" i="1"/>
  <c r="I761" i="1"/>
  <c r="I760" i="1"/>
  <c r="I759" i="1"/>
  <c r="I758" i="1"/>
  <c r="I757" i="1"/>
  <c r="I756" i="1"/>
  <c r="I755" i="1"/>
  <c r="I754" i="1"/>
  <c r="I753" i="1"/>
  <c r="I752" i="1"/>
  <c r="I751" i="1"/>
  <c r="I750" i="1"/>
  <c r="I749" i="1"/>
  <c r="I748" i="1"/>
  <c r="I747" i="1"/>
  <c r="I746" i="1"/>
  <c r="I745" i="1"/>
  <c r="I744" i="1"/>
  <c r="I743" i="1"/>
  <c r="I742" i="1"/>
  <c r="I741" i="1"/>
  <c r="I740" i="1"/>
  <c r="I739" i="1"/>
  <c r="I738" i="1"/>
  <c r="I737" i="1"/>
  <c r="I736" i="1"/>
  <c r="I735" i="1"/>
  <c r="I734" i="1"/>
  <c r="I733" i="1"/>
  <c r="I732" i="1"/>
  <c r="I731" i="1"/>
  <c r="I730" i="1"/>
  <c r="I729" i="1"/>
  <c r="I728" i="1"/>
  <c r="I727" i="1"/>
  <c r="I726" i="1"/>
  <c r="I725" i="1"/>
  <c r="I724" i="1"/>
  <c r="I723" i="1"/>
  <c r="I722" i="1"/>
  <c r="I721" i="1"/>
  <c r="I720" i="1"/>
  <c r="I719" i="1"/>
  <c r="I718" i="1"/>
  <c r="I717" i="1"/>
  <c r="I716" i="1"/>
  <c r="I715" i="1"/>
  <c r="I714" i="1"/>
  <c r="I713" i="1"/>
  <c r="I712" i="1"/>
  <c r="I711" i="1"/>
  <c r="I710" i="1"/>
  <c r="I709" i="1"/>
  <c r="I708" i="1"/>
  <c r="I707" i="1"/>
  <c r="I706" i="1"/>
  <c r="I705" i="1"/>
  <c r="I704" i="1"/>
  <c r="I703" i="1"/>
  <c r="I702" i="1"/>
  <c r="I701" i="1"/>
  <c r="I700" i="1"/>
  <c r="I699" i="1"/>
  <c r="I698" i="1"/>
  <c r="I697" i="1"/>
  <c r="I696" i="1"/>
  <c r="I695" i="1"/>
  <c r="I694" i="1"/>
  <c r="I693" i="1"/>
  <c r="I692" i="1"/>
  <c r="I691" i="1"/>
  <c r="I690" i="1"/>
  <c r="I689" i="1"/>
  <c r="I688" i="1"/>
  <c r="I687" i="1"/>
  <c r="I686" i="1"/>
  <c r="I685" i="1"/>
  <c r="I684" i="1"/>
  <c r="I683" i="1"/>
  <c r="I682" i="1"/>
  <c r="I681" i="1"/>
  <c r="I680" i="1"/>
  <c r="I679" i="1"/>
  <c r="I678" i="1"/>
  <c r="I677" i="1"/>
  <c r="I676" i="1"/>
  <c r="I675" i="1"/>
  <c r="I674" i="1"/>
  <c r="I673" i="1"/>
  <c r="I672" i="1"/>
  <c r="I671" i="1"/>
  <c r="I670" i="1"/>
  <c r="I669" i="1"/>
  <c r="I668" i="1"/>
  <c r="I667" i="1"/>
  <c r="I666" i="1"/>
  <c r="I665" i="1"/>
  <c r="I664" i="1"/>
  <c r="I663" i="1"/>
  <c r="I662" i="1"/>
  <c r="I661" i="1"/>
  <c r="I660" i="1"/>
  <c r="I659" i="1"/>
  <c r="I658" i="1"/>
  <c r="I657" i="1"/>
  <c r="I656" i="1"/>
  <c r="I655" i="1"/>
  <c r="I654" i="1"/>
  <c r="I653" i="1"/>
  <c r="I652" i="1"/>
  <c r="I651" i="1"/>
  <c r="I650" i="1"/>
  <c r="I649" i="1"/>
  <c r="I648" i="1"/>
  <c r="I647" i="1"/>
  <c r="I646" i="1"/>
  <c r="I645" i="1"/>
  <c r="I644" i="1"/>
  <c r="I643" i="1"/>
  <c r="I642" i="1"/>
  <c r="I641" i="1"/>
  <c r="I640" i="1"/>
  <c r="I639" i="1"/>
  <c r="I638" i="1"/>
  <c r="I637" i="1"/>
  <c r="I636" i="1"/>
  <c r="I635" i="1"/>
  <c r="I634" i="1"/>
  <c r="I633" i="1"/>
  <c r="I632" i="1"/>
  <c r="I631" i="1"/>
  <c r="I630" i="1"/>
  <c r="I629" i="1"/>
  <c r="I628" i="1"/>
  <c r="I627" i="1"/>
  <c r="I626" i="1"/>
  <c r="I625" i="1"/>
  <c r="I624" i="1"/>
  <c r="I623" i="1"/>
  <c r="I622" i="1"/>
  <c r="I621" i="1"/>
  <c r="I620" i="1"/>
  <c r="I619" i="1"/>
  <c r="I618" i="1"/>
  <c r="I617" i="1"/>
  <c r="I616" i="1"/>
  <c r="I615" i="1"/>
  <c r="I614" i="1"/>
  <c r="I613" i="1"/>
  <c r="I612" i="1"/>
  <c r="I611" i="1"/>
  <c r="I610" i="1"/>
  <c r="I609" i="1"/>
  <c r="I608" i="1"/>
  <c r="I607" i="1"/>
  <c r="I606" i="1"/>
  <c r="I605" i="1"/>
  <c r="I604" i="1"/>
  <c r="I603" i="1"/>
  <c r="I602" i="1"/>
  <c r="I601" i="1"/>
  <c r="I600" i="1"/>
  <c r="I599" i="1"/>
  <c r="I598" i="1"/>
  <c r="I597" i="1"/>
  <c r="I596" i="1"/>
  <c r="I595" i="1"/>
  <c r="I594" i="1"/>
  <c r="I593" i="1"/>
  <c r="I592" i="1"/>
  <c r="I591" i="1"/>
  <c r="I590" i="1"/>
  <c r="I589" i="1"/>
  <c r="I588" i="1"/>
  <c r="I587" i="1"/>
  <c r="I586" i="1"/>
  <c r="I585" i="1"/>
  <c r="I584" i="1"/>
  <c r="I583" i="1"/>
  <c r="I582" i="1"/>
  <c r="I581" i="1"/>
  <c r="I580" i="1"/>
  <c r="I579" i="1"/>
  <c r="I578" i="1"/>
  <c r="I577" i="1"/>
  <c r="I576" i="1"/>
  <c r="I575" i="1"/>
  <c r="I574" i="1"/>
  <c r="I573" i="1"/>
  <c r="I572" i="1"/>
  <c r="I571" i="1"/>
  <c r="I570" i="1"/>
  <c r="I569" i="1"/>
  <c r="I568" i="1"/>
  <c r="I567" i="1"/>
  <c r="I566" i="1"/>
  <c r="I565" i="1"/>
  <c r="I564" i="1"/>
  <c r="I563" i="1"/>
  <c r="I562" i="1"/>
  <c r="I561" i="1"/>
  <c r="I560" i="1"/>
  <c r="I559" i="1"/>
  <c r="I558" i="1"/>
  <c r="I557" i="1"/>
  <c r="I556" i="1"/>
  <c r="I555" i="1"/>
  <c r="I554" i="1"/>
  <c r="I553" i="1"/>
  <c r="I552" i="1"/>
  <c r="I551" i="1"/>
  <c r="I550" i="1"/>
  <c r="I549" i="1"/>
  <c r="I548" i="1"/>
  <c r="I547" i="1"/>
  <c r="I546" i="1"/>
  <c r="I545" i="1"/>
  <c r="I544" i="1"/>
  <c r="I543" i="1"/>
  <c r="I542" i="1"/>
  <c r="I541" i="1"/>
  <c r="I540" i="1"/>
  <c r="I539" i="1"/>
  <c r="I538" i="1"/>
  <c r="I537" i="1"/>
  <c r="I536" i="1"/>
  <c r="I535" i="1"/>
  <c r="I534" i="1"/>
  <c r="I533" i="1"/>
  <c r="I532" i="1"/>
  <c r="I531" i="1"/>
  <c r="I530" i="1"/>
  <c r="I529" i="1"/>
  <c r="I528" i="1"/>
  <c r="I527" i="1"/>
  <c r="I526" i="1"/>
  <c r="I525" i="1"/>
  <c r="I524" i="1"/>
  <c r="I523" i="1"/>
  <c r="I522" i="1"/>
  <c r="I521" i="1"/>
  <c r="I520" i="1"/>
  <c r="I519" i="1"/>
  <c r="I518" i="1"/>
  <c r="I517" i="1"/>
  <c r="I516" i="1"/>
  <c r="I515" i="1"/>
  <c r="I514" i="1"/>
  <c r="I513" i="1"/>
  <c r="I512" i="1"/>
  <c r="I511" i="1"/>
  <c r="I510" i="1"/>
  <c r="I509" i="1"/>
  <c r="I508" i="1"/>
  <c r="I507" i="1"/>
  <c r="I506" i="1"/>
  <c r="I505" i="1"/>
  <c r="I504" i="1"/>
  <c r="I503" i="1"/>
  <c r="I502" i="1"/>
  <c r="I501" i="1"/>
  <c r="I500" i="1"/>
  <c r="I499" i="1"/>
  <c r="I498" i="1"/>
  <c r="I497" i="1"/>
  <c r="I496" i="1"/>
  <c r="I495" i="1"/>
  <c r="I494" i="1"/>
  <c r="I493" i="1"/>
  <c r="I492" i="1"/>
  <c r="I491" i="1"/>
  <c r="I490" i="1"/>
  <c r="I489" i="1"/>
  <c r="I488" i="1"/>
  <c r="I487" i="1"/>
  <c r="I486" i="1"/>
  <c r="I485" i="1"/>
  <c r="I484" i="1"/>
  <c r="I483" i="1"/>
  <c r="I482" i="1"/>
  <c r="I481" i="1"/>
  <c r="I480" i="1"/>
  <c r="I479" i="1"/>
  <c r="I478" i="1"/>
  <c r="I477" i="1"/>
  <c r="I476" i="1"/>
  <c r="I475" i="1"/>
  <c r="I474" i="1"/>
  <c r="I473" i="1"/>
  <c r="I472" i="1"/>
  <c r="I471" i="1"/>
  <c r="I470" i="1"/>
  <c r="I469" i="1"/>
  <c r="I468" i="1"/>
  <c r="I467" i="1"/>
  <c r="I466" i="1"/>
  <c r="I465" i="1"/>
  <c r="I464" i="1"/>
  <c r="I463" i="1"/>
  <c r="I462" i="1"/>
  <c r="I461" i="1"/>
  <c r="I460" i="1"/>
  <c r="I459" i="1"/>
  <c r="I458" i="1"/>
  <c r="I457" i="1"/>
  <c r="I456" i="1"/>
  <c r="I455" i="1"/>
  <c r="I454" i="1"/>
  <c r="I453" i="1"/>
  <c r="I452" i="1"/>
  <c r="I451" i="1"/>
  <c r="I450" i="1"/>
  <c r="I449" i="1"/>
  <c r="I448" i="1"/>
  <c r="I447" i="1"/>
  <c r="I446" i="1"/>
  <c r="I445" i="1"/>
  <c r="I444" i="1"/>
  <c r="I443" i="1"/>
  <c r="I442" i="1"/>
  <c r="I441" i="1"/>
  <c r="I440" i="1"/>
  <c r="I439" i="1"/>
  <c r="I438" i="1"/>
  <c r="I437" i="1"/>
  <c r="I436" i="1"/>
  <c r="I435" i="1"/>
  <c r="I434" i="1"/>
  <c r="I433" i="1"/>
  <c r="I432" i="1"/>
  <c r="I431" i="1"/>
  <c r="I430" i="1"/>
  <c r="I429" i="1"/>
  <c r="I428" i="1"/>
  <c r="I427" i="1"/>
  <c r="I426" i="1"/>
  <c r="I425" i="1"/>
  <c r="I424" i="1"/>
  <c r="I423" i="1"/>
  <c r="I422" i="1"/>
  <c r="I421" i="1"/>
  <c r="I420" i="1"/>
  <c r="I419" i="1"/>
  <c r="I418" i="1"/>
  <c r="I417" i="1"/>
  <c r="I416" i="1"/>
  <c r="I415" i="1"/>
  <c r="I414" i="1"/>
  <c r="I413" i="1"/>
  <c r="I412" i="1"/>
  <c r="I411" i="1"/>
  <c r="I410" i="1"/>
  <c r="I409" i="1"/>
  <c r="I408" i="1"/>
  <c r="I407" i="1"/>
  <c r="I406" i="1"/>
  <c r="I405" i="1"/>
  <c r="I404" i="1"/>
  <c r="I403" i="1"/>
  <c r="I402" i="1"/>
  <c r="I401" i="1"/>
  <c r="I400" i="1"/>
  <c r="I399" i="1"/>
  <c r="I398" i="1"/>
  <c r="I397" i="1"/>
  <c r="I396" i="1"/>
  <c r="I395" i="1"/>
  <c r="I394" i="1"/>
  <c r="I393" i="1"/>
  <c r="I392" i="1"/>
  <c r="I391" i="1"/>
  <c r="I390" i="1"/>
  <c r="I389" i="1"/>
  <c r="I388" i="1"/>
  <c r="I387" i="1"/>
  <c r="I386" i="1"/>
  <c r="I385" i="1"/>
  <c r="I384" i="1"/>
  <c r="I383" i="1"/>
  <c r="I382" i="1"/>
  <c r="I381" i="1"/>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336" i="1"/>
  <c r="I335" i="1"/>
  <c r="I334" i="1"/>
  <c r="I333" i="1"/>
  <c r="I332" i="1"/>
  <c r="I331" i="1"/>
  <c r="I330" i="1"/>
  <c r="I329" i="1"/>
  <c r="I328" i="1"/>
  <c r="I327" i="1"/>
  <c r="I326" i="1"/>
  <c r="I325" i="1"/>
  <c r="I324" i="1"/>
  <c r="I323" i="1"/>
  <c r="I322" i="1"/>
  <c r="I321" i="1"/>
  <c r="I320" i="1"/>
  <c r="I319" i="1"/>
  <c r="I318" i="1"/>
  <c r="I317" i="1"/>
  <c r="I316" i="1"/>
  <c r="I315" i="1"/>
  <c r="I314" i="1"/>
  <c r="I313" i="1"/>
  <c r="I312" i="1"/>
  <c r="I311" i="1"/>
  <c r="I310" i="1"/>
  <c r="I309" i="1"/>
  <c r="I308" i="1"/>
  <c r="I307" i="1"/>
  <c r="I306" i="1"/>
  <c r="I305" i="1"/>
  <c r="I304" i="1"/>
  <c r="I303" i="1"/>
  <c r="I302" i="1"/>
  <c r="I301" i="1"/>
  <c r="I300" i="1"/>
  <c r="I299" i="1"/>
  <c r="I298" i="1"/>
  <c r="I297" i="1"/>
  <c r="I296" i="1"/>
  <c r="I295" i="1"/>
  <c r="I294" i="1"/>
  <c r="I293" i="1"/>
  <c r="I292" i="1"/>
  <c r="I291" i="1"/>
  <c r="I290" i="1"/>
  <c r="I289" i="1"/>
  <c r="I288" i="1"/>
  <c r="I287" i="1"/>
  <c r="I286" i="1"/>
  <c r="I285" i="1"/>
  <c r="I284" i="1"/>
  <c r="I283" i="1"/>
  <c r="I282" i="1"/>
  <c r="I281" i="1"/>
  <c r="I280" i="1"/>
  <c r="I279" i="1"/>
  <c r="I278" i="1"/>
  <c r="I277" i="1"/>
  <c r="I276" i="1"/>
  <c r="I275" i="1"/>
  <c r="I274" i="1"/>
  <c r="I273" i="1"/>
  <c r="I272" i="1"/>
  <c r="I271" i="1"/>
  <c r="I270" i="1"/>
  <c r="I269" i="1"/>
  <c r="I268" i="1"/>
  <c r="I267" i="1"/>
  <c r="I266" i="1"/>
  <c r="I265" i="1"/>
  <c r="I264" i="1"/>
  <c r="I263" i="1"/>
  <c r="I262" i="1"/>
  <c r="I261" i="1"/>
  <c r="I260" i="1"/>
  <c r="I259" i="1"/>
  <c r="I258" i="1"/>
  <c r="I257" i="1"/>
  <c r="I256" i="1"/>
  <c r="I255" i="1"/>
  <c r="I254" i="1"/>
  <c r="I253" i="1"/>
  <c r="I252" i="1"/>
  <c r="I251" i="1"/>
  <c r="I250" i="1"/>
  <c r="I249" i="1"/>
  <c r="I248" i="1"/>
  <c r="I247" i="1"/>
  <c r="I246" i="1"/>
  <c r="I245" i="1"/>
  <c r="I244" i="1"/>
  <c r="I243" i="1"/>
  <c r="I242" i="1"/>
  <c r="I241" i="1"/>
  <c r="I240" i="1"/>
  <c r="I239" i="1"/>
  <c r="I238" i="1"/>
  <c r="I237" i="1"/>
  <c r="I236" i="1"/>
  <c r="I235" i="1"/>
  <c r="I234" i="1"/>
  <c r="I233" i="1"/>
  <c r="I232" i="1"/>
  <c r="I231" i="1"/>
  <c r="I230" i="1"/>
  <c r="I229" i="1"/>
  <c r="I228" i="1"/>
  <c r="I227" i="1"/>
  <c r="I226" i="1"/>
  <c r="I225" i="1"/>
  <c r="I224" i="1"/>
  <c r="I223" i="1"/>
  <c r="I222" i="1"/>
  <c r="I221" i="1"/>
  <c r="I220" i="1"/>
  <c r="I219"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I14" i="1"/>
  <c r="I13" i="1"/>
  <c r="I12" i="1"/>
  <c r="I11" i="1"/>
  <c r="I10" i="1"/>
  <c r="I9" i="1"/>
  <c r="I8" i="1"/>
  <c r="I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Vance Harwood</author>
  </authors>
  <commentList>
    <comment ref="C1" authorId="0" shapeId="0" xr:uid="{CF7DD7F3-0BC3-4F9B-A8C8-F8D1D204CC9D}">
      <text>
        <r>
          <rPr>
            <b/>
            <sz val="9"/>
            <color indexed="81"/>
            <rFont val="Tahoma"/>
            <family val="2"/>
          </rPr>
          <t>vance:</t>
        </r>
        <r>
          <rPr>
            <sz val="9"/>
            <color indexed="81"/>
            <rFont val="Tahoma"/>
            <family val="2"/>
          </rPr>
          <t xml:space="preserve">
Est annual contango / carry costs
</t>
        </r>
      </text>
    </comment>
    <comment ref="I1" authorId="0" shapeId="0" xr:uid="{B403E905-F185-42FF-A37F-55D007916D46}">
      <text>
        <r>
          <rPr>
            <b/>
            <sz val="9"/>
            <color indexed="81"/>
            <rFont val="Tahoma"/>
            <family val="2"/>
          </rPr>
          <t>vance:</t>
        </r>
        <r>
          <rPr>
            <sz val="9"/>
            <color indexed="81"/>
            <rFont val="Tahoma"/>
            <family val="2"/>
          </rPr>
          <t xml:space="preserve">
Estimated overhead/trading costs
</t>
        </r>
      </text>
    </comment>
    <comment ref="D2" authorId="1" shapeId="0" xr:uid="{B5257DDC-FD68-4739-BF05-744E5332FA14}">
      <text>
        <r>
          <rPr>
            <b/>
            <sz val="9"/>
            <color indexed="81"/>
            <rFont val="Tahoma"/>
            <charset val="1"/>
          </rPr>
          <t>Vance Harwood:</t>
        </r>
        <r>
          <rPr>
            <sz val="9"/>
            <color indexed="81"/>
            <rFont val="Tahoma"/>
            <charset val="1"/>
          </rPr>
          <t xml:space="preserve">
Seed value</t>
        </r>
      </text>
    </comment>
    <comment ref="E6" authorId="1" shapeId="0" xr:uid="{77010102-5FA5-4CFE-A8FE-D2BE1B2AEF4E}">
      <text>
        <r>
          <rPr>
            <b/>
            <sz val="9"/>
            <color indexed="81"/>
            <rFont val="Tahoma"/>
            <charset val="1"/>
          </rPr>
          <t>Vance Harwood:</t>
        </r>
        <r>
          <rPr>
            <sz val="9"/>
            <color indexed="81"/>
            <rFont val="Tahoma"/>
            <charset val="1"/>
          </rPr>
          <t xml:space="preserve">
These are last trade numbers, may not reflect end of day NAV</t>
        </r>
      </text>
    </comment>
    <comment ref="F6" authorId="1" shapeId="0" xr:uid="{FD491026-7BA5-4570-8DB2-78868D965B09}">
      <text>
        <r>
          <rPr>
            <b/>
            <sz val="9"/>
            <color indexed="81"/>
            <rFont val="Tahoma"/>
            <family val="2"/>
          </rPr>
          <t>Vance Harwood:</t>
        </r>
        <r>
          <rPr>
            <sz val="9"/>
            <color indexed="81"/>
            <rFont val="Tahoma"/>
            <family val="2"/>
          </rPr>
          <t xml:space="preserve">
assumes BTC is index
</t>
        </r>
      </text>
    </comment>
    <comment ref="G2975" authorId="1" shapeId="0" xr:uid="{148F54AB-431E-4AB5-BC19-E0AE77783577}">
      <text>
        <r>
          <rPr>
            <b/>
            <sz val="9"/>
            <color indexed="81"/>
            <rFont val="Tahoma"/>
            <family val="2"/>
          </rPr>
          <t>Vance Harwood:</t>
        </r>
        <r>
          <rPr>
            <sz val="9"/>
            <color indexed="81"/>
            <rFont val="Tahoma"/>
            <family val="2"/>
          </rPr>
          <t xml:space="preserve">
Ignore, not trading
</t>
        </r>
      </text>
    </comment>
    <comment ref="A3089" authorId="0" shapeId="0" xr:uid="{A1078A52-C3D8-4646-BA27-52F32615AA0C}">
      <text>
        <r>
          <rPr>
            <b/>
            <sz val="9"/>
            <color indexed="81"/>
            <rFont val="Tahoma"/>
            <family val="2"/>
          </rPr>
          <t>vance:</t>
        </r>
        <r>
          <rPr>
            <sz val="9"/>
            <color indexed="81"/>
            <rFont val="Tahoma"/>
            <family val="2"/>
          </rPr>
          <t xml:space="preserve">
UVIX &amp; SVIX start trading ;-)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889F5DD9-1342-424B-908C-2C39A7414F94}">
      <text>
        <r>
          <rPr>
            <b/>
            <sz val="9"/>
            <color indexed="81"/>
            <rFont val="Tahoma"/>
            <family val="2"/>
          </rPr>
          <t>Vance:</t>
        </r>
        <r>
          <rPr>
            <sz val="9"/>
            <color indexed="81"/>
            <rFont val="Tahoma"/>
            <family val="2"/>
          </rPr>
          <t xml:space="preserve">
Formula for conversion</t>
        </r>
      </text>
    </comment>
  </commentList>
</comments>
</file>

<file path=xl/sharedStrings.xml><?xml version="1.0" encoding="utf-8"?>
<sst xmlns="http://schemas.openxmlformats.org/spreadsheetml/2006/main" count="1381" uniqueCount="63">
  <si>
    <t>Trade Date</t>
  </si>
  <si>
    <t>END</t>
  </si>
  <si>
    <t>Row Labels</t>
  </si>
  <si>
    <t>Grand Total</t>
  </si>
  <si>
    <t>Split Factor</t>
  </si>
  <si>
    <t>Notes</t>
  </si>
  <si>
    <t xml:space="preserve">Email support is available at vh2solutions@gmail.com and phone support at 970-430-6092. </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</si>
  <si>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</si>
  <si>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Open</t>
  </si>
  <si>
    <t>High</t>
  </si>
  <si>
    <t>Low</t>
  </si>
  <si>
    <t>Close</t>
  </si>
  <si>
    <t>Volume</t>
  </si>
  <si>
    <t>Adj Close</t>
  </si>
  <si>
    <t>Date</t>
  </si>
  <si>
    <t>Row</t>
  </si>
  <si>
    <t>start</t>
  </si>
  <si>
    <t xml:space="preserve">Negative is in shareholder's favor </t>
  </si>
  <si>
    <t>Expenses are assessed only on weekdays</t>
  </si>
  <si>
    <t>BITX w Fee</t>
  </si>
  <si>
    <t xml:space="preserve">BITX w Fee </t>
  </si>
  <si>
    <t>End-of-day</t>
  </si>
  <si>
    <t>H-SPBTFDUE</t>
  </si>
  <si>
    <t>Data before 28-Dec-2017 is contango adjusted (4%) Bitcoin moves</t>
  </si>
  <si>
    <t>Close*</t>
  </si>
  <si>
    <t>Adj Close**</t>
  </si>
  <si>
    <t>https://www.spglobal.com/spdji/en/indices/digital-assets/sp-cme-bitcoin-futures-daily-roll-index/#overview</t>
  </si>
  <si>
    <t>BITX-IV</t>
  </si>
  <si>
    <t>© 2024 VH2 LLC </t>
  </si>
  <si>
    <t>BTC</t>
  </si>
  <si>
    <t>ProShares Name</t>
  </si>
  <si>
    <t>Ticker</t>
  </si>
  <si>
    <t>NAV</t>
  </si>
  <si>
    <t>Prior NAV</t>
  </si>
  <si>
    <t>NAV Change (%)</t>
  </si>
  <si>
    <t>NAV Change ($)</t>
  </si>
  <si>
    <t>Shares Outstanding (000)</t>
  </si>
  <si>
    <t>Assets Under Management</t>
  </si>
  <si>
    <t>ProShares Bitcoin Strategy ETF</t>
  </si>
  <si>
    <t>BITO</t>
  </si>
  <si>
    <t>BTC port</t>
  </si>
  <si>
    <t>Bito port</t>
  </si>
  <si>
    <t>BITO-IV</t>
  </si>
  <si>
    <t>Sim BITO w fee</t>
  </si>
  <si>
    <t>BITO w Fee</t>
  </si>
  <si>
    <t>Auction</t>
  </si>
  <si>
    <t>Discount</t>
  </si>
  <si>
    <t>Price per $100</t>
  </si>
  <si>
    <t>Rate %</t>
  </si>
  <si>
    <t>Tbills</t>
  </si>
  <si>
    <t>SPBTDUE port</t>
  </si>
  <si>
    <t>null</t>
  </si>
  <si>
    <t>B</t>
  </si>
  <si>
    <t>Amount</t>
  </si>
  <si>
    <t>Due to regulatory requirements, BITX must sometimes reduce the leverage of their positions.  Sometimes this results in a deviation in performance compared to its SPBTFDUE index.  This worksheet enables adjusting NAV accordingly</t>
  </si>
  <si>
    <t>Sim Spot ETF</t>
  </si>
  <si>
    <t>Sum of BTC port</t>
  </si>
  <si>
    <t>Rev A2</t>
  </si>
  <si>
    <t xml:space="preserve">Revision History
*A1 orginal
*A2 added BITXeom sheet to record gaps caused by BITX doing end-of-month deleveraging, code added in master sheet </t>
  </si>
  <si>
    <t xml:space="preserve">   SFI Crypto Backtest  Readme Notes</t>
  </si>
  <si>
    <t>Inception 18-Oct-2021</t>
  </si>
  <si>
    <t>BTIX port</t>
  </si>
  <si>
    <t>Sum of BTIX 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</si>
</sst>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409]d\-mmm\-yy;@"/>
    <numFmt numFmtId="165" formatCode="0.0000"/>
    <numFmt numFmtId="166" formatCode="0.0000%"/>
    <numFmt numFmtId="167" formatCode="[$-409]dd\-mmm\-yy;@"/>
    <numFmt numFmtId="168" formatCode="[$-409]d\-mmm\-yyyy;@"/>
    <numFmt numFmtId="169" formatCode="0.000"/>
    <numFmt numFmtId="170" formatCode="[$-409]d/mmm/yy;@"/>
  </numFmts>
  <fonts count="5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232A31"/>
      <name val="Arial"/>
      <family val="2"/>
    </font>
    <font>
      <sz val="11"/>
      <color indexed="22"/>
      <name val="Calibri"/>
      <family val="2"/>
    </font>
    <font>
      <sz val="11"/>
      <color indexed="20"/>
      <name val="Calibri"/>
      <family val="2"/>
    </font>
    <font>
      <b/>
      <sz val="11"/>
      <color indexed="52"/>
      <name val="Calibri"/>
      <family val="2"/>
    </font>
    <font>
      <b/>
      <sz val="11"/>
      <color indexed="22"/>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0"/>
      <color indexed="8"/>
      <name val="Arial"/>
      <family val="2"/>
    </font>
    <font>
      <sz val="10"/>
      <name val="Geogrotesque Rg"/>
    </font>
    <font>
      <sz val="10"/>
      <name val="Arial"/>
    </font>
    <font>
      <sz val="9"/>
      <color indexed="81"/>
      <name val="Tahoma"/>
      <charset val="1"/>
    </font>
    <font>
      <b/>
      <sz val="9"/>
      <color indexed="81"/>
      <name val="Tahoma"/>
      <charset val="1"/>
    </font>
    <font>
      <b/>
      <sz val="11"/>
      <color rgb="FF232A31"/>
      <name val="Arial"/>
      <family val="2"/>
    </font>
    <font>
      <sz val="11"/>
      <color rgb="FF232A31"/>
      <name val="Arial"/>
      <family val="2"/>
    </font>
    <font>
      <sz val="10"/>
      <color rgb="FF000000"/>
      <name val="Arial"/>
      <family val="2"/>
    </font>
    <font>
      <u/>
      <sz val="11"/>
      <color theme="10"/>
      <name val="Calibri"/>
      <family val="2"/>
      <scheme val="minor"/>
    </font>
  </fonts>
  <fills count="58">
    <fill>
      <patternFill patternType="none"/>
    </fill>
    <fill>
      <patternFill patternType="gray125"/>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theme="8"/>
        <bgColor indexed="64"/>
      </patternFill>
    </fill>
    <fill>
      <patternFill patternType="solid">
        <fgColor theme="8" tint="0.599963377788628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000000"/>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medium">
        <color rgb="FFE0E4E9"/>
      </top>
      <bottom/>
      <diagonal/>
    </border>
  </borders>
  <cellStyleXfs count="105">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0" applyNumberFormat="0" applyBorder="0" applyAlignment="0" applyProtection="0"/>
    <xf numFmtId="0" fontId="13" fillId="7" borderId="5" applyNumberFormat="0" applyAlignment="0" applyProtection="0"/>
    <xf numFmtId="0" fontId="14" fillId="8" borderId="6" applyNumberFormat="0" applyAlignment="0" applyProtection="0"/>
    <xf numFmtId="0" fontId="15" fillId="8" borderId="5" applyNumberFormat="0" applyAlignment="0" applyProtection="0"/>
    <xf numFmtId="0" fontId="16" fillId="0" borderId="7" applyNumberFormat="0" applyFill="0" applyAlignment="0" applyProtection="0"/>
    <xf numFmtId="0" fontId="17" fillId="9" borderId="8" applyNumberFormat="0" applyAlignment="0" applyProtection="0"/>
    <xf numFmtId="0" fontId="18" fillId="0" borderId="0" applyNumberFormat="0" applyFill="0" applyBorder="0" applyAlignment="0" applyProtection="0"/>
    <xf numFmtId="0" fontId="5" fillId="10"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20" fillId="34" borderId="0" applyNumberFormat="0" applyBorder="0" applyAlignment="0" applyProtection="0"/>
    <xf numFmtId="0" fontId="21" fillId="10" borderId="9" applyNumberFormat="0" applyFont="0" applyAlignment="0" applyProtection="0"/>
    <xf numFmtId="0" fontId="5" fillId="10" borderId="9" applyNumberFormat="0" applyFont="0" applyAlignment="0" applyProtection="0"/>
    <xf numFmtId="0" fontId="21" fillId="10" borderId="9" applyNumberFormat="0" applyFont="0" applyAlignment="0" applyProtection="0"/>
    <xf numFmtId="0" fontId="22" fillId="0" borderId="0"/>
    <xf numFmtId="0" fontId="5" fillId="0" borderId="0"/>
    <xf numFmtId="0" fontId="21" fillId="10" borderId="9" applyNumberFormat="0" applyFont="0" applyAlignment="0" applyProtection="0"/>
    <xf numFmtId="22" fontId="22" fillId="0" borderId="0"/>
    <xf numFmtId="0" fontId="21" fillId="10" borderId="9" applyNumberFormat="0" applyFont="0" applyAlignment="0" applyProtection="0"/>
    <xf numFmtId="0" fontId="23" fillId="0" borderId="0" applyNumberFormat="0" applyFill="0" applyBorder="0" applyAlignment="0" applyProtection="0"/>
    <xf numFmtId="0" fontId="24" fillId="6"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22" fillId="0" borderId="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0" borderId="0" applyNumberFormat="0" applyBorder="0" applyAlignment="0" applyProtection="0"/>
    <xf numFmtId="0" fontId="21" fillId="43" borderId="0" applyNumberFormat="0" applyBorder="0" applyAlignment="0" applyProtection="0"/>
    <xf numFmtId="0" fontId="21" fillId="41"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4" borderId="0" applyNumberFormat="0" applyBorder="0" applyAlignment="0" applyProtection="0"/>
    <xf numFmtId="0" fontId="21" fillId="47" borderId="0" applyNumberFormat="0" applyBorder="0" applyAlignment="0" applyProtection="0"/>
    <xf numFmtId="0" fontId="21" fillId="41" borderId="0" applyNumberFormat="0" applyBorder="0" applyAlignment="0" applyProtection="0"/>
    <xf numFmtId="0" fontId="26" fillId="48"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4" borderId="0" applyNumberFormat="0" applyBorder="0" applyAlignment="0" applyProtection="0"/>
    <xf numFmtId="0" fontId="26" fillId="48" borderId="0" applyNumberFormat="0" applyBorder="0" applyAlignment="0" applyProtection="0"/>
    <xf numFmtId="0" fontId="26" fillId="41"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1" borderId="0" applyNumberFormat="0" applyBorder="0" applyAlignment="0" applyProtection="0"/>
    <xf numFmtId="0" fontId="26" fillId="48" borderId="0" applyNumberFormat="0" applyBorder="0" applyAlignment="0" applyProtection="0"/>
    <xf numFmtId="0" fontId="26" fillId="52" borderId="0" applyNumberFormat="0" applyBorder="0" applyAlignment="0" applyProtection="0"/>
    <xf numFmtId="0" fontId="27" fillId="53" borderId="0" applyNumberFormat="0" applyBorder="0" applyAlignment="0" applyProtection="0"/>
    <xf numFmtId="0" fontId="28" fillId="40" borderId="12" applyNumberFormat="0" applyAlignment="0" applyProtection="0"/>
    <xf numFmtId="0" fontId="29" fillId="54" borderId="13" applyNumberFormat="0" applyAlignment="0" applyProtection="0"/>
    <xf numFmtId="0" fontId="30" fillId="0" borderId="0" applyNumberFormat="0" applyFill="0" applyBorder="0" applyAlignment="0" applyProtection="0"/>
    <xf numFmtId="0" fontId="31" fillId="55" borderId="0" applyNumberFormat="0" applyBorder="0" applyAlignment="0" applyProtection="0"/>
    <xf numFmtId="0" fontId="32" fillId="0" borderId="14" applyNumberFormat="0" applyFill="0" applyAlignment="0" applyProtection="0"/>
    <xf numFmtId="0" fontId="33" fillId="0" borderId="15" applyNumberFormat="0" applyFill="0" applyAlignment="0" applyProtection="0"/>
    <xf numFmtId="0" fontId="34" fillId="0" borderId="16" applyNumberFormat="0" applyFill="0" applyAlignment="0" applyProtection="0"/>
    <xf numFmtId="0" fontId="34" fillId="0" borderId="0" applyNumberFormat="0" applyFill="0" applyBorder="0" applyAlignment="0" applyProtection="0"/>
    <xf numFmtId="0" fontId="35" fillId="41" borderId="12" applyNumberFormat="0" applyAlignment="0" applyProtection="0"/>
    <xf numFmtId="0" fontId="36" fillId="0" borderId="17" applyNumberFormat="0" applyFill="0" applyAlignment="0" applyProtection="0"/>
    <xf numFmtId="0" fontId="37" fillId="46" borderId="0" applyNumberFormat="0" applyBorder="0" applyAlignment="0" applyProtection="0"/>
    <xf numFmtId="0" fontId="21" fillId="42" borderId="18" applyNumberFormat="0" applyFont="0" applyAlignment="0" applyProtection="0"/>
    <xf numFmtId="0" fontId="38" fillId="40" borderId="19" applyNumberFormat="0" applyAlignment="0" applyProtection="0"/>
    <xf numFmtId="0" fontId="22" fillId="0" borderId="0" applyNumberFormat="0" applyFill="0" applyBorder="0" applyAlignment="0" applyProtection="0"/>
    <xf numFmtId="0" fontId="39" fillId="0" borderId="0" applyNumberFormat="0" applyFill="0" applyBorder="0" applyAlignment="0" applyProtection="0"/>
    <xf numFmtId="0" fontId="40" fillId="0" borderId="20" applyNumberFormat="0" applyFill="0" applyAlignment="0" applyProtection="0"/>
    <xf numFmtId="0" fontId="41" fillId="0" borderId="0" applyNumberFormat="0" applyFill="0" applyBorder="0" applyAlignment="0" applyProtection="0"/>
    <xf numFmtId="0" fontId="42" fillId="0" borderId="0"/>
    <xf numFmtId="0" fontId="44" fillId="0" borderId="0"/>
    <xf numFmtId="0" fontId="44" fillId="0" borderId="0" applyNumberFormat="0" applyFill="0" applyBorder="0" applyAlignment="0" applyProtection="0"/>
    <xf numFmtId="0" fontId="50" fillId="0" borderId="0" applyNumberFormat="0" applyFill="0" applyBorder="0" applyAlignment="0" applyProtection="0"/>
  </cellStyleXfs>
  <cellXfs count="51">
    <xf numFmtId="0" fontId="0" fillId="0" borderId="0" xfId="0"/>
    <xf numFmtId="164" fontId="0" fillId="0" borderId="0" xfId="0" applyNumberFormat="1"/>
    <xf numFmtId="165" fontId="0" fillId="0" borderId="0" xfId="0" applyNumberFormat="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166" fontId="0" fillId="0" borderId="0" xfId="0" applyNumberFormat="1"/>
    <xf numFmtId="2" fontId="0" fillId="0" borderId="0" xfId="0" applyNumberFormat="1"/>
    <xf numFmtId="164" fontId="0" fillId="2" borderId="0" xfId="0" applyNumberFormat="1" applyFill="1"/>
    <xf numFmtId="164" fontId="0" fillId="35" borderId="0" xfId="0" applyNumberFormat="1" applyFill="1"/>
    <xf numFmtId="14" fontId="0" fillId="0" borderId="0" xfId="0" applyNumberFormat="1"/>
    <xf numFmtId="0" fontId="0" fillId="0" borderId="0" xfId="0" pivotButton="1"/>
    <xf numFmtId="165" fontId="0" fillId="37" borderId="0" xfId="0" applyNumberFormat="1" applyFill="1"/>
    <xf numFmtId="165" fontId="0" fillId="3" borderId="0" xfId="0" applyNumberFormat="1" applyFill="1"/>
    <xf numFmtId="0" fontId="0" fillId="38" borderId="0" xfId="0" applyFill="1"/>
    <xf numFmtId="164" fontId="0" fillId="37" borderId="0" xfId="0" applyNumberFormat="1" applyFill="1"/>
    <xf numFmtId="167" fontId="0" fillId="0" borderId="0" xfId="0" applyNumberFormat="1"/>
    <xf numFmtId="15" fontId="25" fillId="36" borderId="11" xfId="0" applyNumberFormat="1" applyFont="1" applyFill="1" applyBorder="1" applyAlignment="1">
      <alignment horizontal="left" vertical="center" indent="1"/>
    </xf>
    <xf numFmtId="0" fontId="25" fillId="36" borderId="11" xfId="0" applyFont="1" applyFill="1" applyBorder="1" applyAlignment="1">
      <alignment horizontal="right" vertical="center" indent="1"/>
    </xf>
    <xf numFmtId="3" fontId="25" fillId="36" borderId="11" xfId="0" applyNumberFormat="1" applyFont="1" applyFill="1" applyBorder="1" applyAlignment="1">
      <alignment horizontal="right" vertical="center" indent="1"/>
    </xf>
    <xf numFmtId="14" fontId="0" fillId="0" borderId="0" xfId="0" applyNumberFormat="1" applyAlignment="1">
      <alignment horizontal="left"/>
    </xf>
    <xf numFmtId="0" fontId="0" fillId="0" borderId="0" xfId="0" applyAlignment="1">
      <alignment horizontal="left"/>
    </xf>
    <xf numFmtId="168" fontId="43" fillId="0" borderId="0" xfId="45" applyNumberFormat="1" applyFont="1" applyAlignment="1">
      <alignment wrapText="1"/>
    </xf>
    <xf numFmtId="168" fontId="0" fillId="0" borderId="0" xfId="0" applyNumberFormat="1"/>
    <xf numFmtId="14" fontId="43" fillId="0" borderId="0" xfId="0" applyNumberFormat="1" applyFont="1" applyAlignment="1">
      <alignment wrapText="1"/>
    </xf>
    <xf numFmtId="0" fontId="43" fillId="0" borderId="0" xfId="0" applyFont="1" applyAlignment="1">
      <alignment wrapText="1"/>
    </xf>
    <xf numFmtId="0" fontId="0" fillId="39" borderId="0" xfId="0" applyFill="1"/>
    <xf numFmtId="0" fontId="25" fillId="36" borderId="0" xfId="0" applyFont="1" applyFill="1" applyAlignment="1">
      <alignment horizontal="center" vertical="center"/>
    </xf>
    <xf numFmtId="0" fontId="25" fillId="36" borderId="0" xfId="0" applyFont="1" applyFill="1" applyAlignment="1">
      <alignment horizontal="center" vertical="center" wrapText="1"/>
    </xf>
    <xf numFmtId="0" fontId="43" fillId="0" borderId="0" xfId="102" applyFont="1" applyAlignment="1">
      <alignment wrapText="1"/>
    </xf>
    <xf numFmtId="14" fontId="43" fillId="0" borderId="0" xfId="102" applyNumberFormat="1" applyFont="1" applyAlignment="1">
      <alignment wrapText="1"/>
    </xf>
    <xf numFmtId="0" fontId="25" fillId="36" borderId="0" xfId="0" applyFont="1" applyFill="1" applyAlignment="1">
      <alignment horizontal="left" vertical="center" wrapText="1"/>
    </xf>
    <xf numFmtId="0" fontId="0" fillId="36" borderId="0" xfId="0" applyFill="1"/>
    <xf numFmtId="0" fontId="47" fillId="36" borderId="0" xfId="0" applyFont="1" applyFill="1" applyAlignment="1">
      <alignment horizontal="left" vertical="center"/>
    </xf>
    <xf numFmtId="0" fontId="47" fillId="36" borderId="0" xfId="0" applyFont="1" applyFill="1" applyAlignment="1">
      <alignment horizontal="right" vertical="center"/>
    </xf>
    <xf numFmtId="15" fontId="48" fillId="36" borderId="0" xfId="0" applyNumberFormat="1" applyFont="1" applyFill="1" applyAlignment="1">
      <alignment horizontal="left" vertical="center"/>
    </xf>
    <xf numFmtId="0" fontId="48" fillId="36" borderId="0" xfId="0" applyFont="1" applyFill="1" applyAlignment="1">
      <alignment horizontal="right" vertical="center"/>
    </xf>
    <xf numFmtId="3" fontId="48" fillId="36" borderId="0" xfId="0" applyNumberFormat="1" applyFont="1" applyFill="1" applyAlignment="1">
      <alignment horizontal="right" vertical="center"/>
    </xf>
    <xf numFmtId="15" fontId="0" fillId="3" borderId="0" xfId="0" applyNumberFormat="1" applyFill="1"/>
    <xf numFmtId="2" fontId="0" fillId="56" borderId="0" xfId="0" applyNumberFormat="1" applyFill="1"/>
    <xf numFmtId="2" fontId="0" fillId="37" borderId="0" xfId="0" applyNumberFormat="1" applyFill="1"/>
    <xf numFmtId="165" fontId="0" fillId="57" borderId="0" xfId="0" applyNumberFormat="1" applyFill="1"/>
    <xf numFmtId="169" fontId="0" fillId="0" borderId="0" xfId="0" applyNumberFormat="1"/>
    <xf numFmtId="169" fontId="0" fillId="56" borderId="0" xfId="0" applyNumberFormat="1" applyFill="1"/>
    <xf numFmtId="0" fontId="0" fillId="2" borderId="0" xfId="0" applyFill="1"/>
    <xf numFmtId="15" fontId="49" fillId="36" borderId="21" xfId="0" applyNumberFormat="1" applyFont="1" applyFill="1" applyBorder="1" applyAlignment="1">
      <alignment horizontal="left" vertical="center" indent="1"/>
    </xf>
    <xf numFmtId="0" fontId="49" fillId="36" borderId="21" xfId="0" applyFont="1" applyFill="1" applyBorder="1" applyAlignment="1">
      <alignment horizontal="right" vertical="center" indent="1"/>
    </xf>
    <xf numFmtId="170" fontId="0" fillId="0" borderId="0" xfId="0" applyNumberFormat="1"/>
    <xf numFmtId="0" fontId="50" fillId="0" borderId="0" xfId="104"/>
  </cellXfs>
  <cellStyles count="105">
    <cellStyle name="_x000a_bidires=100_x000d_" xfId="58" xr:uid="{C6C1C383-5FFB-480E-83CB-9AFF502FAD4E}"/>
    <cellStyle name="20% - Accent1" xfId="19" builtinId="30" customBuiltin="1"/>
    <cellStyle name="20% - Accent1 2" xfId="59" xr:uid="{7C6B794B-5EE2-440B-A22E-F0E0BD97812E}"/>
    <cellStyle name="20% - Accent2" xfId="23" builtinId="34" customBuiltin="1"/>
    <cellStyle name="20% - Accent2 2" xfId="60" xr:uid="{CC6C1C6B-DEF1-48E2-BEA8-AD93102E6B9B}"/>
    <cellStyle name="20% - Accent3" xfId="27" builtinId="38" customBuiltin="1"/>
    <cellStyle name="20% - Accent3 2" xfId="61" xr:uid="{84F7F313-28D6-437D-8405-811060205A84}"/>
    <cellStyle name="20% - Accent4" xfId="31" builtinId="42" customBuiltin="1"/>
    <cellStyle name="20% - Accent4 2" xfId="62" xr:uid="{0E00D8F3-9525-4E01-A3C8-8DB2E4FF0E7E}"/>
    <cellStyle name="20% - Accent5" xfId="35" builtinId="46" customBuiltin="1"/>
    <cellStyle name="20% - Accent5 2" xfId="63" xr:uid="{971FA8AC-C6F2-4CD6-827F-55E184CBC18D}"/>
    <cellStyle name="20% - Accent6" xfId="39" builtinId="50" customBuiltin="1"/>
    <cellStyle name="20% - Accent6 2" xfId="64" xr:uid="{FF05C4C1-AA43-4F96-ADA8-B5E7F3056026}"/>
    <cellStyle name="40% - Accent1" xfId="20" builtinId="31" customBuiltin="1"/>
    <cellStyle name="40% - Accent1 2" xfId="65" xr:uid="{52AE5457-70FA-4E8C-AB46-70B98B39FE45}"/>
    <cellStyle name="40% - Accent2" xfId="24" builtinId="35" customBuiltin="1"/>
    <cellStyle name="40% - Accent2 2" xfId="66" xr:uid="{144F1597-B9AC-4311-A0AF-EC48C1BD9450}"/>
    <cellStyle name="40% - Accent3" xfId="28" builtinId="39" customBuiltin="1"/>
    <cellStyle name="40% - Accent3 2" xfId="67" xr:uid="{DA1359F8-C0F6-4912-9016-B1D5124488F0}"/>
    <cellStyle name="40% - Accent4" xfId="32" builtinId="43" customBuiltin="1"/>
    <cellStyle name="40% - Accent4 2" xfId="68" xr:uid="{B89FCDE8-4AA0-478F-88EB-5BB8757832C6}"/>
    <cellStyle name="40% - Accent5" xfId="36" builtinId="47" customBuiltin="1"/>
    <cellStyle name="40% - Accent5 2" xfId="69" xr:uid="{30F76FF5-4568-4774-8BB8-6C74E305C051}"/>
    <cellStyle name="40% - Accent6" xfId="40" builtinId="51" customBuiltin="1"/>
    <cellStyle name="40% - Accent6 2" xfId="70" xr:uid="{A3FEFC53-6CB2-4145-B577-F6AC46D5030E}"/>
    <cellStyle name="60% - Accent1" xfId="21" builtinId="32" customBuiltin="1"/>
    <cellStyle name="60% - Accent1 2" xfId="52" xr:uid="{3F0C4683-618F-4E98-9A04-890572B62311}"/>
    <cellStyle name="60% - Accent1 3" xfId="71" xr:uid="{ABA9F86E-8D19-403D-B8D3-B2C1C62EAF1F}"/>
    <cellStyle name="60% - Accent2" xfId="25" builtinId="36" customBuiltin="1"/>
    <cellStyle name="60% - Accent2 2" xfId="53" xr:uid="{FC6C3DA3-DE68-4EDB-B718-EA4224070544}"/>
    <cellStyle name="60% - Accent2 3" xfId="72" xr:uid="{E5116F70-932D-4811-A88D-9EF240E34C25}"/>
    <cellStyle name="60% - Accent3" xfId="29" builtinId="40" customBuiltin="1"/>
    <cellStyle name="60% - Accent3 2" xfId="54" xr:uid="{7333E2B2-8625-4EBE-8AE0-5ABFFF4C115B}"/>
    <cellStyle name="60% - Accent3 3" xfId="73" xr:uid="{58EE12DE-696C-47B8-B730-47902A01C4E7}"/>
    <cellStyle name="60% - Accent4" xfId="33" builtinId="44" customBuiltin="1"/>
    <cellStyle name="60% - Accent4 2" xfId="55" xr:uid="{8DD02F23-8CBB-4464-A959-85732273A6C6}"/>
    <cellStyle name="60% - Accent4 3" xfId="74" xr:uid="{27065C52-55B4-4714-828F-DF155EEF6451}"/>
    <cellStyle name="60% - Accent5" xfId="37" builtinId="48" customBuiltin="1"/>
    <cellStyle name="60% - Accent5 2" xfId="56" xr:uid="{282E9E66-B343-4602-928D-0BB02D2CAC9F}"/>
    <cellStyle name="60% - Accent5 3" xfId="75" xr:uid="{D1FCE44A-0FAB-4F81-AA1E-152372EF358E}"/>
    <cellStyle name="60% - Accent6" xfId="41" builtinId="52" customBuiltin="1"/>
    <cellStyle name="60% - Accent6 2" xfId="57" xr:uid="{1A3A6F98-334C-4DE0-8A08-86AA4D7BF486}"/>
    <cellStyle name="60% - Accent6 3" xfId="76" xr:uid="{722C76C7-DF7A-4116-9593-FFA5620F4C26}"/>
    <cellStyle name="Accent1" xfId="18" builtinId="29" customBuiltin="1"/>
    <cellStyle name="Accent1 2" xfId="77" xr:uid="{A62BEB45-2480-4000-8BB9-ACB7B7BB6594}"/>
    <cellStyle name="Accent2" xfId="22" builtinId="33" customBuiltin="1"/>
    <cellStyle name="Accent2 2" xfId="78" xr:uid="{17DEB4F3-046C-4A29-8AFB-28ECE20F7F73}"/>
    <cellStyle name="Accent3" xfId="26" builtinId="37" customBuiltin="1"/>
    <cellStyle name="Accent3 2" xfId="79" xr:uid="{7ED79771-687A-4A73-BD01-53A33530553B}"/>
    <cellStyle name="Accent4" xfId="30" builtinId="41" customBuiltin="1"/>
    <cellStyle name="Accent4 2" xfId="80" xr:uid="{60B45F03-78CC-4064-A829-EA5358E0C7EF}"/>
    <cellStyle name="Accent5" xfId="34" builtinId="45" customBuiltin="1"/>
    <cellStyle name="Accent5 2" xfId="81" xr:uid="{520AD09D-A731-466A-9C9F-15F9600DF3DD}"/>
    <cellStyle name="Accent6" xfId="38" builtinId="49" customBuiltin="1"/>
    <cellStyle name="Accent6 2" xfId="82" xr:uid="{EDD13A67-F5EF-4D31-BA67-23975BA18E21}"/>
    <cellStyle name="Bad" xfId="7" builtinId="27" customBuiltin="1"/>
    <cellStyle name="Bad 2" xfId="83" xr:uid="{60BCC236-E673-4A41-94C2-888E4E8C0143}"/>
    <cellStyle name="blp_datetime" xfId="48" xr:uid="{00000000-0005-0000-0000-000019000000}"/>
    <cellStyle name="Calculation" xfId="11" builtinId="22" customBuiltin="1"/>
    <cellStyle name="Calculation 2" xfId="84" xr:uid="{50D02678-D366-4C49-96B8-127967CE1444}"/>
    <cellStyle name="Check Cell" xfId="13" builtinId="23" customBuiltin="1"/>
    <cellStyle name="Check Cell 2" xfId="85" xr:uid="{B5A2D7FF-1899-42F9-AB98-B73141FFDD04}"/>
    <cellStyle name="Explanatory Text" xfId="16" builtinId="53" customBuiltin="1"/>
    <cellStyle name="Explanatory Text 2" xfId="86" xr:uid="{49B393D6-2BEA-43F8-8994-6A9A310BD4C2}"/>
    <cellStyle name="Good" xfId="6" builtinId="26" customBuiltin="1"/>
    <cellStyle name="Good 2" xfId="87" xr:uid="{A9F34C2D-F5BE-4C4C-943A-6DECDACD0874}"/>
    <cellStyle name="Heading 1" xfId="2" builtinId="16" customBuiltin="1"/>
    <cellStyle name="Heading 1 2" xfId="88" xr:uid="{0B0D5C4A-8C1E-48AF-8273-4F15C2B75CCF}"/>
    <cellStyle name="Heading 2" xfId="3" builtinId="17" customBuiltin="1"/>
    <cellStyle name="Heading 2 2" xfId="89" xr:uid="{22D3FBAD-BDFA-471F-AC3E-1CE040E23848}"/>
    <cellStyle name="Heading 3" xfId="4" builtinId="18" customBuiltin="1"/>
    <cellStyle name="Heading 3 2" xfId="90" xr:uid="{902DA264-9430-4DF1-8DAA-75131B3011C5}"/>
    <cellStyle name="Heading 4" xfId="5" builtinId="19" customBuiltin="1"/>
    <cellStyle name="Heading 4 2" xfId="91" xr:uid="{9DB95FD8-22ED-4817-AC1E-4B8444B2B75E}"/>
    <cellStyle name="Hyperlink" xfId="104" builtinId="8"/>
    <cellStyle name="Input" xfId="9" builtinId="20" customBuiltin="1"/>
    <cellStyle name="Input 2" xfId="92" xr:uid="{56E2D1AB-FF6D-4E2D-A6DE-511F98921D88}"/>
    <cellStyle name="Linked Cell" xfId="12" builtinId="24" customBuiltin="1"/>
    <cellStyle name="Linked Cell 2" xfId="93" xr:uid="{1864863B-E3F8-4AB1-B3DD-B9BE75D767D0}"/>
    <cellStyle name="Neutral" xfId="8" builtinId="28" customBuiltin="1"/>
    <cellStyle name="Neutral 2" xfId="51" xr:uid="{5C2C3239-E877-48AF-B4B4-2F504AB4F290}"/>
    <cellStyle name="Neutral 3" xfId="94" xr:uid="{EE2DC266-CEA2-400B-9E62-9B166AF94984}"/>
    <cellStyle name="Normal" xfId="0" builtinId="0"/>
    <cellStyle name="Normal 2" xfId="45" xr:uid="{00000000-0005-0000-0000-000026000000}"/>
    <cellStyle name="Normal 2 2" xfId="46" xr:uid="{00000000-0005-0000-0000-000027000000}"/>
    <cellStyle name="Normal 3" xfId="102" xr:uid="{37E27631-C263-447A-9143-D7E0B6598D81}"/>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Note 7" xfId="95" xr:uid="{47879337-12FF-41F3-A4CA-131626B20B4A}"/>
    <cellStyle name="Output" xfId="10" builtinId="21" customBuiltin="1"/>
    <cellStyle name="Output 2" xfId="96" xr:uid="{9B91FD14-A81C-4E22-AAE3-835D48D4E57B}"/>
    <cellStyle name="Style 1" xfId="97" xr:uid="{DFF07259-1033-4A04-AFE5-EA4C5F992C59}"/>
    <cellStyle name="Style 1 2" xfId="103" xr:uid="{FC97C4E5-DDF4-4F89-B92B-F27065C4991D}"/>
    <cellStyle name="Title" xfId="1" builtinId="15" customBuiltin="1"/>
    <cellStyle name="Title 2" xfId="50" xr:uid="{21CDE64B-82F3-4ACA-835D-BB1E591A6B14}"/>
    <cellStyle name="Title 3" xfId="98" xr:uid="{E7F477DB-B241-4F61-84D4-EA96753D0E7A}"/>
    <cellStyle name="Total" xfId="17" builtinId="25" customBuiltin="1"/>
    <cellStyle name="Total 2" xfId="99" xr:uid="{69E24450-C137-45D0-B444-88EB6E5A9626}"/>
    <cellStyle name="Warning Text" xfId="14" builtinId="11" customBuiltin="1"/>
    <cellStyle name="Warning Text 2" xfId="100" xr:uid="{A4813135-3D67-4AA6-B6D8-386A4361124B}"/>
    <cellStyle name="Обычный_RTS_select_issues" xfId="101" xr:uid="{C386955A-06E5-40A3-BB10-ACC42495F4E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theme" Target="theme/theme1.xml"/><Relationship Id="rId3" Type="http://schemas.openxmlformats.org/officeDocument/2006/relationships/worksheet" Target="worksheets/sheet2.xml"/><Relationship Id="rId7" Type="http://schemas.openxmlformats.org/officeDocument/2006/relationships/worksheet" Target="worksheets/sheet6.xml"/><Relationship Id="rId12" Type="http://schemas.openxmlformats.org/officeDocument/2006/relationships/pivotCacheDefinition" Target="pivotCache/pivotCacheDefinition1.xml"/><Relationship Id="rId2" Type="http://schemas.openxmlformats.org/officeDocument/2006/relationships/chartsheet" Target="chartsheets/sheet1.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sharedStrings" Target="sharedStrings.xml"/><Relationship Id="rId10" Type="http://schemas.openxmlformats.org/officeDocument/2006/relationships/worksheet" Target="worksheets/sheet9.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Crypto ETP Backtest-product rev-A2 mod22-Apr-24.xlsx]Sheet2!PivotTable1</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Simulated Portfolios of Bitcoin</a:t>
            </a:r>
            <a:r>
              <a:rPr lang="en-US" baseline="0"/>
              <a:t> ($BTC) and $BITX</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Sheet2!$B$3</c:f>
              <c:strCache>
                <c:ptCount val="1"/>
                <c:pt idx="0">
                  <c:v>Sum of BTC port</c:v>
                </c:pt>
              </c:strCache>
            </c:strRef>
          </c:tx>
          <c:spPr>
            <a:ln w="28575" cap="rnd">
              <a:solidFill>
                <a:schemeClr val="accent1"/>
              </a:solidFill>
              <a:round/>
            </a:ln>
            <a:effectLst/>
          </c:spPr>
          <c:marker>
            <c:symbol val="none"/>
          </c:marker>
          <c:cat>
            <c:strRef>
              <c:f>Sheet2!$A$4:$A$2595</c:f>
              <c:strCache>
                <c:ptCount val="2591"/>
                <c:pt idx="0">
                  <c:v>9/16/2014</c:v>
                </c:pt>
                <c:pt idx="1">
                  <c:v>9/17/2014</c:v>
                </c:pt>
                <c:pt idx="2">
                  <c:v>9/18/2014</c:v>
                </c:pt>
                <c:pt idx="3">
                  <c:v>9/19/2014</c:v>
                </c:pt>
                <c:pt idx="4">
                  <c:v>9/22/2014</c:v>
                </c:pt>
                <c:pt idx="5">
                  <c:v>9/23/2014</c:v>
                </c:pt>
                <c:pt idx="6">
                  <c:v>9/24/2014</c:v>
                </c:pt>
                <c:pt idx="7">
                  <c:v>9/25/2014</c:v>
                </c:pt>
                <c:pt idx="8">
                  <c:v>9/26/2014</c:v>
                </c:pt>
                <c:pt idx="9">
                  <c:v>9/29/2014</c:v>
                </c:pt>
                <c:pt idx="10">
                  <c:v>9/30/2014</c:v>
                </c:pt>
                <c:pt idx="11">
                  <c:v>10/1/2014</c:v>
                </c:pt>
                <c:pt idx="12">
                  <c:v>10/2/2014</c:v>
                </c:pt>
                <c:pt idx="13">
                  <c:v>10/3/2014</c:v>
                </c:pt>
                <c:pt idx="14">
                  <c:v>10/6/2014</c:v>
                </c:pt>
                <c:pt idx="15">
                  <c:v>10/7/2014</c:v>
                </c:pt>
                <c:pt idx="16">
                  <c:v>10/8/2014</c:v>
                </c:pt>
                <c:pt idx="17">
                  <c:v>10/9/2014</c:v>
                </c:pt>
                <c:pt idx="18">
                  <c:v>10/10/2014</c:v>
                </c:pt>
                <c:pt idx="19">
                  <c:v>10/13/2014</c:v>
                </c:pt>
                <c:pt idx="20">
                  <c:v>10/14/2014</c:v>
                </c:pt>
                <c:pt idx="21">
                  <c:v>10/15/2014</c:v>
                </c:pt>
                <c:pt idx="22">
                  <c:v>10/16/2014</c:v>
                </c:pt>
                <c:pt idx="23">
                  <c:v>10/17/2014</c:v>
                </c:pt>
                <c:pt idx="24">
                  <c:v>10/20/2014</c:v>
                </c:pt>
                <c:pt idx="25">
                  <c:v>10/21/2014</c:v>
                </c:pt>
                <c:pt idx="26">
                  <c:v>10/22/2014</c:v>
                </c:pt>
                <c:pt idx="27">
                  <c:v>10/23/2014</c:v>
                </c:pt>
                <c:pt idx="28">
                  <c:v>10/24/2014</c:v>
                </c:pt>
                <c:pt idx="29">
                  <c:v>10/27/2014</c:v>
                </c:pt>
                <c:pt idx="30">
                  <c:v>10/28/2014</c:v>
                </c:pt>
                <c:pt idx="31">
                  <c:v>10/29/2014</c:v>
                </c:pt>
                <c:pt idx="32">
                  <c:v>10/30/2014</c:v>
                </c:pt>
                <c:pt idx="33">
                  <c:v>10/31/2014</c:v>
                </c:pt>
                <c:pt idx="34">
                  <c:v>11/3/2014</c:v>
                </c:pt>
                <c:pt idx="35">
                  <c:v>11/4/2014</c:v>
                </c:pt>
                <c:pt idx="36">
                  <c:v>11/5/2014</c:v>
                </c:pt>
                <c:pt idx="37">
                  <c:v>11/6/2014</c:v>
                </c:pt>
                <c:pt idx="38">
                  <c:v>11/7/2014</c:v>
                </c:pt>
                <c:pt idx="39">
                  <c:v>11/10/2014</c:v>
                </c:pt>
                <c:pt idx="40">
                  <c:v>11/11/2014</c:v>
                </c:pt>
                <c:pt idx="41">
                  <c:v>11/12/2014</c:v>
                </c:pt>
                <c:pt idx="42">
                  <c:v>11/13/2014</c:v>
                </c:pt>
                <c:pt idx="43">
                  <c:v>11/14/2014</c:v>
                </c:pt>
                <c:pt idx="44">
                  <c:v>11/17/2014</c:v>
                </c:pt>
                <c:pt idx="45">
                  <c:v>11/18/2014</c:v>
                </c:pt>
                <c:pt idx="46">
                  <c:v>11/19/2014</c:v>
                </c:pt>
                <c:pt idx="47">
                  <c:v>11/20/2014</c:v>
                </c:pt>
                <c:pt idx="48">
                  <c:v>11/21/2014</c:v>
                </c:pt>
                <c:pt idx="49">
                  <c:v>11/24/2014</c:v>
                </c:pt>
                <c:pt idx="50">
                  <c:v>11/25/2014</c:v>
                </c:pt>
                <c:pt idx="51">
                  <c:v>11/26/2014</c:v>
                </c:pt>
                <c:pt idx="52">
                  <c:v>11/28/2014</c:v>
                </c:pt>
                <c:pt idx="53">
                  <c:v>12/1/2014</c:v>
                </c:pt>
                <c:pt idx="54">
                  <c:v>12/2/2014</c:v>
                </c:pt>
                <c:pt idx="55">
                  <c:v>12/3/2014</c:v>
                </c:pt>
                <c:pt idx="56">
                  <c:v>12/4/2014</c:v>
                </c:pt>
                <c:pt idx="57">
                  <c:v>12/5/2014</c:v>
                </c:pt>
                <c:pt idx="58">
                  <c:v>12/8/2014</c:v>
                </c:pt>
                <c:pt idx="59">
                  <c:v>12/9/2014</c:v>
                </c:pt>
                <c:pt idx="60">
                  <c:v>12/10/2014</c:v>
                </c:pt>
                <c:pt idx="61">
                  <c:v>12/11/2014</c:v>
                </c:pt>
                <c:pt idx="62">
                  <c:v>12/12/2014</c:v>
                </c:pt>
                <c:pt idx="63">
                  <c:v>12/15/2014</c:v>
                </c:pt>
                <c:pt idx="64">
                  <c:v>12/16/2014</c:v>
                </c:pt>
                <c:pt idx="65">
                  <c:v>12/17/2014</c:v>
                </c:pt>
                <c:pt idx="66">
                  <c:v>12/18/2014</c:v>
                </c:pt>
                <c:pt idx="67">
                  <c:v>12/19/2014</c:v>
                </c:pt>
                <c:pt idx="68">
                  <c:v>12/22/2014</c:v>
                </c:pt>
                <c:pt idx="69">
                  <c:v>12/23/2014</c:v>
                </c:pt>
                <c:pt idx="70">
                  <c:v>12/24/2014</c:v>
                </c:pt>
                <c:pt idx="71">
                  <c:v>12/26/2014</c:v>
                </c:pt>
                <c:pt idx="72">
                  <c:v>12/29/2014</c:v>
                </c:pt>
                <c:pt idx="73">
                  <c:v>12/30/2014</c:v>
                </c:pt>
                <c:pt idx="74">
                  <c:v>12/31/2014</c:v>
                </c:pt>
                <c:pt idx="75">
                  <c:v>1/2/2015</c:v>
                </c:pt>
                <c:pt idx="76">
                  <c:v>1/5/2015</c:v>
                </c:pt>
                <c:pt idx="77">
                  <c:v>1/6/2015</c:v>
                </c:pt>
                <c:pt idx="78">
                  <c:v>1/7/2015</c:v>
                </c:pt>
                <c:pt idx="79">
                  <c:v>1/8/2015</c:v>
                </c:pt>
                <c:pt idx="80">
                  <c:v>1/9/2015</c:v>
                </c:pt>
                <c:pt idx="81">
                  <c:v>1/12/2015</c:v>
                </c:pt>
                <c:pt idx="82">
                  <c:v>1/13/2015</c:v>
                </c:pt>
                <c:pt idx="83">
                  <c:v>1/14/2015</c:v>
                </c:pt>
                <c:pt idx="84">
                  <c:v>1/15/2015</c:v>
                </c:pt>
                <c:pt idx="85">
                  <c:v>1/16/2015</c:v>
                </c:pt>
                <c:pt idx="86">
                  <c:v>1/20/2015</c:v>
                </c:pt>
                <c:pt idx="87">
                  <c:v>1/21/2015</c:v>
                </c:pt>
                <c:pt idx="88">
                  <c:v>1/22/2015</c:v>
                </c:pt>
                <c:pt idx="89">
                  <c:v>1/23/2015</c:v>
                </c:pt>
                <c:pt idx="90">
                  <c:v>1/26/2015</c:v>
                </c:pt>
                <c:pt idx="91">
                  <c:v>1/27/2015</c:v>
                </c:pt>
                <c:pt idx="92">
                  <c:v>1/28/2015</c:v>
                </c:pt>
                <c:pt idx="93">
                  <c:v>1/29/2015</c:v>
                </c:pt>
                <c:pt idx="94">
                  <c:v>1/30/2015</c:v>
                </c:pt>
                <c:pt idx="95">
                  <c:v>2/2/2015</c:v>
                </c:pt>
                <c:pt idx="96">
                  <c:v>2/3/2015</c:v>
                </c:pt>
                <c:pt idx="97">
                  <c:v>2/4/2015</c:v>
                </c:pt>
                <c:pt idx="98">
                  <c:v>2/5/2015</c:v>
                </c:pt>
                <c:pt idx="99">
                  <c:v>2/6/2015</c:v>
                </c:pt>
                <c:pt idx="100">
                  <c:v>2/9/2015</c:v>
                </c:pt>
                <c:pt idx="101">
                  <c:v>2/10/2015</c:v>
                </c:pt>
                <c:pt idx="102">
                  <c:v>2/11/2015</c:v>
                </c:pt>
                <c:pt idx="103">
                  <c:v>2/12/2015</c:v>
                </c:pt>
                <c:pt idx="104">
                  <c:v>2/13/2015</c:v>
                </c:pt>
                <c:pt idx="105">
                  <c:v>2/17/2015</c:v>
                </c:pt>
                <c:pt idx="106">
                  <c:v>2/18/2015</c:v>
                </c:pt>
                <c:pt idx="107">
                  <c:v>2/19/2015</c:v>
                </c:pt>
                <c:pt idx="108">
                  <c:v>2/20/2015</c:v>
                </c:pt>
                <c:pt idx="109">
                  <c:v>2/23/2015</c:v>
                </c:pt>
                <c:pt idx="110">
                  <c:v>2/24/2015</c:v>
                </c:pt>
                <c:pt idx="111">
                  <c:v>2/25/2015</c:v>
                </c:pt>
                <c:pt idx="112">
                  <c:v>2/26/2015</c:v>
                </c:pt>
                <c:pt idx="113">
                  <c:v>2/27/2015</c:v>
                </c:pt>
                <c:pt idx="114">
                  <c:v>3/2/2015</c:v>
                </c:pt>
                <c:pt idx="115">
                  <c:v>3/3/2015</c:v>
                </c:pt>
                <c:pt idx="116">
                  <c:v>3/4/2015</c:v>
                </c:pt>
                <c:pt idx="117">
                  <c:v>3/5/2015</c:v>
                </c:pt>
                <c:pt idx="118">
                  <c:v>3/6/2015</c:v>
                </c:pt>
                <c:pt idx="119">
                  <c:v>3/9/2015</c:v>
                </c:pt>
                <c:pt idx="120">
                  <c:v>3/10/2015</c:v>
                </c:pt>
                <c:pt idx="121">
                  <c:v>3/11/2015</c:v>
                </c:pt>
                <c:pt idx="122">
                  <c:v>3/12/2015</c:v>
                </c:pt>
                <c:pt idx="123">
                  <c:v>3/13/2015</c:v>
                </c:pt>
                <c:pt idx="124">
                  <c:v>3/16/2015</c:v>
                </c:pt>
                <c:pt idx="125">
                  <c:v>3/17/2015</c:v>
                </c:pt>
                <c:pt idx="126">
                  <c:v>3/18/2015</c:v>
                </c:pt>
                <c:pt idx="127">
                  <c:v>3/19/2015</c:v>
                </c:pt>
                <c:pt idx="128">
                  <c:v>3/20/2015</c:v>
                </c:pt>
                <c:pt idx="129">
                  <c:v>3/23/2015</c:v>
                </c:pt>
                <c:pt idx="130">
                  <c:v>3/24/2015</c:v>
                </c:pt>
                <c:pt idx="131">
                  <c:v>3/25/2015</c:v>
                </c:pt>
                <c:pt idx="132">
                  <c:v>3/26/2015</c:v>
                </c:pt>
                <c:pt idx="133">
                  <c:v>3/27/2015</c:v>
                </c:pt>
                <c:pt idx="134">
                  <c:v>3/30/2015</c:v>
                </c:pt>
                <c:pt idx="135">
                  <c:v>3/31/2015</c:v>
                </c:pt>
                <c:pt idx="136">
                  <c:v>4/1/2015</c:v>
                </c:pt>
                <c:pt idx="137">
                  <c:v>4/2/2015</c:v>
                </c:pt>
                <c:pt idx="138">
                  <c:v>4/6/2015</c:v>
                </c:pt>
                <c:pt idx="139">
                  <c:v>4/7/2015</c:v>
                </c:pt>
                <c:pt idx="140">
                  <c:v>4/8/2015</c:v>
                </c:pt>
                <c:pt idx="141">
                  <c:v>4/9/2015</c:v>
                </c:pt>
                <c:pt idx="142">
                  <c:v>4/10/2015</c:v>
                </c:pt>
                <c:pt idx="143">
                  <c:v>4/13/2015</c:v>
                </c:pt>
                <c:pt idx="144">
                  <c:v>4/14/2015</c:v>
                </c:pt>
                <c:pt idx="145">
                  <c:v>4/15/2015</c:v>
                </c:pt>
                <c:pt idx="146">
                  <c:v>4/16/2015</c:v>
                </c:pt>
                <c:pt idx="147">
                  <c:v>4/17/2015</c:v>
                </c:pt>
                <c:pt idx="148">
                  <c:v>4/20/2015</c:v>
                </c:pt>
                <c:pt idx="149">
                  <c:v>4/21/2015</c:v>
                </c:pt>
                <c:pt idx="150">
                  <c:v>4/22/2015</c:v>
                </c:pt>
                <c:pt idx="151">
                  <c:v>4/23/2015</c:v>
                </c:pt>
                <c:pt idx="152">
                  <c:v>4/24/2015</c:v>
                </c:pt>
                <c:pt idx="153">
                  <c:v>4/27/2015</c:v>
                </c:pt>
                <c:pt idx="154">
                  <c:v>4/28/2015</c:v>
                </c:pt>
                <c:pt idx="155">
                  <c:v>4/29/2015</c:v>
                </c:pt>
                <c:pt idx="156">
                  <c:v>4/30/2015</c:v>
                </c:pt>
                <c:pt idx="157">
                  <c:v>5/1/2015</c:v>
                </c:pt>
                <c:pt idx="158">
                  <c:v>5/4/2015</c:v>
                </c:pt>
                <c:pt idx="159">
                  <c:v>5/5/2015</c:v>
                </c:pt>
                <c:pt idx="160">
                  <c:v>5/6/2015</c:v>
                </c:pt>
                <c:pt idx="161">
                  <c:v>5/7/2015</c:v>
                </c:pt>
                <c:pt idx="162">
                  <c:v>5/8/2015</c:v>
                </c:pt>
                <c:pt idx="163">
                  <c:v>5/11/2015</c:v>
                </c:pt>
                <c:pt idx="164">
                  <c:v>5/12/2015</c:v>
                </c:pt>
                <c:pt idx="165">
                  <c:v>5/13/2015</c:v>
                </c:pt>
                <c:pt idx="166">
                  <c:v>5/14/2015</c:v>
                </c:pt>
                <c:pt idx="167">
                  <c:v>5/15/2015</c:v>
                </c:pt>
                <c:pt idx="168">
                  <c:v>5/18/2015</c:v>
                </c:pt>
                <c:pt idx="169">
                  <c:v>5/19/2015</c:v>
                </c:pt>
                <c:pt idx="170">
                  <c:v>5/20/2015</c:v>
                </c:pt>
                <c:pt idx="171">
                  <c:v>5/21/2015</c:v>
                </c:pt>
                <c:pt idx="172">
                  <c:v>5/22/2015</c:v>
                </c:pt>
                <c:pt idx="173">
                  <c:v>5/26/2015</c:v>
                </c:pt>
                <c:pt idx="174">
                  <c:v>5/27/2015</c:v>
                </c:pt>
                <c:pt idx="175">
                  <c:v>5/28/2015</c:v>
                </c:pt>
                <c:pt idx="176">
                  <c:v>5/29/2015</c:v>
                </c:pt>
                <c:pt idx="177">
                  <c:v>6/1/2015</c:v>
                </c:pt>
                <c:pt idx="178">
                  <c:v>6/2/2015</c:v>
                </c:pt>
                <c:pt idx="179">
                  <c:v>6/3/2015</c:v>
                </c:pt>
                <c:pt idx="180">
                  <c:v>6/4/2015</c:v>
                </c:pt>
                <c:pt idx="181">
                  <c:v>6/5/2015</c:v>
                </c:pt>
                <c:pt idx="182">
                  <c:v>6/8/2015</c:v>
                </c:pt>
                <c:pt idx="183">
                  <c:v>6/9/2015</c:v>
                </c:pt>
                <c:pt idx="184">
                  <c:v>6/10/2015</c:v>
                </c:pt>
                <c:pt idx="185">
                  <c:v>6/11/2015</c:v>
                </c:pt>
                <c:pt idx="186">
                  <c:v>6/12/2015</c:v>
                </c:pt>
                <c:pt idx="187">
                  <c:v>6/15/2015</c:v>
                </c:pt>
                <c:pt idx="188">
                  <c:v>6/16/2015</c:v>
                </c:pt>
                <c:pt idx="189">
                  <c:v>6/17/2015</c:v>
                </c:pt>
                <c:pt idx="190">
                  <c:v>6/18/2015</c:v>
                </c:pt>
                <c:pt idx="191">
                  <c:v>6/19/2015</c:v>
                </c:pt>
                <c:pt idx="192">
                  <c:v>6/22/2015</c:v>
                </c:pt>
                <c:pt idx="193">
                  <c:v>6/23/2015</c:v>
                </c:pt>
                <c:pt idx="194">
                  <c:v>6/24/2015</c:v>
                </c:pt>
                <c:pt idx="195">
                  <c:v>6/25/2015</c:v>
                </c:pt>
                <c:pt idx="196">
                  <c:v>6/26/2015</c:v>
                </c:pt>
                <c:pt idx="197">
                  <c:v>6/29/2015</c:v>
                </c:pt>
                <c:pt idx="198">
                  <c:v>6/30/2015</c:v>
                </c:pt>
                <c:pt idx="199">
                  <c:v>7/1/2015</c:v>
                </c:pt>
                <c:pt idx="200">
                  <c:v>7/2/2015</c:v>
                </c:pt>
                <c:pt idx="201">
                  <c:v>7/6/2015</c:v>
                </c:pt>
                <c:pt idx="202">
                  <c:v>7/7/2015</c:v>
                </c:pt>
                <c:pt idx="203">
                  <c:v>7/8/2015</c:v>
                </c:pt>
                <c:pt idx="204">
                  <c:v>7/9/2015</c:v>
                </c:pt>
                <c:pt idx="205">
                  <c:v>7/10/2015</c:v>
                </c:pt>
                <c:pt idx="206">
                  <c:v>7/13/2015</c:v>
                </c:pt>
                <c:pt idx="207">
                  <c:v>7/14/2015</c:v>
                </c:pt>
                <c:pt idx="208">
                  <c:v>7/15/2015</c:v>
                </c:pt>
                <c:pt idx="209">
                  <c:v>7/16/2015</c:v>
                </c:pt>
                <c:pt idx="210">
                  <c:v>7/17/2015</c:v>
                </c:pt>
                <c:pt idx="211">
                  <c:v>7/20/2015</c:v>
                </c:pt>
                <c:pt idx="212">
                  <c:v>7/21/2015</c:v>
                </c:pt>
                <c:pt idx="213">
                  <c:v>7/22/2015</c:v>
                </c:pt>
                <c:pt idx="214">
                  <c:v>7/23/2015</c:v>
                </c:pt>
                <c:pt idx="215">
                  <c:v>7/24/2015</c:v>
                </c:pt>
                <c:pt idx="216">
                  <c:v>7/27/2015</c:v>
                </c:pt>
                <c:pt idx="217">
                  <c:v>7/28/2015</c:v>
                </c:pt>
                <c:pt idx="218">
                  <c:v>7/29/2015</c:v>
                </c:pt>
                <c:pt idx="219">
                  <c:v>7/30/2015</c:v>
                </c:pt>
                <c:pt idx="220">
                  <c:v>7/31/2015</c:v>
                </c:pt>
                <c:pt idx="221">
                  <c:v>8/3/2015</c:v>
                </c:pt>
                <c:pt idx="222">
                  <c:v>8/4/2015</c:v>
                </c:pt>
                <c:pt idx="223">
                  <c:v>8/5/2015</c:v>
                </c:pt>
                <c:pt idx="224">
                  <c:v>8/6/2015</c:v>
                </c:pt>
                <c:pt idx="225">
                  <c:v>8/7/2015</c:v>
                </c:pt>
                <c:pt idx="226">
                  <c:v>8/10/2015</c:v>
                </c:pt>
                <c:pt idx="227">
                  <c:v>8/11/2015</c:v>
                </c:pt>
                <c:pt idx="228">
                  <c:v>8/12/2015</c:v>
                </c:pt>
                <c:pt idx="229">
                  <c:v>8/13/2015</c:v>
                </c:pt>
                <c:pt idx="230">
                  <c:v>8/14/2015</c:v>
                </c:pt>
                <c:pt idx="231">
                  <c:v>8/17/2015</c:v>
                </c:pt>
                <c:pt idx="232">
                  <c:v>8/18/2015</c:v>
                </c:pt>
                <c:pt idx="233">
                  <c:v>8/19/2015</c:v>
                </c:pt>
                <c:pt idx="234">
                  <c:v>8/20/2015</c:v>
                </c:pt>
                <c:pt idx="235">
                  <c:v>8/21/2015</c:v>
                </c:pt>
                <c:pt idx="236">
                  <c:v>8/24/2015</c:v>
                </c:pt>
                <c:pt idx="237">
                  <c:v>8/25/2015</c:v>
                </c:pt>
                <c:pt idx="238">
                  <c:v>8/26/2015</c:v>
                </c:pt>
                <c:pt idx="239">
                  <c:v>8/27/2015</c:v>
                </c:pt>
                <c:pt idx="240">
                  <c:v>8/28/2015</c:v>
                </c:pt>
                <c:pt idx="241">
                  <c:v>8/31/2015</c:v>
                </c:pt>
                <c:pt idx="242">
                  <c:v>9/1/2015</c:v>
                </c:pt>
                <c:pt idx="243">
                  <c:v>9/2/2015</c:v>
                </c:pt>
                <c:pt idx="244">
                  <c:v>9/3/2015</c:v>
                </c:pt>
                <c:pt idx="245">
                  <c:v>9/4/2015</c:v>
                </c:pt>
                <c:pt idx="246">
                  <c:v>9/8/2015</c:v>
                </c:pt>
                <c:pt idx="247">
                  <c:v>9/9/2015</c:v>
                </c:pt>
                <c:pt idx="248">
                  <c:v>9/10/2015</c:v>
                </c:pt>
                <c:pt idx="249">
                  <c:v>9/11/2015</c:v>
                </c:pt>
                <c:pt idx="250">
                  <c:v>9/14/2015</c:v>
                </c:pt>
                <c:pt idx="251">
                  <c:v>9/15/2015</c:v>
                </c:pt>
                <c:pt idx="252">
                  <c:v>9/16/2015</c:v>
                </c:pt>
                <c:pt idx="253">
                  <c:v>9/17/2015</c:v>
                </c:pt>
                <c:pt idx="254">
                  <c:v>9/18/2015</c:v>
                </c:pt>
                <c:pt idx="255">
                  <c:v>9/21/2015</c:v>
                </c:pt>
                <c:pt idx="256">
                  <c:v>9/22/2015</c:v>
                </c:pt>
                <c:pt idx="257">
                  <c:v>9/23/2015</c:v>
                </c:pt>
                <c:pt idx="258">
                  <c:v>9/24/2015</c:v>
                </c:pt>
                <c:pt idx="259">
                  <c:v>9/25/2015</c:v>
                </c:pt>
                <c:pt idx="260">
                  <c:v>9/28/2015</c:v>
                </c:pt>
                <c:pt idx="261">
                  <c:v>9/29/2015</c:v>
                </c:pt>
                <c:pt idx="262">
                  <c:v>9/30/2015</c:v>
                </c:pt>
                <c:pt idx="263">
                  <c:v>10/1/2015</c:v>
                </c:pt>
                <c:pt idx="264">
                  <c:v>10/2/2015</c:v>
                </c:pt>
                <c:pt idx="265">
                  <c:v>10/5/2015</c:v>
                </c:pt>
                <c:pt idx="266">
                  <c:v>10/6/2015</c:v>
                </c:pt>
                <c:pt idx="267">
                  <c:v>10/7/2015</c:v>
                </c:pt>
                <c:pt idx="268">
                  <c:v>10/8/2015</c:v>
                </c:pt>
                <c:pt idx="269">
                  <c:v>10/9/2015</c:v>
                </c:pt>
                <c:pt idx="270">
                  <c:v>10/12/2015</c:v>
                </c:pt>
                <c:pt idx="271">
                  <c:v>10/13/2015</c:v>
                </c:pt>
                <c:pt idx="272">
                  <c:v>10/14/2015</c:v>
                </c:pt>
                <c:pt idx="273">
                  <c:v>10/15/2015</c:v>
                </c:pt>
                <c:pt idx="274">
                  <c:v>10/16/2015</c:v>
                </c:pt>
                <c:pt idx="275">
                  <c:v>10/19/2015</c:v>
                </c:pt>
                <c:pt idx="276">
                  <c:v>10/20/2015</c:v>
                </c:pt>
                <c:pt idx="277">
                  <c:v>10/21/2015</c:v>
                </c:pt>
                <c:pt idx="278">
                  <c:v>10/22/2015</c:v>
                </c:pt>
                <c:pt idx="279">
                  <c:v>10/23/2015</c:v>
                </c:pt>
                <c:pt idx="280">
                  <c:v>10/26/2015</c:v>
                </c:pt>
                <c:pt idx="281">
                  <c:v>10/27/2015</c:v>
                </c:pt>
                <c:pt idx="282">
                  <c:v>10/28/2015</c:v>
                </c:pt>
                <c:pt idx="283">
                  <c:v>10/29/2015</c:v>
                </c:pt>
                <c:pt idx="284">
                  <c:v>10/30/2015</c:v>
                </c:pt>
                <c:pt idx="285">
                  <c:v>11/2/2015</c:v>
                </c:pt>
                <c:pt idx="286">
                  <c:v>11/3/2015</c:v>
                </c:pt>
                <c:pt idx="287">
                  <c:v>11/4/2015</c:v>
                </c:pt>
                <c:pt idx="288">
                  <c:v>11/5/2015</c:v>
                </c:pt>
                <c:pt idx="289">
                  <c:v>11/6/2015</c:v>
                </c:pt>
                <c:pt idx="290">
                  <c:v>11/9/2015</c:v>
                </c:pt>
                <c:pt idx="291">
                  <c:v>11/10/2015</c:v>
                </c:pt>
                <c:pt idx="292">
                  <c:v>11/11/2015</c:v>
                </c:pt>
                <c:pt idx="293">
                  <c:v>11/12/2015</c:v>
                </c:pt>
                <c:pt idx="294">
                  <c:v>11/13/2015</c:v>
                </c:pt>
                <c:pt idx="295">
                  <c:v>11/16/2015</c:v>
                </c:pt>
                <c:pt idx="296">
                  <c:v>11/17/2015</c:v>
                </c:pt>
                <c:pt idx="297">
                  <c:v>11/18/2015</c:v>
                </c:pt>
                <c:pt idx="298">
                  <c:v>11/19/2015</c:v>
                </c:pt>
                <c:pt idx="299">
                  <c:v>11/20/2015</c:v>
                </c:pt>
                <c:pt idx="300">
                  <c:v>11/23/2015</c:v>
                </c:pt>
                <c:pt idx="301">
                  <c:v>11/24/2015</c:v>
                </c:pt>
                <c:pt idx="302">
                  <c:v>11/25/2015</c:v>
                </c:pt>
                <c:pt idx="303">
                  <c:v>11/27/2015</c:v>
                </c:pt>
                <c:pt idx="304">
                  <c:v>11/30/2015</c:v>
                </c:pt>
                <c:pt idx="305">
                  <c:v>12/1/2015</c:v>
                </c:pt>
                <c:pt idx="306">
                  <c:v>12/2/2015</c:v>
                </c:pt>
                <c:pt idx="307">
                  <c:v>12/3/2015</c:v>
                </c:pt>
                <c:pt idx="308">
                  <c:v>12/4/2015</c:v>
                </c:pt>
                <c:pt idx="309">
                  <c:v>12/7/2015</c:v>
                </c:pt>
                <c:pt idx="310">
                  <c:v>12/8/2015</c:v>
                </c:pt>
                <c:pt idx="311">
                  <c:v>12/9/2015</c:v>
                </c:pt>
                <c:pt idx="312">
                  <c:v>12/10/2015</c:v>
                </c:pt>
                <c:pt idx="313">
                  <c:v>12/11/2015</c:v>
                </c:pt>
                <c:pt idx="314">
                  <c:v>12/14/2015</c:v>
                </c:pt>
                <c:pt idx="315">
                  <c:v>12/15/2015</c:v>
                </c:pt>
                <c:pt idx="316">
                  <c:v>12/16/2015</c:v>
                </c:pt>
                <c:pt idx="317">
                  <c:v>12/17/2015</c:v>
                </c:pt>
                <c:pt idx="318">
                  <c:v>12/18/2015</c:v>
                </c:pt>
                <c:pt idx="319">
                  <c:v>12/21/2015</c:v>
                </c:pt>
                <c:pt idx="320">
                  <c:v>12/22/2015</c:v>
                </c:pt>
                <c:pt idx="321">
                  <c:v>12/23/2015</c:v>
                </c:pt>
                <c:pt idx="322">
                  <c:v>12/24/2015</c:v>
                </c:pt>
                <c:pt idx="323">
                  <c:v>12/28/2015</c:v>
                </c:pt>
                <c:pt idx="324">
                  <c:v>12/29/2015</c:v>
                </c:pt>
                <c:pt idx="325">
                  <c:v>12/30/2015</c:v>
                </c:pt>
                <c:pt idx="326">
                  <c:v>12/31/2015</c:v>
                </c:pt>
                <c:pt idx="327">
                  <c:v>1/4/2016</c:v>
                </c:pt>
                <c:pt idx="328">
                  <c:v>1/5/2016</c:v>
                </c:pt>
                <c:pt idx="329">
                  <c:v>1/6/2016</c:v>
                </c:pt>
                <c:pt idx="330">
                  <c:v>1/7/2016</c:v>
                </c:pt>
                <c:pt idx="331">
                  <c:v>1/8/2016</c:v>
                </c:pt>
                <c:pt idx="332">
                  <c:v>1/11/2016</c:v>
                </c:pt>
                <c:pt idx="333">
                  <c:v>1/12/2016</c:v>
                </c:pt>
                <c:pt idx="334">
                  <c:v>1/13/2016</c:v>
                </c:pt>
                <c:pt idx="335">
                  <c:v>1/14/2016</c:v>
                </c:pt>
                <c:pt idx="336">
                  <c:v>1/15/2016</c:v>
                </c:pt>
                <c:pt idx="337">
                  <c:v>1/19/2016</c:v>
                </c:pt>
                <c:pt idx="338">
                  <c:v>1/20/2016</c:v>
                </c:pt>
                <c:pt idx="339">
                  <c:v>1/21/2016</c:v>
                </c:pt>
                <c:pt idx="340">
                  <c:v>1/22/2016</c:v>
                </c:pt>
                <c:pt idx="341">
                  <c:v>1/25/2016</c:v>
                </c:pt>
                <c:pt idx="342">
                  <c:v>1/26/2016</c:v>
                </c:pt>
                <c:pt idx="343">
                  <c:v>1/27/2016</c:v>
                </c:pt>
                <c:pt idx="344">
                  <c:v>1/28/2016</c:v>
                </c:pt>
                <c:pt idx="345">
                  <c:v>1/29/2016</c:v>
                </c:pt>
                <c:pt idx="346">
                  <c:v>2/1/2016</c:v>
                </c:pt>
                <c:pt idx="347">
                  <c:v>2/2/2016</c:v>
                </c:pt>
                <c:pt idx="348">
                  <c:v>2/3/2016</c:v>
                </c:pt>
                <c:pt idx="349">
                  <c:v>2/4/2016</c:v>
                </c:pt>
                <c:pt idx="350">
                  <c:v>2/5/2016</c:v>
                </c:pt>
                <c:pt idx="351">
                  <c:v>2/8/2016</c:v>
                </c:pt>
                <c:pt idx="352">
                  <c:v>2/9/2016</c:v>
                </c:pt>
                <c:pt idx="353">
                  <c:v>2/10/2016</c:v>
                </c:pt>
                <c:pt idx="354">
                  <c:v>2/11/2016</c:v>
                </c:pt>
                <c:pt idx="355">
                  <c:v>2/12/2016</c:v>
                </c:pt>
                <c:pt idx="356">
                  <c:v>2/16/2016</c:v>
                </c:pt>
                <c:pt idx="357">
                  <c:v>2/17/2016</c:v>
                </c:pt>
                <c:pt idx="358">
                  <c:v>2/18/2016</c:v>
                </c:pt>
                <c:pt idx="359">
                  <c:v>2/19/2016</c:v>
                </c:pt>
                <c:pt idx="360">
                  <c:v>2/22/2016</c:v>
                </c:pt>
                <c:pt idx="361">
                  <c:v>2/23/2016</c:v>
                </c:pt>
                <c:pt idx="362">
                  <c:v>2/24/2016</c:v>
                </c:pt>
                <c:pt idx="363">
                  <c:v>2/25/2016</c:v>
                </c:pt>
                <c:pt idx="364">
                  <c:v>2/26/2016</c:v>
                </c:pt>
                <c:pt idx="365">
                  <c:v>2/29/2016</c:v>
                </c:pt>
                <c:pt idx="366">
                  <c:v>3/1/2016</c:v>
                </c:pt>
                <c:pt idx="367">
                  <c:v>3/2/2016</c:v>
                </c:pt>
                <c:pt idx="368">
                  <c:v>3/3/2016</c:v>
                </c:pt>
                <c:pt idx="369">
                  <c:v>3/4/2016</c:v>
                </c:pt>
                <c:pt idx="370">
                  <c:v>3/7/2016</c:v>
                </c:pt>
                <c:pt idx="371">
                  <c:v>3/8/2016</c:v>
                </c:pt>
                <c:pt idx="372">
                  <c:v>3/9/2016</c:v>
                </c:pt>
                <c:pt idx="373">
                  <c:v>3/10/2016</c:v>
                </c:pt>
                <c:pt idx="374">
                  <c:v>3/11/2016</c:v>
                </c:pt>
                <c:pt idx="375">
                  <c:v>3/14/2016</c:v>
                </c:pt>
                <c:pt idx="376">
                  <c:v>3/15/2016</c:v>
                </c:pt>
                <c:pt idx="377">
                  <c:v>3/16/2016</c:v>
                </c:pt>
                <c:pt idx="378">
                  <c:v>3/17/2016</c:v>
                </c:pt>
                <c:pt idx="379">
                  <c:v>3/18/2016</c:v>
                </c:pt>
                <c:pt idx="380">
                  <c:v>3/21/2016</c:v>
                </c:pt>
                <c:pt idx="381">
                  <c:v>3/22/2016</c:v>
                </c:pt>
                <c:pt idx="382">
                  <c:v>3/23/2016</c:v>
                </c:pt>
                <c:pt idx="383">
                  <c:v>3/24/2016</c:v>
                </c:pt>
                <c:pt idx="384">
                  <c:v>3/28/2016</c:v>
                </c:pt>
                <c:pt idx="385">
                  <c:v>3/29/2016</c:v>
                </c:pt>
                <c:pt idx="386">
                  <c:v>3/30/2016</c:v>
                </c:pt>
                <c:pt idx="387">
                  <c:v>3/31/2016</c:v>
                </c:pt>
                <c:pt idx="388">
                  <c:v>4/1/2016</c:v>
                </c:pt>
                <c:pt idx="389">
                  <c:v>4/4/2016</c:v>
                </c:pt>
                <c:pt idx="390">
                  <c:v>4/5/2016</c:v>
                </c:pt>
                <c:pt idx="391">
                  <c:v>4/6/2016</c:v>
                </c:pt>
                <c:pt idx="392">
                  <c:v>4/7/2016</c:v>
                </c:pt>
                <c:pt idx="393">
                  <c:v>4/8/2016</c:v>
                </c:pt>
                <c:pt idx="394">
                  <c:v>4/11/2016</c:v>
                </c:pt>
                <c:pt idx="395">
                  <c:v>4/12/2016</c:v>
                </c:pt>
                <c:pt idx="396">
                  <c:v>4/13/2016</c:v>
                </c:pt>
                <c:pt idx="397">
                  <c:v>4/14/2016</c:v>
                </c:pt>
                <c:pt idx="398">
                  <c:v>4/15/2016</c:v>
                </c:pt>
                <c:pt idx="399">
                  <c:v>4/18/2016</c:v>
                </c:pt>
                <c:pt idx="400">
                  <c:v>4/19/2016</c:v>
                </c:pt>
                <c:pt idx="401">
                  <c:v>4/20/2016</c:v>
                </c:pt>
                <c:pt idx="402">
                  <c:v>4/21/2016</c:v>
                </c:pt>
                <c:pt idx="403">
                  <c:v>4/22/2016</c:v>
                </c:pt>
                <c:pt idx="404">
                  <c:v>4/25/2016</c:v>
                </c:pt>
                <c:pt idx="405">
                  <c:v>4/26/2016</c:v>
                </c:pt>
                <c:pt idx="406">
                  <c:v>4/27/2016</c:v>
                </c:pt>
                <c:pt idx="407">
                  <c:v>4/28/2016</c:v>
                </c:pt>
                <c:pt idx="408">
                  <c:v>4/29/2016</c:v>
                </c:pt>
                <c:pt idx="409">
                  <c:v>5/2/2016</c:v>
                </c:pt>
                <c:pt idx="410">
                  <c:v>5/3/2016</c:v>
                </c:pt>
                <c:pt idx="411">
                  <c:v>5/4/2016</c:v>
                </c:pt>
                <c:pt idx="412">
                  <c:v>5/5/2016</c:v>
                </c:pt>
                <c:pt idx="413">
                  <c:v>5/6/2016</c:v>
                </c:pt>
                <c:pt idx="414">
                  <c:v>5/9/2016</c:v>
                </c:pt>
                <c:pt idx="415">
                  <c:v>5/10/2016</c:v>
                </c:pt>
                <c:pt idx="416">
                  <c:v>5/11/2016</c:v>
                </c:pt>
                <c:pt idx="417">
                  <c:v>5/12/2016</c:v>
                </c:pt>
                <c:pt idx="418">
                  <c:v>5/13/2016</c:v>
                </c:pt>
                <c:pt idx="419">
                  <c:v>5/16/2016</c:v>
                </c:pt>
                <c:pt idx="420">
                  <c:v>5/17/2016</c:v>
                </c:pt>
                <c:pt idx="421">
                  <c:v>5/18/2016</c:v>
                </c:pt>
                <c:pt idx="422">
                  <c:v>5/19/2016</c:v>
                </c:pt>
                <c:pt idx="423">
                  <c:v>5/20/2016</c:v>
                </c:pt>
                <c:pt idx="424">
                  <c:v>5/23/2016</c:v>
                </c:pt>
                <c:pt idx="425">
                  <c:v>5/24/2016</c:v>
                </c:pt>
                <c:pt idx="426">
                  <c:v>5/25/2016</c:v>
                </c:pt>
                <c:pt idx="427">
                  <c:v>5/26/2016</c:v>
                </c:pt>
                <c:pt idx="428">
                  <c:v>5/27/2016</c:v>
                </c:pt>
                <c:pt idx="429">
                  <c:v>5/31/2016</c:v>
                </c:pt>
                <c:pt idx="430">
                  <c:v>6/1/2016</c:v>
                </c:pt>
                <c:pt idx="431">
                  <c:v>6/2/2016</c:v>
                </c:pt>
                <c:pt idx="432">
                  <c:v>6/3/2016</c:v>
                </c:pt>
                <c:pt idx="433">
                  <c:v>6/6/2016</c:v>
                </c:pt>
                <c:pt idx="434">
                  <c:v>6/7/2016</c:v>
                </c:pt>
                <c:pt idx="435">
                  <c:v>6/8/2016</c:v>
                </c:pt>
                <c:pt idx="436">
                  <c:v>6/9/2016</c:v>
                </c:pt>
                <c:pt idx="437">
                  <c:v>6/10/2016</c:v>
                </c:pt>
                <c:pt idx="438">
                  <c:v>6/13/2016</c:v>
                </c:pt>
                <c:pt idx="439">
                  <c:v>6/14/2016</c:v>
                </c:pt>
                <c:pt idx="440">
                  <c:v>6/15/2016</c:v>
                </c:pt>
                <c:pt idx="441">
                  <c:v>6/16/2016</c:v>
                </c:pt>
                <c:pt idx="442">
                  <c:v>6/17/2016</c:v>
                </c:pt>
                <c:pt idx="443">
                  <c:v>6/20/2016</c:v>
                </c:pt>
                <c:pt idx="444">
                  <c:v>6/21/2016</c:v>
                </c:pt>
                <c:pt idx="445">
                  <c:v>6/22/2016</c:v>
                </c:pt>
                <c:pt idx="446">
                  <c:v>6/23/2016</c:v>
                </c:pt>
                <c:pt idx="447">
                  <c:v>6/24/2016</c:v>
                </c:pt>
                <c:pt idx="448">
                  <c:v>6/27/2016</c:v>
                </c:pt>
                <c:pt idx="449">
                  <c:v>6/28/2016</c:v>
                </c:pt>
                <c:pt idx="450">
                  <c:v>6/29/2016</c:v>
                </c:pt>
                <c:pt idx="451">
                  <c:v>6/30/2016</c:v>
                </c:pt>
                <c:pt idx="452">
                  <c:v>7/1/2016</c:v>
                </c:pt>
                <c:pt idx="453">
                  <c:v>7/5/2016</c:v>
                </c:pt>
                <c:pt idx="454">
                  <c:v>7/6/2016</c:v>
                </c:pt>
                <c:pt idx="455">
                  <c:v>7/7/2016</c:v>
                </c:pt>
                <c:pt idx="456">
                  <c:v>7/8/2016</c:v>
                </c:pt>
                <c:pt idx="457">
                  <c:v>7/11/2016</c:v>
                </c:pt>
                <c:pt idx="458">
                  <c:v>7/12/2016</c:v>
                </c:pt>
                <c:pt idx="459">
                  <c:v>7/13/2016</c:v>
                </c:pt>
                <c:pt idx="460">
                  <c:v>7/14/2016</c:v>
                </c:pt>
                <c:pt idx="461">
                  <c:v>7/15/2016</c:v>
                </c:pt>
                <c:pt idx="462">
                  <c:v>7/18/2016</c:v>
                </c:pt>
                <c:pt idx="463">
                  <c:v>7/19/2016</c:v>
                </c:pt>
                <c:pt idx="464">
                  <c:v>7/20/2016</c:v>
                </c:pt>
                <c:pt idx="465">
                  <c:v>7/21/2016</c:v>
                </c:pt>
                <c:pt idx="466">
                  <c:v>7/22/2016</c:v>
                </c:pt>
                <c:pt idx="467">
                  <c:v>7/25/2016</c:v>
                </c:pt>
                <c:pt idx="468">
                  <c:v>7/26/2016</c:v>
                </c:pt>
                <c:pt idx="469">
                  <c:v>7/27/2016</c:v>
                </c:pt>
                <c:pt idx="470">
                  <c:v>7/28/2016</c:v>
                </c:pt>
                <c:pt idx="471">
                  <c:v>7/29/2016</c:v>
                </c:pt>
                <c:pt idx="472">
                  <c:v>8/1/2016</c:v>
                </c:pt>
                <c:pt idx="473">
                  <c:v>8/2/2016</c:v>
                </c:pt>
                <c:pt idx="474">
                  <c:v>8/3/2016</c:v>
                </c:pt>
                <c:pt idx="475">
                  <c:v>8/4/2016</c:v>
                </c:pt>
                <c:pt idx="476">
                  <c:v>8/5/2016</c:v>
                </c:pt>
                <c:pt idx="477">
                  <c:v>8/8/2016</c:v>
                </c:pt>
                <c:pt idx="478">
                  <c:v>8/9/2016</c:v>
                </c:pt>
                <c:pt idx="479">
                  <c:v>8/10/2016</c:v>
                </c:pt>
                <c:pt idx="480">
                  <c:v>8/11/2016</c:v>
                </c:pt>
                <c:pt idx="481">
                  <c:v>8/12/2016</c:v>
                </c:pt>
                <c:pt idx="482">
                  <c:v>8/15/2016</c:v>
                </c:pt>
                <c:pt idx="483">
                  <c:v>8/16/2016</c:v>
                </c:pt>
                <c:pt idx="484">
                  <c:v>8/17/2016</c:v>
                </c:pt>
                <c:pt idx="485">
                  <c:v>8/18/2016</c:v>
                </c:pt>
                <c:pt idx="486">
                  <c:v>8/19/2016</c:v>
                </c:pt>
                <c:pt idx="487">
                  <c:v>8/22/2016</c:v>
                </c:pt>
                <c:pt idx="488">
                  <c:v>8/23/2016</c:v>
                </c:pt>
                <c:pt idx="489">
                  <c:v>8/24/2016</c:v>
                </c:pt>
                <c:pt idx="490">
                  <c:v>8/25/2016</c:v>
                </c:pt>
                <c:pt idx="491">
                  <c:v>8/26/2016</c:v>
                </c:pt>
                <c:pt idx="492">
                  <c:v>8/29/2016</c:v>
                </c:pt>
                <c:pt idx="493">
                  <c:v>8/30/2016</c:v>
                </c:pt>
                <c:pt idx="494">
                  <c:v>8/31/2016</c:v>
                </c:pt>
                <c:pt idx="495">
                  <c:v>9/1/2016</c:v>
                </c:pt>
                <c:pt idx="496">
                  <c:v>9/2/2016</c:v>
                </c:pt>
                <c:pt idx="497">
                  <c:v>9/6/2016</c:v>
                </c:pt>
                <c:pt idx="498">
                  <c:v>9/7/2016</c:v>
                </c:pt>
                <c:pt idx="499">
                  <c:v>9/8/2016</c:v>
                </c:pt>
                <c:pt idx="500">
                  <c:v>9/9/2016</c:v>
                </c:pt>
                <c:pt idx="501">
                  <c:v>9/12/2016</c:v>
                </c:pt>
                <c:pt idx="502">
                  <c:v>9/13/2016</c:v>
                </c:pt>
                <c:pt idx="503">
                  <c:v>9/14/2016</c:v>
                </c:pt>
                <c:pt idx="504">
                  <c:v>9/15/2016</c:v>
                </c:pt>
                <c:pt idx="505">
                  <c:v>9/16/2016</c:v>
                </c:pt>
                <c:pt idx="506">
                  <c:v>9/19/2016</c:v>
                </c:pt>
                <c:pt idx="507">
                  <c:v>9/20/2016</c:v>
                </c:pt>
                <c:pt idx="508">
                  <c:v>9/21/2016</c:v>
                </c:pt>
                <c:pt idx="509">
                  <c:v>9/22/2016</c:v>
                </c:pt>
                <c:pt idx="510">
                  <c:v>9/23/2016</c:v>
                </c:pt>
                <c:pt idx="511">
                  <c:v>9/26/2016</c:v>
                </c:pt>
                <c:pt idx="512">
                  <c:v>9/27/2016</c:v>
                </c:pt>
                <c:pt idx="513">
                  <c:v>9/28/2016</c:v>
                </c:pt>
                <c:pt idx="514">
                  <c:v>9/29/2016</c:v>
                </c:pt>
                <c:pt idx="515">
                  <c:v>9/30/2016</c:v>
                </c:pt>
                <c:pt idx="516">
                  <c:v>10/3/2016</c:v>
                </c:pt>
                <c:pt idx="517">
                  <c:v>10/4/2016</c:v>
                </c:pt>
                <c:pt idx="518">
                  <c:v>10/5/2016</c:v>
                </c:pt>
                <c:pt idx="519">
                  <c:v>10/6/2016</c:v>
                </c:pt>
                <c:pt idx="520">
                  <c:v>10/7/2016</c:v>
                </c:pt>
                <c:pt idx="521">
                  <c:v>10/10/2016</c:v>
                </c:pt>
                <c:pt idx="522">
                  <c:v>10/11/2016</c:v>
                </c:pt>
                <c:pt idx="523">
                  <c:v>10/12/2016</c:v>
                </c:pt>
                <c:pt idx="524">
                  <c:v>10/13/2016</c:v>
                </c:pt>
                <c:pt idx="525">
                  <c:v>10/14/2016</c:v>
                </c:pt>
                <c:pt idx="526">
                  <c:v>10/17/2016</c:v>
                </c:pt>
                <c:pt idx="527">
                  <c:v>10/18/2016</c:v>
                </c:pt>
                <c:pt idx="528">
                  <c:v>10/19/2016</c:v>
                </c:pt>
                <c:pt idx="529">
                  <c:v>10/20/2016</c:v>
                </c:pt>
                <c:pt idx="530">
                  <c:v>10/21/2016</c:v>
                </c:pt>
                <c:pt idx="531">
                  <c:v>10/24/2016</c:v>
                </c:pt>
                <c:pt idx="532">
                  <c:v>10/25/2016</c:v>
                </c:pt>
                <c:pt idx="533">
                  <c:v>10/26/2016</c:v>
                </c:pt>
                <c:pt idx="534">
                  <c:v>10/27/2016</c:v>
                </c:pt>
                <c:pt idx="535">
                  <c:v>10/28/2016</c:v>
                </c:pt>
                <c:pt idx="536">
                  <c:v>10/31/2016</c:v>
                </c:pt>
                <c:pt idx="537">
                  <c:v>11/1/2016</c:v>
                </c:pt>
                <c:pt idx="538">
                  <c:v>11/2/2016</c:v>
                </c:pt>
                <c:pt idx="539">
                  <c:v>11/3/2016</c:v>
                </c:pt>
                <c:pt idx="540">
                  <c:v>11/4/2016</c:v>
                </c:pt>
                <c:pt idx="541">
                  <c:v>11/7/2016</c:v>
                </c:pt>
                <c:pt idx="542">
                  <c:v>11/8/2016</c:v>
                </c:pt>
                <c:pt idx="543">
                  <c:v>11/9/2016</c:v>
                </c:pt>
                <c:pt idx="544">
                  <c:v>11/10/2016</c:v>
                </c:pt>
                <c:pt idx="545">
                  <c:v>11/11/2016</c:v>
                </c:pt>
                <c:pt idx="546">
                  <c:v>11/14/2016</c:v>
                </c:pt>
                <c:pt idx="547">
                  <c:v>11/15/2016</c:v>
                </c:pt>
                <c:pt idx="548">
                  <c:v>11/16/2016</c:v>
                </c:pt>
                <c:pt idx="549">
                  <c:v>11/17/2016</c:v>
                </c:pt>
                <c:pt idx="550">
                  <c:v>11/18/2016</c:v>
                </c:pt>
                <c:pt idx="551">
                  <c:v>11/21/2016</c:v>
                </c:pt>
                <c:pt idx="552">
                  <c:v>11/22/2016</c:v>
                </c:pt>
                <c:pt idx="553">
                  <c:v>11/23/2016</c:v>
                </c:pt>
                <c:pt idx="554">
                  <c:v>11/25/2016</c:v>
                </c:pt>
                <c:pt idx="555">
                  <c:v>11/28/2016</c:v>
                </c:pt>
                <c:pt idx="556">
                  <c:v>11/29/2016</c:v>
                </c:pt>
                <c:pt idx="557">
                  <c:v>11/30/2016</c:v>
                </c:pt>
                <c:pt idx="558">
                  <c:v>12/1/2016</c:v>
                </c:pt>
                <c:pt idx="559">
                  <c:v>12/2/2016</c:v>
                </c:pt>
                <c:pt idx="560">
                  <c:v>12/5/2016</c:v>
                </c:pt>
                <c:pt idx="561">
                  <c:v>12/6/2016</c:v>
                </c:pt>
                <c:pt idx="562">
                  <c:v>12/7/2016</c:v>
                </c:pt>
                <c:pt idx="563">
                  <c:v>12/8/2016</c:v>
                </c:pt>
                <c:pt idx="564">
                  <c:v>12/9/2016</c:v>
                </c:pt>
                <c:pt idx="565">
                  <c:v>12/12/2016</c:v>
                </c:pt>
                <c:pt idx="566">
                  <c:v>12/13/2016</c:v>
                </c:pt>
                <c:pt idx="567">
                  <c:v>12/14/2016</c:v>
                </c:pt>
                <c:pt idx="568">
                  <c:v>12/15/2016</c:v>
                </c:pt>
                <c:pt idx="569">
                  <c:v>12/16/2016</c:v>
                </c:pt>
                <c:pt idx="570">
                  <c:v>12/19/2016</c:v>
                </c:pt>
                <c:pt idx="571">
                  <c:v>12/20/2016</c:v>
                </c:pt>
                <c:pt idx="572">
                  <c:v>12/21/2016</c:v>
                </c:pt>
                <c:pt idx="573">
                  <c:v>12/22/2016</c:v>
                </c:pt>
                <c:pt idx="574">
                  <c:v>12/23/2016</c:v>
                </c:pt>
                <c:pt idx="575">
                  <c:v>12/27/2016</c:v>
                </c:pt>
                <c:pt idx="576">
                  <c:v>12/28/2016</c:v>
                </c:pt>
                <c:pt idx="577">
                  <c:v>12/29/2016</c:v>
                </c:pt>
                <c:pt idx="578">
                  <c:v>12/30/2016</c:v>
                </c:pt>
                <c:pt idx="579">
                  <c:v>1/3/2017</c:v>
                </c:pt>
                <c:pt idx="580">
                  <c:v>1/4/2017</c:v>
                </c:pt>
                <c:pt idx="581">
                  <c:v>1/5/2017</c:v>
                </c:pt>
                <c:pt idx="582">
                  <c:v>1/6/2017</c:v>
                </c:pt>
                <c:pt idx="583">
                  <c:v>1/9/2017</c:v>
                </c:pt>
                <c:pt idx="584">
                  <c:v>1/10/2017</c:v>
                </c:pt>
                <c:pt idx="585">
                  <c:v>1/11/2017</c:v>
                </c:pt>
                <c:pt idx="586">
                  <c:v>1/12/2017</c:v>
                </c:pt>
                <c:pt idx="587">
                  <c:v>1/13/2017</c:v>
                </c:pt>
                <c:pt idx="588">
                  <c:v>1/17/2017</c:v>
                </c:pt>
                <c:pt idx="589">
                  <c:v>1/18/2017</c:v>
                </c:pt>
                <c:pt idx="590">
                  <c:v>1/19/2017</c:v>
                </c:pt>
                <c:pt idx="591">
                  <c:v>1/20/2017</c:v>
                </c:pt>
                <c:pt idx="592">
                  <c:v>1/23/2017</c:v>
                </c:pt>
                <c:pt idx="593">
                  <c:v>1/24/2017</c:v>
                </c:pt>
                <c:pt idx="594">
                  <c:v>1/25/2017</c:v>
                </c:pt>
                <c:pt idx="595">
                  <c:v>1/26/2017</c:v>
                </c:pt>
                <c:pt idx="596">
                  <c:v>1/27/2017</c:v>
                </c:pt>
                <c:pt idx="597">
                  <c:v>1/30/2017</c:v>
                </c:pt>
                <c:pt idx="598">
                  <c:v>1/31/2017</c:v>
                </c:pt>
                <c:pt idx="599">
                  <c:v>2/1/2017</c:v>
                </c:pt>
                <c:pt idx="600">
                  <c:v>2/2/2017</c:v>
                </c:pt>
                <c:pt idx="601">
                  <c:v>2/3/2017</c:v>
                </c:pt>
                <c:pt idx="602">
                  <c:v>2/6/2017</c:v>
                </c:pt>
                <c:pt idx="603">
                  <c:v>2/7/2017</c:v>
                </c:pt>
                <c:pt idx="604">
                  <c:v>2/8/2017</c:v>
                </c:pt>
                <c:pt idx="605">
                  <c:v>2/9/2017</c:v>
                </c:pt>
                <c:pt idx="606">
                  <c:v>2/10/2017</c:v>
                </c:pt>
                <c:pt idx="607">
                  <c:v>2/13/2017</c:v>
                </c:pt>
                <c:pt idx="608">
                  <c:v>2/14/2017</c:v>
                </c:pt>
                <c:pt idx="609">
                  <c:v>2/15/2017</c:v>
                </c:pt>
                <c:pt idx="610">
                  <c:v>2/16/2017</c:v>
                </c:pt>
                <c:pt idx="611">
                  <c:v>2/17/2017</c:v>
                </c:pt>
                <c:pt idx="612">
                  <c:v>2/21/2017</c:v>
                </c:pt>
                <c:pt idx="613">
                  <c:v>2/22/2017</c:v>
                </c:pt>
                <c:pt idx="614">
                  <c:v>2/23/2017</c:v>
                </c:pt>
                <c:pt idx="615">
                  <c:v>2/24/2017</c:v>
                </c:pt>
                <c:pt idx="616">
                  <c:v>2/27/2017</c:v>
                </c:pt>
                <c:pt idx="617">
                  <c:v>2/28/2017</c:v>
                </c:pt>
                <c:pt idx="618">
                  <c:v>3/1/2017</c:v>
                </c:pt>
                <c:pt idx="619">
                  <c:v>3/2/2017</c:v>
                </c:pt>
                <c:pt idx="620">
                  <c:v>3/3/2017</c:v>
                </c:pt>
                <c:pt idx="621">
                  <c:v>3/6/2017</c:v>
                </c:pt>
                <c:pt idx="622">
                  <c:v>3/7/2017</c:v>
                </c:pt>
                <c:pt idx="623">
                  <c:v>3/8/2017</c:v>
                </c:pt>
                <c:pt idx="624">
                  <c:v>3/9/2017</c:v>
                </c:pt>
                <c:pt idx="625">
                  <c:v>3/10/2017</c:v>
                </c:pt>
                <c:pt idx="626">
                  <c:v>3/13/2017</c:v>
                </c:pt>
                <c:pt idx="627">
                  <c:v>3/14/2017</c:v>
                </c:pt>
                <c:pt idx="628">
                  <c:v>3/15/2017</c:v>
                </c:pt>
                <c:pt idx="629">
                  <c:v>3/16/2017</c:v>
                </c:pt>
                <c:pt idx="630">
                  <c:v>3/17/2017</c:v>
                </c:pt>
                <c:pt idx="631">
                  <c:v>3/20/2017</c:v>
                </c:pt>
                <c:pt idx="632">
                  <c:v>3/21/2017</c:v>
                </c:pt>
                <c:pt idx="633">
                  <c:v>3/22/2017</c:v>
                </c:pt>
                <c:pt idx="634">
                  <c:v>3/23/2017</c:v>
                </c:pt>
                <c:pt idx="635">
                  <c:v>3/24/2017</c:v>
                </c:pt>
                <c:pt idx="636">
                  <c:v>3/27/2017</c:v>
                </c:pt>
                <c:pt idx="637">
                  <c:v>3/28/2017</c:v>
                </c:pt>
                <c:pt idx="638">
                  <c:v>3/29/2017</c:v>
                </c:pt>
                <c:pt idx="639">
                  <c:v>3/30/2017</c:v>
                </c:pt>
                <c:pt idx="640">
                  <c:v>3/31/2017</c:v>
                </c:pt>
                <c:pt idx="641">
                  <c:v>4/3/2017</c:v>
                </c:pt>
                <c:pt idx="642">
                  <c:v>4/4/2017</c:v>
                </c:pt>
                <c:pt idx="643">
                  <c:v>4/5/2017</c:v>
                </c:pt>
                <c:pt idx="644">
                  <c:v>4/6/2017</c:v>
                </c:pt>
                <c:pt idx="645">
                  <c:v>4/7/2017</c:v>
                </c:pt>
                <c:pt idx="646">
                  <c:v>4/10/2017</c:v>
                </c:pt>
                <c:pt idx="647">
                  <c:v>4/11/2017</c:v>
                </c:pt>
                <c:pt idx="648">
                  <c:v>4/12/2017</c:v>
                </c:pt>
                <c:pt idx="649">
                  <c:v>4/13/2017</c:v>
                </c:pt>
                <c:pt idx="650">
                  <c:v>4/17/2017</c:v>
                </c:pt>
                <c:pt idx="651">
                  <c:v>4/18/2017</c:v>
                </c:pt>
                <c:pt idx="652">
                  <c:v>4/19/2017</c:v>
                </c:pt>
                <c:pt idx="653">
                  <c:v>4/20/2017</c:v>
                </c:pt>
                <c:pt idx="654">
                  <c:v>4/21/2017</c:v>
                </c:pt>
                <c:pt idx="655">
                  <c:v>4/24/2017</c:v>
                </c:pt>
                <c:pt idx="656">
                  <c:v>4/25/2017</c:v>
                </c:pt>
                <c:pt idx="657">
                  <c:v>4/26/2017</c:v>
                </c:pt>
                <c:pt idx="658">
                  <c:v>4/27/2017</c:v>
                </c:pt>
                <c:pt idx="659">
                  <c:v>4/28/2017</c:v>
                </c:pt>
                <c:pt idx="660">
                  <c:v>5/1/2017</c:v>
                </c:pt>
                <c:pt idx="661">
                  <c:v>5/2/2017</c:v>
                </c:pt>
                <c:pt idx="662">
                  <c:v>5/3/2017</c:v>
                </c:pt>
                <c:pt idx="663">
                  <c:v>5/4/2017</c:v>
                </c:pt>
                <c:pt idx="664">
                  <c:v>5/5/2017</c:v>
                </c:pt>
                <c:pt idx="665">
                  <c:v>5/8/2017</c:v>
                </c:pt>
                <c:pt idx="666">
                  <c:v>5/9/2017</c:v>
                </c:pt>
                <c:pt idx="667">
                  <c:v>5/10/2017</c:v>
                </c:pt>
                <c:pt idx="668">
                  <c:v>5/11/2017</c:v>
                </c:pt>
                <c:pt idx="669">
                  <c:v>5/12/2017</c:v>
                </c:pt>
                <c:pt idx="670">
                  <c:v>5/15/2017</c:v>
                </c:pt>
                <c:pt idx="671">
                  <c:v>5/16/2017</c:v>
                </c:pt>
                <c:pt idx="672">
                  <c:v>5/17/2017</c:v>
                </c:pt>
                <c:pt idx="673">
                  <c:v>5/18/2017</c:v>
                </c:pt>
                <c:pt idx="674">
                  <c:v>5/19/2017</c:v>
                </c:pt>
                <c:pt idx="675">
                  <c:v>5/22/2017</c:v>
                </c:pt>
                <c:pt idx="676">
                  <c:v>5/23/2017</c:v>
                </c:pt>
                <c:pt idx="677">
                  <c:v>5/24/2017</c:v>
                </c:pt>
                <c:pt idx="678">
                  <c:v>5/25/2017</c:v>
                </c:pt>
                <c:pt idx="679">
                  <c:v>5/26/2017</c:v>
                </c:pt>
                <c:pt idx="680">
                  <c:v>5/30/2017</c:v>
                </c:pt>
                <c:pt idx="681">
                  <c:v>5/31/2017</c:v>
                </c:pt>
                <c:pt idx="682">
                  <c:v>6/1/2017</c:v>
                </c:pt>
                <c:pt idx="683">
                  <c:v>6/2/2017</c:v>
                </c:pt>
                <c:pt idx="684">
                  <c:v>6/5/2017</c:v>
                </c:pt>
                <c:pt idx="685">
                  <c:v>6/6/2017</c:v>
                </c:pt>
                <c:pt idx="686">
                  <c:v>6/7/2017</c:v>
                </c:pt>
                <c:pt idx="687">
                  <c:v>6/8/2017</c:v>
                </c:pt>
                <c:pt idx="688">
                  <c:v>6/9/2017</c:v>
                </c:pt>
                <c:pt idx="689">
                  <c:v>6/12/2017</c:v>
                </c:pt>
                <c:pt idx="690">
                  <c:v>6/13/2017</c:v>
                </c:pt>
                <c:pt idx="691">
                  <c:v>6/14/2017</c:v>
                </c:pt>
                <c:pt idx="692">
                  <c:v>6/15/2017</c:v>
                </c:pt>
                <c:pt idx="693">
                  <c:v>6/16/2017</c:v>
                </c:pt>
                <c:pt idx="694">
                  <c:v>6/19/2017</c:v>
                </c:pt>
                <c:pt idx="695">
                  <c:v>6/20/2017</c:v>
                </c:pt>
                <c:pt idx="696">
                  <c:v>6/21/2017</c:v>
                </c:pt>
                <c:pt idx="697">
                  <c:v>6/22/2017</c:v>
                </c:pt>
                <c:pt idx="698">
                  <c:v>6/23/2017</c:v>
                </c:pt>
                <c:pt idx="699">
                  <c:v>6/26/2017</c:v>
                </c:pt>
                <c:pt idx="700">
                  <c:v>6/27/2017</c:v>
                </c:pt>
                <c:pt idx="701">
                  <c:v>6/28/2017</c:v>
                </c:pt>
                <c:pt idx="702">
                  <c:v>6/29/2017</c:v>
                </c:pt>
                <c:pt idx="703">
                  <c:v>6/30/2017</c:v>
                </c:pt>
                <c:pt idx="704">
                  <c:v>7/3/2017</c:v>
                </c:pt>
                <c:pt idx="705">
                  <c:v>7/5/2017</c:v>
                </c:pt>
                <c:pt idx="706">
                  <c:v>7/6/2017</c:v>
                </c:pt>
                <c:pt idx="707">
                  <c:v>7/7/2017</c:v>
                </c:pt>
                <c:pt idx="708">
                  <c:v>7/10/2017</c:v>
                </c:pt>
                <c:pt idx="709">
                  <c:v>7/11/2017</c:v>
                </c:pt>
                <c:pt idx="710">
                  <c:v>7/12/2017</c:v>
                </c:pt>
                <c:pt idx="711">
                  <c:v>7/13/2017</c:v>
                </c:pt>
                <c:pt idx="712">
                  <c:v>7/14/2017</c:v>
                </c:pt>
                <c:pt idx="713">
                  <c:v>7/17/2017</c:v>
                </c:pt>
                <c:pt idx="714">
                  <c:v>7/18/2017</c:v>
                </c:pt>
                <c:pt idx="715">
                  <c:v>7/19/2017</c:v>
                </c:pt>
                <c:pt idx="716">
                  <c:v>7/20/2017</c:v>
                </c:pt>
                <c:pt idx="717">
                  <c:v>7/21/2017</c:v>
                </c:pt>
                <c:pt idx="718">
                  <c:v>7/24/2017</c:v>
                </c:pt>
                <c:pt idx="719">
                  <c:v>7/25/2017</c:v>
                </c:pt>
                <c:pt idx="720">
                  <c:v>7/26/2017</c:v>
                </c:pt>
                <c:pt idx="721">
                  <c:v>7/27/2017</c:v>
                </c:pt>
                <c:pt idx="722">
                  <c:v>7/28/2017</c:v>
                </c:pt>
                <c:pt idx="723">
                  <c:v>7/31/2017</c:v>
                </c:pt>
                <c:pt idx="724">
                  <c:v>8/1/2017</c:v>
                </c:pt>
                <c:pt idx="725">
                  <c:v>8/2/2017</c:v>
                </c:pt>
                <c:pt idx="726">
                  <c:v>8/3/2017</c:v>
                </c:pt>
                <c:pt idx="727">
                  <c:v>8/4/2017</c:v>
                </c:pt>
                <c:pt idx="728">
                  <c:v>8/7/2017</c:v>
                </c:pt>
                <c:pt idx="729">
                  <c:v>8/8/2017</c:v>
                </c:pt>
                <c:pt idx="730">
                  <c:v>8/9/2017</c:v>
                </c:pt>
                <c:pt idx="731">
                  <c:v>8/10/2017</c:v>
                </c:pt>
                <c:pt idx="732">
                  <c:v>8/11/2017</c:v>
                </c:pt>
                <c:pt idx="733">
                  <c:v>8/14/2017</c:v>
                </c:pt>
                <c:pt idx="734">
                  <c:v>8/15/2017</c:v>
                </c:pt>
                <c:pt idx="735">
                  <c:v>8/16/2017</c:v>
                </c:pt>
                <c:pt idx="736">
                  <c:v>8/17/2017</c:v>
                </c:pt>
                <c:pt idx="737">
                  <c:v>8/18/2017</c:v>
                </c:pt>
                <c:pt idx="738">
                  <c:v>8/21/2017</c:v>
                </c:pt>
                <c:pt idx="739">
                  <c:v>8/22/2017</c:v>
                </c:pt>
                <c:pt idx="740">
                  <c:v>8/23/2017</c:v>
                </c:pt>
                <c:pt idx="741">
                  <c:v>8/24/2017</c:v>
                </c:pt>
                <c:pt idx="742">
                  <c:v>8/25/2017</c:v>
                </c:pt>
                <c:pt idx="743">
                  <c:v>8/28/2017</c:v>
                </c:pt>
                <c:pt idx="744">
                  <c:v>8/29/2017</c:v>
                </c:pt>
                <c:pt idx="745">
                  <c:v>8/30/2017</c:v>
                </c:pt>
                <c:pt idx="746">
                  <c:v>8/31/2017</c:v>
                </c:pt>
                <c:pt idx="747">
                  <c:v>9/1/2017</c:v>
                </c:pt>
                <c:pt idx="748">
                  <c:v>9/5/2017</c:v>
                </c:pt>
                <c:pt idx="749">
                  <c:v>9/6/2017</c:v>
                </c:pt>
                <c:pt idx="750">
                  <c:v>9/7/2017</c:v>
                </c:pt>
                <c:pt idx="751">
                  <c:v>9/8/2017</c:v>
                </c:pt>
                <c:pt idx="752">
                  <c:v>9/11/2017</c:v>
                </c:pt>
                <c:pt idx="753">
                  <c:v>9/12/2017</c:v>
                </c:pt>
                <c:pt idx="754">
                  <c:v>9/13/2017</c:v>
                </c:pt>
                <c:pt idx="755">
                  <c:v>9/14/2017</c:v>
                </c:pt>
                <c:pt idx="756">
                  <c:v>9/15/2017</c:v>
                </c:pt>
                <c:pt idx="757">
                  <c:v>9/18/2017</c:v>
                </c:pt>
                <c:pt idx="758">
                  <c:v>9/19/2017</c:v>
                </c:pt>
                <c:pt idx="759">
                  <c:v>9/20/2017</c:v>
                </c:pt>
                <c:pt idx="760">
                  <c:v>9/21/2017</c:v>
                </c:pt>
                <c:pt idx="761">
                  <c:v>9/22/2017</c:v>
                </c:pt>
                <c:pt idx="762">
                  <c:v>9/25/2017</c:v>
                </c:pt>
                <c:pt idx="763">
                  <c:v>9/26/2017</c:v>
                </c:pt>
                <c:pt idx="764">
                  <c:v>9/27/2017</c:v>
                </c:pt>
                <c:pt idx="765">
                  <c:v>9/28/2017</c:v>
                </c:pt>
                <c:pt idx="766">
                  <c:v>9/29/2017</c:v>
                </c:pt>
                <c:pt idx="767">
                  <c:v>10/2/2017</c:v>
                </c:pt>
                <c:pt idx="768">
                  <c:v>10/3/2017</c:v>
                </c:pt>
                <c:pt idx="769">
                  <c:v>10/4/2017</c:v>
                </c:pt>
                <c:pt idx="770">
                  <c:v>10/5/2017</c:v>
                </c:pt>
                <c:pt idx="771">
                  <c:v>10/6/2017</c:v>
                </c:pt>
                <c:pt idx="772">
                  <c:v>10/9/2017</c:v>
                </c:pt>
                <c:pt idx="773">
                  <c:v>10/10/2017</c:v>
                </c:pt>
                <c:pt idx="774">
                  <c:v>10/11/2017</c:v>
                </c:pt>
                <c:pt idx="775">
                  <c:v>10/12/2017</c:v>
                </c:pt>
                <c:pt idx="776">
                  <c:v>10/13/2017</c:v>
                </c:pt>
                <c:pt idx="777">
                  <c:v>10/16/2017</c:v>
                </c:pt>
                <c:pt idx="778">
                  <c:v>10/17/2017</c:v>
                </c:pt>
                <c:pt idx="779">
                  <c:v>10/18/2017</c:v>
                </c:pt>
                <c:pt idx="780">
                  <c:v>10/19/2017</c:v>
                </c:pt>
                <c:pt idx="781">
                  <c:v>10/20/2017</c:v>
                </c:pt>
                <c:pt idx="782">
                  <c:v>10/23/2017</c:v>
                </c:pt>
                <c:pt idx="783">
                  <c:v>10/24/2017</c:v>
                </c:pt>
                <c:pt idx="784">
                  <c:v>10/25/2017</c:v>
                </c:pt>
                <c:pt idx="785">
                  <c:v>10/26/2017</c:v>
                </c:pt>
                <c:pt idx="786">
                  <c:v>10/27/2017</c:v>
                </c:pt>
                <c:pt idx="787">
                  <c:v>10/30/2017</c:v>
                </c:pt>
                <c:pt idx="788">
                  <c:v>10/31/2017</c:v>
                </c:pt>
                <c:pt idx="789">
                  <c:v>11/1/2017</c:v>
                </c:pt>
                <c:pt idx="790">
                  <c:v>11/2/2017</c:v>
                </c:pt>
                <c:pt idx="791">
                  <c:v>11/3/2017</c:v>
                </c:pt>
                <c:pt idx="792">
                  <c:v>11/6/2017</c:v>
                </c:pt>
                <c:pt idx="793">
                  <c:v>11/7/2017</c:v>
                </c:pt>
                <c:pt idx="794">
                  <c:v>11/8/2017</c:v>
                </c:pt>
                <c:pt idx="795">
                  <c:v>11/9/2017</c:v>
                </c:pt>
                <c:pt idx="796">
                  <c:v>11/10/2017</c:v>
                </c:pt>
                <c:pt idx="797">
                  <c:v>11/13/2017</c:v>
                </c:pt>
                <c:pt idx="798">
                  <c:v>11/14/2017</c:v>
                </c:pt>
                <c:pt idx="799">
                  <c:v>11/15/2017</c:v>
                </c:pt>
                <c:pt idx="800">
                  <c:v>11/16/2017</c:v>
                </c:pt>
                <c:pt idx="801">
                  <c:v>11/17/2017</c:v>
                </c:pt>
                <c:pt idx="802">
                  <c:v>11/20/2017</c:v>
                </c:pt>
                <c:pt idx="803">
                  <c:v>11/21/2017</c:v>
                </c:pt>
                <c:pt idx="804">
                  <c:v>11/22/2017</c:v>
                </c:pt>
                <c:pt idx="805">
                  <c:v>11/24/2017</c:v>
                </c:pt>
                <c:pt idx="806">
                  <c:v>11/27/2017</c:v>
                </c:pt>
                <c:pt idx="807">
                  <c:v>11/28/2017</c:v>
                </c:pt>
                <c:pt idx="808">
                  <c:v>11/29/2017</c:v>
                </c:pt>
                <c:pt idx="809">
                  <c:v>11/30/2017</c:v>
                </c:pt>
                <c:pt idx="810">
                  <c:v>12/1/2017</c:v>
                </c:pt>
                <c:pt idx="811">
                  <c:v>12/4/2017</c:v>
                </c:pt>
                <c:pt idx="812">
                  <c:v>12/5/2017</c:v>
                </c:pt>
                <c:pt idx="813">
                  <c:v>12/6/2017</c:v>
                </c:pt>
                <c:pt idx="814">
                  <c:v>12/7/2017</c:v>
                </c:pt>
                <c:pt idx="815">
                  <c:v>12/8/2017</c:v>
                </c:pt>
                <c:pt idx="816">
                  <c:v>12/11/2017</c:v>
                </c:pt>
                <c:pt idx="817">
                  <c:v>12/12/2017</c:v>
                </c:pt>
                <c:pt idx="818">
                  <c:v>12/13/2017</c:v>
                </c:pt>
                <c:pt idx="819">
                  <c:v>12/14/2017</c:v>
                </c:pt>
                <c:pt idx="820">
                  <c:v>12/15/2017</c:v>
                </c:pt>
                <c:pt idx="821">
                  <c:v>12/18/2017</c:v>
                </c:pt>
                <c:pt idx="822">
                  <c:v>12/19/2017</c:v>
                </c:pt>
                <c:pt idx="823">
                  <c:v>12/20/2017</c:v>
                </c:pt>
                <c:pt idx="824">
                  <c:v>12/21/2017</c:v>
                </c:pt>
                <c:pt idx="825">
                  <c:v>12/22/2017</c:v>
                </c:pt>
                <c:pt idx="826">
                  <c:v>12/26/2017</c:v>
                </c:pt>
                <c:pt idx="827">
                  <c:v>12/27/2017</c:v>
                </c:pt>
                <c:pt idx="828">
                  <c:v>12/28/2017</c:v>
                </c:pt>
                <c:pt idx="829">
                  <c:v>12/29/2017</c:v>
                </c:pt>
                <c:pt idx="830">
                  <c:v>1/2/2018</c:v>
                </c:pt>
                <c:pt idx="831">
                  <c:v>1/3/2018</c:v>
                </c:pt>
                <c:pt idx="832">
                  <c:v>1/4/2018</c:v>
                </c:pt>
                <c:pt idx="833">
                  <c:v>1/5/2018</c:v>
                </c:pt>
                <c:pt idx="834">
                  <c:v>1/8/2018</c:v>
                </c:pt>
                <c:pt idx="835">
                  <c:v>1/9/2018</c:v>
                </c:pt>
                <c:pt idx="836">
                  <c:v>1/10/2018</c:v>
                </c:pt>
                <c:pt idx="837">
                  <c:v>1/11/2018</c:v>
                </c:pt>
                <c:pt idx="838">
                  <c:v>1/12/2018</c:v>
                </c:pt>
                <c:pt idx="839">
                  <c:v>1/16/2018</c:v>
                </c:pt>
                <c:pt idx="840">
                  <c:v>1/17/2018</c:v>
                </c:pt>
                <c:pt idx="841">
                  <c:v>1/18/2018</c:v>
                </c:pt>
                <c:pt idx="842">
                  <c:v>1/19/2018</c:v>
                </c:pt>
                <c:pt idx="843">
                  <c:v>1/22/2018</c:v>
                </c:pt>
                <c:pt idx="844">
                  <c:v>1/23/2018</c:v>
                </c:pt>
                <c:pt idx="845">
                  <c:v>1/24/2018</c:v>
                </c:pt>
                <c:pt idx="846">
                  <c:v>1/25/2018</c:v>
                </c:pt>
                <c:pt idx="847">
                  <c:v>1/26/2018</c:v>
                </c:pt>
                <c:pt idx="848">
                  <c:v>1/29/2018</c:v>
                </c:pt>
                <c:pt idx="849">
                  <c:v>1/30/2018</c:v>
                </c:pt>
                <c:pt idx="850">
                  <c:v>1/31/2018</c:v>
                </c:pt>
                <c:pt idx="851">
                  <c:v>2/1/2018</c:v>
                </c:pt>
                <c:pt idx="852">
                  <c:v>2/2/2018</c:v>
                </c:pt>
                <c:pt idx="853">
                  <c:v>2/5/2018</c:v>
                </c:pt>
                <c:pt idx="854">
                  <c:v>2/6/2018</c:v>
                </c:pt>
                <c:pt idx="855">
                  <c:v>2/7/2018</c:v>
                </c:pt>
                <c:pt idx="856">
                  <c:v>2/8/2018</c:v>
                </c:pt>
                <c:pt idx="857">
                  <c:v>2/9/2018</c:v>
                </c:pt>
                <c:pt idx="858">
                  <c:v>2/12/2018</c:v>
                </c:pt>
                <c:pt idx="859">
                  <c:v>2/13/2018</c:v>
                </c:pt>
                <c:pt idx="860">
                  <c:v>2/14/2018</c:v>
                </c:pt>
                <c:pt idx="861">
                  <c:v>2/15/2018</c:v>
                </c:pt>
                <c:pt idx="862">
                  <c:v>2/16/2018</c:v>
                </c:pt>
                <c:pt idx="863">
                  <c:v>2/20/2018</c:v>
                </c:pt>
                <c:pt idx="864">
                  <c:v>2/21/2018</c:v>
                </c:pt>
                <c:pt idx="865">
                  <c:v>2/22/2018</c:v>
                </c:pt>
                <c:pt idx="866">
                  <c:v>2/23/2018</c:v>
                </c:pt>
                <c:pt idx="867">
                  <c:v>2/26/2018</c:v>
                </c:pt>
                <c:pt idx="868">
                  <c:v>2/27/2018</c:v>
                </c:pt>
                <c:pt idx="869">
                  <c:v>2/28/2018</c:v>
                </c:pt>
                <c:pt idx="870">
                  <c:v>3/1/2018</c:v>
                </c:pt>
                <c:pt idx="871">
                  <c:v>3/2/2018</c:v>
                </c:pt>
                <c:pt idx="872">
                  <c:v>3/5/2018</c:v>
                </c:pt>
                <c:pt idx="873">
                  <c:v>3/6/2018</c:v>
                </c:pt>
                <c:pt idx="874">
                  <c:v>3/7/2018</c:v>
                </c:pt>
                <c:pt idx="875">
                  <c:v>3/8/2018</c:v>
                </c:pt>
                <c:pt idx="876">
                  <c:v>3/9/2018</c:v>
                </c:pt>
                <c:pt idx="877">
                  <c:v>3/12/2018</c:v>
                </c:pt>
                <c:pt idx="878">
                  <c:v>3/13/2018</c:v>
                </c:pt>
                <c:pt idx="879">
                  <c:v>3/14/2018</c:v>
                </c:pt>
                <c:pt idx="880">
                  <c:v>3/15/2018</c:v>
                </c:pt>
                <c:pt idx="881">
                  <c:v>3/16/2018</c:v>
                </c:pt>
                <c:pt idx="882">
                  <c:v>3/19/2018</c:v>
                </c:pt>
                <c:pt idx="883">
                  <c:v>3/20/2018</c:v>
                </c:pt>
                <c:pt idx="884">
                  <c:v>3/21/2018</c:v>
                </c:pt>
                <c:pt idx="885">
                  <c:v>3/22/2018</c:v>
                </c:pt>
                <c:pt idx="886">
                  <c:v>3/23/2018</c:v>
                </c:pt>
                <c:pt idx="887">
                  <c:v>3/26/2018</c:v>
                </c:pt>
                <c:pt idx="888">
                  <c:v>3/27/2018</c:v>
                </c:pt>
                <c:pt idx="889">
                  <c:v>3/28/2018</c:v>
                </c:pt>
                <c:pt idx="890">
                  <c:v>3/29/2018</c:v>
                </c:pt>
                <c:pt idx="891">
                  <c:v>4/2/2018</c:v>
                </c:pt>
                <c:pt idx="892">
                  <c:v>4/3/2018</c:v>
                </c:pt>
                <c:pt idx="893">
                  <c:v>4/4/2018</c:v>
                </c:pt>
                <c:pt idx="894">
                  <c:v>4/5/2018</c:v>
                </c:pt>
                <c:pt idx="895">
                  <c:v>4/6/2018</c:v>
                </c:pt>
                <c:pt idx="896">
                  <c:v>4/9/2018</c:v>
                </c:pt>
                <c:pt idx="897">
                  <c:v>4/10/2018</c:v>
                </c:pt>
                <c:pt idx="898">
                  <c:v>4/11/2018</c:v>
                </c:pt>
                <c:pt idx="899">
                  <c:v>4/12/2018</c:v>
                </c:pt>
                <c:pt idx="900">
                  <c:v>4/13/2018</c:v>
                </c:pt>
                <c:pt idx="901">
                  <c:v>4/16/2018</c:v>
                </c:pt>
                <c:pt idx="902">
                  <c:v>4/17/2018</c:v>
                </c:pt>
                <c:pt idx="903">
                  <c:v>4/18/2018</c:v>
                </c:pt>
                <c:pt idx="904">
                  <c:v>4/19/2018</c:v>
                </c:pt>
                <c:pt idx="905">
                  <c:v>4/20/2018</c:v>
                </c:pt>
                <c:pt idx="906">
                  <c:v>4/23/2018</c:v>
                </c:pt>
                <c:pt idx="907">
                  <c:v>4/24/2018</c:v>
                </c:pt>
                <c:pt idx="908">
                  <c:v>4/25/2018</c:v>
                </c:pt>
                <c:pt idx="909">
                  <c:v>4/26/2018</c:v>
                </c:pt>
                <c:pt idx="910">
                  <c:v>4/27/2018</c:v>
                </c:pt>
                <c:pt idx="911">
                  <c:v>4/30/2018</c:v>
                </c:pt>
                <c:pt idx="912">
                  <c:v>5/1/2018</c:v>
                </c:pt>
                <c:pt idx="913">
                  <c:v>5/2/2018</c:v>
                </c:pt>
                <c:pt idx="914">
                  <c:v>5/3/2018</c:v>
                </c:pt>
                <c:pt idx="915">
                  <c:v>5/4/2018</c:v>
                </c:pt>
                <c:pt idx="916">
                  <c:v>5/7/2018</c:v>
                </c:pt>
                <c:pt idx="917">
                  <c:v>5/8/2018</c:v>
                </c:pt>
                <c:pt idx="918">
                  <c:v>5/9/2018</c:v>
                </c:pt>
                <c:pt idx="919">
                  <c:v>5/10/2018</c:v>
                </c:pt>
                <c:pt idx="920">
                  <c:v>5/11/2018</c:v>
                </c:pt>
                <c:pt idx="921">
                  <c:v>5/14/2018</c:v>
                </c:pt>
                <c:pt idx="922">
                  <c:v>5/15/2018</c:v>
                </c:pt>
                <c:pt idx="923">
                  <c:v>5/16/2018</c:v>
                </c:pt>
                <c:pt idx="924">
                  <c:v>5/17/2018</c:v>
                </c:pt>
                <c:pt idx="925">
                  <c:v>5/18/2018</c:v>
                </c:pt>
                <c:pt idx="926">
                  <c:v>5/21/2018</c:v>
                </c:pt>
                <c:pt idx="927">
                  <c:v>5/22/2018</c:v>
                </c:pt>
                <c:pt idx="928">
                  <c:v>5/23/2018</c:v>
                </c:pt>
                <c:pt idx="929">
                  <c:v>5/24/2018</c:v>
                </c:pt>
                <c:pt idx="930">
                  <c:v>5/25/2018</c:v>
                </c:pt>
                <c:pt idx="931">
                  <c:v>5/29/2018</c:v>
                </c:pt>
                <c:pt idx="932">
                  <c:v>5/30/2018</c:v>
                </c:pt>
                <c:pt idx="933">
                  <c:v>5/31/2018</c:v>
                </c:pt>
                <c:pt idx="934">
                  <c:v>6/1/2018</c:v>
                </c:pt>
                <c:pt idx="935">
                  <c:v>6/4/2018</c:v>
                </c:pt>
                <c:pt idx="936">
                  <c:v>6/5/2018</c:v>
                </c:pt>
                <c:pt idx="937">
                  <c:v>6/6/2018</c:v>
                </c:pt>
                <c:pt idx="938">
                  <c:v>6/7/2018</c:v>
                </c:pt>
                <c:pt idx="939">
                  <c:v>6/8/2018</c:v>
                </c:pt>
                <c:pt idx="940">
                  <c:v>6/11/2018</c:v>
                </c:pt>
                <c:pt idx="941">
                  <c:v>6/12/2018</c:v>
                </c:pt>
                <c:pt idx="942">
                  <c:v>6/13/2018</c:v>
                </c:pt>
                <c:pt idx="943">
                  <c:v>6/14/2018</c:v>
                </c:pt>
                <c:pt idx="944">
                  <c:v>6/15/2018</c:v>
                </c:pt>
                <c:pt idx="945">
                  <c:v>6/18/2018</c:v>
                </c:pt>
                <c:pt idx="946">
                  <c:v>6/19/2018</c:v>
                </c:pt>
                <c:pt idx="947">
                  <c:v>6/20/2018</c:v>
                </c:pt>
                <c:pt idx="948">
                  <c:v>6/21/2018</c:v>
                </c:pt>
                <c:pt idx="949">
                  <c:v>6/22/2018</c:v>
                </c:pt>
                <c:pt idx="950">
                  <c:v>6/25/2018</c:v>
                </c:pt>
                <c:pt idx="951">
                  <c:v>6/26/2018</c:v>
                </c:pt>
                <c:pt idx="952">
                  <c:v>6/27/2018</c:v>
                </c:pt>
                <c:pt idx="953">
                  <c:v>6/28/2018</c:v>
                </c:pt>
                <c:pt idx="954">
                  <c:v>6/29/2018</c:v>
                </c:pt>
                <c:pt idx="955">
                  <c:v>7/2/2018</c:v>
                </c:pt>
                <c:pt idx="956">
                  <c:v>7/3/2018</c:v>
                </c:pt>
                <c:pt idx="957">
                  <c:v>7/5/2018</c:v>
                </c:pt>
                <c:pt idx="958">
                  <c:v>7/6/2018</c:v>
                </c:pt>
                <c:pt idx="959">
                  <c:v>7/9/2018</c:v>
                </c:pt>
                <c:pt idx="960">
                  <c:v>7/10/2018</c:v>
                </c:pt>
                <c:pt idx="961">
                  <c:v>7/11/2018</c:v>
                </c:pt>
                <c:pt idx="962">
                  <c:v>7/12/2018</c:v>
                </c:pt>
                <c:pt idx="963">
                  <c:v>7/13/2018</c:v>
                </c:pt>
                <c:pt idx="964">
                  <c:v>7/16/2018</c:v>
                </c:pt>
                <c:pt idx="965">
                  <c:v>7/17/2018</c:v>
                </c:pt>
                <c:pt idx="966">
                  <c:v>7/18/2018</c:v>
                </c:pt>
                <c:pt idx="967">
                  <c:v>7/19/2018</c:v>
                </c:pt>
                <c:pt idx="968">
                  <c:v>7/20/2018</c:v>
                </c:pt>
                <c:pt idx="969">
                  <c:v>7/23/2018</c:v>
                </c:pt>
                <c:pt idx="970">
                  <c:v>7/24/2018</c:v>
                </c:pt>
                <c:pt idx="971">
                  <c:v>7/25/2018</c:v>
                </c:pt>
                <c:pt idx="972">
                  <c:v>7/26/2018</c:v>
                </c:pt>
                <c:pt idx="973">
                  <c:v>7/27/2018</c:v>
                </c:pt>
                <c:pt idx="974">
                  <c:v>7/30/2018</c:v>
                </c:pt>
                <c:pt idx="975">
                  <c:v>7/31/2018</c:v>
                </c:pt>
                <c:pt idx="976">
                  <c:v>8/1/2018</c:v>
                </c:pt>
                <c:pt idx="977">
                  <c:v>8/2/2018</c:v>
                </c:pt>
                <c:pt idx="978">
                  <c:v>8/3/2018</c:v>
                </c:pt>
                <c:pt idx="979">
                  <c:v>8/6/2018</c:v>
                </c:pt>
                <c:pt idx="980">
                  <c:v>8/7/2018</c:v>
                </c:pt>
                <c:pt idx="981">
                  <c:v>8/8/2018</c:v>
                </c:pt>
                <c:pt idx="982">
                  <c:v>8/9/2018</c:v>
                </c:pt>
                <c:pt idx="983">
                  <c:v>8/10/2018</c:v>
                </c:pt>
                <c:pt idx="984">
                  <c:v>8/13/2018</c:v>
                </c:pt>
                <c:pt idx="985">
                  <c:v>8/14/2018</c:v>
                </c:pt>
                <c:pt idx="986">
                  <c:v>8/15/2018</c:v>
                </c:pt>
                <c:pt idx="987">
                  <c:v>8/16/2018</c:v>
                </c:pt>
                <c:pt idx="988">
                  <c:v>8/17/2018</c:v>
                </c:pt>
                <c:pt idx="989">
                  <c:v>8/20/2018</c:v>
                </c:pt>
                <c:pt idx="990">
                  <c:v>8/21/2018</c:v>
                </c:pt>
                <c:pt idx="991">
                  <c:v>8/22/2018</c:v>
                </c:pt>
                <c:pt idx="992">
                  <c:v>8/23/2018</c:v>
                </c:pt>
                <c:pt idx="993">
                  <c:v>8/24/2018</c:v>
                </c:pt>
                <c:pt idx="994">
                  <c:v>8/27/2018</c:v>
                </c:pt>
                <c:pt idx="995">
                  <c:v>8/28/2018</c:v>
                </c:pt>
                <c:pt idx="996">
                  <c:v>8/29/2018</c:v>
                </c:pt>
                <c:pt idx="997">
                  <c:v>8/30/2018</c:v>
                </c:pt>
                <c:pt idx="998">
                  <c:v>8/31/2018</c:v>
                </c:pt>
                <c:pt idx="999">
                  <c:v>9/4/2018</c:v>
                </c:pt>
                <c:pt idx="1000">
                  <c:v>9/5/2018</c:v>
                </c:pt>
                <c:pt idx="1001">
                  <c:v>9/6/2018</c:v>
                </c:pt>
                <c:pt idx="1002">
                  <c:v>9/7/2018</c:v>
                </c:pt>
                <c:pt idx="1003">
                  <c:v>9/10/2018</c:v>
                </c:pt>
                <c:pt idx="1004">
                  <c:v>9/11/2018</c:v>
                </c:pt>
                <c:pt idx="1005">
                  <c:v>9/12/2018</c:v>
                </c:pt>
                <c:pt idx="1006">
                  <c:v>9/13/2018</c:v>
                </c:pt>
                <c:pt idx="1007">
                  <c:v>9/14/2018</c:v>
                </c:pt>
                <c:pt idx="1008">
                  <c:v>9/17/2018</c:v>
                </c:pt>
                <c:pt idx="1009">
                  <c:v>9/18/2018</c:v>
                </c:pt>
                <c:pt idx="1010">
                  <c:v>9/19/2018</c:v>
                </c:pt>
                <c:pt idx="1011">
                  <c:v>9/20/2018</c:v>
                </c:pt>
                <c:pt idx="1012">
                  <c:v>9/21/2018</c:v>
                </c:pt>
                <c:pt idx="1013">
                  <c:v>9/24/2018</c:v>
                </c:pt>
                <c:pt idx="1014">
                  <c:v>9/25/2018</c:v>
                </c:pt>
                <c:pt idx="1015">
                  <c:v>9/26/2018</c:v>
                </c:pt>
                <c:pt idx="1016">
                  <c:v>9/27/2018</c:v>
                </c:pt>
                <c:pt idx="1017">
                  <c:v>9/28/2018</c:v>
                </c:pt>
                <c:pt idx="1018">
                  <c:v>10/1/2018</c:v>
                </c:pt>
                <c:pt idx="1019">
                  <c:v>10/2/2018</c:v>
                </c:pt>
                <c:pt idx="1020">
                  <c:v>10/3/2018</c:v>
                </c:pt>
                <c:pt idx="1021">
                  <c:v>10/4/2018</c:v>
                </c:pt>
                <c:pt idx="1022">
                  <c:v>10/5/2018</c:v>
                </c:pt>
                <c:pt idx="1023">
                  <c:v>10/8/2018</c:v>
                </c:pt>
                <c:pt idx="1024">
                  <c:v>10/9/2018</c:v>
                </c:pt>
                <c:pt idx="1025">
                  <c:v>10/10/2018</c:v>
                </c:pt>
                <c:pt idx="1026">
                  <c:v>10/11/2018</c:v>
                </c:pt>
                <c:pt idx="1027">
                  <c:v>10/12/2018</c:v>
                </c:pt>
                <c:pt idx="1028">
                  <c:v>10/15/2018</c:v>
                </c:pt>
                <c:pt idx="1029">
                  <c:v>10/16/2018</c:v>
                </c:pt>
                <c:pt idx="1030">
                  <c:v>10/17/2018</c:v>
                </c:pt>
                <c:pt idx="1031">
                  <c:v>10/18/2018</c:v>
                </c:pt>
                <c:pt idx="1032">
                  <c:v>10/19/2018</c:v>
                </c:pt>
                <c:pt idx="1033">
                  <c:v>10/22/2018</c:v>
                </c:pt>
                <c:pt idx="1034">
                  <c:v>10/23/2018</c:v>
                </c:pt>
                <c:pt idx="1035">
                  <c:v>10/24/2018</c:v>
                </c:pt>
                <c:pt idx="1036">
                  <c:v>10/25/2018</c:v>
                </c:pt>
                <c:pt idx="1037">
                  <c:v>10/26/2018</c:v>
                </c:pt>
                <c:pt idx="1038">
                  <c:v>10/29/2018</c:v>
                </c:pt>
                <c:pt idx="1039">
                  <c:v>10/30/2018</c:v>
                </c:pt>
                <c:pt idx="1040">
                  <c:v>10/31/2018</c:v>
                </c:pt>
                <c:pt idx="1041">
                  <c:v>11/1/2018</c:v>
                </c:pt>
                <c:pt idx="1042">
                  <c:v>11/2/2018</c:v>
                </c:pt>
                <c:pt idx="1043">
                  <c:v>11/5/2018</c:v>
                </c:pt>
                <c:pt idx="1044">
                  <c:v>11/6/2018</c:v>
                </c:pt>
                <c:pt idx="1045">
                  <c:v>11/7/2018</c:v>
                </c:pt>
                <c:pt idx="1046">
                  <c:v>11/8/2018</c:v>
                </c:pt>
                <c:pt idx="1047">
                  <c:v>11/9/2018</c:v>
                </c:pt>
                <c:pt idx="1048">
                  <c:v>11/12/2018</c:v>
                </c:pt>
                <c:pt idx="1049">
                  <c:v>11/13/2018</c:v>
                </c:pt>
                <c:pt idx="1050">
                  <c:v>11/14/2018</c:v>
                </c:pt>
                <c:pt idx="1051">
                  <c:v>11/15/2018</c:v>
                </c:pt>
                <c:pt idx="1052">
                  <c:v>11/16/2018</c:v>
                </c:pt>
                <c:pt idx="1053">
                  <c:v>11/19/2018</c:v>
                </c:pt>
                <c:pt idx="1054">
                  <c:v>11/20/2018</c:v>
                </c:pt>
                <c:pt idx="1055">
                  <c:v>11/21/2018</c:v>
                </c:pt>
                <c:pt idx="1056">
                  <c:v>11/23/2018</c:v>
                </c:pt>
                <c:pt idx="1057">
                  <c:v>11/26/2018</c:v>
                </c:pt>
                <c:pt idx="1058">
                  <c:v>11/27/2018</c:v>
                </c:pt>
                <c:pt idx="1059">
                  <c:v>11/28/2018</c:v>
                </c:pt>
                <c:pt idx="1060">
                  <c:v>11/29/2018</c:v>
                </c:pt>
                <c:pt idx="1061">
                  <c:v>11/30/2018</c:v>
                </c:pt>
                <c:pt idx="1062">
                  <c:v>12/3/2018</c:v>
                </c:pt>
                <c:pt idx="1063">
                  <c:v>12/4/2018</c:v>
                </c:pt>
                <c:pt idx="1064">
                  <c:v>12/6/2018</c:v>
                </c:pt>
                <c:pt idx="1065">
                  <c:v>12/7/2018</c:v>
                </c:pt>
                <c:pt idx="1066">
                  <c:v>12/10/2018</c:v>
                </c:pt>
                <c:pt idx="1067">
                  <c:v>12/11/2018</c:v>
                </c:pt>
                <c:pt idx="1068">
                  <c:v>12/12/2018</c:v>
                </c:pt>
                <c:pt idx="1069">
                  <c:v>12/13/2018</c:v>
                </c:pt>
                <c:pt idx="1070">
                  <c:v>12/14/2018</c:v>
                </c:pt>
                <c:pt idx="1071">
                  <c:v>12/17/2018</c:v>
                </c:pt>
                <c:pt idx="1072">
                  <c:v>12/18/2018</c:v>
                </c:pt>
                <c:pt idx="1073">
                  <c:v>12/19/2018</c:v>
                </c:pt>
                <c:pt idx="1074">
                  <c:v>12/20/2018</c:v>
                </c:pt>
                <c:pt idx="1075">
                  <c:v>12/21/2018</c:v>
                </c:pt>
                <c:pt idx="1076">
                  <c:v>12/24/2018</c:v>
                </c:pt>
                <c:pt idx="1077">
                  <c:v>12/26/2018</c:v>
                </c:pt>
                <c:pt idx="1078">
                  <c:v>12/27/2018</c:v>
                </c:pt>
                <c:pt idx="1079">
                  <c:v>12/28/2018</c:v>
                </c:pt>
                <c:pt idx="1080">
                  <c:v>12/31/2018</c:v>
                </c:pt>
                <c:pt idx="1081">
                  <c:v>1/2/2019</c:v>
                </c:pt>
                <c:pt idx="1082">
                  <c:v>1/3/2019</c:v>
                </c:pt>
                <c:pt idx="1083">
                  <c:v>1/4/2019</c:v>
                </c:pt>
                <c:pt idx="1084">
                  <c:v>1/7/2019</c:v>
                </c:pt>
                <c:pt idx="1085">
                  <c:v>1/8/2019</c:v>
                </c:pt>
                <c:pt idx="1086">
                  <c:v>1/9/2019</c:v>
                </c:pt>
                <c:pt idx="1087">
                  <c:v>1/10/2019</c:v>
                </c:pt>
                <c:pt idx="1088">
                  <c:v>1/11/2019</c:v>
                </c:pt>
                <c:pt idx="1089">
                  <c:v>1/14/2019</c:v>
                </c:pt>
                <c:pt idx="1090">
                  <c:v>1/15/2019</c:v>
                </c:pt>
                <c:pt idx="1091">
                  <c:v>1/16/2019</c:v>
                </c:pt>
                <c:pt idx="1092">
                  <c:v>1/17/2019</c:v>
                </c:pt>
                <c:pt idx="1093">
                  <c:v>1/18/2019</c:v>
                </c:pt>
                <c:pt idx="1094">
                  <c:v>1/22/2019</c:v>
                </c:pt>
                <c:pt idx="1095">
                  <c:v>1/23/2019</c:v>
                </c:pt>
                <c:pt idx="1096">
                  <c:v>1/24/2019</c:v>
                </c:pt>
                <c:pt idx="1097">
                  <c:v>1/25/2019</c:v>
                </c:pt>
                <c:pt idx="1098">
                  <c:v>1/28/2019</c:v>
                </c:pt>
                <c:pt idx="1099">
                  <c:v>1/29/2019</c:v>
                </c:pt>
                <c:pt idx="1100">
                  <c:v>1/30/2019</c:v>
                </c:pt>
                <c:pt idx="1101">
                  <c:v>1/31/2019</c:v>
                </c:pt>
                <c:pt idx="1102">
                  <c:v>2/1/2019</c:v>
                </c:pt>
                <c:pt idx="1103">
                  <c:v>2/4/2019</c:v>
                </c:pt>
                <c:pt idx="1104">
                  <c:v>2/5/2019</c:v>
                </c:pt>
                <c:pt idx="1105">
                  <c:v>2/6/2019</c:v>
                </c:pt>
                <c:pt idx="1106">
                  <c:v>2/7/2019</c:v>
                </c:pt>
                <c:pt idx="1107">
                  <c:v>2/8/2019</c:v>
                </c:pt>
                <c:pt idx="1108">
                  <c:v>2/11/2019</c:v>
                </c:pt>
                <c:pt idx="1109">
                  <c:v>2/12/2019</c:v>
                </c:pt>
                <c:pt idx="1110">
                  <c:v>2/13/2019</c:v>
                </c:pt>
                <c:pt idx="1111">
                  <c:v>2/14/2019</c:v>
                </c:pt>
                <c:pt idx="1112">
                  <c:v>2/15/2019</c:v>
                </c:pt>
                <c:pt idx="1113">
                  <c:v>2/19/2019</c:v>
                </c:pt>
                <c:pt idx="1114">
                  <c:v>2/20/2019</c:v>
                </c:pt>
                <c:pt idx="1115">
                  <c:v>2/21/2019</c:v>
                </c:pt>
                <c:pt idx="1116">
                  <c:v>2/22/2019</c:v>
                </c:pt>
                <c:pt idx="1117">
                  <c:v>2/25/2019</c:v>
                </c:pt>
                <c:pt idx="1118">
                  <c:v>2/26/2019</c:v>
                </c:pt>
                <c:pt idx="1119">
                  <c:v>2/27/2019</c:v>
                </c:pt>
                <c:pt idx="1120">
                  <c:v>2/28/2019</c:v>
                </c:pt>
                <c:pt idx="1121">
                  <c:v>3/1/2019</c:v>
                </c:pt>
                <c:pt idx="1122">
                  <c:v>3/4/2019</c:v>
                </c:pt>
                <c:pt idx="1123">
                  <c:v>3/5/2019</c:v>
                </c:pt>
                <c:pt idx="1124">
                  <c:v>3/6/2019</c:v>
                </c:pt>
                <c:pt idx="1125">
                  <c:v>3/7/2019</c:v>
                </c:pt>
                <c:pt idx="1126">
                  <c:v>3/8/2019</c:v>
                </c:pt>
                <c:pt idx="1127">
                  <c:v>3/11/2019</c:v>
                </c:pt>
                <c:pt idx="1128">
                  <c:v>3/12/2019</c:v>
                </c:pt>
                <c:pt idx="1129">
                  <c:v>3/13/2019</c:v>
                </c:pt>
                <c:pt idx="1130">
                  <c:v>3/14/2019</c:v>
                </c:pt>
                <c:pt idx="1131">
                  <c:v>3/15/2019</c:v>
                </c:pt>
                <c:pt idx="1132">
                  <c:v>3/18/2019</c:v>
                </c:pt>
                <c:pt idx="1133">
                  <c:v>3/19/2019</c:v>
                </c:pt>
                <c:pt idx="1134">
                  <c:v>3/20/2019</c:v>
                </c:pt>
                <c:pt idx="1135">
                  <c:v>3/21/2019</c:v>
                </c:pt>
                <c:pt idx="1136">
                  <c:v>3/22/2019</c:v>
                </c:pt>
                <c:pt idx="1137">
                  <c:v>3/25/2019</c:v>
                </c:pt>
                <c:pt idx="1138">
                  <c:v>3/26/2019</c:v>
                </c:pt>
                <c:pt idx="1139">
                  <c:v>3/27/2019</c:v>
                </c:pt>
                <c:pt idx="1140">
                  <c:v>3/28/2019</c:v>
                </c:pt>
                <c:pt idx="1141">
                  <c:v>3/29/2019</c:v>
                </c:pt>
                <c:pt idx="1142">
                  <c:v>4/1/2019</c:v>
                </c:pt>
                <c:pt idx="1143">
                  <c:v>4/2/2019</c:v>
                </c:pt>
                <c:pt idx="1144">
                  <c:v>4/3/2019</c:v>
                </c:pt>
                <c:pt idx="1145">
                  <c:v>4/4/2019</c:v>
                </c:pt>
                <c:pt idx="1146">
                  <c:v>4/5/2019</c:v>
                </c:pt>
                <c:pt idx="1147">
                  <c:v>4/8/2019</c:v>
                </c:pt>
                <c:pt idx="1148">
                  <c:v>4/9/2019</c:v>
                </c:pt>
                <c:pt idx="1149">
                  <c:v>4/10/2019</c:v>
                </c:pt>
                <c:pt idx="1150">
                  <c:v>4/11/2019</c:v>
                </c:pt>
                <c:pt idx="1151">
                  <c:v>4/12/2019</c:v>
                </c:pt>
                <c:pt idx="1152">
                  <c:v>4/15/2019</c:v>
                </c:pt>
                <c:pt idx="1153">
                  <c:v>4/16/2019</c:v>
                </c:pt>
                <c:pt idx="1154">
                  <c:v>4/17/2019</c:v>
                </c:pt>
                <c:pt idx="1155">
                  <c:v>4/18/2019</c:v>
                </c:pt>
                <c:pt idx="1156">
                  <c:v>4/22/2019</c:v>
                </c:pt>
                <c:pt idx="1157">
                  <c:v>4/23/2019</c:v>
                </c:pt>
                <c:pt idx="1158">
                  <c:v>4/24/2019</c:v>
                </c:pt>
                <c:pt idx="1159">
                  <c:v>4/25/2019</c:v>
                </c:pt>
                <c:pt idx="1160">
                  <c:v>4/26/2019</c:v>
                </c:pt>
                <c:pt idx="1161">
                  <c:v>4/29/2019</c:v>
                </c:pt>
                <c:pt idx="1162">
                  <c:v>4/30/2019</c:v>
                </c:pt>
                <c:pt idx="1163">
                  <c:v>5/1/2019</c:v>
                </c:pt>
                <c:pt idx="1164">
                  <c:v>5/2/2019</c:v>
                </c:pt>
                <c:pt idx="1165">
                  <c:v>5/3/2019</c:v>
                </c:pt>
                <c:pt idx="1166">
                  <c:v>5/6/2019</c:v>
                </c:pt>
                <c:pt idx="1167">
                  <c:v>5/7/2019</c:v>
                </c:pt>
                <c:pt idx="1168">
                  <c:v>5/8/2019</c:v>
                </c:pt>
                <c:pt idx="1169">
                  <c:v>5/9/2019</c:v>
                </c:pt>
                <c:pt idx="1170">
                  <c:v>5/10/2019</c:v>
                </c:pt>
                <c:pt idx="1171">
                  <c:v>5/13/2019</c:v>
                </c:pt>
                <c:pt idx="1172">
                  <c:v>5/14/2019</c:v>
                </c:pt>
                <c:pt idx="1173">
                  <c:v>5/15/2019</c:v>
                </c:pt>
                <c:pt idx="1174">
                  <c:v>5/16/2019</c:v>
                </c:pt>
                <c:pt idx="1175">
                  <c:v>5/17/2019</c:v>
                </c:pt>
                <c:pt idx="1176">
                  <c:v>5/20/2019</c:v>
                </c:pt>
                <c:pt idx="1177">
                  <c:v>5/21/2019</c:v>
                </c:pt>
                <c:pt idx="1178">
                  <c:v>5/22/2019</c:v>
                </c:pt>
                <c:pt idx="1179">
                  <c:v>5/23/2019</c:v>
                </c:pt>
                <c:pt idx="1180">
                  <c:v>5/24/2019</c:v>
                </c:pt>
                <c:pt idx="1181">
                  <c:v>5/28/2019</c:v>
                </c:pt>
                <c:pt idx="1182">
                  <c:v>5/29/2019</c:v>
                </c:pt>
                <c:pt idx="1183">
                  <c:v>5/30/2019</c:v>
                </c:pt>
                <c:pt idx="1184">
                  <c:v>5/31/2019</c:v>
                </c:pt>
                <c:pt idx="1185">
                  <c:v>6/3/2019</c:v>
                </c:pt>
                <c:pt idx="1186">
                  <c:v>6/4/2019</c:v>
                </c:pt>
                <c:pt idx="1187">
                  <c:v>6/5/2019</c:v>
                </c:pt>
                <c:pt idx="1188">
                  <c:v>6/6/2019</c:v>
                </c:pt>
                <c:pt idx="1189">
                  <c:v>6/7/2019</c:v>
                </c:pt>
                <c:pt idx="1190">
                  <c:v>6/10/2019</c:v>
                </c:pt>
                <c:pt idx="1191">
                  <c:v>6/11/2019</c:v>
                </c:pt>
                <c:pt idx="1192">
                  <c:v>6/12/2019</c:v>
                </c:pt>
                <c:pt idx="1193">
                  <c:v>6/13/2019</c:v>
                </c:pt>
                <c:pt idx="1194">
                  <c:v>6/14/2019</c:v>
                </c:pt>
                <c:pt idx="1195">
                  <c:v>6/17/2019</c:v>
                </c:pt>
                <c:pt idx="1196">
                  <c:v>6/18/2019</c:v>
                </c:pt>
                <c:pt idx="1197">
                  <c:v>6/19/2019</c:v>
                </c:pt>
                <c:pt idx="1198">
                  <c:v>6/20/2019</c:v>
                </c:pt>
                <c:pt idx="1199">
                  <c:v>6/21/2019</c:v>
                </c:pt>
                <c:pt idx="1200">
                  <c:v>6/24/2019</c:v>
                </c:pt>
                <c:pt idx="1201">
                  <c:v>6/25/2019</c:v>
                </c:pt>
                <c:pt idx="1202">
                  <c:v>6/26/2019</c:v>
                </c:pt>
                <c:pt idx="1203">
                  <c:v>6/27/2019</c:v>
                </c:pt>
                <c:pt idx="1204">
                  <c:v>6/28/2019</c:v>
                </c:pt>
                <c:pt idx="1205">
                  <c:v>7/1/2019</c:v>
                </c:pt>
                <c:pt idx="1206">
                  <c:v>7/2/2019</c:v>
                </c:pt>
                <c:pt idx="1207">
                  <c:v>7/3/2019</c:v>
                </c:pt>
                <c:pt idx="1208">
                  <c:v>7/5/2019</c:v>
                </c:pt>
                <c:pt idx="1209">
                  <c:v>7/8/2019</c:v>
                </c:pt>
                <c:pt idx="1210">
                  <c:v>7/9/2019</c:v>
                </c:pt>
                <c:pt idx="1211">
                  <c:v>7/10/2019</c:v>
                </c:pt>
                <c:pt idx="1212">
                  <c:v>7/11/2019</c:v>
                </c:pt>
                <c:pt idx="1213">
                  <c:v>7/12/2019</c:v>
                </c:pt>
                <c:pt idx="1214">
                  <c:v>7/15/2019</c:v>
                </c:pt>
                <c:pt idx="1215">
                  <c:v>7/16/2019</c:v>
                </c:pt>
                <c:pt idx="1216">
                  <c:v>7/17/2019</c:v>
                </c:pt>
                <c:pt idx="1217">
                  <c:v>7/18/2019</c:v>
                </c:pt>
                <c:pt idx="1218">
                  <c:v>7/19/2019</c:v>
                </c:pt>
                <c:pt idx="1219">
                  <c:v>7/22/2019</c:v>
                </c:pt>
                <c:pt idx="1220">
                  <c:v>7/23/2019</c:v>
                </c:pt>
                <c:pt idx="1221">
                  <c:v>7/24/2019</c:v>
                </c:pt>
                <c:pt idx="1222">
                  <c:v>7/25/2019</c:v>
                </c:pt>
                <c:pt idx="1223">
                  <c:v>7/26/2019</c:v>
                </c:pt>
                <c:pt idx="1224">
                  <c:v>7/29/2019</c:v>
                </c:pt>
                <c:pt idx="1225">
                  <c:v>7/30/2019</c:v>
                </c:pt>
                <c:pt idx="1226">
                  <c:v>7/31/2019</c:v>
                </c:pt>
                <c:pt idx="1227">
                  <c:v>8/1/2019</c:v>
                </c:pt>
                <c:pt idx="1228">
                  <c:v>8/2/2019</c:v>
                </c:pt>
                <c:pt idx="1229">
                  <c:v>8/5/2019</c:v>
                </c:pt>
                <c:pt idx="1230">
                  <c:v>8/6/2019</c:v>
                </c:pt>
                <c:pt idx="1231">
                  <c:v>8/7/2019</c:v>
                </c:pt>
                <c:pt idx="1232">
                  <c:v>8/8/2019</c:v>
                </c:pt>
                <c:pt idx="1233">
                  <c:v>8/9/2019</c:v>
                </c:pt>
                <c:pt idx="1234">
                  <c:v>8/12/2019</c:v>
                </c:pt>
                <c:pt idx="1235">
                  <c:v>8/13/2019</c:v>
                </c:pt>
                <c:pt idx="1236">
                  <c:v>8/14/2019</c:v>
                </c:pt>
                <c:pt idx="1237">
                  <c:v>8/15/2019</c:v>
                </c:pt>
                <c:pt idx="1238">
                  <c:v>8/16/2019</c:v>
                </c:pt>
                <c:pt idx="1239">
                  <c:v>8/19/2019</c:v>
                </c:pt>
                <c:pt idx="1240">
                  <c:v>8/20/2019</c:v>
                </c:pt>
                <c:pt idx="1241">
                  <c:v>8/21/2019</c:v>
                </c:pt>
                <c:pt idx="1242">
                  <c:v>8/22/2019</c:v>
                </c:pt>
                <c:pt idx="1243">
                  <c:v>8/23/2019</c:v>
                </c:pt>
                <c:pt idx="1244">
                  <c:v>8/26/2019</c:v>
                </c:pt>
                <c:pt idx="1245">
                  <c:v>8/27/2019</c:v>
                </c:pt>
                <c:pt idx="1246">
                  <c:v>8/28/2019</c:v>
                </c:pt>
                <c:pt idx="1247">
                  <c:v>8/29/2019</c:v>
                </c:pt>
                <c:pt idx="1248">
                  <c:v>8/30/2019</c:v>
                </c:pt>
                <c:pt idx="1249">
                  <c:v>9/3/2019</c:v>
                </c:pt>
                <c:pt idx="1250">
                  <c:v>9/4/2019</c:v>
                </c:pt>
                <c:pt idx="1251">
                  <c:v>9/5/2019</c:v>
                </c:pt>
                <c:pt idx="1252">
                  <c:v>9/6/2019</c:v>
                </c:pt>
                <c:pt idx="1253">
                  <c:v>9/9/2019</c:v>
                </c:pt>
                <c:pt idx="1254">
                  <c:v>9/10/2019</c:v>
                </c:pt>
                <c:pt idx="1255">
                  <c:v>9/11/2019</c:v>
                </c:pt>
                <c:pt idx="1256">
                  <c:v>9/12/2019</c:v>
                </c:pt>
                <c:pt idx="1257">
                  <c:v>9/13/2019</c:v>
                </c:pt>
                <c:pt idx="1258">
                  <c:v>9/16/2019</c:v>
                </c:pt>
                <c:pt idx="1259">
                  <c:v>9/17/2019</c:v>
                </c:pt>
                <c:pt idx="1260">
                  <c:v>9/18/2019</c:v>
                </c:pt>
                <c:pt idx="1261">
                  <c:v>9/19/2019</c:v>
                </c:pt>
                <c:pt idx="1262">
                  <c:v>9/20/2019</c:v>
                </c:pt>
                <c:pt idx="1263">
                  <c:v>9/23/2019</c:v>
                </c:pt>
                <c:pt idx="1264">
                  <c:v>9/24/2019</c:v>
                </c:pt>
                <c:pt idx="1265">
                  <c:v>9/25/2019</c:v>
                </c:pt>
                <c:pt idx="1266">
                  <c:v>9/26/2019</c:v>
                </c:pt>
                <c:pt idx="1267">
                  <c:v>9/27/2019</c:v>
                </c:pt>
                <c:pt idx="1268">
                  <c:v>9/30/2019</c:v>
                </c:pt>
                <c:pt idx="1269">
                  <c:v>10/1/2019</c:v>
                </c:pt>
                <c:pt idx="1270">
                  <c:v>10/2/2019</c:v>
                </c:pt>
                <c:pt idx="1271">
                  <c:v>10/3/2019</c:v>
                </c:pt>
                <c:pt idx="1272">
                  <c:v>10/4/2019</c:v>
                </c:pt>
                <c:pt idx="1273">
                  <c:v>10/7/2019</c:v>
                </c:pt>
                <c:pt idx="1274">
                  <c:v>10/8/2019</c:v>
                </c:pt>
                <c:pt idx="1275">
                  <c:v>10/9/2019</c:v>
                </c:pt>
                <c:pt idx="1276">
                  <c:v>10/10/2019</c:v>
                </c:pt>
                <c:pt idx="1277">
                  <c:v>10/11/2019</c:v>
                </c:pt>
                <c:pt idx="1278">
                  <c:v>10/14/2019</c:v>
                </c:pt>
                <c:pt idx="1279">
                  <c:v>10/15/2019</c:v>
                </c:pt>
                <c:pt idx="1280">
                  <c:v>10/16/2019</c:v>
                </c:pt>
                <c:pt idx="1281">
                  <c:v>10/17/2019</c:v>
                </c:pt>
                <c:pt idx="1282">
                  <c:v>10/18/2019</c:v>
                </c:pt>
                <c:pt idx="1283">
                  <c:v>10/21/2019</c:v>
                </c:pt>
                <c:pt idx="1284">
                  <c:v>10/22/2019</c:v>
                </c:pt>
                <c:pt idx="1285">
                  <c:v>10/23/2019</c:v>
                </c:pt>
                <c:pt idx="1286">
                  <c:v>10/24/2019</c:v>
                </c:pt>
                <c:pt idx="1287">
                  <c:v>10/25/2019</c:v>
                </c:pt>
                <c:pt idx="1288">
                  <c:v>10/28/2019</c:v>
                </c:pt>
                <c:pt idx="1289">
                  <c:v>10/29/2019</c:v>
                </c:pt>
                <c:pt idx="1290">
                  <c:v>10/30/2019</c:v>
                </c:pt>
                <c:pt idx="1291">
                  <c:v>10/31/2019</c:v>
                </c:pt>
                <c:pt idx="1292">
                  <c:v>11/1/2019</c:v>
                </c:pt>
                <c:pt idx="1293">
                  <c:v>11/4/2019</c:v>
                </c:pt>
                <c:pt idx="1294">
                  <c:v>11/5/2019</c:v>
                </c:pt>
                <c:pt idx="1295">
                  <c:v>11/6/2019</c:v>
                </c:pt>
                <c:pt idx="1296">
                  <c:v>11/7/2019</c:v>
                </c:pt>
                <c:pt idx="1297">
                  <c:v>11/8/2019</c:v>
                </c:pt>
                <c:pt idx="1298">
                  <c:v>11/11/2019</c:v>
                </c:pt>
                <c:pt idx="1299">
                  <c:v>11/12/2019</c:v>
                </c:pt>
                <c:pt idx="1300">
                  <c:v>11/13/2019</c:v>
                </c:pt>
                <c:pt idx="1301">
                  <c:v>11/14/2019</c:v>
                </c:pt>
                <c:pt idx="1302">
                  <c:v>11/15/2019</c:v>
                </c:pt>
                <c:pt idx="1303">
                  <c:v>11/18/2019</c:v>
                </c:pt>
                <c:pt idx="1304">
                  <c:v>11/19/2019</c:v>
                </c:pt>
                <c:pt idx="1305">
                  <c:v>11/20/2019</c:v>
                </c:pt>
                <c:pt idx="1306">
                  <c:v>11/21/2019</c:v>
                </c:pt>
                <c:pt idx="1307">
                  <c:v>11/22/2019</c:v>
                </c:pt>
                <c:pt idx="1308">
                  <c:v>11/25/2019</c:v>
                </c:pt>
                <c:pt idx="1309">
                  <c:v>11/26/2019</c:v>
                </c:pt>
                <c:pt idx="1310">
                  <c:v>11/27/2019</c:v>
                </c:pt>
                <c:pt idx="1311">
                  <c:v>11/29/2019</c:v>
                </c:pt>
                <c:pt idx="1312">
                  <c:v>12/2/2019</c:v>
                </c:pt>
                <c:pt idx="1313">
                  <c:v>12/3/2019</c:v>
                </c:pt>
                <c:pt idx="1314">
                  <c:v>12/4/2019</c:v>
                </c:pt>
                <c:pt idx="1315">
                  <c:v>12/5/2019</c:v>
                </c:pt>
                <c:pt idx="1316">
                  <c:v>12/6/2019</c:v>
                </c:pt>
                <c:pt idx="1317">
                  <c:v>12/9/2019</c:v>
                </c:pt>
                <c:pt idx="1318">
                  <c:v>12/10/2019</c:v>
                </c:pt>
                <c:pt idx="1319">
                  <c:v>12/11/2019</c:v>
                </c:pt>
                <c:pt idx="1320">
                  <c:v>12/12/2019</c:v>
                </c:pt>
                <c:pt idx="1321">
                  <c:v>12/13/2019</c:v>
                </c:pt>
                <c:pt idx="1322">
                  <c:v>12/16/2019</c:v>
                </c:pt>
                <c:pt idx="1323">
                  <c:v>12/17/2019</c:v>
                </c:pt>
                <c:pt idx="1324">
                  <c:v>12/18/2019</c:v>
                </c:pt>
                <c:pt idx="1325">
                  <c:v>12/19/2019</c:v>
                </c:pt>
                <c:pt idx="1326">
                  <c:v>12/20/2019</c:v>
                </c:pt>
                <c:pt idx="1327">
                  <c:v>12/23/2019</c:v>
                </c:pt>
                <c:pt idx="1328">
                  <c:v>12/24/2019</c:v>
                </c:pt>
                <c:pt idx="1329">
                  <c:v>12/26/2019</c:v>
                </c:pt>
                <c:pt idx="1330">
                  <c:v>12/27/2019</c:v>
                </c:pt>
                <c:pt idx="1331">
                  <c:v>12/30/2019</c:v>
                </c:pt>
                <c:pt idx="1332">
                  <c:v>12/31/2019</c:v>
                </c:pt>
                <c:pt idx="1333">
                  <c:v>1/2/2020</c:v>
                </c:pt>
                <c:pt idx="1334">
                  <c:v>1/3/2020</c:v>
                </c:pt>
                <c:pt idx="1335">
                  <c:v>1/6/2020</c:v>
                </c:pt>
                <c:pt idx="1336">
                  <c:v>1/7/2020</c:v>
                </c:pt>
                <c:pt idx="1337">
                  <c:v>1/8/2020</c:v>
                </c:pt>
                <c:pt idx="1338">
                  <c:v>1/9/2020</c:v>
                </c:pt>
                <c:pt idx="1339">
                  <c:v>1/10/2020</c:v>
                </c:pt>
                <c:pt idx="1340">
                  <c:v>1/13/2020</c:v>
                </c:pt>
                <c:pt idx="1341">
                  <c:v>1/14/2020</c:v>
                </c:pt>
                <c:pt idx="1342">
                  <c:v>1/15/2020</c:v>
                </c:pt>
                <c:pt idx="1343">
                  <c:v>1/16/2020</c:v>
                </c:pt>
                <c:pt idx="1344">
                  <c:v>1/17/2020</c:v>
                </c:pt>
                <c:pt idx="1345">
                  <c:v>1/21/2020</c:v>
                </c:pt>
                <c:pt idx="1346">
                  <c:v>1/22/2020</c:v>
                </c:pt>
                <c:pt idx="1347">
                  <c:v>1/23/2020</c:v>
                </c:pt>
                <c:pt idx="1348">
                  <c:v>1/24/2020</c:v>
                </c:pt>
                <c:pt idx="1349">
                  <c:v>1/27/2020</c:v>
                </c:pt>
                <c:pt idx="1350">
                  <c:v>1/28/2020</c:v>
                </c:pt>
                <c:pt idx="1351">
                  <c:v>1/29/2020</c:v>
                </c:pt>
                <c:pt idx="1352">
                  <c:v>1/30/2020</c:v>
                </c:pt>
                <c:pt idx="1353">
                  <c:v>1/31/2020</c:v>
                </c:pt>
                <c:pt idx="1354">
                  <c:v>2/3/2020</c:v>
                </c:pt>
                <c:pt idx="1355">
                  <c:v>2/4/2020</c:v>
                </c:pt>
                <c:pt idx="1356">
                  <c:v>2/5/2020</c:v>
                </c:pt>
                <c:pt idx="1357">
                  <c:v>2/6/2020</c:v>
                </c:pt>
                <c:pt idx="1358">
                  <c:v>2/7/2020</c:v>
                </c:pt>
                <c:pt idx="1359">
                  <c:v>2/10/2020</c:v>
                </c:pt>
                <c:pt idx="1360">
                  <c:v>2/11/2020</c:v>
                </c:pt>
                <c:pt idx="1361">
                  <c:v>2/12/2020</c:v>
                </c:pt>
                <c:pt idx="1362">
                  <c:v>2/13/2020</c:v>
                </c:pt>
                <c:pt idx="1363">
                  <c:v>2/14/2020</c:v>
                </c:pt>
                <c:pt idx="1364">
                  <c:v>2/18/2020</c:v>
                </c:pt>
                <c:pt idx="1365">
                  <c:v>2/19/2020</c:v>
                </c:pt>
                <c:pt idx="1366">
                  <c:v>2/20/2020</c:v>
                </c:pt>
                <c:pt idx="1367">
                  <c:v>2/21/2020</c:v>
                </c:pt>
                <c:pt idx="1368">
                  <c:v>2/24/2020</c:v>
                </c:pt>
                <c:pt idx="1369">
                  <c:v>2/25/2020</c:v>
                </c:pt>
                <c:pt idx="1370">
                  <c:v>2/26/2020</c:v>
                </c:pt>
                <c:pt idx="1371">
                  <c:v>2/27/2020</c:v>
                </c:pt>
                <c:pt idx="1372">
                  <c:v>2/28/2020</c:v>
                </c:pt>
                <c:pt idx="1373">
                  <c:v>3/2/2020</c:v>
                </c:pt>
                <c:pt idx="1374">
                  <c:v>3/3/2020</c:v>
                </c:pt>
                <c:pt idx="1375">
                  <c:v>3/4/2020</c:v>
                </c:pt>
                <c:pt idx="1376">
                  <c:v>3/5/2020</c:v>
                </c:pt>
                <c:pt idx="1377">
                  <c:v>3/6/2020</c:v>
                </c:pt>
                <c:pt idx="1378">
                  <c:v>3/9/2020</c:v>
                </c:pt>
                <c:pt idx="1379">
                  <c:v>3/10/2020</c:v>
                </c:pt>
                <c:pt idx="1380">
                  <c:v>3/11/2020</c:v>
                </c:pt>
                <c:pt idx="1381">
                  <c:v>3/12/2020</c:v>
                </c:pt>
                <c:pt idx="1382">
                  <c:v>3/13/2020</c:v>
                </c:pt>
                <c:pt idx="1383">
                  <c:v>3/16/2020</c:v>
                </c:pt>
                <c:pt idx="1384">
                  <c:v>3/17/2020</c:v>
                </c:pt>
                <c:pt idx="1385">
                  <c:v>3/18/2020</c:v>
                </c:pt>
                <c:pt idx="1386">
                  <c:v>3/19/2020</c:v>
                </c:pt>
                <c:pt idx="1387">
                  <c:v>3/20/2020</c:v>
                </c:pt>
                <c:pt idx="1388">
                  <c:v>3/23/2020</c:v>
                </c:pt>
                <c:pt idx="1389">
                  <c:v>3/24/2020</c:v>
                </c:pt>
                <c:pt idx="1390">
                  <c:v>3/25/2020</c:v>
                </c:pt>
                <c:pt idx="1391">
                  <c:v>3/26/2020</c:v>
                </c:pt>
                <c:pt idx="1392">
                  <c:v>3/27/2020</c:v>
                </c:pt>
                <c:pt idx="1393">
                  <c:v>3/30/2020</c:v>
                </c:pt>
                <c:pt idx="1394">
                  <c:v>3/31/2020</c:v>
                </c:pt>
                <c:pt idx="1395">
                  <c:v>4/1/2020</c:v>
                </c:pt>
                <c:pt idx="1396">
                  <c:v>4/2/2020</c:v>
                </c:pt>
                <c:pt idx="1397">
                  <c:v>4/3/2020</c:v>
                </c:pt>
                <c:pt idx="1398">
                  <c:v>4/6/2020</c:v>
                </c:pt>
                <c:pt idx="1399">
                  <c:v>4/7/2020</c:v>
                </c:pt>
                <c:pt idx="1400">
                  <c:v>4/8/2020</c:v>
                </c:pt>
                <c:pt idx="1401">
                  <c:v>4/9/2020</c:v>
                </c:pt>
                <c:pt idx="1402">
                  <c:v>4/13/2020</c:v>
                </c:pt>
                <c:pt idx="1403">
                  <c:v>4/14/2020</c:v>
                </c:pt>
                <c:pt idx="1404">
                  <c:v>4/15/2020</c:v>
                </c:pt>
                <c:pt idx="1405">
                  <c:v>4/16/2020</c:v>
                </c:pt>
                <c:pt idx="1406">
                  <c:v>4/17/2020</c:v>
                </c:pt>
                <c:pt idx="1407">
                  <c:v>4/20/2020</c:v>
                </c:pt>
                <c:pt idx="1408">
                  <c:v>4/21/2020</c:v>
                </c:pt>
                <c:pt idx="1409">
                  <c:v>4/22/2020</c:v>
                </c:pt>
                <c:pt idx="1410">
                  <c:v>4/23/2020</c:v>
                </c:pt>
                <c:pt idx="1411">
                  <c:v>4/24/2020</c:v>
                </c:pt>
                <c:pt idx="1412">
                  <c:v>4/27/2020</c:v>
                </c:pt>
                <c:pt idx="1413">
                  <c:v>4/28/2020</c:v>
                </c:pt>
                <c:pt idx="1414">
                  <c:v>4/29/2020</c:v>
                </c:pt>
                <c:pt idx="1415">
                  <c:v>4/30/2020</c:v>
                </c:pt>
                <c:pt idx="1416">
                  <c:v>5/1/2020</c:v>
                </c:pt>
                <c:pt idx="1417">
                  <c:v>5/4/2020</c:v>
                </c:pt>
                <c:pt idx="1418">
                  <c:v>5/5/2020</c:v>
                </c:pt>
                <c:pt idx="1419">
                  <c:v>5/6/2020</c:v>
                </c:pt>
                <c:pt idx="1420">
                  <c:v>5/7/2020</c:v>
                </c:pt>
                <c:pt idx="1421">
                  <c:v>5/8/2020</c:v>
                </c:pt>
                <c:pt idx="1422">
                  <c:v>5/11/2020</c:v>
                </c:pt>
                <c:pt idx="1423">
                  <c:v>5/12/2020</c:v>
                </c:pt>
                <c:pt idx="1424">
                  <c:v>5/13/2020</c:v>
                </c:pt>
                <c:pt idx="1425">
                  <c:v>5/14/2020</c:v>
                </c:pt>
                <c:pt idx="1426">
                  <c:v>5/15/2020</c:v>
                </c:pt>
                <c:pt idx="1427">
                  <c:v>5/18/2020</c:v>
                </c:pt>
                <c:pt idx="1428">
                  <c:v>5/19/2020</c:v>
                </c:pt>
                <c:pt idx="1429">
                  <c:v>5/20/2020</c:v>
                </c:pt>
                <c:pt idx="1430">
                  <c:v>5/21/2020</c:v>
                </c:pt>
                <c:pt idx="1431">
                  <c:v>5/22/2020</c:v>
                </c:pt>
                <c:pt idx="1432">
                  <c:v>5/26/2020</c:v>
                </c:pt>
                <c:pt idx="1433">
                  <c:v>5/27/2020</c:v>
                </c:pt>
                <c:pt idx="1434">
                  <c:v>5/28/2020</c:v>
                </c:pt>
                <c:pt idx="1435">
                  <c:v>5/29/2020</c:v>
                </c:pt>
                <c:pt idx="1436">
                  <c:v>6/1/2020</c:v>
                </c:pt>
                <c:pt idx="1437">
                  <c:v>6/2/2020</c:v>
                </c:pt>
                <c:pt idx="1438">
                  <c:v>6/3/2020</c:v>
                </c:pt>
                <c:pt idx="1439">
                  <c:v>6/4/2020</c:v>
                </c:pt>
                <c:pt idx="1440">
                  <c:v>6/5/2020</c:v>
                </c:pt>
                <c:pt idx="1441">
                  <c:v>6/8/2020</c:v>
                </c:pt>
                <c:pt idx="1442">
                  <c:v>6/9/2020</c:v>
                </c:pt>
                <c:pt idx="1443">
                  <c:v>6/10/2020</c:v>
                </c:pt>
                <c:pt idx="1444">
                  <c:v>6/11/2020</c:v>
                </c:pt>
                <c:pt idx="1445">
                  <c:v>6/12/2020</c:v>
                </c:pt>
                <c:pt idx="1446">
                  <c:v>6/15/2020</c:v>
                </c:pt>
                <c:pt idx="1447">
                  <c:v>6/16/2020</c:v>
                </c:pt>
                <c:pt idx="1448">
                  <c:v>6/17/2020</c:v>
                </c:pt>
                <c:pt idx="1449">
                  <c:v>6/18/2020</c:v>
                </c:pt>
                <c:pt idx="1450">
                  <c:v>6/19/2020</c:v>
                </c:pt>
                <c:pt idx="1451">
                  <c:v>6/22/2020</c:v>
                </c:pt>
                <c:pt idx="1452">
                  <c:v>6/23/2020</c:v>
                </c:pt>
                <c:pt idx="1453">
                  <c:v>6/24/2020</c:v>
                </c:pt>
                <c:pt idx="1454">
                  <c:v>6/25/2020</c:v>
                </c:pt>
                <c:pt idx="1455">
                  <c:v>6/26/2020</c:v>
                </c:pt>
                <c:pt idx="1456">
                  <c:v>6/29/2020</c:v>
                </c:pt>
                <c:pt idx="1457">
                  <c:v>6/30/2020</c:v>
                </c:pt>
                <c:pt idx="1458">
                  <c:v>7/1/2020</c:v>
                </c:pt>
                <c:pt idx="1459">
                  <c:v>7/2/2020</c:v>
                </c:pt>
                <c:pt idx="1460">
                  <c:v>7/6/2020</c:v>
                </c:pt>
                <c:pt idx="1461">
                  <c:v>7/7/2020</c:v>
                </c:pt>
                <c:pt idx="1462">
                  <c:v>7/8/2020</c:v>
                </c:pt>
                <c:pt idx="1463">
                  <c:v>7/9/2020</c:v>
                </c:pt>
                <c:pt idx="1464">
                  <c:v>7/10/2020</c:v>
                </c:pt>
                <c:pt idx="1465">
                  <c:v>7/13/2020</c:v>
                </c:pt>
                <c:pt idx="1466">
                  <c:v>7/14/2020</c:v>
                </c:pt>
                <c:pt idx="1467">
                  <c:v>7/15/2020</c:v>
                </c:pt>
                <c:pt idx="1468">
                  <c:v>7/16/2020</c:v>
                </c:pt>
                <c:pt idx="1469">
                  <c:v>7/17/2020</c:v>
                </c:pt>
                <c:pt idx="1470">
                  <c:v>7/20/2020</c:v>
                </c:pt>
                <c:pt idx="1471">
                  <c:v>7/21/2020</c:v>
                </c:pt>
                <c:pt idx="1472">
                  <c:v>7/22/2020</c:v>
                </c:pt>
                <c:pt idx="1473">
                  <c:v>7/23/2020</c:v>
                </c:pt>
                <c:pt idx="1474">
                  <c:v>7/24/2020</c:v>
                </c:pt>
                <c:pt idx="1475">
                  <c:v>7/27/2020</c:v>
                </c:pt>
                <c:pt idx="1476">
                  <c:v>7/28/2020</c:v>
                </c:pt>
                <c:pt idx="1477">
                  <c:v>7/29/2020</c:v>
                </c:pt>
                <c:pt idx="1478">
                  <c:v>7/30/2020</c:v>
                </c:pt>
                <c:pt idx="1479">
                  <c:v>7/31/2020</c:v>
                </c:pt>
                <c:pt idx="1480">
                  <c:v>8/3/2020</c:v>
                </c:pt>
                <c:pt idx="1481">
                  <c:v>8/4/2020</c:v>
                </c:pt>
                <c:pt idx="1482">
                  <c:v>8/5/2020</c:v>
                </c:pt>
                <c:pt idx="1483">
                  <c:v>8/6/2020</c:v>
                </c:pt>
                <c:pt idx="1484">
                  <c:v>8/7/2020</c:v>
                </c:pt>
                <c:pt idx="1485">
                  <c:v>8/10/2020</c:v>
                </c:pt>
                <c:pt idx="1486">
                  <c:v>8/11/2020</c:v>
                </c:pt>
                <c:pt idx="1487">
                  <c:v>8/12/2020</c:v>
                </c:pt>
                <c:pt idx="1488">
                  <c:v>8/13/2020</c:v>
                </c:pt>
                <c:pt idx="1489">
                  <c:v>8/14/2020</c:v>
                </c:pt>
                <c:pt idx="1490">
                  <c:v>8/17/2020</c:v>
                </c:pt>
                <c:pt idx="1491">
                  <c:v>8/18/2020</c:v>
                </c:pt>
                <c:pt idx="1492">
                  <c:v>8/19/2020</c:v>
                </c:pt>
                <c:pt idx="1493">
                  <c:v>8/20/2020</c:v>
                </c:pt>
                <c:pt idx="1494">
                  <c:v>8/21/2020</c:v>
                </c:pt>
                <c:pt idx="1495">
                  <c:v>8/24/2020</c:v>
                </c:pt>
                <c:pt idx="1496">
                  <c:v>8/25/2020</c:v>
                </c:pt>
                <c:pt idx="1497">
                  <c:v>8/26/2020</c:v>
                </c:pt>
                <c:pt idx="1498">
                  <c:v>8/27/2020</c:v>
                </c:pt>
                <c:pt idx="1499">
                  <c:v>8/28/2020</c:v>
                </c:pt>
                <c:pt idx="1500">
                  <c:v>8/31/2020</c:v>
                </c:pt>
                <c:pt idx="1501">
                  <c:v>9/1/2020</c:v>
                </c:pt>
                <c:pt idx="1502">
                  <c:v>9/2/2020</c:v>
                </c:pt>
                <c:pt idx="1503">
                  <c:v>9/3/2020</c:v>
                </c:pt>
                <c:pt idx="1504">
                  <c:v>9/4/2020</c:v>
                </c:pt>
                <c:pt idx="1505">
                  <c:v>9/8/2020</c:v>
                </c:pt>
                <c:pt idx="1506">
                  <c:v>9/9/2020</c:v>
                </c:pt>
                <c:pt idx="1507">
                  <c:v>9/10/2020</c:v>
                </c:pt>
                <c:pt idx="1508">
                  <c:v>9/11/2020</c:v>
                </c:pt>
                <c:pt idx="1509">
                  <c:v>9/14/2020</c:v>
                </c:pt>
                <c:pt idx="1510">
                  <c:v>9/15/2020</c:v>
                </c:pt>
                <c:pt idx="1511">
                  <c:v>9/16/2020</c:v>
                </c:pt>
                <c:pt idx="1512">
                  <c:v>9/17/2020</c:v>
                </c:pt>
                <c:pt idx="1513">
                  <c:v>9/18/2020</c:v>
                </c:pt>
                <c:pt idx="1514">
                  <c:v>9/21/2020</c:v>
                </c:pt>
                <c:pt idx="1515">
                  <c:v>9/22/2020</c:v>
                </c:pt>
                <c:pt idx="1516">
                  <c:v>9/23/2020</c:v>
                </c:pt>
                <c:pt idx="1517">
                  <c:v>9/24/2020</c:v>
                </c:pt>
                <c:pt idx="1518">
                  <c:v>9/25/2020</c:v>
                </c:pt>
                <c:pt idx="1519">
                  <c:v>9/28/2020</c:v>
                </c:pt>
                <c:pt idx="1520">
                  <c:v>9/29/2020</c:v>
                </c:pt>
                <c:pt idx="1521">
                  <c:v>9/30/2020</c:v>
                </c:pt>
                <c:pt idx="1522">
                  <c:v>10/1/2020</c:v>
                </c:pt>
                <c:pt idx="1523">
                  <c:v>10/2/2020</c:v>
                </c:pt>
                <c:pt idx="1524">
                  <c:v>10/5/2020</c:v>
                </c:pt>
                <c:pt idx="1525">
                  <c:v>10/6/2020</c:v>
                </c:pt>
                <c:pt idx="1526">
                  <c:v>10/7/2020</c:v>
                </c:pt>
                <c:pt idx="1527">
                  <c:v>10/8/2020</c:v>
                </c:pt>
                <c:pt idx="1528">
                  <c:v>10/9/2020</c:v>
                </c:pt>
                <c:pt idx="1529">
                  <c:v>10/12/2020</c:v>
                </c:pt>
                <c:pt idx="1530">
                  <c:v>10/13/2020</c:v>
                </c:pt>
                <c:pt idx="1531">
                  <c:v>10/14/2020</c:v>
                </c:pt>
                <c:pt idx="1532">
                  <c:v>10/15/2020</c:v>
                </c:pt>
                <c:pt idx="1533">
                  <c:v>10/16/2020</c:v>
                </c:pt>
                <c:pt idx="1534">
                  <c:v>10/19/2020</c:v>
                </c:pt>
                <c:pt idx="1535">
                  <c:v>10/20/2020</c:v>
                </c:pt>
                <c:pt idx="1536">
                  <c:v>10/21/2020</c:v>
                </c:pt>
                <c:pt idx="1537">
                  <c:v>10/22/2020</c:v>
                </c:pt>
                <c:pt idx="1538">
                  <c:v>10/23/2020</c:v>
                </c:pt>
                <c:pt idx="1539">
                  <c:v>10/26/2020</c:v>
                </c:pt>
                <c:pt idx="1540">
                  <c:v>10/27/2020</c:v>
                </c:pt>
                <c:pt idx="1541">
                  <c:v>10/28/2020</c:v>
                </c:pt>
                <c:pt idx="1542">
                  <c:v>10/29/2020</c:v>
                </c:pt>
                <c:pt idx="1543">
                  <c:v>10/30/2020</c:v>
                </c:pt>
                <c:pt idx="1544">
                  <c:v>11/2/2020</c:v>
                </c:pt>
                <c:pt idx="1545">
                  <c:v>11/3/2020</c:v>
                </c:pt>
                <c:pt idx="1546">
                  <c:v>11/4/2020</c:v>
                </c:pt>
                <c:pt idx="1547">
                  <c:v>11/5/2020</c:v>
                </c:pt>
                <c:pt idx="1548">
                  <c:v>11/6/2020</c:v>
                </c:pt>
                <c:pt idx="1549">
                  <c:v>11/9/2020</c:v>
                </c:pt>
                <c:pt idx="1550">
                  <c:v>11/10/2020</c:v>
                </c:pt>
                <c:pt idx="1551">
                  <c:v>11/11/2020</c:v>
                </c:pt>
                <c:pt idx="1552">
                  <c:v>11/12/2020</c:v>
                </c:pt>
                <c:pt idx="1553">
                  <c:v>11/13/2020</c:v>
                </c:pt>
                <c:pt idx="1554">
                  <c:v>11/16/2020</c:v>
                </c:pt>
                <c:pt idx="1555">
                  <c:v>11/17/2020</c:v>
                </c:pt>
                <c:pt idx="1556">
                  <c:v>11/18/2020</c:v>
                </c:pt>
                <c:pt idx="1557">
                  <c:v>11/19/2020</c:v>
                </c:pt>
                <c:pt idx="1558">
                  <c:v>11/20/2020</c:v>
                </c:pt>
                <c:pt idx="1559">
                  <c:v>11/23/2020</c:v>
                </c:pt>
                <c:pt idx="1560">
                  <c:v>11/24/2020</c:v>
                </c:pt>
                <c:pt idx="1561">
                  <c:v>11/25/2020</c:v>
                </c:pt>
                <c:pt idx="1562">
                  <c:v>11/27/2020</c:v>
                </c:pt>
                <c:pt idx="1563">
                  <c:v>11/30/2020</c:v>
                </c:pt>
                <c:pt idx="1564">
                  <c:v>12/1/2020</c:v>
                </c:pt>
                <c:pt idx="1565">
                  <c:v>12/2/2020</c:v>
                </c:pt>
                <c:pt idx="1566">
                  <c:v>12/3/2020</c:v>
                </c:pt>
                <c:pt idx="1567">
                  <c:v>12/4/2020</c:v>
                </c:pt>
                <c:pt idx="1568">
                  <c:v>12/7/2020</c:v>
                </c:pt>
                <c:pt idx="1569">
                  <c:v>12/8/2020</c:v>
                </c:pt>
                <c:pt idx="1570">
                  <c:v>12/9/2020</c:v>
                </c:pt>
                <c:pt idx="1571">
                  <c:v>12/10/2020</c:v>
                </c:pt>
                <c:pt idx="1572">
                  <c:v>12/11/2020</c:v>
                </c:pt>
                <c:pt idx="1573">
                  <c:v>12/14/2020</c:v>
                </c:pt>
                <c:pt idx="1574">
                  <c:v>12/15/2020</c:v>
                </c:pt>
                <c:pt idx="1575">
                  <c:v>12/16/2020</c:v>
                </c:pt>
                <c:pt idx="1576">
                  <c:v>12/17/2020</c:v>
                </c:pt>
                <c:pt idx="1577">
                  <c:v>12/18/2020</c:v>
                </c:pt>
                <c:pt idx="1578">
                  <c:v>12/21/2020</c:v>
                </c:pt>
                <c:pt idx="1579">
                  <c:v>12/22/2020</c:v>
                </c:pt>
                <c:pt idx="1580">
                  <c:v>12/23/2020</c:v>
                </c:pt>
                <c:pt idx="1581">
                  <c:v>12/24/2020</c:v>
                </c:pt>
                <c:pt idx="1582">
                  <c:v>12/28/2020</c:v>
                </c:pt>
                <c:pt idx="1583">
                  <c:v>12/29/2020</c:v>
                </c:pt>
                <c:pt idx="1584">
                  <c:v>12/30/2020</c:v>
                </c:pt>
                <c:pt idx="1585">
                  <c:v>12/31/2020</c:v>
                </c:pt>
                <c:pt idx="1586">
                  <c:v>1/4/2021</c:v>
                </c:pt>
                <c:pt idx="1587">
                  <c:v>1/5/2021</c:v>
                </c:pt>
                <c:pt idx="1588">
                  <c:v>1/6/2021</c:v>
                </c:pt>
                <c:pt idx="1589">
                  <c:v>1/7/2021</c:v>
                </c:pt>
                <c:pt idx="1590">
                  <c:v>1/8/2021</c:v>
                </c:pt>
                <c:pt idx="1591">
                  <c:v>1/11/2021</c:v>
                </c:pt>
                <c:pt idx="1592">
                  <c:v>1/12/2021</c:v>
                </c:pt>
                <c:pt idx="1593">
                  <c:v>1/13/2021</c:v>
                </c:pt>
                <c:pt idx="1594">
                  <c:v>1/14/2021</c:v>
                </c:pt>
                <c:pt idx="1595">
                  <c:v>1/15/2021</c:v>
                </c:pt>
                <c:pt idx="1596">
                  <c:v>1/19/2021</c:v>
                </c:pt>
                <c:pt idx="1597">
                  <c:v>1/20/2021</c:v>
                </c:pt>
                <c:pt idx="1598">
                  <c:v>1/21/2021</c:v>
                </c:pt>
                <c:pt idx="1599">
                  <c:v>1/22/2021</c:v>
                </c:pt>
                <c:pt idx="1600">
                  <c:v>1/25/2021</c:v>
                </c:pt>
                <c:pt idx="1601">
                  <c:v>1/26/2021</c:v>
                </c:pt>
                <c:pt idx="1602">
                  <c:v>1/27/2021</c:v>
                </c:pt>
                <c:pt idx="1603">
                  <c:v>1/28/2021</c:v>
                </c:pt>
                <c:pt idx="1604">
                  <c:v>1/29/2021</c:v>
                </c:pt>
                <c:pt idx="1605">
                  <c:v>2/1/2021</c:v>
                </c:pt>
                <c:pt idx="1606">
                  <c:v>2/2/2021</c:v>
                </c:pt>
                <c:pt idx="1607">
                  <c:v>2/3/2021</c:v>
                </c:pt>
                <c:pt idx="1608">
                  <c:v>2/4/2021</c:v>
                </c:pt>
                <c:pt idx="1609">
                  <c:v>2/5/2021</c:v>
                </c:pt>
                <c:pt idx="1610">
                  <c:v>2/8/2021</c:v>
                </c:pt>
                <c:pt idx="1611">
                  <c:v>2/9/2021</c:v>
                </c:pt>
                <c:pt idx="1612">
                  <c:v>2/10/2021</c:v>
                </c:pt>
                <c:pt idx="1613">
                  <c:v>2/11/2021</c:v>
                </c:pt>
                <c:pt idx="1614">
                  <c:v>2/12/2021</c:v>
                </c:pt>
                <c:pt idx="1615">
                  <c:v>2/16/2021</c:v>
                </c:pt>
                <c:pt idx="1616">
                  <c:v>2/17/2021</c:v>
                </c:pt>
                <c:pt idx="1617">
                  <c:v>2/18/2021</c:v>
                </c:pt>
                <c:pt idx="1618">
                  <c:v>2/19/2021</c:v>
                </c:pt>
                <c:pt idx="1619">
                  <c:v>2/22/2021</c:v>
                </c:pt>
                <c:pt idx="1620">
                  <c:v>2/23/2021</c:v>
                </c:pt>
                <c:pt idx="1621">
                  <c:v>2/24/2021</c:v>
                </c:pt>
                <c:pt idx="1622">
                  <c:v>2/25/2021</c:v>
                </c:pt>
                <c:pt idx="1623">
                  <c:v>2/26/2021</c:v>
                </c:pt>
                <c:pt idx="1624">
                  <c:v>3/1/2021</c:v>
                </c:pt>
                <c:pt idx="1625">
                  <c:v>3/2/2021</c:v>
                </c:pt>
                <c:pt idx="1626">
                  <c:v>3/3/2021</c:v>
                </c:pt>
                <c:pt idx="1627">
                  <c:v>3/4/2021</c:v>
                </c:pt>
                <c:pt idx="1628">
                  <c:v>3/5/2021</c:v>
                </c:pt>
                <c:pt idx="1629">
                  <c:v>3/8/2021</c:v>
                </c:pt>
                <c:pt idx="1630">
                  <c:v>3/9/2021</c:v>
                </c:pt>
                <c:pt idx="1631">
                  <c:v>3/10/2021</c:v>
                </c:pt>
                <c:pt idx="1632">
                  <c:v>3/11/2021</c:v>
                </c:pt>
                <c:pt idx="1633">
                  <c:v>3/12/2021</c:v>
                </c:pt>
                <c:pt idx="1634">
                  <c:v>3/15/2021</c:v>
                </c:pt>
                <c:pt idx="1635">
                  <c:v>3/16/2021</c:v>
                </c:pt>
                <c:pt idx="1636">
                  <c:v>3/17/2021</c:v>
                </c:pt>
                <c:pt idx="1637">
                  <c:v>3/18/2021</c:v>
                </c:pt>
                <c:pt idx="1638">
                  <c:v>3/19/2021</c:v>
                </c:pt>
                <c:pt idx="1639">
                  <c:v>3/22/2021</c:v>
                </c:pt>
                <c:pt idx="1640">
                  <c:v>3/23/2021</c:v>
                </c:pt>
                <c:pt idx="1641">
                  <c:v>3/24/2021</c:v>
                </c:pt>
                <c:pt idx="1642">
                  <c:v>3/25/2021</c:v>
                </c:pt>
                <c:pt idx="1643">
                  <c:v>3/26/2021</c:v>
                </c:pt>
                <c:pt idx="1644">
                  <c:v>3/29/2021</c:v>
                </c:pt>
                <c:pt idx="1645">
                  <c:v>3/30/2021</c:v>
                </c:pt>
                <c:pt idx="1646">
                  <c:v>3/31/2021</c:v>
                </c:pt>
                <c:pt idx="1647">
                  <c:v>4/1/2021</c:v>
                </c:pt>
                <c:pt idx="1648">
                  <c:v>4/5/2021</c:v>
                </c:pt>
                <c:pt idx="1649">
                  <c:v>4/6/2021</c:v>
                </c:pt>
                <c:pt idx="1650">
                  <c:v>4/7/2021</c:v>
                </c:pt>
                <c:pt idx="1651">
                  <c:v>4/8/2021</c:v>
                </c:pt>
                <c:pt idx="1652">
                  <c:v>4/9/2021</c:v>
                </c:pt>
                <c:pt idx="1653">
                  <c:v>4/12/2021</c:v>
                </c:pt>
                <c:pt idx="1654">
                  <c:v>4/13/2021</c:v>
                </c:pt>
                <c:pt idx="1655">
                  <c:v>4/14/2021</c:v>
                </c:pt>
                <c:pt idx="1656">
                  <c:v>4/15/2021</c:v>
                </c:pt>
                <c:pt idx="1657">
                  <c:v>4/16/2021</c:v>
                </c:pt>
                <c:pt idx="1658">
                  <c:v>4/19/2021</c:v>
                </c:pt>
                <c:pt idx="1659">
                  <c:v>4/20/2021</c:v>
                </c:pt>
                <c:pt idx="1660">
                  <c:v>4/21/2021</c:v>
                </c:pt>
                <c:pt idx="1661">
                  <c:v>4/22/2021</c:v>
                </c:pt>
                <c:pt idx="1662">
                  <c:v>4/23/2021</c:v>
                </c:pt>
                <c:pt idx="1663">
                  <c:v>4/26/2021</c:v>
                </c:pt>
                <c:pt idx="1664">
                  <c:v>4/27/2021</c:v>
                </c:pt>
                <c:pt idx="1665">
                  <c:v>4/28/2021</c:v>
                </c:pt>
                <c:pt idx="1666">
                  <c:v>4/29/2021</c:v>
                </c:pt>
                <c:pt idx="1667">
                  <c:v>4/30/2021</c:v>
                </c:pt>
                <c:pt idx="1668">
                  <c:v>5/3/2021</c:v>
                </c:pt>
                <c:pt idx="1669">
                  <c:v>5/4/2021</c:v>
                </c:pt>
                <c:pt idx="1670">
                  <c:v>5/5/2021</c:v>
                </c:pt>
                <c:pt idx="1671">
                  <c:v>5/6/2021</c:v>
                </c:pt>
                <c:pt idx="1672">
                  <c:v>5/7/2021</c:v>
                </c:pt>
                <c:pt idx="1673">
                  <c:v>5/10/2021</c:v>
                </c:pt>
                <c:pt idx="1674">
                  <c:v>5/11/2021</c:v>
                </c:pt>
                <c:pt idx="1675">
                  <c:v>5/12/2021</c:v>
                </c:pt>
                <c:pt idx="1676">
                  <c:v>5/13/2021</c:v>
                </c:pt>
                <c:pt idx="1677">
                  <c:v>5/14/2021</c:v>
                </c:pt>
                <c:pt idx="1678">
                  <c:v>5/17/2021</c:v>
                </c:pt>
                <c:pt idx="1679">
                  <c:v>5/18/2021</c:v>
                </c:pt>
                <c:pt idx="1680">
                  <c:v>5/19/2021</c:v>
                </c:pt>
                <c:pt idx="1681">
                  <c:v>5/20/2021</c:v>
                </c:pt>
                <c:pt idx="1682">
                  <c:v>5/21/2021</c:v>
                </c:pt>
                <c:pt idx="1683">
                  <c:v>5/24/2021</c:v>
                </c:pt>
                <c:pt idx="1684">
                  <c:v>5/25/2021</c:v>
                </c:pt>
                <c:pt idx="1685">
                  <c:v>5/26/2021</c:v>
                </c:pt>
                <c:pt idx="1686">
                  <c:v>5/27/2021</c:v>
                </c:pt>
                <c:pt idx="1687">
                  <c:v>5/28/2021</c:v>
                </c:pt>
                <c:pt idx="1688">
                  <c:v>6/1/2021</c:v>
                </c:pt>
                <c:pt idx="1689">
                  <c:v>6/2/2021</c:v>
                </c:pt>
                <c:pt idx="1690">
                  <c:v>6/3/2021</c:v>
                </c:pt>
                <c:pt idx="1691">
                  <c:v>6/4/2021</c:v>
                </c:pt>
                <c:pt idx="1692">
                  <c:v>6/7/2021</c:v>
                </c:pt>
                <c:pt idx="1693">
                  <c:v>6/8/2021</c:v>
                </c:pt>
                <c:pt idx="1694">
                  <c:v>6/9/2021</c:v>
                </c:pt>
                <c:pt idx="1695">
                  <c:v>6/10/2021</c:v>
                </c:pt>
                <c:pt idx="1696">
                  <c:v>6/11/2021</c:v>
                </c:pt>
                <c:pt idx="1697">
                  <c:v>6/14/2021</c:v>
                </c:pt>
                <c:pt idx="1698">
                  <c:v>6/15/2021</c:v>
                </c:pt>
                <c:pt idx="1699">
                  <c:v>6/16/2021</c:v>
                </c:pt>
                <c:pt idx="1700">
                  <c:v>6/17/2021</c:v>
                </c:pt>
                <c:pt idx="1701">
                  <c:v>6/18/2021</c:v>
                </c:pt>
                <c:pt idx="1702">
                  <c:v>6/21/2021</c:v>
                </c:pt>
                <c:pt idx="1703">
                  <c:v>6/22/2021</c:v>
                </c:pt>
                <c:pt idx="1704">
                  <c:v>6/23/2021</c:v>
                </c:pt>
                <c:pt idx="1705">
                  <c:v>6/24/2021</c:v>
                </c:pt>
                <c:pt idx="1706">
                  <c:v>6/25/2021</c:v>
                </c:pt>
                <c:pt idx="1707">
                  <c:v>6/28/2021</c:v>
                </c:pt>
                <c:pt idx="1708">
                  <c:v>6/29/2021</c:v>
                </c:pt>
                <c:pt idx="1709">
                  <c:v>6/30/2021</c:v>
                </c:pt>
                <c:pt idx="1710">
                  <c:v>7/1/2021</c:v>
                </c:pt>
                <c:pt idx="1711">
                  <c:v>7/2/2021</c:v>
                </c:pt>
                <c:pt idx="1712">
                  <c:v>7/6/2021</c:v>
                </c:pt>
                <c:pt idx="1713">
                  <c:v>7/7/2021</c:v>
                </c:pt>
                <c:pt idx="1714">
                  <c:v>7/8/2021</c:v>
                </c:pt>
                <c:pt idx="1715">
                  <c:v>7/9/2021</c:v>
                </c:pt>
                <c:pt idx="1716">
                  <c:v>7/12/2021</c:v>
                </c:pt>
                <c:pt idx="1717">
                  <c:v>7/13/2021</c:v>
                </c:pt>
                <c:pt idx="1718">
                  <c:v>7/14/2021</c:v>
                </c:pt>
                <c:pt idx="1719">
                  <c:v>7/15/2021</c:v>
                </c:pt>
                <c:pt idx="1720">
                  <c:v>7/16/2021</c:v>
                </c:pt>
                <c:pt idx="1721">
                  <c:v>7/19/2021</c:v>
                </c:pt>
                <c:pt idx="1722">
                  <c:v>7/20/2021</c:v>
                </c:pt>
                <c:pt idx="1723">
                  <c:v>7/21/2021</c:v>
                </c:pt>
                <c:pt idx="1724">
                  <c:v>7/22/2021</c:v>
                </c:pt>
                <c:pt idx="1725">
                  <c:v>7/23/2021</c:v>
                </c:pt>
                <c:pt idx="1726">
                  <c:v>7/26/2021</c:v>
                </c:pt>
                <c:pt idx="1727">
                  <c:v>7/27/2021</c:v>
                </c:pt>
                <c:pt idx="1728">
                  <c:v>7/28/2021</c:v>
                </c:pt>
                <c:pt idx="1729">
                  <c:v>7/29/2021</c:v>
                </c:pt>
                <c:pt idx="1730">
                  <c:v>7/30/2021</c:v>
                </c:pt>
                <c:pt idx="1731">
                  <c:v>8/2/2021</c:v>
                </c:pt>
                <c:pt idx="1732">
                  <c:v>8/3/2021</c:v>
                </c:pt>
                <c:pt idx="1733">
                  <c:v>8/4/2021</c:v>
                </c:pt>
                <c:pt idx="1734">
                  <c:v>8/5/2021</c:v>
                </c:pt>
                <c:pt idx="1735">
                  <c:v>8/6/2021</c:v>
                </c:pt>
                <c:pt idx="1736">
                  <c:v>8/9/2021</c:v>
                </c:pt>
                <c:pt idx="1737">
                  <c:v>8/10/2021</c:v>
                </c:pt>
                <c:pt idx="1738">
                  <c:v>8/11/2021</c:v>
                </c:pt>
                <c:pt idx="1739">
                  <c:v>8/12/2021</c:v>
                </c:pt>
                <c:pt idx="1740">
                  <c:v>8/13/2021</c:v>
                </c:pt>
                <c:pt idx="1741">
                  <c:v>8/16/2021</c:v>
                </c:pt>
                <c:pt idx="1742">
                  <c:v>8/17/2021</c:v>
                </c:pt>
                <c:pt idx="1743">
                  <c:v>8/18/2021</c:v>
                </c:pt>
                <c:pt idx="1744">
                  <c:v>8/19/2021</c:v>
                </c:pt>
                <c:pt idx="1745">
                  <c:v>8/20/2021</c:v>
                </c:pt>
                <c:pt idx="1746">
                  <c:v>8/23/2021</c:v>
                </c:pt>
                <c:pt idx="1747">
                  <c:v>8/24/2021</c:v>
                </c:pt>
                <c:pt idx="1748">
                  <c:v>8/25/2021</c:v>
                </c:pt>
                <c:pt idx="1749">
                  <c:v>8/26/2021</c:v>
                </c:pt>
                <c:pt idx="1750">
                  <c:v>8/27/2021</c:v>
                </c:pt>
                <c:pt idx="1751">
                  <c:v>8/30/2021</c:v>
                </c:pt>
                <c:pt idx="1752">
                  <c:v>8/31/2021</c:v>
                </c:pt>
                <c:pt idx="1753">
                  <c:v>9/1/2021</c:v>
                </c:pt>
                <c:pt idx="1754">
                  <c:v>9/2/2021</c:v>
                </c:pt>
                <c:pt idx="1755">
                  <c:v>9/3/2021</c:v>
                </c:pt>
                <c:pt idx="1756">
                  <c:v>9/7/2021</c:v>
                </c:pt>
                <c:pt idx="1757">
                  <c:v>9/8/2021</c:v>
                </c:pt>
                <c:pt idx="1758">
                  <c:v>9/9/2021</c:v>
                </c:pt>
                <c:pt idx="1759">
                  <c:v>9/10/2021</c:v>
                </c:pt>
                <c:pt idx="1760">
                  <c:v>9/13/2021</c:v>
                </c:pt>
                <c:pt idx="1761">
                  <c:v>9/14/2021</c:v>
                </c:pt>
                <c:pt idx="1762">
                  <c:v>9/15/2021</c:v>
                </c:pt>
                <c:pt idx="1763">
                  <c:v>9/16/2021</c:v>
                </c:pt>
                <c:pt idx="1764">
                  <c:v>9/17/2021</c:v>
                </c:pt>
                <c:pt idx="1765">
                  <c:v>9/20/2021</c:v>
                </c:pt>
                <c:pt idx="1766">
                  <c:v>9/21/2021</c:v>
                </c:pt>
                <c:pt idx="1767">
                  <c:v>9/22/2021</c:v>
                </c:pt>
                <c:pt idx="1768">
                  <c:v>9/23/2021</c:v>
                </c:pt>
                <c:pt idx="1769">
                  <c:v>9/24/2021</c:v>
                </c:pt>
                <c:pt idx="1770">
                  <c:v>9/27/2021</c:v>
                </c:pt>
                <c:pt idx="1771">
                  <c:v>9/28/2021</c:v>
                </c:pt>
                <c:pt idx="1772">
                  <c:v>9/29/2021</c:v>
                </c:pt>
                <c:pt idx="1773">
                  <c:v>9/30/2021</c:v>
                </c:pt>
                <c:pt idx="1774">
                  <c:v>10/1/2021</c:v>
                </c:pt>
                <c:pt idx="1775">
                  <c:v>10/4/2021</c:v>
                </c:pt>
                <c:pt idx="1776">
                  <c:v>10/5/2021</c:v>
                </c:pt>
                <c:pt idx="1777">
                  <c:v>10/6/2021</c:v>
                </c:pt>
                <c:pt idx="1778">
                  <c:v>10/7/2021</c:v>
                </c:pt>
                <c:pt idx="1779">
                  <c:v>10/8/2021</c:v>
                </c:pt>
                <c:pt idx="1780">
                  <c:v>10/11/2021</c:v>
                </c:pt>
                <c:pt idx="1781">
                  <c:v>10/12/2021</c:v>
                </c:pt>
                <c:pt idx="1782">
                  <c:v>10/13/2021</c:v>
                </c:pt>
                <c:pt idx="1783">
                  <c:v>10/14/2021</c:v>
                </c:pt>
                <c:pt idx="1784">
                  <c:v>10/15/2021</c:v>
                </c:pt>
                <c:pt idx="1785">
                  <c:v>10/18/2021</c:v>
                </c:pt>
                <c:pt idx="1786">
                  <c:v>10/19/2021</c:v>
                </c:pt>
                <c:pt idx="1787">
                  <c:v>10/20/2021</c:v>
                </c:pt>
                <c:pt idx="1788">
                  <c:v>10/21/2021</c:v>
                </c:pt>
                <c:pt idx="1789">
                  <c:v>10/22/2021</c:v>
                </c:pt>
                <c:pt idx="1790">
                  <c:v>10/25/2021</c:v>
                </c:pt>
                <c:pt idx="1791">
                  <c:v>10/26/2021</c:v>
                </c:pt>
                <c:pt idx="1792">
                  <c:v>10/27/2021</c:v>
                </c:pt>
                <c:pt idx="1793">
                  <c:v>10/28/2021</c:v>
                </c:pt>
                <c:pt idx="1794">
                  <c:v>10/29/2021</c:v>
                </c:pt>
                <c:pt idx="1795">
                  <c:v>11/1/2021</c:v>
                </c:pt>
                <c:pt idx="1796">
                  <c:v>11/2/2021</c:v>
                </c:pt>
                <c:pt idx="1797">
                  <c:v>11/3/2021</c:v>
                </c:pt>
                <c:pt idx="1798">
                  <c:v>11/4/2021</c:v>
                </c:pt>
                <c:pt idx="1799">
                  <c:v>11/5/2021</c:v>
                </c:pt>
                <c:pt idx="1800">
                  <c:v>11/8/2021</c:v>
                </c:pt>
                <c:pt idx="1801">
                  <c:v>11/9/2021</c:v>
                </c:pt>
                <c:pt idx="1802">
                  <c:v>11/10/2021</c:v>
                </c:pt>
                <c:pt idx="1803">
                  <c:v>11/11/2021</c:v>
                </c:pt>
                <c:pt idx="1804">
                  <c:v>11/12/2021</c:v>
                </c:pt>
                <c:pt idx="1805">
                  <c:v>11/15/2021</c:v>
                </c:pt>
                <c:pt idx="1806">
                  <c:v>11/16/2021</c:v>
                </c:pt>
                <c:pt idx="1807">
                  <c:v>11/17/2021</c:v>
                </c:pt>
                <c:pt idx="1808">
                  <c:v>11/18/2021</c:v>
                </c:pt>
                <c:pt idx="1809">
                  <c:v>11/19/2021</c:v>
                </c:pt>
                <c:pt idx="1810">
                  <c:v>11/22/2021</c:v>
                </c:pt>
                <c:pt idx="1811">
                  <c:v>11/23/2021</c:v>
                </c:pt>
                <c:pt idx="1812">
                  <c:v>11/24/2021</c:v>
                </c:pt>
                <c:pt idx="1813">
                  <c:v>11/26/2021</c:v>
                </c:pt>
                <c:pt idx="1814">
                  <c:v>11/29/2021</c:v>
                </c:pt>
                <c:pt idx="1815">
                  <c:v>11/30/2021</c:v>
                </c:pt>
                <c:pt idx="1816">
                  <c:v>12/1/2021</c:v>
                </c:pt>
                <c:pt idx="1817">
                  <c:v>12/2/2021</c:v>
                </c:pt>
                <c:pt idx="1818">
                  <c:v>12/3/2021</c:v>
                </c:pt>
                <c:pt idx="1819">
                  <c:v>12/6/2021</c:v>
                </c:pt>
                <c:pt idx="1820">
                  <c:v>12/7/2021</c:v>
                </c:pt>
                <c:pt idx="1821">
                  <c:v>12/8/2021</c:v>
                </c:pt>
                <c:pt idx="1822">
                  <c:v>12/9/2021</c:v>
                </c:pt>
                <c:pt idx="1823">
                  <c:v>12/10/2021</c:v>
                </c:pt>
                <c:pt idx="1824">
                  <c:v>12/13/2021</c:v>
                </c:pt>
                <c:pt idx="1825">
                  <c:v>12/14/2021</c:v>
                </c:pt>
                <c:pt idx="1826">
                  <c:v>12/15/2021</c:v>
                </c:pt>
                <c:pt idx="1827">
                  <c:v>12/16/2021</c:v>
                </c:pt>
                <c:pt idx="1828">
                  <c:v>12/17/2021</c:v>
                </c:pt>
                <c:pt idx="1829">
                  <c:v>12/20/2021</c:v>
                </c:pt>
                <c:pt idx="1830">
                  <c:v>12/21/2021</c:v>
                </c:pt>
                <c:pt idx="1831">
                  <c:v>12/22/2021</c:v>
                </c:pt>
                <c:pt idx="1832">
                  <c:v>12/23/2021</c:v>
                </c:pt>
                <c:pt idx="1833">
                  <c:v>12/27/2021</c:v>
                </c:pt>
                <c:pt idx="1834">
                  <c:v>12/28/2021</c:v>
                </c:pt>
                <c:pt idx="1835">
                  <c:v>12/29/2021</c:v>
                </c:pt>
                <c:pt idx="1836">
                  <c:v>12/30/2021</c:v>
                </c:pt>
                <c:pt idx="1837">
                  <c:v>12/31/2021</c:v>
                </c:pt>
                <c:pt idx="1838">
                  <c:v>1/3/2022</c:v>
                </c:pt>
                <c:pt idx="1839">
                  <c:v>1/4/2022</c:v>
                </c:pt>
                <c:pt idx="1840">
                  <c:v>1/5/2022</c:v>
                </c:pt>
                <c:pt idx="1841">
                  <c:v>1/6/2022</c:v>
                </c:pt>
                <c:pt idx="1842">
                  <c:v>1/7/2022</c:v>
                </c:pt>
                <c:pt idx="1843">
                  <c:v>1/10/2022</c:v>
                </c:pt>
                <c:pt idx="1844">
                  <c:v>1/11/2022</c:v>
                </c:pt>
                <c:pt idx="1845">
                  <c:v>1/12/2022</c:v>
                </c:pt>
                <c:pt idx="1846">
                  <c:v>1/13/2022</c:v>
                </c:pt>
                <c:pt idx="1847">
                  <c:v>1/14/2022</c:v>
                </c:pt>
                <c:pt idx="1848">
                  <c:v>1/18/2022</c:v>
                </c:pt>
                <c:pt idx="1849">
                  <c:v>1/19/2022</c:v>
                </c:pt>
                <c:pt idx="1850">
                  <c:v>1/20/2022</c:v>
                </c:pt>
                <c:pt idx="1851">
                  <c:v>1/21/2022</c:v>
                </c:pt>
                <c:pt idx="1852">
                  <c:v>1/24/2022</c:v>
                </c:pt>
                <c:pt idx="1853">
                  <c:v>1/25/2022</c:v>
                </c:pt>
                <c:pt idx="1854">
                  <c:v>1/26/2022</c:v>
                </c:pt>
                <c:pt idx="1855">
                  <c:v>1/27/2022</c:v>
                </c:pt>
                <c:pt idx="1856">
                  <c:v>1/28/2022</c:v>
                </c:pt>
                <c:pt idx="1857">
                  <c:v>1/31/2022</c:v>
                </c:pt>
                <c:pt idx="1858">
                  <c:v>2/1/2022</c:v>
                </c:pt>
                <c:pt idx="1859">
                  <c:v>2/2/2022</c:v>
                </c:pt>
                <c:pt idx="1860">
                  <c:v>2/3/2022</c:v>
                </c:pt>
                <c:pt idx="1861">
                  <c:v>2/4/2022</c:v>
                </c:pt>
                <c:pt idx="1862">
                  <c:v>2/7/2022</c:v>
                </c:pt>
                <c:pt idx="1863">
                  <c:v>2/8/2022</c:v>
                </c:pt>
                <c:pt idx="1864">
                  <c:v>2/9/2022</c:v>
                </c:pt>
                <c:pt idx="1865">
                  <c:v>2/10/2022</c:v>
                </c:pt>
                <c:pt idx="1866">
                  <c:v>2/11/2022</c:v>
                </c:pt>
                <c:pt idx="1867">
                  <c:v>2/14/2022</c:v>
                </c:pt>
                <c:pt idx="1868">
                  <c:v>2/15/2022</c:v>
                </c:pt>
                <c:pt idx="1869">
                  <c:v>2/16/2022</c:v>
                </c:pt>
                <c:pt idx="1870">
                  <c:v>2/17/2022</c:v>
                </c:pt>
                <c:pt idx="1871">
                  <c:v>2/18/2022</c:v>
                </c:pt>
                <c:pt idx="1872">
                  <c:v>2/22/2022</c:v>
                </c:pt>
                <c:pt idx="1873">
                  <c:v>2/23/2022</c:v>
                </c:pt>
                <c:pt idx="1874">
                  <c:v>2/24/2022</c:v>
                </c:pt>
                <c:pt idx="1875">
                  <c:v>2/25/2022</c:v>
                </c:pt>
                <c:pt idx="1876">
                  <c:v>2/28/2022</c:v>
                </c:pt>
                <c:pt idx="1877">
                  <c:v>3/1/2022</c:v>
                </c:pt>
                <c:pt idx="1878">
                  <c:v>3/2/2022</c:v>
                </c:pt>
                <c:pt idx="1879">
                  <c:v>3/3/2022</c:v>
                </c:pt>
                <c:pt idx="1880">
                  <c:v>3/4/2022</c:v>
                </c:pt>
                <c:pt idx="1881">
                  <c:v>3/7/2022</c:v>
                </c:pt>
                <c:pt idx="1882">
                  <c:v>3/8/2022</c:v>
                </c:pt>
                <c:pt idx="1883">
                  <c:v>3/9/2022</c:v>
                </c:pt>
                <c:pt idx="1884">
                  <c:v>3/10/2022</c:v>
                </c:pt>
                <c:pt idx="1885">
                  <c:v>3/11/2022</c:v>
                </c:pt>
                <c:pt idx="1886">
                  <c:v>3/14/2022</c:v>
                </c:pt>
                <c:pt idx="1887">
                  <c:v>3/15/2022</c:v>
                </c:pt>
                <c:pt idx="1888">
                  <c:v>3/16/2022</c:v>
                </c:pt>
                <c:pt idx="1889">
                  <c:v>3/17/2022</c:v>
                </c:pt>
                <c:pt idx="1890">
                  <c:v>3/18/2022</c:v>
                </c:pt>
                <c:pt idx="1891">
                  <c:v>3/21/2022</c:v>
                </c:pt>
                <c:pt idx="1892">
                  <c:v>3/22/2022</c:v>
                </c:pt>
                <c:pt idx="1893">
                  <c:v>3/23/2022</c:v>
                </c:pt>
                <c:pt idx="1894">
                  <c:v>3/24/2022</c:v>
                </c:pt>
                <c:pt idx="1895">
                  <c:v>3/25/2022</c:v>
                </c:pt>
                <c:pt idx="1896">
                  <c:v>3/28/2022</c:v>
                </c:pt>
                <c:pt idx="1897">
                  <c:v>3/29/2022</c:v>
                </c:pt>
                <c:pt idx="1898">
                  <c:v>3/30/2022</c:v>
                </c:pt>
                <c:pt idx="1899">
                  <c:v>3/31/2022</c:v>
                </c:pt>
                <c:pt idx="1900">
                  <c:v>4/1/2022</c:v>
                </c:pt>
                <c:pt idx="1901">
                  <c:v>4/4/2022</c:v>
                </c:pt>
                <c:pt idx="1902">
                  <c:v>4/5/2022</c:v>
                </c:pt>
                <c:pt idx="1903">
                  <c:v>4/6/2022</c:v>
                </c:pt>
                <c:pt idx="1904">
                  <c:v>4/7/2022</c:v>
                </c:pt>
                <c:pt idx="1905">
                  <c:v>4/8/2022</c:v>
                </c:pt>
                <c:pt idx="1906">
                  <c:v>4/11/2022</c:v>
                </c:pt>
                <c:pt idx="1907">
                  <c:v>4/12/2022</c:v>
                </c:pt>
                <c:pt idx="1908">
                  <c:v>4/13/2022</c:v>
                </c:pt>
                <c:pt idx="1909">
                  <c:v>4/14/2022</c:v>
                </c:pt>
                <c:pt idx="1910">
                  <c:v>4/18/2022</c:v>
                </c:pt>
                <c:pt idx="1911">
                  <c:v>4/19/2022</c:v>
                </c:pt>
                <c:pt idx="1912">
                  <c:v>4/20/2022</c:v>
                </c:pt>
                <c:pt idx="1913">
                  <c:v>4/21/2022</c:v>
                </c:pt>
                <c:pt idx="1914">
                  <c:v>4/22/2022</c:v>
                </c:pt>
                <c:pt idx="1915">
                  <c:v>4/25/2022</c:v>
                </c:pt>
                <c:pt idx="1916">
                  <c:v>4/26/2022</c:v>
                </c:pt>
                <c:pt idx="1917">
                  <c:v>4/27/2022</c:v>
                </c:pt>
                <c:pt idx="1918">
                  <c:v>4/28/2022</c:v>
                </c:pt>
                <c:pt idx="1919">
                  <c:v>4/29/2022</c:v>
                </c:pt>
                <c:pt idx="1920">
                  <c:v>5/2/2022</c:v>
                </c:pt>
                <c:pt idx="1921">
                  <c:v>5/3/2022</c:v>
                </c:pt>
                <c:pt idx="1922">
                  <c:v>5/4/2022</c:v>
                </c:pt>
                <c:pt idx="1923">
                  <c:v>5/5/2022</c:v>
                </c:pt>
                <c:pt idx="1924">
                  <c:v>5/6/2022</c:v>
                </c:pt>
                <c:pt idx="1925">
                  <c:v>5/9/2022</c:v>
                </c:pt>
                <c:pt idx="1926">
                  <c:v>5/10/2022</c:v>
                </c:pt>
                <c:pt idx="1927">
                  <c:v>5/11/2022</c:v>
                </c:pt>
                <c:pt idx="1928">
                  <c:v>5/12/2022</c:v>
                </c:pt>
                <c:pt idx="1929">
                  <c:v>5/13/2022</c:v>
                </c:pt>
                <c:pt idx="1930">
                  <c:v>5/16/2022</c:v>
                </c:pt>
                <c:pt idx="1931">
                  <c:v>5/17/2022</c:v>
                </c:pt>
                <c:pt idx="1932">
                  <c:v>5/18/2022</c:v>
                </c:pt>
                <c:pt idx="1933">
                  <c:v>5/19/2022</c:v>
                </c:pt>
                <c:pt idx="1934">
                  <c:v>5/20/2022</c:v>
                </c:pt>
                <c:pt idx="1935">
                  <c:v>5/23/2022</c:v>
                </c:pt>
                <c:pt idx="1936">
                  <c:v>5/24/2022</c:v>
                </c:pt>
                <c:pt idx="1937">
                  <c:v>5/25/2022</c:v>
                </c:pt>
                <c:pt idx="1938">
                  <c:v>5/26/2022</c:v>
                </c:pt>
                <c:pt idx="1939">
                  <c:v>5/27/2022</c:v>
                </c:pt>
                <c:pt idx="1940">
                  <c:v>5/31/2022</c:v>
                </c:pt>
                <c:pt idx="1941">
                  <c:v>6/1/2022</c:v>
                </c:pt>
                <c:pt idx="1942">
                  <c:v>6/2/2022</c:v>
                </c:pt>
                <c:pt idx="1943">
                  <c:v>6/3/2022</c:v>
                </c:pt>
                <c:pt idx="1944">
                  <c:v>6/6/2022</c:v>
                </c:pt>
                <c:pt idx="1945">
                  <c:v>6/7/2022</c:v>
                </c:pt>
                <c:pt idx="1946">
                  <c:v>6/8/2022</c:v>
                </c:pt>
                <c:pt idx="1947">
                  <c:v>6/9/2022</c:v>
                </c:pt>
                <c:pt idx="1948">
                  <c:v>6/10/2022</c:v>
                </c:pt>
                <c:pt idx="1949">
                  <c:v>6/13/2022</c:v>
                </c:pt>
                <c:pt idx="1950">
                  <c:v>6/14/2022</c:v>
                </c:pt>
                <c:pt idx="1951">
                  <c:v>6/15/2022</c:v>
                </c:pt>
                <c:pt idx="1952">
                  <c:v>6/16/2022</c:v>
                </c:pt>
                <c:pt idx="1953">
                  <c:v>6/17/2022</c:v>
                </c:pt>
                <c:pt idx="1954">
                  <c:v>6/21/2022</c:v>
                </c:pt>
                <c:pt idx="1955">
                  <c:v>6/22/2022</c:v>
                </c:pt>
                <c:pt idx="1956">
                  <c:v>6/23/2022</c:v>
                </c:pt>
                <c:pt idx="1957">
                  <c:v>6/24/2022</c:v>
                </c:pt>
                <c:pt idx="1958">
                  <c:v>6/27/2022</c:v>
                </c:pt>
                <c:pt idx="1959">
                  <c:v>6/28/2022</c:v>
                </c:pt>
                <c:pt idx="1960">
                  <c:v>6/29/2022</c:v>
                </c:pt>
                <c:pt idx="1961">
                  <c:v>6/30/2022</c:v>
                </c:pt>
                <c:pt idx="1962">
                  <c:v>7/1/2022</c:v>
                </c:pt>
                <c:pt idx="1963">
                  <c:v>7/5/2022</c:v>
                </c:pt>
                <c:pt idx="1964">
                  <c:v>7/6/2022</c:v>
                </c:pt>
                <c:pt idx="1965">
                  <c:v>7/7/2022</c:v>
                </c:pt>
                <c:pt idx="1966">
                  <c:v>7/8/2022</c:v>
                </c:pt>
                <c:pt idx="1967">
                  <c:v>7/11/2022</c:v>
                </c:pt>
                <c:pt idx="1968">
                  <c:v>7/12/2022</c:v>
                </c:pt>
                <c:pt idx="1969">
                  <c:v>7/13/2022</c:v>
                </c:pt>
                <c:pt idx="1970">
                  <c:v>7/14/2022</c:v>
                </c:pt>
                <c:pt idx="1971">
                  <c:v>7/15/2022</c:v>
                </c:pt>
                <c:pt idx="1972">
                  <c:v>7/18/2022</c:v>
                </c:pt>
                <c:pt idx="1973">
                  <c:v>7/19/2022</c:v>
                </c:pt>
                <c:pt idx="1974">
                  <c:v>7/20/2022</c:v>
                </c:pt>
                <c:pt idx="1975">
                  <c:v>7/21/2022</c:v>
                </c:pt>
                <c:pt idx="1976">
                  <c:v>7/22/2022</c:v>
                </c:pt>
                <c:pt idx="1977">
                  <c:v>7/25/2022</c:v>
                </c:pt>
                <c:pt idx="1978">
                  <c:v>7/26/2022</c:v>
                </c:pt>
                <c:pt idx="1979">
                  <c:v>7/27/2022</c:v>
                </c:pt>
                <c:pt idx="1980">
                  <c:v>7/28/2022</c:v>
                </c:pt>
                <c:pt idx="1981">
                  <c:v>7/29/2022</c:v>
                </c:pt>
                <c:pt idx="1982">
                  <c:v>8/1/2022</c:v>
                </c:pt>
                <c:pt idx="1983">
                  <c:v>8/2/2022</c:v>
                </c:pt>
                <c:pt idx="1984">
                  <c:v>8/3/2022</c:v>
                </c:pt>
                <c:pt idx="1985">
                  <c:v>8/4/2022</c:v>
                </c:pt>
                <c:pt idx="1986">
                  <c:v>8/5/2022</c:v>
                </c:pt>
                <c:pt idx="1987">
                  <c:v>8/8/2022</c:v>
                </c:pt>
                <c:pt idx="1988">
                  <c:v>8/9/2022</c:v>
                </c:pt>
                <c:pt idx="1989">
                  <c:v>8/10/2022</c:v>
                </c:pt>
                <c:pt idx="1990">
                  <c:v>8/11/2022</c:v>
                </c:pt>
                <c:pt idx="1991">
                  <c:v>8/12/2022</c:v>
                </c:pt>
                <c:pt idx="1992">
                  <c:v>8/15/2022</c:v>
                </c:pt>
                <c:pt idx="1993">
                  <c:v>8/16/2022</c:v>
                </c:pt>
                <c:pt idx="1994">
                  <c:v>8/17/2022</c:v>
                </c:pt>
                <c:pt idx="1995">
                  <c:v>8/18/2022</c:v>
                </c:pt>
                <c:pt idx="1996">
                  <c:v>8/19/2022</c:v>
                </c:pt>
                <c:pt idx="1997">
                  <c:v>8/22/2022</c:v>
                </c:pt>
                <c:pt idx="1998">
                  <c:v>8/23/2022</c:v>
                </c:pt>
                <c:pt idx="1999">
                  <c:v>8/24/2022</c:v>
                </c:pt>
                <c:pt idx="2000">
                  <c:v>8/25/2022</c:v>
                </c:pt>
                <c:pt idx="2001">
                  <c:v>8/26/2022</c:v>
                </c:pt>
                <c:pt idx="2002">
                  <c:v>8/29/2022</c:v>
                </c:pt>
                <c:pt idx="2003">
                  <c:v>8/30/2022</c:v>
                </c:pt>
                <c:pt idx="2004">
                  <c:v>8/31/2022</c:v>
                </c:pt>
                <c:pt idx="2005">
                  <c:v>9/1/2022</c:v>
                </c:pt>
                <c:pt idx="2006">
                  <c:v>9/2/2022</c:v>
                </c:pt>
                <c:pt idx="2007">
                  <c:v>9/6/2022</c:v>
                </c:pt>
                <c:pt idx="2008">
                  <c:v>9/7/2022</c:v>
                </c:pt>
                <c:pt idx="2009">
                  <c:v>9/8/2022</c:v>
                </c:pt>
                <c:pt idx="2010">
                  <c:v>9/9/2022</c:v>
                </c:pt>
                <c:pt idx="2011">
                  <c:v>9/12/2022</c:v>
                </c:pt>
                <c:pt idx="2012">
                  <c:v>9/13/2022</c:v>
                </c:pt>
                <c:pt idx="2013">
                  <c:v>9/14/2022</c:v>
                </c:pt>
                <c:pt idx="2014">
                  <c:v>9/15/2022</c:v>
                </c:pt>
                <c:pt idx="2015">
                  <c:v>9/16/2022</c:v>
                </c:pt>
                <c:pt idx="2016">
                  <c:v>9/19/2022</c:v>
                </c:pt>
                <c:pt idx="2017">
                  <c:v>9/20/2022</c:v>
                </c:pt>
                <c:pt idx="2018">
                  <c:v>9/21/2022</c:v>
                </c:pt>
                <c:pt idx="2019">
                  <c:v>9/22/2022</c:v>
                </c:pt>
                <c:pt idx="2020">
                  <c:v>9/23/2022</c:v>
                </c:pt>
                <c:pt idx="2021">
                  <c:v>9/26/2022</c:v>
                </c:pt>
                <c:pt idx="2022">
                  <c:v>9/27/2022</c:v>
                </c:pt>
                <c:pt idx="2023">
                  <c:v>9/28/2022</c:v>
                </c:pt>
                <c:pt idx="2024">
                  <c:v>9/29/2022</c:v>
                </c:pt>
                <c:pt idx="2025">
                  <c:v>9/30/2022</c:v>
                </c:pt>
                <c:pt idx="2026">
                  <c:v>10/3/2022</c:v>
                </c:pt>
                <c:pt idx="2027">
                  <c:v>10/4/2022</c:v>
                </c:pt>
                <c:pt idx="2028">
                  <c:v>10/5/2022</c:v>
                </c:pt>
                <c:pt idx="2029">
                  <c:v>10/6/2022</c:v>
                </c:pt>
                <c:pt idx="2030">
                  <c:v>10/7/2022</c:v>
                </c:pt>
                <c:pt idx="2031">
                  <c:v>10/10/2022</c:v>
                </c:pt>
                <c:pt idx="2032">
                  <c:v>10/11/2022</c:v>
                </c:pt>
                <c:pt idx="2033">
                  <c:v>10/12/2022</c:v>
                </c:pt>
                <c:pt idx="2034">
                  <c:v>10/13/2022</c:v>
                </c:pt>
                <c:pt idx="2035">
                  <c:v>10/14/2022</c:v>
                </c:pt>
                <c:pt idx="2036">
                  <c:v>10/17/2022</c:v>
                </c:pt>
                <c:pt idx="2037">
                  <c:v>10/18/2022</c:v>
                </c:pt>
                <c:pt idx="2038">
                  <c:v>10/19/2022</c:v>
                </c:pt>
                <c:pt idx="2039">
                  <c:v>10/20/2022</c:v>
                </c:pt>
                <c:pt idx="2040">
                  <c:v>10/21/2022</c:v>
                </c:pt>
                <c:pt idx="2041">
                  <c:v>10/24/2022</c:v>
                </c:pt>
                <c:pt idx="2042">
                  <c:v>10/25/2022</c:v>
                </c:pt>
                <c:pt idx="2043">
                  <c:v>10/26/2022</c:v>
                </c:pt>
                <c:pt idx="2044">
                  <c:v>10/27/2022</c:v>
                </c:pt>
                <c:pt idx="2045">
                  <c:v>10/28/2022</c:v>
                </c:pt>
                <c:pt idx="2046">
                  <c:v>10/31/2022</c:v>
                </c:pt>
                <c:pt idx="2047">
                  <c:v>11/1/2022</c:v>
                </c:pt>
                <c:pt idx="2048">
                  <c:v>11/2/2022</c:v>
                </c:pt>
                <c:pt idx="2049">
                  <c:v>11/3/2022</c:v>
                </c:pt>
                <c:pt idx="2050">
                  <c:v>11/4/2022</c:v>
                </c:pt>
                <c:pt idx="2051">
                  <c:v>11/7/2022</c:v>
                </c:pt>
                <c:pt idx="2052">
                  <c:v>11/8/2022</c:v>
                </c:pt>
                <c:pt idx="2053">
                  <c:v>11/9/2022</c:v>
                </c:pt>
                <c:pt idx="2054">
                  <c:v>11/10/2022</c:v>
                </c:pt>
                <c:pt idx="2055">
                  <c:v>11/11/2022</c:v>
                </c:pt>
                <c:pt idx="2056">
                  <c:v>11/14/2022</c:v>
                </c:pt>
                <c:pt idx="2057">
                  <c:v>11/15/2022</c:v>
                </c:pt>
                <c:pt idx="2058">
                  <c:v>11/16/2022</c:v>
                </c:pt>
                <c:pt idx="2059">
                  <c:v>11/17/2022</c:v>
                </c:pt>
                <c:pt idx="2060">
                  <c:v>11/18/2022</c:v>
                </c:pt>
                <c:pt idx="2061">
                  <c:v>11/21/2022</c:v>
                </c:pt>
                <c:pt idx="2062">
                  <c:v>11/22/2022</c:v>
                </c:pt>
                <c:pt idx="2063">
                  <c:v>11/23/2022</c:v>
                </c:pt>
                <c:pt idx="2064">
                  <c:v>11/25/2022</c:v>
                </c:pt>
                <c:pt idx="2065">
                  <c:v>11/28/2022</c:v>
                </c:pt>
                <c:pt idx="2066">
                  <c:v>11/29/2022</c:v>
                </c:pt>
                <c:pt idx="2067">
                  <c:v>11/30/2022</c:v>
                </c:pt>
                <c:pt idx="2068">
                  <c:v>12/1/2022</c:v>
                </c:pt>
                <c:pt idx="2069">
                  <c:v>12/2/2022</c:v>
                </c:pt>
                <c:pt idx="2070">
                  <c:v>12/5/2022</c:v>
                </c:pt>
                <c:pt idx="2071">
                  <c:v>12/6/2022</c:v>
                </c:pt>
                <c:pt idx="2072">
                  <c:v>12/7/2022</c:v>
                </c:pt>
                <c:pt idx="2073">
                  <c:v>12/8/2022</c:v>
                </c:pt>
                <c:pt idx="2074">
                  <c:v>12/9/2022</c:v>
                </c:pt>
                <c:pt idx="2075">
                  <c:v>12/12/2022</c:v>
                </c:pt>
                <c:pt idx="2076">
                  <c:v>12/13/2022</c:v>
                </c:pt>
                <c:pt idx="2077">
                  <c:v>12/14/2022</c:v>
                </c:pt>
                <c:pt idx="2078">
                  <c:v>12/15/2022</c:v>
                </c:pt>
                <c:pt idx="2079">
                  <c:v>12/16/2022</c:v>
                </c:pt>
                <c:pt idx="2080">
                  <c:v>12/19/2022</c:v>
                </c:pt>
                <c:pt idx="2081">
                  <c:v>12/20/2022</c:v>
                </c:pt>
                <c:pt idx="2082">
                  <c:v>12/21/2022</c:v>
                </c:pt>
                <c:pt idx="2083">
                  <c:v>12/22/2022</c:v>
                </c:pt>
                <c:pt idx="2084">
                  <c:v>12/23/2022</c:v>
                </c:pt>
                <c:pt idx="2085">
                  <c:v>12/27/2022</c:v>
                </c:pt>
                <c:pt idx="2086">
                  <c:v>12/28/2022</c:v>
                </c:pt>
                <c:pt idx="2087">
                  <c:v>12/29/2022</c:v>
                </c:pt>
                <c:pt idx="2088">
                  <c:v>12/30/2022</c:v>
                </c:pt>
                <c:pt idx="2089">
                  <c:v>1/3/2023</c:v>
                </c:pt>
                <c:pt idx="2090">
                  <c:v>1/4/2023</c:v>
                </c:pt>
                <c:pt idx="2091">
                  <c:v>1/5/2023</c:v>
                </c:pt>
                <c:pt idx="2092">
                  <c:v>1/6/2023</c:v>
                </c:pt>
                <c:pt idx="2093">
                  <c:v>1/9/2023</c:v>
                </c:pt>
                <c:pt idx="2094">
                  <c:v>1/10/2023</c:v>
                </c:pt>
                <c:pt idx="2095">
                  <c:v>1/11/2023</c:v>
                </c:pt>
                <c:pt idx="2096">
                  <c:v>1/12/2023</c:v>
                </c:pt>
                <c:pt idx="2097">
                  <c:v>1/13/2023</c:v>
                </c:pt>
                <c:pt idx="2098">
                  <c:v>1/17/2023</c:v>
                </c:pt>
                <c:pt idx="2099">
                  <c:v>1/18/2023</c:v>
                </c:pt>
                <c:pt idx="2100">
                  <c:v>1/19/2023</c:v>
                </c:pt>
                <c:pt idx="2101">
                  <c:v>1/20/2023</c:v>
                </c:pt>
                <c:pt idx="2102">
                  <c:v>1/23/2023</c:v>
                </c:pt>
                <c:pt idx="2103">
                  <c:v>1/24/2023</c:v>
                </c:pt>
                <c:pt idx="2104">
                  <c:v>1/25/2023</c:v>
                </c:pt>
                <c:pt idx="2105">
                  <c:v>1/26/2023</c:v>
                </c:pt>
                <c:pt idx="2106">
                  <c:v>1/27/2023</c:v>
                </c:pt>
                <c:pt idx="2107">
                  <c:v>1/30/2023</c:v>
                </c:pt>
                <c:pt idx="2108">
                  <c:v>1/31/2023</c:v>
                </c:pt>
                <c:pt idx="2109">
                  <c:v>2/1/2023</c:v>
                </c:pt>
                <c:pt idx="2110">
                  <c:v>2/2/2023</c:v>
                </c:pt>
                <c:pt idx="2111">
                  <c:v>2/3/2023</c:v>
                </c:pt>
                <c:pt idx="2112">
                  <c:v>2/6/2023</c:v>
                </c:pt>
                <c:pt idx="2113">
                  <c:v>2/7/2023</c:v>
                </c:pt>
                <c:pt idx="2114">
                  <c:v>2/8/2023</c:v>
                </c:pt>
                <c:pt idx="2115">
                  <c:v>2/9/2023</c:v>
                </c:pt>
                <c:pt idx="2116">
                  <c:v>2/10/2023</c:v>
                </c:pt>
                <c:pt idx="2117">
                  <c:v>2/13/2023</c:v>
                </c:pt>
                <c:pt idx="2118">
                  <c:v>2/14/2023</c:v>
                </c:pt>
                <c:pt idx="2119">
                  <c:v>2/15/2023</c:v>
                </c:pt>
                <c:pt idx="2120">
                  <c:v>2/16/2023</c:v>
                </c:pt>
                <c:pt idx="2121">
                  <c:v>2/17/2023</c:v>
                </c:pt>
                <c:pt idx="2122">
                  <c:v>2/21/2023</c:v>
                </c:pt>
                <c:pt idx="2123">
                  <c:v>2/22/2023</c:v>
                </c:pt>
                <c:pt idx="2124">
                  <c:v>2/23/2023</c:v>
                </c:pt>
                <c:pt idx="2125">
                  <c:v>2/24/2023</c:v>
                </c:pt>
                <c:pt idx="2126">
                  <c:v>2/27/2023</c:v>
                </c:pt>
                <c:pt idx="2127">
                  <c:v>2/28/2023</c:v>
                </c:pt>
                <c:pt idx="2128">
                  <c:v>3/1/2023</c:v>
                </c:pt>
                <c:pt idx="2129">
                  <c:v>3/2/2023</c:v>
                </c:pt>
                <c:pt idx="2130">
                  <c:v>3/3/2023</c:v>
                </c:pt>
                <c:pt idx="2131">
                  <c:v>3/6/2023</c:v>
                </c:pt>
                <c:pt idx="2132">
                  <c:v>3/7/2023</c:v>
                </c:pt>
                <c:pt idx="2133">
                  <c:v>3/8/2023</c:v>
                </c:pt>
                <c:pt idx="2134">
                  <c:v>3/9/2023</c:v>
                </c:pt>
                <c:pt idx="2135">
                  <c:v>3/10/2023</c:v>
                </c:pt>
                <c:pt idx="2136">
                  <c:v>3/13/2023</c:v>
                </c:pt>
                <c:pt idx="2137">
                  <c:v>3/14/2023</c:v>
                </c:pt>
                <c:pt idx="2138">
                  <c:v>3/15/2023</c:v>
                </c:pt>
                <c:pt idx="2139">
                  <c:v>3/16/2023</c:v>
                </c:pt>
                <c:pt idx="2140">
                  <c:v>3/17/2023</c:v>
                </c:pt>
                <c:pt idx="2141">
                  <c:v>3/20/2023</c:v>
                </c:pt>
                <c:pt idx="2142">
                  <c:v>3/21/2023</c:v>
                </c:pt>
                <c:pt idx="2143">
                  <c:v>3/22/2023</c:v>
                </c:pt>
                <c:pt idx="2144">
                  <c:v>3/23/2023</c:v>
                </c:pt>
                <c:pt idx="2145">
                  <c:v>3/24/2023</c:v>
                </c:pt>
                <c:pt idx="2146">
                  <c:v>3/27/2023</c:v>
                </c:pt>
                <c:pt idx="2147">
                  <c:v>3/28/2023</c:v>
                </c:pt>
                <c:pt idx="2148">
                  <c:v>3/29/2023</c:v>
                </c:pt>
                <c:pt idx="2149">
                  <c:v>3/30/2023</c:v>
                </c:pt>
                <c:pt idx="2150">
                  <c:v>3/31/2023</c:v>
                </c:pt>
                <c:pt idx="2151">
                  <c:v>4/3/2023</c:v>
                </c:pt>
                <c:pt idx="2152">
                  <c:v>4/4/2023</c:v>
                </c:pt>
                <c:pt idx="2153">
                  <c:v>4/5/2023</c:v>
                </c:pt>
                <c:pt idx="2154">
                  <c:v>4/6/2023</c:v>
                </c:pt>
                <c:pt idx="2155">
                  <c:v>4/10/2023</c:v>
                </c:pt>
                <c:pt idx="2156">
                  <c:v>4/11/2023</c:v>
                </c:pt>
                <c:pt idx="2157">
                  <c:v>4/12/2023</c:v>
                </c:pt>
                <c:pt idx="2158">
                  <c:v>4/13/2023</c:v>
                </c:pt>
                <c:pt idx="2159">
                  <c:v>4/14/2023</c:v>
                </c:pt>
                <c:pt idx="2160">
                  <c:v>4/17/2023</c:v>
                </c:pt>
                <c:pt idx="2161">
                  <c:v>4/18/2023</c:v>
                </c:pt>
                <c:pt idx="2162">
                  <c:v>4/19/2023</c:v>
                </c:pt>
                <c:pt idx="2163">
                  <c:v>4/20/2023</c:v>
                </c:pt>
                <c:pt idx="2164">
                  <c:v>4/21/2023</c:v>
                </c:pt>
                <c:pt idx="2165">
                  <c:v>4/24/2023</c:v>
                </c:pt>
                <c:pt idx="2166">
                  <c:v>4/25/2023</c:v>
                </c:pt>
                <c:pt idx="2167">
                  <c:v>4/26/2023</c:v>
                </c:pt>
                <c:pt idx="2168">
                  <c:v>4/27/2023</c:v>
                </c:pt>
                <c:pt idx="2169">
                  <c:v>4/28/2023</c:v>
                </c:pt>
                <c:pt idx="2170">
                  <c:v>5/1/2023</c:v>
                </c:pt>
                <c:pt idx="2171">
                  <c:v>5/2/2023</c:v>
                </c:pt>
                <c:pt idx="2172">
                  <c:v>5/3/2023</c:v>
                </c:pt>
                <c:pt idx="2173">
                  <c:v>5/4/2023</c:v>
                </c:pt>
                <c:pt idx="2174">
                  <c:v>5/5/2023</c:v>
                </c:pt>
                <c:pt idx="2175">
                  <c:v>5/8/2023</c:v>
                </c:pt>
                <c:pt idx="2176">
                  <c:v>5/9/2023</c:v>
                </c:pt>
                <c:pt idx="2177">
                  <c:v>5/10/2023</c:v>
                </c:pt>
                <c:pt idx="2178">
                  <c:v>5/11/2023</c:v>
                </c:pt>
                <c:pt idx="2179">
                  <c:v>5/12/2023</c:v>
                </c:pt>
                <c:pt idx="2180">
                  <c:v>5/15/2023</c:v>
                </c:pt>
                <c:pt idx="2181">
                  <c:v>5/16/2023</c:v>
                </c:pt>
                <c:pt idx="2182">
                  <c:v>5/17/2023</c:v>
                </c:pt>
                <c:pt idx="2183">
                  <c:v>5/18/2023</c:v>
                </c:pt>
                <c:pt idx="2184">
                  <c:v>5/19/2023</c:v>
                </c:pt>
                <c:pt idx="2185">
                  <c:v>5/22/2023</c:v>
                </c:pt>
                <c:pt idx="2186">
                  <c:v>5/23/2023</c:v>
                </c:pt>
                <c:pt idx="2187">
                  <c:v>5/24/2023</c:v>
                </c:pt>
                <c:pt idx="2188">
                  <c:v>5/25/2023</c:v>
                </c:pt>
                <c:pt idx="2189">
                  <c:v>5/26/2023</c:v>
                </c:pt>
                <c:pt idx="2190">
                  <c:v>5/30/2023</c:v>
                </c:pt>
                <c:pt idx="2191">
                  <c:v>5/31/2023</c:v>
                </c:pt>
                <c:pt idx="2192">
                  <c:v>6/1/2023</c:v>
                </c:pt>
                <c:pt idx="2193">
                  <c:v>6/2/2023</c:v>
                </c:pt>
                <c:pt idx="2194">
                  <c:v>6/5/2023</c:v>
                </c:pt>
                <c:pt idx="2195">
                  <c:v>6/6/2023</c:v>
                </c:pt>
                <c:pt idx="2196">
                  <c:v>6/7/2023</c:v>
                </c:pt>
                <c:pt idx="2197">
                  <c:v>6/8/2023</c:v>
                </c:pt>
                <c:pt idx="2198">
                  <c:v>6/9/2023</c:v>
                </c:pt>
                <c:pt idx="2199">
                  <c:v>6/12/2023</c:v>
                </c:pt>
                <c:pt idx="2200">
                  <c:v>6/13/2023</c:v>
                </c:pt>
                <c:pt idx="2201">
                  <c:v>6/14/2023</c:v>
                </c:pt>
                <c:pt idx="2202">
                  <c:v>6/15/2023</c:v>
                </c:pt>
                <c:pt idx="2203">
                  <c:v>6/16/2023</c:v>
                </c:pt>
                <c:pt idx="2204">
                  <c:v>6/20/2023</c:v>
                </c:pt>
                <c:pt idx="2205">
                  <c:v>6/21/2023</c:v>
                </c:pt>
                <c:pt idx="2206">
                  <c:v>6/22/2023</c:v>
                </c:pt>
                <c:pt idx="2207">
                  <c:v>6/23/2023</c:v>
                </c:pt>
                <c:pt idx="2208">
                  <c:v>6/26/2023</c:v>
                </c:pt>
                <c:pt idx="2209">
                  <c:v>6/27/2023</c:v>
                </c:pt>
                <c:pt idx="2210">
                  <c:v>6/28/2023</c:v>
                </c:pt>
                <c:pt idx="2211">
                  <c:v>6/29/2023</c:v>
                </c:pt>
                <c:pt idx="2212">
                  <c:v>6/30/2023</c:v>
                </c:pt>
                <c:pt idx="2213">
                  <c:v>7/3/2023</c:v>
                </c:pt>
                <c:pt idx="2214">
                  <c:v>7/5/2023</c:v>
                </c:pt>
                <c:pt idx="2215">
                  <c:v>7/6/2023</c:v>
                </c:pt>
                <c:pt idx="2216">
                  <c:v>7/7/2023</c:v>
                </c:pt>
                <c:pt idx="2217">
                  <c:v>7/10/2023</c:v>
                </c:pt>
                <c:pt idx="2218">
                  <c:v>7/11/2023</c:v>
                </c:pt>
                <c:pt idx="2219">
                  <c:v>7/12/2023</c:v>
                </c:pt>
                <c:pt idx="2220">
                  <c:v>7/13/2023</c:v>
                </c:pt>
                <c:pt idx="2221">
                  <c:v>7/14/2023</c:v>
                </c:pt>
                <c:pt idx="2222">
                  <c:v>7/17/2023</c:v>
                </c:pt>
                <c:pt idx="2223">
                  <c:v>7/18/2023</c:v>
                </c:pt>
                <c:pt idx="2224">
                  <c:v>7/19/2023</c:v>
                </c:pt>
                <c:pt idx="2225">
                  <c:v>7/20/2023</c:v>
                </c:pt>
                <c:pt idx="2226">
                  <c:v>7/21/2023</c:v>
                </c:pt>
                <c:pt idx="2227">
                  <c:v>7/24/2023</c:v>
                </c:pt>
                <c:pt idx="2228">
                  <c:v>7/25/2023</c:v>
                </c:pt>
                <c:pt idx="2229">
                  <c:v>7/26/2023</c:v>
                </c:pt>
                <c:pt idx="2230">
                  <c:v>7/27/2023</c:v>
                </c:pt>
                <c:pt idx="2231">
                  <c:v>7/28/2023</c:v>
                </c:pt>
                <c:pt idx="2232">
                  <c:v>7/31/2023</c:v>
                </c:pt>
                <c:pt idx="2233">
                  <c:v>8/1/2023</c:v>
                </c:pt>
                <c:pt idx="2234">
                  <c:v>8/2/2023</c:v>
                </c:pt>
                <c:pt idx="2235">
                  <c:v>8/3/2023</c:v>
                </c:pt>
                <c:pt idx="2236">
                  <c:v>8/4/2023</c:v>
                </c:pt>
                <c:pt idx="2237">
                  <c:v>8/7/2023</c:v>
                </c:pt>
                <c:pt idx="2238">
                  <c:v>8/8/2023</c:v>
                </c:pt>
                <c:pt idx="2239">
                  <c:v>8/9/2023</c:v>
                </c:pt>
                <c:pt idx="2240">
                  <c:v>8/10/2023</c:v>
                </c:pt>
                <c:pt idx="2241">
                  <c:v>8/11/2023</c:v>
                </c:pt>
                <c:pt idx="2242">
                  <c:v>8/14/2023</c:v>
                </c:pt>
                <c:pt idx="2243">
                  <c:v>8/15/2023</c:v>
                </c:pt>
                <c:pt idx="2244">
                  <c:v>8/16/2023</c:v>
                </c:pt>
                <c:pt idx="2245">
                  <c:v>8/17/2023</c:v>
                </c:pt>
                <c:pt idx="2246">
                  <c:v>8/18/2023</c:v>
                </c:pt>
                <c:pt idx="2247">
                  <c:v>8/21/2023</c:v>
                </c:pt>
                <c:pt idx="2248">
                  <c:v>8/22/2023</c:v>
                </c:pt>
                <c:pt idx="2249">
                  <c:v>8/23/2023</c:v>
                </c:pt>
                <c:pt idx="2250">
                  <c:v>8/24/2023</c:v>
                </c:pt>
                <c:pt idx="2251">
                  <c:v>8/25/2023</c:v>
                </c:pt>
                <c:pt idx="2252">
                  <c:v>8/28/2023</c:v>
                </c:pt>
                <c:pt idx="2253">
                  <c:v>8/29/2023</c:v>
                </c:pt>
                <c:pt idx="2254">
                  <c:v>8/30/2023</c:v>
                </c:pt>
                <c:pt idx="2255">
                  <c:v>8/31/2023</c:v>
                </c:pt>
                <c:pt idx="2256">
                  <c:v>9/1/2023</c:v>
                </c:pt>
                <c:pt idx="2257">
                  <c:v>9/5/2023</c:v>
                </c:pt>
                <c:pt idx="2258">
                  <c:v>9/6/2023</c:v>
                </c:pt>
                <c:pt idx="2259">
                  <c:v>9/7/2023</c:v>
                </c:pt>
                <c:pt idx="2260">
                  <c:v>9/8/2023</c:v>
                </c:pt>
                <c:pt idx="2261">
                  <c:v>9/11/2023</c:v>
                </c:pt>
                <c:pt idx="2262">
                  <c:v>9/12/2023</c:v>
                </c:pt>
                <c:pt idx="2263">
                  <c:v>9/13/2023</c:v>
                </c:pt>
                <c:pt idx="2264">
                  <c:v>9/14/2023</c:v>
                </c:pt>
                <c:pt idx="2265">
                  <c:v>9/15/2023</c:v>
                </c:pt>
                <c:pt idx="2266">
                  <c:v>9/18/2023</c:v>
                </c:pt>
                <c:pt idx="2267">
                  <c:v>9/19/2023</c:v>
                </c:pt>
                <c:pt idx="2268">
                  <c:v>9/20/2023</c:v>
                </c:pt>
                <c:pt idx="2269">
                  <c:v>9/21/2023</c:v>
                </c:pt>
                <c:pt idx="2270">
                  <c:v>9/22/2023</c:v>
                </c:pt>
                <c:pt idx="2271">
                  <c:v>9/25/2023</c:v>
                </c:pt>
                <c:pt idx="2272">
                  <c:v>9/26/2023</c:v>
                </c:pt>
                <c:pt idx="2273">
                  <c:v>9/27/2023</c:v>
                </c:pt>
                <c:pt idx="2274">
                  <c:v>9/28/2023</c:v>
                </c:pt>
                <c:pt idx="2275">
                  <c:v>9/29/2023</c:v>
                </c:pt>
                <c:pt idx="2276">
                  <c:v>10/2/2023</c:v>
                </c:pt>
                <c:pt idx="2277">
                  <c:v>10/3/2023</c:v>
                </c:pt>
                <c:pt idx="2278">
                  <c:v>10/4/2023</c:v>
                </c:pt>
                <c:pt idx="2279">
                  <c:v>10/5/2023</c:v>
                </c:pt>
                <c:pt idx="2280">
                  <c:v>10/6/2023</c:v>
                </c:pt>
                <c:pt idx="2281">
                  <c:v>10/9/2023</c:v>
                </c:pt>
                <c:pt idx="2282">
                  <c:v>10/10/2023</c:v>
                </c:pt>
                <c:pt idx="2283">
                  <c:v>10/11/2023</c:v>
                </c:pt>
                <c:pt idx="2284">
                  <c:v>10/12/2023</c:v>
                </c:pt>
                <c:pt idx="2285">
                  <c:v>10/13/2023</c:v>
                </c:pt>
                <c:pt idx="2286">
                  <c:v>10/16/2023</c:v>
                </c:pt>
                <c:pt idx="2287">
                  <c:v>10/17/2023</c:v>
                </c:pt>
                <c:pt idx="2288">
                  <c:v>10/18/2023</c:v>
                </c:pt>
                <c:pt idx="2289">
                  <c:v>10/19/2023</c:v>
                </c:pt>
                <c:pt idx="2290">
                  <c:v>10/20/2023</c:v>
                </c:pt>
                <c:pt idx="2291">
                  <c:v>10/23/2023</c:v>
                </c:pt>
                <c:pt idx="2292">
                  <c:v>10/24/2023</c:v>
                </c:pt>
                <c:pt idx="2293">
                  <c:v>10/25/2023</c:v>
                </c:pt>
                <c:pt idx="2294">
                  <c:v>10/26/2023</c:v>
                </c:pt>
                <c:pt idx="2295">
                  <c:v>10/27/2023</c:v>
                </c:pt>
                <c:pt idx="2296">
                  <c:v>10/30/2023</c:v>
                </c:pt>
                <c:pt idx="2297">
                  <c:v>10/31/2023</c:v>
                </c:pt>
                <c:pt idx="2298">
                  <c:v>11/1/2023</c:v>
                </c:pt>
                <c:pt idx="2299">
                  <c:v>11/2/2023</c:v>
                </c:pt>
                <c:pt idx="2300">
                  <c:v>11/3/2023</c:v>
                </c:pt>
                <c:pt idx="2301">
                  <c:v>11/6/2023</c:v>
                </c:pt>
                <c:pt idx="2302">
                  <c:v>11/7/2023</c:v>
                </c:pt>
                <c:pt idx="2303">
                  <c:v>11/8/2023</c:v>
                </c:pt>
                <c:pt idx="2304">
                  <c:v>11/9/2023</c:v>
                </c:pt>
                <c:pt idx="2305">
                  <c:v>11/10/2023</c:v>
                </c:pt>
                <c:pt idx="2306">
                  <c:v>11/13/2023</c:v>
                </c:pt>
                <c:pt idx="2307">
                  <c:v>11/14/2023</c:v>
                </c:pt>
                <c:pt idx="2308">
                  <c:v>11/15/2023</c:v>
                </c:pt>
                <c:pt idx="2309">
                  <c:v>11/16/2023</c:v>
                </c:pt>
                <c:pt idx="2310">
                  <c:v>11/17/2023</c:v>
                </c:pt>
                <c:pt idx="2311">
                  <c:v>11/20/2023</c:v>
                </c:pt>
                <c:pt idx="2312">
                  <c:v>11/21/2023</c:v>
                </c:pt>
                <c:pt idx="2313">
                  <c:v>11/22/2023</c:v>
                </c:pt>
                <c:pt idx="2314">
                  <c:v>11/24/2023</c:v>
                </c:pt>
                <c:pt idx="2315">
                  <c:v>11/27/2023</c:v>
                </c:pt>
                <c:pt idx="2316">
                  <c:v>11/28/2023</c:v>
                </c:pt>
                <c:pt idx="2317">
                  <c:v>11/29/2023</c:v>
                </c:pt>
                <c:pt idx="2318">
                  <c:v>11/30/2023</c:v>
                </c:pt>
                <c:pt idx="2319">
                  <c:v>12/1/2023</c:v>
                </c:pt>
                <c:pt idx="2320">
                  <c:v>12/4/2023</c:v>
                </c:pt>
                <c:pt idx="2321">
                  <c:v>12/5/2023</c:v>
                </c:pt>
                <c:pt idx="2322">
                  <c:v>12/6/2023</c:v>
                </c:pt>
                <c:pt idx="2323">
                  <c:v>12/7/2023</c:v>
                </c:pt>
                <c:pt idx="2324">
                  <c:v>12/8/2023</c:v>
                </c:pt>
                <c:pt idx="2325">
                  <c:v>12/11/2023</c:v>
                </c:pt>
                <c:pt idx="2326">
                  <c:v>12/12/2023</c:v>
                </c:pt>
                <c:pt idx="2327">
                  <c:v>12/13/2023</c:v>
                </c:pt>
                <c:pt idx="2328">
                  <c:v>12/14/2023</c:v>
                </c:pt>
                <c:pt idx="2329">
                  <c:v>12/15/2023</c:v>
                </c:pt>
                <c:pt idx="2330">
                  <c:v>12/18/2023</c:v>
                </c:pt>
                <c:pt idx="2331">
                  <c:v>12/19/2023</c:v>
                </c:pt>
                <c:pt idx="2332">
                  <c:v>12/20/2023</c:v>
                </c:pt>
                <c:pt idx="2333">
                  <c:v>12/21/2023</c:v>
                </c:pt>
                <c:pt idx="2334">
                  <c:v>12/22/2023</c:v>
                </c:pt>
                <c:pt idx="2335">
                  <c:v>12/26/2023</c:v>
                </c:pt>
                <c:pt idx="2336">
                  <c:v>12/27/2023</c:v>
                </c:pt>
                <c:pt idx="2337">
                  <c:v>12/28/2023</c:v>
                </c:pt>
                <c:pt idx="2338">
                  <c:v>12/29/2023</c:v>
                </c:pt>
                <c:pt idx="2339">
                  <c:v>1/2/2024</c:v>
                </c:pt>
                <c:pt idx="2340">
                  <c:v>1/3/2024</c:v>
                </c:pt>
                <c:pt idx="2341">
                  <c:v>1/4/2024</c:v>
                </c:pt>
                <c:pt idx="2342">
                  <c:v>1/5/2024</c:v>
                </c:pt>
                <c:pt idx="2343">
                  <c:v>1/8/2024</c:v>
                </c:pt>
                <c:pt idx="2344">
                  <c:v>1/9/2024</c:v>
                </c:pt>
                <c:pt idx="2345">
                  <c:v>1/10/2024</c:v>
                </c:pt>
                <c:pt idx="2346">
                  <c:v>1/11/2024</c:v>
                </c:pt>
                <c:pt idx="2347">
                  <c:v>1/12/2024</c:v>
                </c:pt>
                <c:pt idx="2348">
                  <c:v>1/16/2024</c:v>
                </c:pt>
                <c:pt idx="2349">
                  <c:v>1/17/2024</c:v>
                </c:pt>
                <c:pt idx="2350">
                  <c:v>1/18/2024</c:v>
                </c:pt>
                <c:pt idx="2351">
                  <c:v>1/19/2024</c:v>
                </c:pt>
                <c:pt idx="2352">
                  <c:v>1/22/2024</c:v>
                </c:pt>
                <c:pt idx="2353">
                  <c:v>1/23/2024</c:v>
                </c:pt>
                <c:pt idx="2354">
                  <c:v>1/24/2024</c:v>
                </c:pt>
                <c:pt idx="2355">
                  <c:v>1/25/2024</c:v>
                </c:pt>
                <c:pt idx="2356">
                  <c:v>1/26/2024</c:v>
                </c:pt>
                <c:pt idx="2357">
                  <c:v>1/29/2024</c:v>
                </c:pt>
                <c:pt idx="2358">
                  <c:v>1/30/2024</c:v>
                </c:pt>
                <c:pt idx="2359">
                  <c:v>1/31/2024</c:v>
                </c:pt>
                <c:pt idx="2360">
                  <c:v>2/1/2024</c:v>
                </c:pt>
                <c:pt idx="2361">
                  <c:v>2/2/2024</c:v>
                </c:pt>
                <c:pt idx="2362">
                  <c:v>2/5/2024</c:v>
                </c:pt>
                <c:pt idx="2363">
                  <c:v>2/6/2024</c:v>
                </c:pt>
                <c:pt idx="2364">
                  <c:v>2/7/2024</c:v>
                </c:pt>
                <c:pt idx="2365">
                  <c:v>2/8/2024</c:v>
                </c:pt>
                <c:pt idx="2366">
                  <c:v>2/9/2024</c:v>
                </c:pt>
                <c:pt idx="2367">
                  <c:v>2/12/2024</c:v>
                </c:pt>
                <c:pt idx="2368">
                  <c:v>2/13/2024</c:v>
                </c:pt>
                <c:pt idx="2369">
                  <c:v>2/14/2024</c:v>
                </c:pt>
                <c:pt idx="2370">
                  <c:v>2/15/2024</c:v>
                </c:pt>
                <c:pt idx="2371">
                  <c:v>2/16/2024</c:v>
                </c:pt>
                <c:pt idx="2372">
                  <c:v>2/20/2024</c:v>
                </c:pt>
                <c:pt idx="2373">
                  <c:v>2/21/2024</c:v>
                </c:pt>
                <c:pt idx="2374">
                  <c:v>2/22/2024</c:v>
                </c:pt>
                <c:pt idx="2375">
                  <c:v>2/23/2024</c:v>
                </c:pt>
                <c:pt idx="2376">
                  <c:v>2/26/2024</c:v>
                </c:pt>
                <c:pt idx="2377">
                  <c:v>2/27/2024</c:v>
                </c:pt>
                <c:pt idx="2378">
                  <c:v>2/28/2024</c:v>
                </c:pt>
                <c:pt idx="2379">
                  <c:v>2/29/2024</c:v>
                </c:pt>
                <c:pt idx="2380">
                  <c:v>3/1/2024</c:v>
                </c:pt>
                <c:pt idx="2381">
                  <c:v>3/4/2024</c:v>
                </c:pt>
                <c:pt idx="2382">
                  <c:v>3/5/2024</c:v>
                </c:pt>
                <c:pt idx="2383">
                  <c:v>3/6/2024</c:v>
                </c:pt>
                <c:pt idx="2384">
                  <c:v>3/7/2024</c:v>
                </c:pt>
                <c:pt idx="2385">
                  <c:v>3/8/2024</c:v>
                </c:pt>
                <c:pt idx="2386">
                  <c:v>3/11/2024</c:v>
                </c:pt>
                <c:pt idx="2387">
                  <c:v>3/12/2024</c:v>
                </c:pt>
                <c:pt idx="2388">
                  <c:v>3/13/2024</c:v>
                </c:pt>
                <c:pt idx="2389">
                  <c:v>3/14/2024</c:v>
                </c:pt>
                <c:pt idx="2390">
                  <c:v>3/15/2024</c:v>
                </c:pt>
                <c:pt idx="2391">
                  <c:v>3/18/2024</c:v>
                </c:pt>
                <c:pt idx="2392">
                  <c:v>3/19/2024</c:v>
                </c:pt>
                <c:pt idx="2393">
                  <c:v>3/20/2024</c:v>
                </c:pt>
                <c:pt idx="2394">
                  <c:v>3/21/2024</c:v>
                </c:pt>
                <c:pt idx="2395">
                  <c:v>3/22/2024</c:v>
                </c:pt>
                <c:pt idx="2396">
                  <c:v>3/25/2024</c:v>
                </c:pt>
                <c:pt idx="2397">
                  <c:v>3/26/2024</c:v>
                </c:pt>
                <c:pt idx="2398">
                  <c:v>3/27/2024</c:v>
                </c:pt>
                <c:pt idx="2399">
                  <c:v>3/28/2024</c:v>
                </c:pt>
                <c:pt idx="2400">
                  <c:v>4/1/2024</c:v>
                </c:pt>
                <c:pt idx="2401">
                  <c:v>4/2/2024</c:v>
                </c:pt>
                <c:pt idx="2402">
                  <c:v>4/3/2024</c:v>
                </c:pt>
                <c:pt idx="2403">
                  <c:v>4/4/2024</c:v>
                </c:pt>
                <c:pt idx="2404">
                  <c:v>4/5/2024</c:v>
                </c:pt>
                <c:pt idx="2405">
                  <c:v>4/8/2024</c:v>
                </c:pt>
                <c:pt idx="2406">
                  <c:v>4/9/2024</c:v>
                </c:pt>
                <c:pt idx="2407">
                  <c:v>4/10/2024</c:v>
                </c:pt>
                <c:pt idx="2408">
                  <c:v>4/11/2024</c:v>
                </c:pt>
                <c:pt idx="2409">
                  <c:v>4/12/2024</c:v>
                </c:pt>
                <c:pt idx="2410">
                  <c:v>4/15/2024</c:v>
                </c:pt>
                <c:pt idx="2411">
                  <c:v>4/16/2024</c:v>
                </c:pt>
                <c:pt idx="2412">
                  <c:v>4/17/2024</c:v>
                </c:pt>
                <c:pt idx="2413">
                  <c:v>4/18/2024</c:v>
                </c:pt>
                <c:pt idx="2414">
                  <c:v>4/19/2024</c:v>
                </c:pt>
                <c:pt idx="2415">
                  <c:v>4/22/2024</c:v>
                </c:pt>
                <c:pt idx="2416">
                  <c:v>4/23/2024</c:v>
                </c:pt>
                <c:pt idx="2417">
                  <c:v>4/24/2024</c:v>
                </c:pt>
                <c:pt idx="2418">
                  <c:v>4/25/2024</c:v>
                </c:pt>
                <c:pt idx="2419">
                  <c:v>4/26/2024</c:v>
                </c:pt>
                <c:pt idx="2420">
                  <c:v>4/29/2024</c:v>
                </c:pt>
                <c:pt idx="2421">
                  <c:v>4/30/2024</c:v>
                </c:pt>
                <c:pt idx="2422">
                  <c:v>5/1/2024</c:v>
                </c:pt>
                <c:pt idx="2423">
                  <c:v>5/2/2024</c:v>
                </c:pt>
                <c:pt idx="2424">
                  <c:v>5/3/2024</c:v>
                </c:pt>
                <c:pt idx="2425">
                  <c:v>5/6/2024</c:v>
                </c:pt>
                <c:pt idx="2426">
                  <c:v>5/7/2024</c:v>
                </c:pt>
                <c:pt idx="2427">
                  <c:v>5/8/2024</c:v>
                </c:pt>
                <c:pt idx="2428">
                  <c:v>5/9/2024</c:v>
                </c:pt>
                <c:pt idx="2429">
                  <c:v>5/10/2024</c:v>
                </c:pt>
                <c:pt idx="2430">
                  <c:v>5/13/2024</c:v>
                </c:pt>
                <c:pt idx="2431">
                  <c:v>5/14/2024</c:v>
                </c:pt>
                <c:pt idx="2432">
                  <c:v>5/15/2024</c:v>
                </c:pt>
                <c:pt idx="2433">
                  <c:v>5/16/2024</c:v>
                </c:pt>
                <c:pt idx="2434">
                  <c:v>5/17/2024</c:v>
                </c:pt>
                <c:pt idx="2435">
                  <c:v>5/20/2024</c:v>
                </c:pt>
                <c:pt idx="2436">
                  <c:v>5/21/2024</c:v>
                </c:pt>
                <c:pt idx="2437">
                  <c:v>5/22/2024</c:v>
                </c:pt>
                <c:pt idx="2438">
                  <c:v>5/23/2024</c:v>
                </c:pt>
                <c:pt idx="2439">
                  <c:v>5/28/2024</c:v>
                </c:pt>
                <c:pt idx="2440">
                  <c:v>5/29/2024</c:v>
                </c:pt>
                <c:pt idx="2441">
                  <c:v>5/30/2024</c:v>
                </c:pt>
                <c:pt idx="2442">
                  <c:v>5/31/2024</c:v>
                </c:pt>
                <c:pt idx="2443">
                  <c:v>6/3/2024</c:v>
                </c:pt>
                <c:pt idx="2444">
                  <c:v>6/4/2024</c:v>
                </c:pt>
                <c:pt idx="2445">
                  <c:v>6/5/2024</c:v>
                </c:pt>
                <c:pt idx="2446">
                  <c:v>6/6/2024</c:v>
                </c:pt>
                <c:pt idx="2447">
                  <c:v>6/7/2024</c:v>
                </c:pt>
                <c:pt idx="2448">
                  <c:v>6/10/2024</c:v>
                </c:pt>
                <c:pt idx="2449">
                  <c:v>6/11/2024</c:v>
                </c:pt>
                <c:pt idx="2450">
                  <c:v>6/12/2024</c:v>
                </c:pt>
                <c:pt idx="2451">
                  <c:v>6/13/2024</c:v>
                </c:pt>
                <c:pt idx="2452">
                  <c:v>6/14/2024</c:v>
                </c:pt>
                <c:pt idx="2453">
                  <c:v>6/17/2024</c:v>
                </c:pt>
                <c:pt idx="2454">
                  <c:v>6/18/2024</c:v>
                </c:pt>
                <c:pt idx="2455">
                  <c:v>6/19/2024</c:v>
                </c:pt>
                <c:pt idx="2456">
                  <c:v>6/20/2024</c:v>
                </c:pt>
                <c:pt idx="2457">
                  <c:v>6/21/2024</c:v>
                </c:pt>
                <c:pt idx="2458">
                  <c:v>6/24/2024</c:v>
                </c:pt>
                <c:pt idx="2459">
                  <c:v>6/25/2024</c:v>
                </c:pt>
                <c:pt idx="2460">
                  <c:v>6/26/2024</c:v>
                </c:pt>
                <c:pt idx="2461">
                  <c:v>6/27/2024</c:v>
                </c:pt>
                <c:pt idx="2462">
                  <c:v>6/28/2024</c:v>
                </c:pt>
                <c:pt idx="2463">
                  <c:v>7/1/2024</c:v>
                </c:pt>
                <c:pt idx="2464">
                  <c:v>7/2/2024</c:v>
                </c:pt>
                <c:pt idx="2465">
                  <c:v>7/3/2024</c:v>
                </c:pt>
                <c:pt idx="2466">
                  <c:v>7/5/2024</c:v>
                </c:pt>
                <c:pt idx="2467">
                  <c:v>7/8/2024</c:v>
                </c:pt>
                <c:pt idx="2468">
                  <c:v>7/9/2024</c:v>
                </c:pt>
                <c:pt idx="2469">
                  <c:v>7/10/2024</c:v>
                </c:pt>
                <c:pt idx="2470">
                  <c:v>7/11/2024</c:v>
                </c:pt>
                <c:pt idx="2471">
                  <c:v>7/12/2024</c:v>
                </c:pt>
                <c:pt idx="2472">
                  <c:v>7/15/2024</c:v>
                </c:pt>
                <c:pt idx="2473">
                  <c:v>7/16/2024</c:v>
                </c:pt>
                <c:pt idx="2474">
                  <c:v>7/17/2024</c:v>
                </c:pt>
                <c:pt idx="2475">
                  <c:v>7/18/2024</c:v>
                </c:pt>
                <c:pt idx="2476">
                  <c:v>7/19/2024</c:v>
                </c:pt>
                <c:pt idx="2477">
                  <c:v>7/22/2024</c:v>
                </c:pt>
                <c:pt idx="2478">
                  <c:v>7/23/2024</c:v>
                </c:pt>
                <c:pt idx="2479">
                  <c:v>7/24/2024</c:v>
                </c:pt>
                <c:pt idx="2480">
                  <c:v>7/25/2024</c:v>
                </c:pt>
                <c:pt idx="2481">
                  <c:v>7/26/2024</c:v>
                </c:pt>
                <c:pt idx="2482">
                  <c:v>7/29/2024</c:v>
                </c:pt>
                <c:pt idx="2483">
                  <c:v>7/30/2024</c:v>
                </c:pt>
                <c:pt idx="2484">
                  <c:v>7/31/2024</c:v>
                </c:pt>
                <c:pt idx="2485">
                  <c:v>8/1/2024</c:v>
                </c:pt>
                <c:pt idx="2486">
                  <c:v>8/2/2024</c:v>
                </c:pt>
                <c:pt idx="2487">
                  <c:v>8/5/2024</c:v>
                </c:pt>
                <c:pt idx="2488">
                  <c:v>8/6/2024</c:v>
                </c:pt>
                <c:pt idx="2489">
                  <c:v>8/7/2024</c:v>
                </c:pt>
                <c:pt idx="2490">
                  <c:v>8/8/2024</c:v>
                </c:pt>
                <c:pt idx="2491">
                  <c:v>8/9/2024</c:v>
                </c:pt>
                <c:pt idx="2492">
                  <c:v>8/12/2024</c:v>
                </c:pt>
                <c:pt idx="2493">
                  <c:v>8/13/2024</c:v>
                </c:pt>
                <c:pt idx="2494">
                  <c:v>8/14/2024</c:v>
                </c:pt>
                <c:pt idx="2495">
                  <c:v>8/15/2024</c:v>
                </c:pt>
                <c:pt idx="2496">
                  <c:v>8/16/2024</c:v>
                </c:pt>
                <c:pt idx="2497">
                  <c:v>8/19/2024</c:v>
                </c:pt>
                <c:pt idx="2498">
                  <c:v>8/20/2024</c:v>
                </c:pt>
                <c:pt idx="2499">
                  <c:v>8/21/2024</c:v>
                </c:pt>
                <c:pt idx="2500">
                  <c:v>8/22/2024</c:v>
                </c:pt>
                <c:pt idx="2501">
                  <c:v>8/23/2024</c:v>
                </c:pt>
                <c:pt idx="2502">
                  <c:v>8/26/2024</c:v>
                </c:pt>
                <c:pt idx="2503">
                  <c:v>8/27/2024</c:v>
                </c:pt>
                <c:pt idx="2504">
                  <c:v>8/28/2024</c:v>
                </c:pt>
                <c:pt idx="2505">
                  <c:v>8/29/2024</c:v>
                </c:pt>
                <c:pt idx="2506">
                  <c:v>8/30/2024</c:v>
                </c:pt>
                <c:pt idx="2507">
                  <c:v>9/3/2024</c:v>
                </c:pt>
                <c:pt idx="2508">
                  <c:v>9/4/2024</c:v>
                </c:pt>
                <c:pt idx="2509">
                  <c:v>9/5/2024</c:v>
                </c:pt>
                <c:pt idx="2510">
                  <c:v>9/6/2024</c:v>
                </c:pt>
                <c:pt idx="2511">
                  <c:v>9/9/2024</c:v>
                </c:pt>
                <c:pt idx="2512">
                  <c:v>9/10/2024</c:v>
                </c:pt>
                <c:pt idx="2513">
                  <c:v>9/11/2024</c:v>
                </c:pt>
                <c:pt idx="2514">
                  <c:v>9/12/2024</c:v>
                </c:pt>
                <c:pt idx="2515">
                  <c:v>9/13/2024</c:v>
                </c:pt>
                <c:pt idx="2516">
                  <c:v>9/16/2024</c:v>
                </c:pt>
                <c:pt idx="2517">
                  <c:v>9/17/2024</c:v>
                </c:pt>
                <c:pt idx="2518">
                  <c:v>9/18/2024</c:v>
                </c:pt>
                <c:pt idx="2519">
                  <c:v>9/19/2024</c:v>
                </c:pt>
                <c:pt idx="2520">
                  <c:v>9/20/2024</c:v>
                </c:pt>
                <c:pt idx="2521">
                  <c:v>9/23/2024</c:v>
                </c:pt>
                <c:pt idx="2522">
                  <c:v>9/24/2024</c:v>
                </c:pt>
                <c:pt idx="2523">
                  <c:v>9/25/2024</c:v>
                </c:pt>
                <c:pt idx="2524">
                  <c:v>9/26/2024</c:v>
                </c:pt>
                <c:pt idx="2525">
                  <c:v>9/27/2024</c:v>
                </c:pt>
                <c:pt idx="2526">
                  <c:v>9/30/2024</c:v>
                </c:pt>
                <c:pt idx="2527">
                  <c:v>10/1/2024</c:v>
                </c:pt>
                <c:pt idx="2528">
                  <c:v>10/2/2024</c:v>
                </c:pt>
                <c:pt idx="2529">
                  <c:v>10/3/2024</c:v>
                </c:pt>
                <c:pt idx="2530">
                  <c:v>10/4/2024</c:v>
                </c:pt>
                <c:pt idx="2531">
                  <c:v>10/7/2024</c:v>
                </c:pt>
                <c:pt idx="2532">
                  <c:v>10/8/2024</c:v>
                </c:pt>
                <c:pt idx="2533">
                  <c:v>10/9/2024</c:v>
                </c:pt>
                <c:pt idx="2534">
                  <c:v>10/10/2024</c:v>
                </c:pt>
                <c:pt idx="2535">
                  <c:v>10/11/2024</c:v>
                </c:pt>
                <c:pt idx="2536">
                  <c:v>10/14/2024</c:v>
                </c:pt>
                <c:pt idx="2537">
                  <c:v>10/15/2024</c:v>
                </c:pt>
                <c:pt idx="2538">
                  <c:v>10/16/2024</c:v>
                </c:pt>
                <c:pt idx="2539">
                  <c:v>10/17/2024</c:v>
                </c:pt>
                <c:pt idx="2540">
                  <c:v>10/18/2024</c:v>
                </c:pt>
                <c:pt idx="2541">
                  <c:v>10/21/2024</c:v>
                </c:pt>
                <c:pt idx="2542">
                  <c:v>10/22/2024</c:v>
                </c:pt>
                <c:pt idx="2543">
                  <c:v>10/23/2024</c:v>
                </c:pt>
                <c:pt idx="2544">
                  <c:v>10/24/2024</c:v>
                </c:pt>
                <c:pt idx="2545">
                  <c:v>10/25/2024</c:v>
                </c:pt>
                <c:pt idx="2546">
                  <c:v>10/28/2024</c:v>
                </c:pt>
                <c:pt idx="2547">
                  <c:v>10/29/2024</c:v>
                </c:pt>
                <c:pt idx="2548">
                  <c:v>10/30/2024</c:v>
                </c:pt>
                <c:pt idx="2549">
                  <c:v>10/31/2024</c:v>
                </c:pt>
                <c:pt idx="2550">
                  <c:v>11/1/2024</c:v>
                </c:pt>
                <c:pt idx="2551">
                  <c:v>11/4/2024</c:v>
                </c:pt>
                <c:pt idx="2552">
                  <c:v>11/5/2024</c:v>
                </c:pt>
                <c:pt idx="2553">
                  <c:v>11/6/2024</c:v>
                </c:pt>
                <c:pt idx="2554">
                  <c:v>11/7/2024</c:v>
                </c:pt>
                <c:pt idx="2555">
                  <c:v>11/8/2024</c:v>
                </c:pt>
                <c:pt idx="2556">
                  <c:v>11/11/2024</c:v>
                </c:pt>
                <c:pt idx="2557">
                  <c:v>11/12/2024</c:v>
                </c:pt>
                <c:pt idx="2558">
                  <c:v>11/13/2024</c:v>
                </c:pt>
                <c:pt idx="2559">
                  <c:v>11/14/2024</c:v>
                </c:pt>
                <c:pt idx="2560">
                  <c:v>11/15/2024</c:v>
                </c:pt>
                <c:pt idx="2561">
                  <c:v>11/18/2024</c:v>
                </c:pt>
                <c:pt idx="2562">
                  <c:v>11/19/2024</c:v>
                </c:pt>
                <c:pt idx="2563">
                  <c:v>11/20/2024</c:v>
                </c:pt>
                <c:pt idx="2564">
                  <c:v>11/21/2024</c:v>
                </c:pt>
                <c:pt idx="2565">
                  <c:v>11/22/2024</c:v>
                </c:pt>
                <c:pt idx="2566">
                  <c:v>11/25/2024</c:v>
                </c:pt>
                <c:pt idx="2567">
                  <c:v>11/26/2024</c:v>
                </c:pt>
                <c:pt idx="2568">
                  <c:v>11/27/2024</c:v>
                </c:pt>
                <c:pt idx="2569">
                  <c:v>11/29/2024</c:v>
                </c:pt>
                <c:pt idx="2570">
                  <c:v>12/2/2024</c:v>
                </c:pt>
                <c:pt idx="2571">
                  <c:v>12/3/2024</c:v>
                </c:pt>
                <c:pt idx="2572">
                  <c:v>12/4/2024</c:v>
                </c:pt>
                <c:pt idx="2573">
                  <c:v>12/5/2024</c:v>
                </c:pt>
                <c:pt idx="2574">
                  <c:v>12/6/2024</c:v>
                </c:pt>
                <c:pt idx="2575">
                  <c:v>12/9/2024</c:v>
                </c:pt>
                <c:pt idx="2576">
                  <c:v>12/10/2024</c:v>
                </c:pt>
                <c:pt idx="2577">
                  <c:v>12/11/2024</c:v>
                </c:pt>
                <c:pt idx="2578">
                  <c:v>12/12/2024</c:v>
                </c:pt>
                <c:pt idx="2579">
                  <c:v>12/13/2024</c:v>
                </c:pt>
                <c:pt idx="2580">
                  <c:v>12/16/2024</c:v>
                </c:pt>
                <c:pt idx="2581">
                  <c:v>12/17/2024</c:v>
                </c:pt>
                <c:pt idx="2582">
                  <c:v>12/18/2024</c:v>
                </c:pt>
                <c:pt idx="2583">
                  <c:v>12/19/2024</c:v>
                </c:pt>
                <c:pt idx="2584">
                  <c:v>12/20/2024</c:v>
                </c:pt>
                <c:pt idx="2585">
                  <c:v>12/23/2024</c:v>
                </c:pt>
                <c:pt idx="2586">
                  <c:v>12/24/2024</c:v>
                </c:pt>
                <c:pt idx="2587">
                  <c:v>12/26/2024</c:v>
                </c:pt>
                <c:pt idx="2588">
                  <c:v>12/27/2024</c:v>
                </c:pt>
                <c:pt idx="2589">
                  <c:v>12/30/2024</c:v>
                </c:pt>
                <c:pt idx="2590">
                  <c:v>12/31/2024</c:v>
                </c:pt>
              </c:strCache>
            </c:strRef>
          </c:cat>
          <c:val>
            <c:numRef>
              <c:f>Sheet2!$B$4:$B$2595</c:f>
              <c:numCache>
                <c:formatCode>General</c:formatCode>
                <c:ptCount val="2591"/>
                <c:pt idx="0">
                  <c:v>0</c:v>
                </c:pt>
                <c:pt idx="1">
                  <c:v>100</c:v>
                </c:pt>
                <c:pt idx="2">
                  <c:v>98.067240926662336</c:v>
                </c:pt>
                <c:pt idx="3">
                  <c:v>91.035792474840093</c:v>
                </c:pt>
                <c:pt idx="4">
                  <c:v>85.668777584524904</c:v>
                </c:pt>
                <c:pt idx="5">
                  <c:v>86.311025946726161</c:v>
                </c:pt>
                <c:pt idx="6">
                  <c:v>93.536095063140039</c:v>
                </c:pt>
                <c:pt idx="7">
                  <c:v>90.832516202893487</c:v>
                </c:pt>
                <c:pt idx="8">
                  <c:v>88.315253729814813</c:v>
                </c:pt>
                <c:pt idx="9">
                  <c:v>80.909449468659744</c:v>
                </c:pt>
                <c:pt idx="10">
                  <c:v>80.729140199268528</c:v>
                </c:pt>
                <c:pt idx="11">
                  <c:v>83.163109911296985</c:v>
                </c:pt>
                <c:pt idx="12">
                  <c:v>82.424912734298459</c:v>
                </c:pt>
                <c:pt idx="13">
                  <c:v>80.534445401485755</c:v>
                </c:pt>
                <c:pt idx="14">
                  <c:v>68.773075054472869</c:v>
                </c:pt>
                <c:pt idx="15">
                  <c:v>70.961483408332114</c:v>
                </c:pt>
                <c:pt idx="16">
                  <c:v>72.148950530443841</c:v>
                </c:pt>
                <c:pt idx="17">
                  <c:v>75.719088703855121</c:v>
                </c:pt>
                <c:pt idx="18">
                  <c:v>78.281859306694585</c:v>
                </c:pt>
                <c:pt idx="19">
                  <c:v>81.122597720114953</c:v>
                </c:pt>
                <c:pt idx="20">
                  <c:v>84.078609686302144</c:v>
                </c:pt>
                <c:pt idx="21">
                  <c:v>86.06695837210556</c:v>
                </c:pt>
                <c:pt idx="22">
                  <c:v>84.685228552553539</c:v>
                </c:pt>
                <c:pt idx="23">
                  <c:v>82.160458953157089</c:v>
                </c:pt>
                <c:pt idx="24">
                  <c:v>83.550344371522982</c:v>
                </c:pt>
                <c:pt idx="25">
                  <c:v>82.088544834458929</c:v>
                </c:pt>
                <c:pt idx="26">
                  <c:v>82.882128560374269</c:v>
                </c:pt>
                <c:pt idx="27">
                  <c:v>82.204676577573125</c:v>
                </c:pt>
                <c:pt idx="28">
                  <c:v>76.973321017235719</c:v>
                </c:pt>
                <c:pt idx="29">
                  <c:v>76.154628247375214</c:v>
                </c:pt>
                <c:pt idx="30">
                  <c:v>75.819334695381727</c:v>
                </c:pt>
                <c:pt idx="31">
                  <c:v>76.650906330790349</c:v>
                </c:pt>
                <c:pt idx="32">
                  <c:v>72.061589844112746</c:v>
                </c:pt>
                <c:pt idx="33">
                  <c:v>74.057877971231321</c:v>
                </c:pt>
                <c:pt idx="34">
                  <c:v>69.884985793300615</c:v>
                </c:pt>
                <c:pt idx="35">
                  <c:v>70.226718778068133</c:v>
                </c:pt>
                <c:pt idx="36">
                  <c:v>70.982734030192773</c:v>
                </c:pt>
                <c:pt idx="37">
                  <c:v>72.866329615234022</c:v>
                </c:pt>
                <c:pt idx="38">
                  <c:v>75.090151307544431</c:v>
                </c:pt>
                <c:pt idx="39">
                  <c:v>77.761965748227979</c:v>
                </c:pt>
                <c:pt idx="40">
                  <c:v>78.533001907290469</c:v>
                </c:pt>
                <c:pt idx="41">
                  <c:v>78.989785418368882</c:v>
                </c:pt>
                <c:pt idx="42">
                  <c:v>91.716251343680725</c:v>
                </c:pt>
                <c:pt idx="43">
                  <c:v>89.815263558863336</c:v>
                </c:pt>
                <c:pt idx="44">
                  <c:v>83.361021098315604</c:v>
                </c:pt>
                <c:pt idx="45">
                  <c:v>83.239956799925736</c:v>
                </c:pt>
                <c:pt idx="46">
                  <c:v>80.258612977992328</c:v>
                </c:pt>
                <c:pt idx="47">
                  <c:v>81.634767994765099</c:v>
                </c:pt>
                <c:pt idx="48">
                  <c:v>76.820485644980508</c:v>
                </c:pt>
                <c:pt idx="49">
                  <c:v>78.76719106275506</c:v>
                </c:pt>
                <c:pt idx="50">
                  <c:v>80.900429025196175</c:v>
                </c:pt>
                <c:pt idx="51">
                  <c:v>80.71432879552701</c:v>
                </c:pt>
                <c:pt idx="52">
                  <c:v>79.287942811569039</c:v>
                </c:pt>
                <c:pt idx="53">
                  <c:v>81.193005175969645</c:v>
                </c:pt>
                <c:pt idx="54">
                  <c:v>81.407876247767007</c:v>
                </c:pt>
                <c:pt idx="55">
                  <c:v>81.938499976089588</c:v>
                </c:pt>
                <c:pt idx="56">
                  <c:v>80.649712299950252</c:v>
                </c:pt>
                <c:pt idx="57">
                  <c:v>79.302537843156941</c:v>
                </c:pt>
                <c:pt idx="58">
                  <c:v>80.488079081377592</c:v>
                </c:pt>
                <c:pt idx="59">
                  <c:v>77.682537848909703</c:v>
                </c:pt>
                <c:pt idx="60">
                  <c:v>75.602531300045854</c:v>
                </c:pt>
                <c:pt idx="61">
                  <c:v>73.914272330981106</c:v>
                </c:pt>
                <c:pt idx="62">
                  <c:v>75.308029265381293</c:v>
                </c:pt>
                <c:pt idx="63">
                  <c:v>75.421363625652361</c:v>
                </c:pt>
                <c:pt idx="64">
                  <c:v>74.200409048980546</c:v>
                </c:pt>
                <c:pt idx="65">
                  <c:v>70.161034374292754</c:v>
                </c:pt>
                <c:pt idx="66">
                  <c:v>68.643422627616829</c:v>
                </c:pt>
                <c:pt idx="67">
                  <c:v>66.796098571374088</c:v>
                </c:pt>
                <c:pt idx="68">
                  <c:v>68.91882252145794</c:v>
                </c:pt>
                <c:pt idx="69">
                  <c:v>71.269080251388544</c:v>
                </c:pt>
                <c:pt idx="70">
                  <c:v>71.777385664306749</c:v>
                </c:pt>
                <c:pt idx="71">
                  <c:v>68.507546925485428</c:v>
                </c:pt>
                <c:pt idx="72">
                  <c:v>68.196078566394689</c:v>
                </c:pt>
                <c:pt idx="73">
                  <c:v>67.126668856633344</c:v>
                </c:pt>
                <c:pt idx="74">
                  <c:v>66.739218238908649</c:v>
                </c:pt>
                <c:pt idx="75">
                  <c:v>67.418602974558141</c:v>
                </c:pt>
                <c:pt idx="76">
                  <c:v>56.90158652176985</c:v>
                </c:pt>
                <c:pt idx="77">
                  <c:v>58.946598953230158</c:v>
                </c:pt>
                <c:pt idx="78">
                  <c:v>61.407833059198254</c:v>
                </c:pt>
                <c:pt idx="79">
                  <c:v>63.13752536378567</c:v>
                </c:pt>
                <c:pt idx="80">
                  <c:v>60.614897805779002</c:v>
                </c:pt>
                <c:pt idx="81">
                  <c:v>57.12954596231166</c:v>
                </c:pt>
                <c:pt idx="82">
                  <c:v>57.397438729835002</c:v>
                </c:pt>
                <c:pt idx="83">
                  <c:v>48.059946738019562</c:v>
                </c:pt>
                <c:pt idx="84">
                  <c:v>37.971811018654897</c:v>
                </c:pt>
                <c:pt idx="85">
                  <c:v>44.877904435005362</c:v>
                </c:pt>
                <c:pt idx="86">
                  <c:v>45.701533409275086</c:v>
                </c:pt>
                <c:pt idx="87">
                  <c:v>45.373327762551753</c:v>
                </c:pt>
                <c:pt idx="88">
                  <c:v>48.795785716129593</c:v>
                </c:pt>
                <c:pt idx="89">
                  <c:v>50.125571192970483</c:v>
                </c:pt>
                <c:pt idx="90">
                  <c:v>54.539304896814798</c:v>
                </c:pt>
                <c:pt idx="91">
                  <c:v>58.636637256982887</c:v>
                </c:pt>
                <c:pt idx="92">
                  <c:v>56.529589125980443</c:v>
                </c:pt>
                <c:pt idx="93">
                  <c:v>50.089296444348243</c:v>
                </c:pt>
                <c:pt idx="94">
                  <c:v>49.96565435509256</c:v>
                </c:pt>
                <c:pt idx="95">
                  <c:v>48.617405550453178</c:v>
                </c:pt>
                <c:pt idx="96">
                  <c:v>50.970666946599565</c:v>
                </c:pt>
                <c:pt idx="97">
                  <c:v>48.836354636312386</c:v>
                </c:pt>
                <c:pt idx="98">
                  <c:v>48.869409561220152</c:v>
                </c:pt>
                <c:pt idx="99">
                  <c:v>46.563588833028</c:v>
                </c:pt>
                <c:pt idx="100">
                  <c:v>47.951548367502795</c:v>
                </c:pt>
                <c:pt idx="101">
                  <c:v>47.284613402227713</c:v>
                </c:pt>
                <c:pt idx="102">
                  <c:v>47.16655255539871</c:v>
                </c:pt>
                <c:pt idx="103">
                  <c:v>47.054072950996378</c:v>
                </c:pt>
                <c:pt idx="104">
                  <c:v>47.646735384029895</c:v>
                </c:pt>
                <c:pt idx="105">
                  <c:v>50.105178761457196</c:v>
                </c:pt>
                <c:pt idx="106">
                  <c:v>52.328574793072555</c:v>
                </c:pt>
                <c:pt idx="107">
                  <c:v>50.746569147965992</c:v>
                </c:pt>
                <c:pt idx="108">
                  <c:v>51.571059317751889</c:v>
                </c:pt>
                <c:pt idx="109">
                  <c:v>50.65748542663782</c:v>
                </c:pt>
                <c:pt idx="110">
                  <c:v>51.302095422206186</c:v>
                </c:pt>
                <c:pt idx="111">
                  <c:v>51.278912262152097</c:v>
                </c:pt>
                <c:pt idx="112">
                  <c:v>50.945554682830682</c:v>
                </c:pt>
                <c:pt idx="113">
                  <c:v>50.752150390392671</c:v>
                </c:pt>
                <c:pt idx="114">
                  <c:v>55.886908448781789</c:v>
                </c:pt>
                <c:pt idx="115">
                  <c:v>59.039973411640247</c:v>
                </c:pt>
                <c:pt idx="116">
                  <c:v>60.530537136530135</c:v>
                </c:pt>
                <c:pt idx="117">
                  <c:v>58.544769676071176</c:v>
                </c:pt>
                <c:pt idx="118">
                  <c:v>59.158895668640334</c:v>
                </c:pt>
                <c:pt idx="119">
                  <c:v>58.989748884102468</c:v>
                </c:pt>
                <c:pt idx="120">
                  <c:v>62.220302768438344</c:v>
                </c:pt>
                <c:pt idx="121">
                  <c:v>62.577272602987527</c:v>
                </c:pt>
                <c:pt idx="122">
                  <c:v>63.565118811688244</c:v>
                </c:pt>
                <c:pt idx="123">
                  <c:v>63.133876444897503</c:v>
                </c:pt>
                <c:pt idx="124">
                  <c:v>61.323688762103011</c:v>
                </c:pt>
                <c:pt idx="125">
                  <c:v>62.377645035274178</c:v>
                </c:pt>
                <c:pt idx="126">
                  <c:v>61.191029449207463</c:v>
                </c:pt>
                <c:pt idx="127">
                  <c:v>54.925900544015832</c:v>
                </c:pt>
                <c:pt idx="128">
                  <c:v>56.015486527791772</c:v>
                </c:pt>
                <c:pt idx="129">
                  <c:v>57.504975904835611</c:v>
                </c:pt>
                <c:pt idx="130">
                  <c:v>57.222062230374377</c:v>
                </c:pt>
                <c:pt idx="131">
                  <c:v>53.12108095131812</c:v>
                </c:pt>
                <c:pt idx="132">
                  <c:v>52.86435388847184</c:v>
                </c:pt>
                <c:pt idx="133">
                  <c:v>53.355912139631371</c:v>
                </c:pt>
                <c:pt idx="134">
                  <c:v>52.135170500634544</c:v>
                </c:pt>
                <c:pt idx="135">
                  <c:v>53.117216089586172</c:v>
                </c:pt>
                <c:pt idx="136">
                  <c:v>52.423668637346175</c:v>
                </c:pt>
                <c:pt idx="137">
                  <c:v>53.038869192416307</c:v>
                </c:pt>
                <c:pt idx="138">
                  <c:v>55.965045628100384</c:v>
                </c:pt>
                <c:pt idx="139">
                  <c:v>54.795819021986098</c:v>
                </c:pt>
                <c:pt idx="140">
                  <c:v>54.321430158801661</c:v>
                </c:pt>
                <c:pt idx="141">
                  <c:v>52.537006432095865</c:v>
                </c:pt>
                <c:pt idx="142">
                  <c:v>52.31011468509778</c:v>
                </c:pt>
                <c:pt idx="143">
                  <c:v>50.647826384804212</c:v>
                </c:pt>
                <c:pt idx="144">
                  <c:v>48.245624526817387</c:v>
                </c:pt>
                <c:pt idx="145">
                  <c:v>47.025095610840637</c:v>
                </c:pt>
                <c:pt idx="146">
                  <c:v>48.064885947597574</c:v>
                </c:pt>
                <c:pt idx="147">
                  <c:v>49.064746391851592</c:v>
                </c:pt>
                <c:pt idx="148">
                  <c:v>47.784759781853417</c:v>
                </c:pt>
                <c:pt idx="149">
                  <c:v>48.215785776490556</c:v>
                </c:pt>
                <c:pt idx="150">
                  <c:v>50.573128191867589</c:v>
                </c:pt>
                <c:pt idx="151">
                  <c:v>50.240625368414911</c:v>
                </c:pt>
                <c:pt idx="152">
                  <c:v>50.652120341709839</c:v>
                </c:pt>
                <c:pt idx="153">
                  <c:v>47.101513404295702</c:v>
                </c:pt>
                <c:pt idx="154">
                  <c:v>49.149319784120522</c:v>
                </c:pt>
                <c:pt idx="155">
                  <c:v>48.424217415513873</c:v>
                </c:pt>
                <c:pt idx="156">
                  <c:v>48.446110070223192</c:v>
                </c:pt>
                <c:pt idx="157">
                  <c:v>50.645464751437096</c:v>
                </c:pt>
                <c:pt idx="158">
                  <c:v>51.593597225133593</c:v>
                </c:pt>
                <c:pt idx="159">
                  <c:v>51.27075666333824</c:v>
                </c:pt>
                <c:pt idx="160">
                  <c:v>50.712007345559854</c:v>
                </c:pt>
                <c:pt idx="161">
                  <c:v>49.298077571623722</c:v>
                </c:pt>
                <c:pt idx="162">
                  <c:v>50.917003218024902</c:v>
                </c:pt>
                <c:pt idx="163">
                  <c:v>51.581360392434171</c:v>
                </c:pt>
                <c:pt idx="164">
                  <c:v>51.977615081468812</c:v>
                </c:pt>
                <c:pt idx="165">
                  <c:v>51.817265928593486</c:v>
                </c:pt>
                <c:pt idx="166">
                  <c:v>50.704496999418367</c:v>
                </c:pt>
                <c:pt idx="167">
                  <c:v>50.863555646948939</c:v>
                </c:pt>
                <c:pt idx="168">
                  <c:v>50.848957180882401</c:v>
                </c:pt>
                <c:pt idx="169">
                  <c:v>50.022537907381697</c:v>
                </c:pt>
                <c:pt idx="170">
                  <c:v>49.776327862061478</c:v>
                </c:pt>
                <c:pt idx="171">
                  <c:v>50.232685712444834</c:v>
                </c:pt>
                <c:pt idx="172">
                  <c:v>50.512808873020184</c:v>
                </c:pt>
                <c:pt idx="173">
                  <c:v>50.89553965848927</c:v>
                </c:pt>
                <c:pt idx="174">
                  <c:v>50.887167687521789</c:v>
                </c:pt>
                <c:pt idx="175">
                  <c:v>50.928381860376959</c:v>
                </c:pt>
                <c:pt idx="176">
                  <c:v>50.954139376818233</c:v>
                </c:pt>
                <c:pt idx="177">
                  <c:v>49.42064531303334</c:v>
                </c:pt>
                <c:pt idx="178">
                  <c:v>47.845291823720906</c:v>
                </c:pt>
                <c:pt idx="179">
                  <c:v>48.455340016883127</c:v>
                </c:pt>
                <c:pt idx="180">
                  <c:v>48.463069955001934</c:v>
                </c:pt>
                <c:pt idx="181">
                  <c:v>48.115759162286359</c:v>
                </c:pt>
                <c:pt idx="182">
                  <c:v>47.842072214661336</c:v>
                </c:pt>
                <c:pt idx="183">
                  <c:v>49.056803516057798</c:v>
                </c:pt>
                <c:pt idx="184">
                  <c:v>49.154901026547201</c:v>
                </c:pt>
                <c:pt idx="185">
                  <c:v>49.124849553200299</c:v>
                </c:pt>
                <c:pt idx="186">
                  <c:v>49.30730751828365</c:v>
                </c:pt>
                <c:pt idx="187">
                  <c:v>50.105178761457196</c:v>
                </c:pt>
                <c:pt idx="188">
                  <c:v>50.822770569267448</c:v>
                </c:pt>
                <c:pt idx="189">
                  <c:v>53.84038913982311</c:v>
                </c:pt>
                <c:pt idx="190">
                  <c:v>53.540944675756819</c:v>
                </c:pt>
                <c:pt idx="191">
                  <c:v>53.458303607026409</c:v>
                </c:pt>
                <c:pt idx="192">
                  <c:v>52.36914349860043</c:v>
                </c:pt>
                <c:pt idx="193">
                  <c:v>53.004094452335181</c:v>
                </c:pt>
                <c:pt idx="194">
                  <c:v>52.436331345395566</c:v>
                </c:pt>
                <c:pt idx="195">
                  <c:v>51.595529548672111</c:v>
                </c:pt>
                <c:pt idx="196">
                  <c:v>52.076141687131901</c:v>
                </c:pt>
                <c:pt idx="197">
                  <c:v>53.389183436692747</c:v>
                </c:pt>
                <c:pt idx="198">
                  <c:v>55.174042912874562</c:v>
                </c:pt>
                <c:pt idx="199">
                  <c:v>56.528298620635681</c:v>
                </c:pt>
                <c:pt idx="200">
                  <c:v>55.499457831057114</c:v>
                </c:pt>
                <c:pt idx="201">
                  <c:v>58.194664934991089</c:v>
                </c:pt>
                <c:pt idx="202">
                  <c:v>57.948887419323178</c:v>
                </c:pt>
                <c:pt idx="203">
                  <c:v>57.094342341711751</c:v>
                </c:pt>
                <c:pt idx="204">
                  <c:v>58.134345616143683</c:v>
                </c:pt>
                <c:pt idx="205">
                  <c:v>57.775659400899762</c:v>
                </c:pt>
                <c:pt idx="206">
                  <c:v>66.720542188090107</c:v>
                </c:pt>
                <c:pt idx="207">
                  <c:v>62.686532598330288</c:v>
                </c:pt>
                <c:pt idx="208">
                  <c:v>61.830277579671559</c:v>
                </c:pt>
                <c:pt idx="209">
                  <c:v>61.400319278578145</c:v>
                </c:pt>
                <c:pt idx="210">
                  <c:v>59.693600416193554</c:v>
                </c:pt>
                <c:pt idx="211">
                  <c:v>58.707902903184959</c:v>
                </c:pt>
                <c:pt idx="212">
                  <c:v>59.86338944823499</c:v>
                </c:pt>
                <c:pt idx="213">
                  <c:v>59.171132501339756</c:v>
                </c:pt>
                <c:pt idx="214">
                  <c:v>59.532609230469554</c:v>
                </c:pt>
                <c:pt idx="215">
                  <c:v>59.245830694276371</c:v>
                </c:pt>
                <c:pt idx="216">
                  <c:v>62.816401182685034</c:v>
                </c:pt>
                <c:pt idx="217">
                  <c:v>63.029765591638935</c:v>
                </c:pt>
                <c:pt idx="218">
                  <c:v>63.212439714220984</c:v>
                </c:pt>
                <c:pt idx="219">
                  <c:v>62.057379044520921</c:v>
                </c:pt>
                <c:pt idx="220">
                  <c:v>61.755363229236245</c:v>
                </c:pt>
                <c:pt idx="221">
                  <c:v>60.705697693146988</c:v>
                </c:pt>
                <c:pt idx="222">
                  <c:v>60.366329561570296</c:v>
                </c:pt>
                <c:pt idx="223">
                  <c:v>61.143805153406852</c:v>
                </c:pt>
                <c:pt idx="224">
                  <c:v>60.512509558207682</c:v>
                </c:pt>
                <c:pt idx="225">
                  <c:v>59.833124822558197</c:v>
                </c:pt>
                <c:pt idx="226">
                  <c:v>56.986156694215062</c:v>
                </c:pt>
                <c:pt idx="227">
                  <c:v>56.74231150208567</c:v>
                </c:pt>
                <c:pt idx="228">
                  <c:v>58.085188782149629</c:v>
                </c:pt>
                <c:pt idx="229">
                  <c:v>57.137492057929165</c:v>
                </c:pt>
                <c:pt idx="230">
                  <c:v>56.697229462329744</c:v>
                </c:pt>
                <c:pt idx="231">
                  <c:v>55.486146650511614</c:v>
                </c:pt>
                <c:pt idx="232">
                  <c:v>55.365082352121746</c:v>
                </c:pt>
                <c:pt idx="233">
                  <c:v>48.441390237967596</c:v>
                </c:pt>
                <c:pt idx="234">
                  <c:v>48.704985828761608</c:v>
                </c:pt>
                <c:pt idx="235">
                  <c:v>50.520106496141594</c:v>
                </c:pt>
                <c:pt idx="236">
                  <c:v>48.965361810496056</c:v>
                </c:pt>
                <c:pt idx="237">
                  <c:v>45.092127034306621</c:v>
                </c:pt>
                <c:pt idx="238">
                  <c:v>47.669705606408996</c:v>
                </c:pt>
                <c:pt idx="239">
                  <c:v>48.522744021176962</c:v>
                </c:pt>
                <c:pt idx="240">
                  <c:v>48.233174756442985</c:v>
                </c:pt>
                <c:pt idx="241">
                  <c:v>49.180445605313487</c:v>
                </c:pt>
                <c:pt idx="242">
                  <c:v>49.425581302787641</c:v>
                </c:pt>
                <c:pt idx="243">
                  <c:v>48.947114640196268</c:v>
                </c:pt>
                <c:pt idx="244">
                  <c:v>49.225524639900598</c:v>
                </c:pt>
                <c:pt idx="245">
                  <c:v>48.7728154937505</c:v>
                </c:pt>
                <c:pt idx="246">
                  <c:v>51.484121072292133</c:v>
                </c:pt>
                <c:pt idx="247">
                  <c:v>52.250224461424061</c:v>
                </c:pt>
                <c:pt idx="248">
                  <c:v>51.15999343963064</c:v>
                </c:pt>
                <c:pt idx="249">
                  <c:v>51.158489996610896</c:v>
                </c:pt>
                <c:pt idx="250">
                  <c:v>49.501353843570321</c:v>
                </c:pt>
                <c:pt idx="251">
                  <c:v>49.476241365146528</c:v>
                </c:pt>
                <c:pt idx="252">
                  <c:v>49.42429401726659</c:v>
                </c:pt>
                <c:pt idx="253">
                  <c:v>49.172290006499622</c:v>
                </c:pt>
                <c:pt idx="254">
                  <c:v>50.126429383317848</c:v>
                </c:pt>
                <c:pt idx="255">
                  <c:v>49.631864246118823</c:v>
                </c:pt>
                <c:pt idx="256">
                  <c:v>48.720009955523203</c:v>
                </c:pt>
                <c:pt idx="257">
                  <c:v>49.57154836175004</c:v>
                </c:pt>
                <c:pt idx="258">
                  <c:v>49.447477177320671</c:v>
                </c:pt>
                <c:pt idx="259">
                  <c:v>50.306955024862681</c:v>
                </c:pt>
                <c:pt idx="260">
                  <c:v>49.979391410988008</c:v>
                </c:pt>
                <c:pt idx="261">
                  <c:v>51.305960283938134</c:v>
                </c:pt>
                <c:pt idx="262">
                  <c:v>50.795938704980117</c:v>
                </c:pt>
                <c:pt idx="263">
                  <c:v>50.659417964831256</c:v>
                </c:pt>
                <c:pt idx="264">
                  <c:v>50.929885303396709</c:v>
                </c:pt>
                <c:pt idx="265">
                  <c:v>51.119424519447861</c:v>
                </c:pt>
                <c:pt idx="266">
                  <c:v>51.595313391173413</c:v>
                </c:pt>
                <c:pt idx="267">
                  <c:v>52.841599823591437</c:v>
                </c:pt>
                <c:pt idx="268">
                  <c:v>52.177242649182169</c:v>
                </c:pt>
                <c:pt idx="269">
                  <c:v>52.053387622251499</c:v>
                </c:pt>
                <c:pt idx="270">
                  <c:v>52.992931967481823</c:v>
                </c:pt>
                <c:pt idx="271">
                  <c:v>52.633384342066819</c:v>
                </c:pt>
                <c:pt idx="272">
                  <c:v>53.554897674496061</c:v>
                </c:pt>
                <c:pt idx="273">
                  <c:v>54.116005405817845</c:v>
                </c:pt>
                <c:pt idx="274">
                  <c:v>54.585887159766756</c:v>
                </c:pt>
                <c:pt idx="275">
                  <c:v>56.209748795922238</c:v>
                </c:pt>
                <c:pt idx="276">
                  <c:v>56.577023139632331</c:v>
                </c:pt>
                <c:pt idx="277">
                  <c:v>57.807856350115074</c:v>
                </c:pt>
                <c:pt idx="278">
                  <c:v>57.204676470245666</c:v>
                </c:pt>
                <c:pt idx="279">
                  <c:v>58.74009985240027</c:v>
                </c:pt>
                <c:pt idx="280">
                  <c:v>60.882142100806263</c:v>
                </c:pt>
                <c:pt idx="281">
                  <c:v>61.215503114606307</c:v>
                </c:pt>
                <c:pt idx="282">
                  <c:v>63.044792938224248</c:v>
                </c:pt>
                <c:pt idx="283">
                  <c:v>65.324643212300145</c:v>
                </c:pt>
                <c:pt idx="284">
                  <c:v>67.389406257079983</c:v>
                </c:pt>
                <c:pt idx="285">
                  <c:v>69.965049071165211</c:v>
                </c:pt>
                <c:pt idx="286">
                  <c:v>77.67781479683039</c:v>
                </c:pt>
                <c:pt idx="287">
                  <c:v>86.648461540109423</c:v>
                </c:pt>
                <c:pt idx="288">
                  <c:v>87.595732603634843</c:v>
                </c:pt>
                <c:pt idx="289">
                  <c:v>83.296194884887583</c:v>
                </c:pt>
                <c:pt idx="290">
                  <c:v>80.350487213206378</c:v>
                </c:pt>
                <c:pt idx="291">
                  <c:v>81.565434886756464</c:v>
                </c:pt>
                <c:pt idx="292">
                  <c:v>72.944034479555214</c:v>
                </c:pt>
                <c:pt idx="293">
                  <c:v>67.418602974558141</c:v>
                </c:pt>
                <c:pt idx="294">
                  <c:v>72.660256175099207</c:v>
                </c:pt>
                <c:pt idx="295">
                  <c:v>68.632685803458514</c:v>
                </c:pt>
                <c:pt idx="296">
                  <c:v>70.913826797534099</c:v>
                </c:pt>
                <c:pt idx="297">
                  <c:v>71.822028949417842</c:v>
                </c:pt>
                <c:pt idx="298">
                  <c:v>71.840489057392617</c:v>
                </c:pt>
                <c:pt idx="299">
                  <c:v>70.065727592344132</c:v>
                </c:pt>
                <c:pt idx="300">
                  <c:v>69.623322740700033</c:v>
                </c:pt>
                <c:pt idx="301">
                  <c:v>69.336544204506851</c:v>
                </c:pt>
                <c:pt idx="302">
                  <c:v>68.699234837228701</c:v>
                </c:pt>
                <c:pt idx="303">
                  <c:v>75.528691082801686</c:v>
                </c:pt>
                <c:pt idx="304">
                  <c:v>79.730779978210549</c:v>
                </c:pt>
                <c:pt idx="305">
                  <c:v>81.013770039769582</c:v>
                </c:pt>
                <c:pt idx="306">
                  <c:v>77.671807679053742</c:v>
                </c:pt>
                <c:pt idx="307">
                  <c:v>77.132163721922495</c:v>
                </c:pt>
                <c:pt idx="308">
                  <c:v>77.546662146778303</c:v>
                </c:pt>
                <c:pt idx="309">
                  <c:v>83.710693524398309</c:v>
                </c:pt>
                <c:pt idx="310">
                  <c:v>84.950540524042282</c:v>
                </c:pt>
                <c:pt idx="311">
                  <c:v>88.961799483400313</c:v>
                </c:pt>
                <c:pt idx="312">
                  <c:v>89.723179820452913</c:v>
                </c:pt>
                <c:pt idx="313">
                  <c:v>89.142108752791529</c:v>
                </c:pt>
                <c:pt idx="314">
                  <c:v>93.003964671973989</c:v>
                </c:pt>
                <c:pt idx="315">
                  <c:v>95.28059211716662</c:v>
                </c:pt>
                <c:pt idx="316">
                  <c:v>99.859185088290587</c:v>
                </c:pt>
                <c:pt idx="317">
                  <c:v>97.620119677241263</c:v>
                </c:pt>
                <c:pt idx="318">
                  <c:v>97.849795498477803</c:v>
                </c:pt>
                <c:pt idx="319">
                  <c:v>95.057355728704124</c:v>
                </c:pt>
                <c:pt idx="320">
                  <c:v>93.897788164423446</c:v>
                </c:pt>
                <c:pt idx="321">
                  <c:v>93.744094387165958</c:v>
                </c:pt>
                <c:pt idx="322">
                  <c:v>95.111661275472542</c:v>
                </c:pt>
                <c:pt idx="323">
                  <c:v>90.872652593423965</c:v>
                </c:pt>
                <c:pt idx="324">
                  <c:v>90.605408298396696</c:v>
                </c:pt>
                <c:pt idx="325">
                  <c:v>93.009971789750637</c:v>
                </c:pt>
                <c:pt idx="326">
                  <c:v>91.416161626942056</c:v>
                </c:pt>
                <c:pt idx="327">
                  <c:v>92.314708171470826</c:v>
                </c:pt>
                <c:pt idx="328">
                  <c:v>92.960389080406628</c:v>
                </c:pt>
                <c:pt idx="329">
                  <c:v>92.70001009350338</c:v>
                </c:pt>
                <c:pt idx="330">
                  <c:v>92.303971347312526</c:v>
                </c:pt>
                <c:pt idx="331">
                  <c:v>98.212778890451062</c:v>
                </c:pt>
                <c:pt idx="332">
                  <c:v>96.315230306670557</c:v>
                </c:pt>
                <c:pt idx="333">
                  <c:v>96.204470302786675</c:v>
                </c:pt>
                <c:pt idx="334">
                  <c:v>93.302980255521518</c:v>
                </c:pt>
                <c:pt idx="335">
                  <c:v>92.792742304409884</c:v>
                </c:pt>
                <c:pt idx="336">
                  <c:v>92.356351224844758</c:v>
                </c:pt>
                <c:pt idx="337">
                  <c:v>83.077033076008306</c:v>
                </c:pt>
                <c:pt idx="338">
                  <c:v>81.513055009224203</c:v>
                </c:pt>
                <c:pt idx="339">
                  <c:v>90.076068635771463</c:v>
                </c:pt>
                <c:pt idx="340">
                  <c:v>87.95506729137486</c:v>
                </c:pt>
                <c:pt idx="341">
                  <c:v>86.359318150725414</c:v>
                </c:pt>
                <c:pt idx="342">
                  <c:v>84.145158720072331</c:v>
                </c:pt>
                <c:pt idx="343">
                  <c:v>84.240033187023542</c:v>
                </c:pt>
                <c:pt idx="344">
                  <c:v>84.820029906838869</c:v>
                </c:pt>
                <c:pt idx="345">
                  <c:v>81.592050593545096</c:v>
                </c:pt>
                <c:pt idx="346">
                  <c:v>79.282793884139764</c:v>
                </c:pt>
                <c:pt idx="347">
                  <c:v>80.049113430770376</c:v>
                </c:pt>
                <c:pt idx="348">
                  <c:v>80.419604163716329</c:v>
                </c:pt>
                <c:pt idx="349">
                  <c:v>79.459670606796422</c:v>
                </c:pt>
                <c:pt idx="350">
                  <c:v>83.478869007469626</c:v>
                </c:pt>
                <c:pt idx="351">
                  <c:v>80.872739185216389</c:v>
                </c:pt>
                <c:pt idx="352">
                  <c:v>80.157082920768374</c:v>
                </c:pt>
                <c:pt idx="353">
                  <c:v>80.741586535164316</c:v>
                </c:pt>
                <c:pt idx="354">
                  <c:v>82.022650927487177</c:v>
                </c:pt>
                <c:pt idx="355">
                  <c:v>81.501466863675802</c:v>
                </c:pt>
                <c:pt idx="356">
                  <c:v>86.169353059324294</c:v>
                </c:pt>
                <c:pt idx="357">
                  <c:v>87.505365031264247</c:v>
                </c:pt>
                <c:pt idx="358">
                  <c:v>89.4192250273274</c:v>
                </c:pt>
                <c:pt idx="359">
                  <c:v>90.74107428267682</c:v>
                </c:pt>
                <c:pt idx="360">
                  <c:v>94.23114917822349</c:v>
                </c:pt>
                <c:pt idx="361">
                  <c:v>94.073590539234047</c:v>
                </c:pt>
                <c:pt idx="362">
                  <c:v>90.36027281557746</c:v>
                </c:pt>
                <c:pt idx="363">
                  <c:v>91.236278018245898</c:v>
                </c:pt>
                <c:pt idx="364">
                  <c:v>91.148701174416104</c:v>
                </c:pt>
                <c:pt idx="365">
                  <c:v>93.039594167923866</c:v>
                </c:pt>
                <c:pt idx="366">
                  <c:v>94.001034387687213</c:v>
                </c:pt>
                <c:pt idx="367">
                  <c:v>93.403010089549426</c:v>
                </c:pt>
                <c:pt idx="368">
                  <c:v>90.994791239659904</c:v>
                </c:pt>
                <c:pt idx="369">
                  <c:v>90.549170213434863</c:v>
                </c:pt>
                <c:pt idx="370">
                  <c:v>87.527041528474868</c:v>
                </c:pt>
                <c:pt idx="371">
                  <c:v>88.966948196174684</c:v>
                </c:pt>
                <c:pt idx="372">
                  <c:v>88.844383674588769</c:v>
                </c:pt>
                <c:pt idx="373">
                  <c:v>89.026835200024692</c:v>
                </c:pt>
                <c:pt idx="374">
                  <c:v>89.562188634728926</c:v>
                </c:pt>
                <c:pt idx="375">
                  <c:v>88.910277796215439</c:v>
                </c:pt>
                <c:pt idx="376">
                  <c:v>89.379730454990664</c:v>
                </c:pt>
                <c:pt idx="377">
                  <c:v>89.487057912139989</c:v>
                </c:pt>
                <c:pt idx="378">
                  <c:v>89.701929198592268</c:v>
                </c:pt>
                <c:pt idx="379">
                  <c:v>90.27247959959405</c:v>
                </c:pt>
                <c:pt idx="380">
                  <c:v>88.742205144868734</c:v>
                </c:pt>
                <c:pt idx="381">
                  <c:v>88.680811692830162</c:v>
                </c:pt>
                <c:pt idx="382">
                  <c:v>89.760315979246244</c:v>
                </c:pt>
                <c:pt idx="383">
                  <c:v>89.816770221706804</c:v>
                </c:pt>
                <c:pt idx="384">
                  <c:v>91.560625242884711</c:v>
                </c:pt>
                <c:pt idx="385">
                  <c:v>91.078935751410071</c:v>
                </c:pt>
                <c:pt idx="386">
                  <c:v>89.475469766591587</c:v>
                </c:pt>
                <c:pt idx="387">
                  <c:v>89.136953385714818</c:v>
                </c:pt>
                <c:pt idx="388">
                  <c:v>89.459584229658915</c:v>
                </c:pt>
                <c:pt idx="389">
                  <c:v>90.433903100315447</c:v>
                </c:pt>
                <c:pt idx="390">
                  <c:v>90.373367623969344</c:v>
                </c:pt>
                <c:pt idx="391">
                  <c:v>91.074645014328141</c:v>
                </c:pt>
                <c:pt idx="392">
                  <c:v>90.932113721924011</c:v>
                </c:pt>
                <c:pt idx="393">
                  <c:v>90.779068631817523</c:v>
                </c:pt>
                <c:pt idx="394">
                  <c:v>90.556899936898745</c:v>
                </c:pt>
                <c:pt idx="395">
                  <c:v>90.765325136274626</c:v>
                </c:pt>
                <c:pt idx="396">
                  <c:v>91.363998121563426</c:v>
                </c:pt>
                <c:pt idx="397">
                  <c:v>90.999730663892834</c:v>
                </c:pt>
                <c:pt idx="398">
                  <c:v>91.105341740347427</c:v>
                </c:pt>
                <c:pt idx="399">
                  <c:v>91.788800840925219</c:v>
                </c:pt>
                <c:pt idx="400">
                  <c:v>92.023206368543413</c:v>
                </c:pt>
                <c:pt idx="401">
                  <c:v>93.444436985424673</c:v>
                </c:pt>
                <c:pt idx="402">
                  <c:v>94.752110430233827</c:v>
                </c:pt>
                <c:pt idx="403">
                  <c:v>96.527736525277092</c:v>
                </c:pt>
                <c:pt idx="404">
                  <c:v>98.552579337025151</c:v>
                </c:pt>
                <c:pt idx="405">
                  <c:v>99.095014022697185</c:v>
                </c:pt>
                <c:pt idx="406">
                  <c:v>100.08542814813767</c:v>
                </c:pt>
                <c:pt idx="407">
                  <c:v>95.529592461717812</c:v>
                </c:pt>
                <c:pt idx="408">
                  <c:v>96.467633578583289</c:v>
                </c:pt>
                <c:pt idx="409">
                  <c:v>97.009642388905363</c:v>
                </c:pt>
                <c:pt idx="410">
                  <c:v>95.462833924751266</c:v>
                </c:pt>
                <c:pt idx="411">
                  <c:v>96.633996288882699</c:v>
                </c:pt>
                <c:pt idx="412">
                  <c:v>95.888711206614033</c:v>
                </c:pt>
                <c:pt idx="413">
                  <c:v>96.152948615601801</c:v>
                </c:pt>
                <c:pt idx="414">
                  <c:v>98.356168373202564</c:v>
                </c:pt>
                <c:pt idx="415">
                  <c:v>98.852452896265135</c:v>
                </c:pt>
                <c:pt idx="416">
                  <c:v>96.780176285520085</c:v>
                </c:pt>
                <c:pt idx="417">
                  <c:v>97.119970077791848</c:v>
                </c:pt>
                <c:pt idx="418">
                  <c:v>97.635789056675236</c:v>
                </c:pt>
                <c:pt idx="419">
                  <c:v>98.223083399611966</c:v>
                </c:pt>
                <c:pt idx="420">
                  <c:v>97.455263629785321</c:v>
                </c:pt>
                <c:pt idx="421">
                  <c:v>97.387004869622743</c:v>
                </c:pt>
                <c:pt idx="422">
                  <c:v>97.565807476170491</c:v>
                </c:pt>
                <c:pt idx="423">
                  <c:v>93.97441868089858</c:v>
                </c:pt>
                <c:pt idx="424">
                  <c:v>94.308205570048599</c:v>
                </c:pt>
                <c:pt idx="425">
                  <c:v>95.369243308842471</c:v>
                </c:pt>
                <c:pt idx="426">
                  <c:v>95.749402957748089</c:v>
                </c:pt>
                <c:pt idx="427">
                  <c:v>96.524303978542534</c:v>
                </c:pt>
                <c:pt idx="428">
                  <c:v>97.350510529023182</c:v>
                </c:pt>
                <c:pt idx="429">
                  <c:v>114.66671881636256</c:v>
                </c:pt>
                <c:pt idx="430">
                  <c:v>114.00472649514413</c:v>
                </c:pt>
                <c:pt idx="431">
                  <c:v>115.16558456476956</c:v>
                </c:pt>
                <c:pt idx="432">
                  <c:v>115.4160851325168</c:v>
                </c:pt>
                <c:pt idx="433">
                  <c:v>123.3411409192898</c:v>
                </c:pt>
                <c:pt idx="434">
                  <c:v>125.66864780416373</c:v>
                </c:pt>
                <c:pt idx="435">
                  <c:v>123.89173120377571</c:v>
                </c:pt>
                <c:pt idx="436">
                  <c:v>124.97273571338781</c:v>
                </c:pt>
                <c:pt idx="437">
                  <c:v>123.60623651862494</c:v>
                </c:pt>
                <c:pt idx="438">
                  <c:v>144.17383009111325</c:v>
                </c:pt>
                <c:pt idx="439">
                  <c:v>151.22525175340112</c:v>
                </c:pt>
                <c:pt idx="440">
                  <c:v>147.18565448156721</c:v>
                </c:pt>
                <c:pt idx="441">
                  <c:v>149.51208701859508</c:v>
                </c:pt>
                <c:pt idx="442">
                  <c:v>164.95951112463473</c:v>
                </c:pt>
                <c:pt idx="443">
                  <c:v>163.98068514474269</c:v>
                </c:pt>
                <c:pt idx="444">
                  <c:v>157.96090144022156</c:v>
                </c:pt>
                <c:pt idx="445">
                  <c:v>142.94192253278442</c:v>
                </c:pt>
                <c:pt idx="446">
                  <c:v>128.24407446075026</c:v>
                </c:pt>
                <c:pt idx="447">
                  <c:v>134.28275058824354</c:v>
                </c:pt>
                <c:pt idx="448">
                  <c:v>135.09285544429281</c:v>
                </c:pt>
                <c:pt idx="449">
                  <c:v>141.26482626322795</c:v>
                </c:pt>
                <c:pt idx="450">
                  <c:v>138.26395463977607</c:v>
                </c:pt>
                <c:pt idx="451">
                  <c:v>137.506006849458</c:v>
                </c:pt>
                <c:pt idx="452">
                  <c:v>144.35865290938739</c:v>
                </c:pt>
                <c:pt idx="453">
                  <c:v>146.65416590859493</c:v>
                </c:pt>
                <c:pt idx="454">
                  <c:v>143.90852477392684</c:v>
                </c:pt>
                <c:pt idx="455">
                  <c:v>145.55535663246141</c:v>
                </c:pt>
                <c:pt idx="456">
                  <c:v>137.52682515632125</c:v>
                </c:pt>
                <c:pt idx="457">
                  <c:v>139.20027937594682</c:v>
                </c:pt>
                <c:pt idx="458">
                  <c:v>139.15713609937683</c:v>
                </c:pt>
                <c:pt idx="459">
                  <c:v>142.70194241704189</c:v>
                </c:pt>
                <c:pt idx="460">
                  <c:v>140.15312502759656</c:v>
                </c:pt>
                <c:pt idx="461">
                  <c:v>141.49429902091558</c:v>
                </c:pt>
                <c:pt idx="462">
                  <c:v>145.92434714221133</c:v>
                </c:pt>
                <c:pt idx="463">
                  <c:v>144.40651258373435</c:v>
                </c:pt>
                <c:pt idx="464">
                  <c:v>144.42112070927203</c:v>
                </c:pt>
                <c:pt idx="465">
                  <c:v>142.79446512475204</c:v>
                </c:pt>
                <c:pt idx="466">
                  <c:v>142.72877428132924</c:v>
                </c:pt>
                <c:pt idx="467">
                  <c:v>141.94335259387518</c:v>
                </c:pt>
                <c:pt idx="468">
                  <c:v>140.43282875246936</c:v>
                </c:pt>
                <c:pt idx="469">
                  <c:v>139.87494084486207</c:v>
                </c:pt>
                <c:pt idx="470">
                  <c:v>140.48992502777858</c:v>
                </c:pt>
                <c:pt idx="471">
                  <c:v>140.62280049817284</c:v>
                </c:pt>
                <c:pt idx="472">
                  <c:v>134.07388663422282</c:v>
                </c:pt>
                <c:pt idx="473">
                  <c:v>130.16609027028218</c:v>
                </c:pt>
                <c:pt idx="474">
                  <c:v>117.77170794737539</c:v>
                </c:pt>
                <c:pt idx="475">
                  <c:v>121.56529845209293</c:v>
                </c:pt>
                <c:pt idx="476">
                  <c:v>124.13085978347321</c:v>
                </c:pt>
                <c:pt idx="477">
                  <c:v>127.2337002187939</c:v>
                </c:pt>
                <c:pt idx="478">
                  <c:v>126.86921660362458</c:v>
                </c:pt>
                <c:pt idx="479">
                  <c:v>126.14153322432841</c:v>
                </c:pt>
                <c:pt idx="480">
                  <c:v>127.1023314112431</c:v>
                </c:pt>
                <c:pt idx="481">
                  <c:v>126.38837864819494</c:v>
                </c:pt>
                <c:pt idx="482">
                  <c:v>122.45934475634341</c:v>
                </c:pt>
                <c:pt idx="483">
                  <c:v>121.76149347307172</c:v>
                </c:pt>
                <c:pt idx="484">
                  <c:v>124.01923493493962</c:v>
                </c:pt>
                <c:pt idx="485">
                  <c:v>123.14902047789421</c:v>
                </c:pt>
                <c:pt idx="486">
                  <c:v>123.28468646217434</c:v>
                </c:pt>
                <c:pt idx="487">
                  <c:v>124.78125730484088</c:v>
                </c:pt>
                <c:pt idx="488">
                  <c:v>125.95327785931968</c:v>
                </c:pt>
                <c:pt idx="489">
                  <c:v>125.23225007029625</c:v>
                </c:pt>
                <c:pt idx="490">
                  <c:v>124.53848667521247</c:v>
                </c:pt>
                <c:pt idx="491">
                  <c:v>124.01751876889979</c:v>
                </c:pt>
                <c:pt idx="492">
                  <c:v>123.22715787186772</c:v>
                </c:pt>
                <c:pt idx="493">
                  <c:v>123.23639447283</c:v>
                </c:pt>
                <c:pt idx="494">
                  <c:v>123.98274724864238</c:v>
                </c:pt>
                <c:pt idx="495">
                  <c:v>123.54378181269009</c:v>
                </c:pt>
                <c:pt idx="496">
                  <c:v>122.8706136980136</c:v>
                </c:pt>
                <c:pt idx="497">
                  <c:v>130.18948937318004</c:v>
                </c:pt>
                <c:pt idx="498">
                  <c:v>131.06249455876622</c:v>
                </c:pt>
                <c:pt idx="499">
                  <c:v>131.93442539650636</c:v>
                </c:pt>
                <c:pt idx="500">
                  <c:v>134.44953273424548</c:v>
                </c:pt>
                <c:pt idx="501">
                  <c:v>130.29660732713302</c:v>
                </c:pt>
                <c:pt idx="502">
                  <c:v>130.51555941816102</c:v>
                </c:pt>
                <c:pt idx="503">
                  <c:v>130.69071332047554</c:v>
                </c:pt>
                <c:pt idx="504">
                  <c:v>131.06571760230443</c:v>
                </c:pt>
                <c:pt idx="505">
                  <c:v>130.34833207786684</c:v>
                </c:pt>
                <c:pt idx="506">
                  <c:v>130.91180122790081</c:v>
                </c:pt>
                <c:pt idx="507">
                  <c:v>130.77937116645373</c:v>
                </c:pt>
                <c:pt idx="508">
                  <c:v>129.56313320221381</c:v>
                </c:pt>
                <c:pt idx="509">
                  <c:v>128.20887084015035</c:v>
                </c:pt>
                <c:pt idx="510">
                  <c:v>127.97703988357426</c:v>
                </c:pt>
                <c:pt idx="511">
                  <c:v>128.96617659761975</c:v>
                </c:pt>
                <c:pt idx="512">
                  <c:v>130.5149045060175</c:v>
                </c:pt>
                <c:pt idx="513">
                  <c:v>130.13303513071949</c:v>
                </c:pt>
                <c:pt idx="514">
                  <c:v>129.87029773027285</c:v>
                </c:pt>
                <c:pt idx="515">
                  <c:v>130.01970721009585</c:v>
                </c:pt>
                <c:pt idx="516">
                  <c:v>131.14728754301251</c:v>
                </c:pt>
                <c:pt idx="517">
                  <c:v>131.37997003563362</c:v>
                </c:pt>
                <c:pt idx="518">
                  <c:v>130.9862963572885</c:v>
                </c:pt>
                <c:pt idx="519">
                  <c:v>131.4696891355081</c:v>
                </c:pt>
                <c:pt idx="520">
                  <c:v>131.49931151368133</c:v>
                </c:pt>
                <c:pt idx="521">
                  <c:v>132.40387805528158</c:v>
                </c:pt>
                <c:pt idx="522">
                  <c:v>132.92247466875602</c:v>
                </c:pt>
                <c:pt idx="523">
                  <c:v>137.56610357115929</c:v>
                </c:pt>
                <c:pt idx="524">
                  <c:v>136.52697136636959</c:v>
                </c:pt>
                <c:pt idx="525">
                  <c:v>136.73689678894152</c:v>
                </c:pt>
                <c:pt idx="526">
                  <c:v>137.76938628275332</c:v>
                </c:pt>
                <c:pt idx="527">
                  <c:v>137.2527157678249</c:v>
                </c:pt>
                <c:pt idx="528">
                  <c:v>136.97859307072383</c:v>
                </c:pt>
                <c:pt idx="529">
                  <c:v>135.374917582709</c:v>
                </c:pt>
                <c:pt idx="530">
                  <c:v>135.40968888831151</c:v>
                </c:pt>
                <c:pt idx="531">
                  <c:v>141.06284049662614</c:v>
                </c:pt>
                <c:pt idx="532">
                  <c:v>140.3847462663214</c:v>
                </c:pt>
                <c:pt idx="533">
                  <c:v>141.17381021836127</c:v>
                </c:pt>
                <c:pt idx="534">
                  <c:v>145.5819656849477</c:v>
                </c:pt>
                <c:pt idx="535">
                  <c:v>147.68258103747846</c:v>
                </c:pt>
                <c:pt idx="536">
                  <c:v>150.82513220263453</c:v>
                </c:pt>
                <c:pt idx="537">
                  <c:v>150.54542826310686</c:v>
                </c:pt>
                <c:pt idx="538">
                  <c:v>156.71225015461269</c:v>
                </c:pt>
                <c:pt idx="539">
                  <c:v>159.34821872719277</c:v>
                </c:pt>
                <c:pt idx="540">
                  <c:v>147.92385809821317</c:v>
                </c:pt>
                <c:pt idx="541">
                  <c:v>152.56298010603584</c:v>
                </c:pt>
                <c:pt idx="542">
                  <c:v>150.92150667812689</c:v>
                </c:pt>
                <c:pt idx="543">
                  <c:v>152.36742711790569</c:v>
                </c:pt>
                <c:pt idx="544">
                  <c:v>155.1620155833715</c:v>
                </c:pt>
                <c:pt idx="545">
                  <c:v>153.59739569839363</c:v>
                </c:pt>
                <c:pt idx="546">
                  <c:v>150.68710780481103</c:v>
                </c:pt>
                <c:pt idx="547">
                  <c:v>151.5021518704383</c:v>
                </c:pt>
                <c:pt idx="548">
                  <c:v>152.65548971979621</c:v>
                </c:pt>
                <c:pt idx="549">
                  <c:v>159.89128900606605</c:v>
                </c:pt>
                <c:pt idx="550">
                  <c:v>158.9959719447229</c:v>
                </c:pt>
                <c:pt idx="551">
                  <c:v>156.96962912443371</c:v>
                </c:pt>
                <c:pt idx="552">
                  <c:v>158.76800584987876</c:v>
                </c:pt>
                <c:pt idx="553">
                  <c:v>161.36490594012699</c:v>
                </c:pt>
                <c:pt idx="554">
                  <c:v>158.93951770226235</c:v>
                </c:pt>
                <c:pt idx="555">
                  <c:v>157.23129217703431</c:v>
                </c:pt>
                <c:pt idx="556">
                  <c:v>158.05663388286521</c:v>
                </c:pt>
                <c:pt idx="557">
                  <c:v>158.04697827551024</c:v>
                </c:pt>
                <c:pt idx="558">
                  <c:v>160.14244470061169</c:v>
                </c:pt>
                <c:pt idx="559">
                  <c:v>162.61075340324527</c:v>
                </c:pt>
                <c:pt idx="560">
                  <c:v>166.01281892530983</c:v>
                </c:pt>
                <c:pt idx="561">
                  <c:v>162.86297035168721</c:v>
                </c:pt>
                <c:pt idx="562">
                  <c:v>164.04164649643877</c:v>
                </c:pt>
                <c:pt idx="563">
                  <c:v>164.87128559365394</c:v>
                </c:pt>
                <c:pt idx="564">
                  <c:v>165.27225689512048</c:v>
                </c:pt>
                <c:pt idx="565">
                  <c:v>165.29286548413245</c:v>
                </c:pt>
                <c:pt idx="566">
                  <c:v>167.56970908682376</c:v>
                </c:pt>
                <c:pt idx="567">
                  <c:v>167.43190750080129</c:v>
                </c:pt>
                <c:pt idx="568">
                  <c:v>167.44586049954054</c:v>
                </c:pt>
                <c:pt idx="569">
                  <c:v>167.20823879734141</c:v>
                </c:pt>
                <c:pt idx="570">
                  <c:v>169.72592714577004</c:v>
                </c:pt>
                <c:pt idx="571">
                  <c:v>170.05971382026516</c:v>
                </c:pt>
                <c:pt idx="572">
                  <c:v>171.86216533994832</c:v>
                </c:pt>
                <c:pt idx="573">
                  <c:v>179.06083490707223</c:v>
                </c:pt>
                <c:pt idx="574">
                  <c:v>185.65245951793992</c:v>
                </c:pt>
                <c:pt idx="575">
                  <c:v>194.98265088146516</c:v>
                </c:pt>
                <c:pt idx="576">
                  <c:v>200.66606690080167</c:v>
                </c:pt>
                <c:pt idx="577">
                  <c:v>209.31537330548136</c:v>
                </c:pt>
                <c:pt idx="578">
                  <c:v>208.75941128176515</c:v>
                </c:pt>
                <c:pt idx="579">
                  <c:v>219.29145529579367</c:v>
                </c:pt>
                <c:pt idx="580">
                  <c:v>224.18559764523903</c:v>
                </c:pt>
                <c:pt idx="581">
                  <c:v>248.29777472359135</c:v>
                </c:pt>
                <c:pt idx="582">
                  <c:v>217.71159813172434</c:v>
                </c:pt>
                <c:pt idx="583">
                  <c:v>196.03231663220933</c:v>
                </c:pt>
                <c:pt idx="584">
                  <c:v>193.71318128899307</c:v>
                </c:pt>
                <c:pt idx="585">
                  <c:v>194.93134535177899</c:v>
                </c:pt>
                <c:pt idx="586">
                  <c:v>166.39576264845388</c:v>
                </c:pt>
                <c:pt idx="587">
                  <c:v>172.52609685366252</c:v>
                </c:pt>
                <c:pt idx="588">
                  <c:v>178.36663898233616</c:v>
                </c:pt>
                <c:pt idx="589">
                  <c:v>195.20138037534701</c:v>
                </c:pt>
                <c:pt idx="590">
                  <c:v>190.68547801590873</c:v>
                </c:pt>
                <c:pt idx="591">
                  <c:v>192.7970330414918</c:v>
                </c:pt>
                <c:pt idx="592">
                  <c:v>198.66291346555906</c:v>
                </c:pt>
                <c:pt idx="593">
                  <c:v>195.48129381807112</c:v>
                </c:pt>
                <c:pt idx="594">
                  <c:v>191.45587214212256</c:v>
                </c:pt>
                <c:pt idx="595">
                  <c:v>193.70352568163807</c:v>
                </c:pt>
                <c:pt idx="596">
                  <c:v>197.13027437229783</c:v>
                </c:pt>
                <c:pt idx="597">
                  <c:v>197.5149342614817</c:v>
                </c:pt>
                <c:pt idx="598">
                  <c:v>197.68837178310147</c:v>
                </c:pt>
                <c:pt idx="599">
                  <c:v>208.41725263630255</c:v>
                </c:pt>
                <c:pt idx="600">
                  <c:v>212.50857487352522</c:v>
                </c:pt>
                <c:pt idx="601">
                  <c:v>217.11486433893131</c:v>
                </c:pt>
                <c:pt idx="602">
                  <c:v>220.75111901646045</c:v>
                </c:pt>
                <c:pt idx="603">
                  <c:v>223.27116577843248</c:v>
                </c:pt>
                <c:pt idx="604">
                  <c:v>228.03219696638772</c:v>
                </c:pt>
                <c:pt idx="605">
                  <c:v>228.54307673569309</c:v>
                </c:pt>
                <c:pt idx="606">
                  <c:v>213.71730571144738</c:v>
                </c:pt>
                <c:pt idx="607">
                  <c:v>214.41557621576666</c:v>
                </c:pt>
                <c:pt idx="608">
                  <c:v>212.88078821215842</c:v>
                </c:pt>
                <c:pt idx="609">
                  <c:v>215.98792603886332</c:v>
                </c:pt>
                <c:pt idx="610">
                  <c:v>216.29702954476323</c:v>
                </c:pt>
                <c:pt idx="611">
                  <c:v>220.261699586867</c:v>
                </c:pt>
                <c:pt idx="612">
                  <c:v>231.67276212925086</c:v>
                </c:pt>
                <c:pt idx="613">
                  <c:v>239.29730897823757</c:v>
                </c:pt>
                <c:pt idx="614">
                  <c:v>239.82750039156272</c:v>
                </c:pt>
                <c:pt idx="615">
                  <c:v>251.72795617564054</c:v>
                </c:pt>
                <c:pt idx="616">
                  <c:v>249.81110238748769</c:v>
                </c:pt>
                <c:pt idx="617">
                  <c:v>253.44734418572196</c:v>
                </c:pt>
                <c:pt idx="618">
                  <c:v>253.30139344053305</c:v>
                </c:pt>
                <c:pt idx="619">
                  <c:v>262.88359203464893</c:v>
                </c:pt>
                <c:pt idx="620">
                  <c:v>268.47103949093605</c:v>
                </c:pt>
                <c:pt idx="621">
                  <c:v>272.06865800113076</c:v>
                </c:pt>
                <c:pt idx="622">
                  <c:v>273.30077506265593</c:v>
                </c:pt>
                <c:pt idx="623">
                  <c:v>262.57232652445225</c:v>
                </c:pt>
                <c:pt idx="624">
                  <c:v>246.92827551174619</c:v>
                </c:pt>
                <c:pt idx="625">
                  <c:v>255.30196565043121</c:v>
                </c:pt>
                <c:pt idx="626">
                  <c:v>262.26108741680997</c:v>
                </c:pt>
                <c:pt idx="627">
                  <c:v>264.48920650050468</c:v>
                </c:pt>
                <c:pt idx="628">
                  <c:v>266.20644581489393</c:v>
                </c:pt>
                <c:pt idx="629">
                  <c:v>268.60412446452665</c:v>
                </c:pt>
                <c:pt idx="630">
                  <c:v>253.32715095697432</c:v>
                </c:pt>
                <c:pt idx="631">
                  <c:v>222.64866116059352</c:v>
                </c:pt>
                <c:pt idx="632">
                  <c:v>226.5382071344107</c:v>
                </c:pt>
                <c:pt idx="633">
                  <c:v>240.5530348605119</c:v>
                </c:pt>
                <c:pt idx="634">
                  <c:v>225.3984032773993</c:v>
                </c:pt>
                <c:pt idx="635">
                  <c:v>222.90838523535325</c:v>
                </c:pt>
                <c:pt idx="636">
                  <c:v>208.65638121600006</c:v>
                </c:pt>
                <c:pt idx="637">
                  <c:v>224.22422093327862</c:v>
                </c:pt>
                <c:pt idx="638">
                  <c:v>224.54620330472659</c:v>
                </c:pt>
                <c:pt idx="639">
                  <c:v>223.71548985966535</c:v>
                </c:pt>
                <c:pt idx="640">
                  <c:v>220.37332443540058</c:v>
                </c:pt>
                <c:pt idx="641">
                  <c:v>236.75362720761686</c:v>
                </c:pt>
                <c:pt idx="642">
                  <c:v>245.89150172049989</c:v>
                </c:pt>
                <c:pt idx="643">
                  <c:v>243.44872772250656</c:v>
                </c:pt>
                <c:pt idx="644">
                  <c:v>241.66066173121496</c:v>
                </c:pt>
                <c:pt idx="645">
                  <c:v>253.06525199862293</c:v>
                </c:pt>
                <c:pt idx="646">
                  <c:v>254.85979026489045</c:v>
                </c:pt>
                <c:pt idx="647">
                  <c:v>254.89411616154578</c:v>
                </c:pt>
                <c:pt idx="648">
                  <c:v>258.61839996080914</c:v>
                </c:pt>
                <c:pt idx="649">
                  <c:v>257.80484946407557</c:v>
                </c:pt>
                <c:pt idx="650">
                  <c:v>253.99042734389008</c:v>
                </c:pt>
                <c:pt idx="651">
                  <c:v>256.24860133541029</c:v>
                </c:pt>
                <c:pt idx="652">
                  <c:v>260.18966234210995</c:v>
                </c:pt>
                <c:pt idx="653">
                  <c:v>259.96426416400561</c:v>
                </c:pt>
                <c:pt idx="654">
                  <c:v>263.90105418187545</c:v>
                </c:pt>
                <c:pt idx="655">
                  <c:v>259.65302505636333</c:v>
                </c:pt>
                <c:pt idx="656">
                  <c:v>268.41522706666927</c:v>
                </c:pt>
                <c:pt idx="657">
                  <c:v>271.75097280641211</c:v>
                </c:pt>
                <c:pt idx="658">
                  <c:v>275.16184261444153</c:v>
                </c:pt>
                <c:pt idx="659">
                  <c:v>282.85936462136783</c:v>
                </c:pt>
                <c:pt idx="660">
                  <c:v>289.41923146697479</c:v>
                </c:pt>
                <c:pt idx="661">
                  <c:v>305.03107909081808</c:v>
                </c:pt>
                <c:pt idx="662">
                  <c:v>312.06102753409925</c:v>
                </c:pt>
                <c:pt idx="663">
                  <c:v>319.99036761830672</c:v>
                </c:pt>
                <c:pt idx="664">
                  <c:v>330.75531672210252</c:v>
                </c:pt>
                <c:pt idx="665">
                  <c:v>342.78673518663322</c:v>
                </c:pt>
                <c:pt idx="666">
                  <c:v>370.04146343014162</c:v>
                </c:pt>
                <c:pt idx="667">
                  <c:v>377.04565435698152</c:v>
                </c:pt>
                <c:pt idx="668">
                  <c:v>382.16516869663172</c:v>
                </c:pt>
                <c:pt idx="669">
                  <c:v>396.20145676244482</c:v>
                </c:pt>
                <c:pt idx="670">
                  <c:v>388.19052054962975</c:v>
                </c:pt>
                <c:pt idx="671">
                  <c:v>373.86445371588627</c:v>
                </c:pt>
                <c:pt idx="672">
                  <c:v>370.65107587382784</c:v>
                </c:pt>
                <c:pt idx="673">
                  <c:v>390.39288211688313</c:v>
                </c:pt>
                <c:pt idx="674">
                  <c:v>407.27979366957499</c:v>
                </c:pt>
                <c:pt idx="675">
                  <c:v>438.58076168124029</c:v>
                </c:pt>
                <c:pt idx="676">
                  <c:v>470.42913664501242</c:v>
                </c:pt>
                <c:pt idx="677">
                  <c:v>498.29350352010658</c:v>
                </c:pt>
                <c:pt idx="678">
                  <c:v>525.09743540740624</c:v>
                </c:pt>
                <c:pt idx="679">
                  <c:v>498.19042107854244</c:v>
                </c:pt>
                <c:pt idx="680">
                  <c:v>484.12413048070289</c:v>
                </c:pt>
                <c:pt idx="681">
                  <c:v>469.49106934024741</c:v>
                </c:pt>
                <c:pt idx="682">
                  <c:v>491.20129678013717</c:v>
                </c:pt>
                <c:pt idx="683">
                  <c:v>516.0368598464014</c:v>
                </c:pt>
                <c:pt idx="684">
                  <c:v>539.29898564777318</c:v>
                </c:pt>
                <c:pt idx="685">
                  <c:v>577.60204848104013</c:v>
                </c:pt>
                <c:pt idx="686">
                  <c:v>615.92649287566564</c:v>
                </c:pt>
                <c:pt idx="687">
                  <c:v>583.96654565381391</c:v>
                </c:pt>
                <c:pt idx="688">
                  <c:v>602.63077993399168</c:v>
                </c:pt>
                <c:pt idx="689">
                  <c:v>633.92317978009783</c:v>
                </c:pt>
                <c:pt idx="690">
                  <c:v>575.47048740278956</c:v>
                </c:pt>
                <c:pt idx="691">
                  <c:v>583.19161844511984</c:v>
                </c:pt>
                <c:pt idx="692">
                  <c:v>536.54714742572924</c:v>
                </c:pt>
                <c:pt idx="693">
                  <c:v>530.10535130107723</c:v>
                </c:pt>
                <c:pt idx="694">
                  <c:v>547.16182241970716</c:v>
                </c:pt>
                <c:pt idx="695">
                  <c:v>556.22669537209629</c:v>
                </c:pt>
                <c:pt idx="696">
                  <c:v>581.59244985168561</c:v>
                </c:pt>
                <c:pt idx="697">
                  <c:v>577.64282025011698</c:v>
                </c:pt>
                <c:pt idx="698">
                  <c:v>581.14385456696812</c:v>
                </c:pt>
                <c:pt idx="699">
                  <c:v>556.0785959312152</c:v>
                </c:pt>
                <c:pt idx="700">
                  <c:v>532.01146182542448</c:v>
                </c:pt>
                <c:pt idx="701">
                  <c:v>548.02044207690187</c:v>
                </c:pt>
                <c:pt idx="702">
                  <c:v>551.13938442130882</c:v>
                </c:pt>
                <c:pt idx="703">
                  <c:v>545.0603424371817</c:v>
                </c:pt>
                <c:pt idx="704">
                  <c:v>536.32819533470126</c:v>
                </c:pt>
                <c:pt idx="705">
                  <c:v>558.71886189517954</c:v>
                </c:pt>
                <c:pt idx="706">
                  <c:v>559.8415030185181</c:v>
                </c:pt>
                <c:pt idx="707">
                  <c:v>559.94668177997539</c:v>
                </c:pt>
                <c:pt idx="708">
                  <c:v>542.05732233269259</c:v>
                </c:pt>
                <c:pt idx="709">
                  <c:v>512.14299050795535</c:v>
                </c:pt>
                <c:pt idx="710">
                  <c:v>500.74054872158462</c:v>
                </c:pt>
                <c:pt idx="711">
                  <c:v>515.7513520673009</c:v>
                </c:pt>
                <c:pt idx="712">
                  <c:v>506.71226303390756</c:v>
                </c:pt>
                <c:pt idx="713">
                  <c:v>414.84637939860278</c:v>
                </c:pt>
                <c:pt idx="714">
                  <c:v>479.43604847744257</c:v>
                </c:pt>
                <c:pt idx="715">
                  <c:v>498.66055505201564</c:v>
                </c:pt>
                <c:pt idx="716">
                  <c:v>487.24302044931073</c:v>
                </c:pt>
                <c:pt idx="717">
                  <c:v>609.2786364048286</c:v>
                </c:pt>
                <c:pt idx="718">
                  <c:v>586.58747378585883</c:v>
                </c:pt>
                <c:pt idx="719">
                  <c:v>591.91092617855645</c:v>
                </c:pt>
                <c:pt idx="720">
                  <c:v>553.33100272475644</c:v>
                </c:pt>
                <c:pt idx="721">
                  <c:v>544.9465691076108</c:v>
                </c:pt>
                <c:pt idx="722">
                  <c:v>575.21720920045129</c:v>
                </c:pt>
                <c:pt idx="723">
                  <c:v>593.14304324008162</c:v>
                </c:pt>
                <c:pt idx="724">
                  <c:v>616.33866594383483</c:v>
                </c:pt>
                <c:pt idx="725">
                  <c:v>585.39183131668119</c:v>
                </c:pt>
                <c:pt idx="726">
                  <c:v>581.62038225171864</c:v>
                </c:pt>
                <c:pt idx="727">
                  <c:v>602.52130399580506</c:v>
                </c:pt>
                <c:pt idx="728">
                  <c:v>689.63902178544311</c:v>
                </c:pt>
                <c:pt idx="729">
                  <c:v>723.43427904263922</c:v>
                </c:pt>
                <c:pt idx="730">
                  <c:v>734.20564783095699</c:v>
                </c:pt>
                <c:pt idx="731">
                  <c:v>717.34239768946816</c:v>
                </c:pt>
                <c:pt idx="732">
                  <c:v>724.20705755564109</c:v>
                </c:pt>
                <c:pt idx="733">
                  <c:v>872.80836806596517</c:v>
                </c:pt>
                <c:pt idx="734">
                  <c:v>928.80971785041106</c:v>
                </c:pt>
                <c:pt idx="735">
                  <c:v>901.62358923906925</c:v>
                </c:pt>
                <c:pt idx="736">
                  <c:v>941.14157978297919</c:v>
                </c:pt>
                <c:pt idx="737">
                  <c:v>928.24079861210316</c:v>
                </c:pt>
                <c:pt idx="738">
                  <c:v>878.04162954728668</c:v>
                </c:pt>
                <c:pt idx="739">
                  <c:v>858.26549762223101</c:v>
                </c:pt>
                <c:pt idx="740">
                  <c:v>877.72609326291513</c:v>
                </c:pt>
                <c:pt idx="741">
                  <c:v>888.1561944383194</c:v>
                </c:pt>
                <c:pt idx="742">
                  <c:v>930.06106799225745</c:v>
                </c:pt>
                <c:pt idx="743">
                  <c:v>941.14378085447061</c:v>
                </c:pt>
                <c:pt idx="744">
                  <c:v>942.16548801728209</c:v>
                </c:pt>
                <c:pt idx="745">
                  <c:v>981.05020470630291</c:v>
                </c:pt>
                <c:pt idx="746">
                  <c:v>977.87974754366837</c:v>
                </c:pt>
                <c:pt idx="747">
                  <c:v>1009.2558396236203</c:v>
                </c:pt>
                <c:pt idx="748">
                  <c:v>907.62323595142516</c:v>
                </c:pt>
                <c:pt idx="749">
                  <c:v>939.4565178842081</c:v>
                </c:pt>
                <c:pt idx="750">
                  <c:v>985.08148281227841</c:v>
                </c:pt>
                <c:pt idx="751">
                  <c:v>988.52025861778623</c:v>
                </c:pt>
                <c:pt idx="752">
                  <c:v>884.90849069960575</c:v>
                </c:pt>
                <c:pt idx="753">
                  <c:v>894.87055400677491</c:v>
                </c:pt>
                <c:pt idx="754">
                  <c:v>886.94980849068111</c:v>
                </c:pt>
                <c:pt idx="755">
                  <c:v>831.86724034022507</c:v>
                </c:pt>
                <c:pt idx="756">
                  <c:v>679.66186566193971</c:v>
                </c:pt>
                <c:pt idx="757">
                  <c:v>770.84513507840938</c:v>
                </c:pt>
                <c:pt idx="758">
                  <c:v>874.45905169228195</c:v>
                </c:pt>
                <c:pt idx="759">
                  <c:v>840.66594313077803</c:v>
                </c:pt>
                <c:pt idx="760">
                  <c:v>837.46970226380267</c:v>
                </c:pt>
                <c:pt idx="761">
                  <c:v>778.77232646692471</c:v>
                </c:pt>
                <c:pt idx="762">
                  <c:v>790.26925612674597</c:v>
                </c:pt>
                <c:pt idx="763">
                  <c:v>843.25249299036864</c:v>
                </c:pt>
                <c:pt idx="764">
                  <c:v>835.63868940518762</c:v>
                </c:pt>
                <c:pt idx="765">
                  <c:v>900.93455533571205</c:v>
                </c:pt>
                <c:pt idx="766">
                  <c:v>895.45875870120335</c:v>
                </c:pt>
                <c:pt idx="767">
                  <c:v>943.58223148783497</c:v>
                </c:pt>
                <c:pt idx="768">
                  <c:v>946.29759511753127</c:v>
                </c:pt>
                <c:pt idx="769">
                  <c:v>927.17402228883043</c:v>
                </c:pt>
                <c:pt idx="770">
                  <c:v>907.96450377899316</c:v>
                </c:pt>
                <c:pt idx="771">
                  <c:v>928.26658231644387</c:v>
                </c:pt>
                <c:pt idx="772">
                  <c:v>990.5293994225533</c:v>
                </c:pt>
                <c:pt idx="773">
                  <c:v>1025.2369398508638</c:v>
                </c:pt>
                <c:pt idx="774">
                  <c:v>1028.0360483048601</c:v>
                </c:pt>
                <c:pt idx="775">
                  <c:v>1036.6930977416082</c:v>
                </c:pt>
                <c:pt idx="776">
                  <c:v>1172.9088300003357</c:v>
                </c:pt>
                <c:pt idx="777">
                  <c:v>1220.8648131383679</c:v>
                </c:pt>
                <c:pt idx="778">
                  <c:v>1232.4583795819867</c:v>
                </c:pt>
                <c:pt idx="779">
                  <c:v>1202.8874640658551</c:v>
                </c:pt>
                <c:pt idx="780">
                  <c:v>1198.5772813952528</c:v>
                </c:pt>
                <c:pt idx="781">
                  <c:v>1225.2738334496039</c:v>
                </c:pt>
                <c:pt idx="782">
                  <c:v>1289.2174152777552</c:v>
                </c:pt>
                <c:pt idx="783">
                  <c:v>1274.0885412110838</c:v>
                </c:pt>
                <c:pt idx="784">
                  <c:v>1185.8825605705615</c:v>
                </c:pt>
                <c:pt idx="785">
                  <c:v>1233.8257565006943</c:v>
                </c:pt>
                <c:pt idx="786">
                  <c:v>1266.4082343136295</c:v>
                </c:pt>
                <c:pt idx="787">
                  <c:v>1312.582623735346</c:v>
                </c:pt>
                <c:pt idx="788">
                  <c:v>1316.2682318707707</c:v>
                </c:pt>
                <c:pt idx="789">
                  <c:v>1382.5859095010503</c:v>
                </c:pt>
                <c:pt idx="790">
                  <c:v>1454.8816427791307</c:v>
                </c:pt>
                <c:pt idx="791">
                  <c:v>1521.373098588379</c:v>
                </c:pt>
                <c:pt idx="792">
                  <c:v>1589.1376007849362</c:v>
                </c:pt>
                <c:pt idx="793">
                  <c:v>1507.5429496471045</c:v>
                </c:pt>
                <c:pt idx="794">
                  <c:v>1532.9322867595433</c:v>
                </c:pt>
                <c:pt idx="795">
                  <c:v>1598.4986721897776</c:v>
                </c:pt>
                <c:pt idx="796">
                  <c:v>1539.8763940586318</c:v>
                </c:pt>
                <c:pt idx="797">
                  <c:v>1274.6745448340209</c:v>
                </c:pt>
                <c:pt idx="798">
                  <c:v>1408.4539227792768</c:v>
                </c:pt>
                <c:pt idx="799">
                  <c:v>1424.1837889629312</c:v>
                </c:pt>
                <c:pt idx="800">
                  <c:v>1571.9695048177728</c:v>
                </c:pt>
                <c:pt idx="801">
                  <c:v>1685.8073575092667</c:v>
                </c:pt>
                <c:pt idx="802">
                  <c:v>1725.6258441116681</c:v>
                </c:pt>
                <c:pt idx="803">
                  <c:v>1761.4024666863409</c:v>
                </c:pt>
                <c:pt idx="804">
                  <c:v>1733.9717068165733</c:v>
                </c:pt>
                <c:pt idx="805">
                  <c:v>1733.1280754387694</c:v>
                </c:pt>
                <c:pt idx="806">
                  <c:v>2007.6072514585767</c:v>
                </c:pt>
                <c:pt idx="807">
                  <c:v>2108.6474577965578</c:v>
                </c:pt>
                <c:pt idx="808">
                  <c:v>2163.163517283393</c:v>
                </c:pt>
                <c:pt idx="809">
                  <c:v>2126.541166796369</c:v>
                </c:pt>
                <c:pt idx="810">
                  <c:v>2189.1795250362479</c:v>
                </c:pt>
                <c:pt idx="811">
                  <c:v>2428.9063011851349</c:v>
                </c:pt>
                <c:pt idx="812">
                  <c:v>2508.3929738775655</c:v>
                </c:pt>
                <c:pt idx="813">
                  <c:v>2559.4164890787206</c:v>
                </c:pt>
                <c:pt idx="814">
                  <c:v>3062.28838894605</c:v>
                </c:pt>
                <c:pt idx="815">
                  <c:v>3821.480057697695</c:v>
                </c:pt>
                <c:pt idx="816">
                  <c:v>3311.567308781227</c:v>
                </c:pt>
                <c:pt idx="817">
                  <c:v>3631.9183865959649</c:v>
                </c:pt>
                <c:pt idx="818">
                  <c:v>3756.4610002265595</c:v>
                </c:pt>
                <c:pt idx="819">
                  <c:v>3517.0348248877622</c:v>
                </c:pt>
                <c:pt idx="820">
                  <c:v>3563.5507963918417</c:v>
                </c:pt>
                <c:pt idx="821">
                  <c:v>4101.2827384859993</c:v>
                </c:pt>
                <c:pt idx="822">
                  <c:v>4103.8372156815703</c:v>
                </c:pt>
                <c:pt idx="823">
                  <c:v>3812.3358420639893</c:v>
                </c:pt>
                <c:pt idx="824">
                  <c:v>3572.3730296540994</c:v>
                </c:pt>
                <c:pt idx="825">
                  <c:v>3412.5838275201054</c:v>
                </c:pt>
                <c:pt idx="826">
                  <c:v>3013.0250861145073</c:v>
                </c:pt>
                <c:pt idx="827">
                  <c:v>3469.5747072663999</c:v>
                </c:pt>
                <c:pt idx="828">
                  <c:v>3405.3069419953094</c:v>
                </c:pt>
                <c:pt idx="829">
                  <c:v>3154.5256476925474</c:v>
                </c:pt>
                <c:pt idx="830">
                  <c:v>2924.6732073192497</c:v>
                </c:pt>
                <c:pt idx="831">
                  <c:v>3215.1442792059056</c:v>
                </c:pt>
                <c:pt idx="832">
                  <c:v>3277.9308416382637</c:v>
                </c:pt>
                <c:pt idx="833">
                  <c:v>3322.2570814409373</c:v>
                </c:pt>
                <c:pt idx="834">
                  <c:v>3536.6971313221025</c:v>
                </c:pt>
                <c:pt idx="835">
                  <c:v>3246.3765692363604</c:v>
                </c:pt>
                <c:pt idx="836">
                  <c:v>3131.4932172460094</c:v>
                </c:pt>
                <c:pt idx="837">
                  <c:v>3212.9977300629189</c:v>
                </c:pt>
                <c:pt idx="838">
                  <c:v>2887.9458354128205</c:v>
                </c:pt>
                <c:pt idx="839">
                  <c:v>2969.9867757976258</c:v>
                </c:pt>
                <c:pt idx="840">
                  <c:v>2453.7417069093472</c:v>
                </c:pt>
                <c:pt idx="841">
                  <c:v>2403.8774123901317</c:v>
                </c:pt>
                <c:pt idx="842">
                  <c:v>2453.4626975931219</c:v>
                </c:pt>
                <c:pt idx="843">
                  <c:v>2497.1019995976767</c:v>
                </c:pt>
                <c:pt idx="844">
                  <c:v>2349.2907095416904</c:v>
                </c:pt>
                <c:pt idx="845">
                  <c:v>2340.4684764940866</c:v>
                </c:pt>
                <c:pt idx="846">
                  <c:v>2451.7240765027191</c:v>
                </c:pt>
                <c:pt idx="847">
                  <c:v>2416.1557153457229</c:v>
                </c:pt>
                <c:pt idx="848">
                  <c:v>2523.3758450379041</c:v>
                </c:pt>
                <c:pt idx="849">
                  <c:v>2427.0601431343866</c:v>
                </c:pt>
                <c:pt idx="850">
                  <c:v>2169.7748465714285</c:v>
                </c:pt>
                <c:pt idx="851">
                  <c:v>2197.4867122919695</c:v>
                </c:pt>
                <c:pt idx="852">
                  <c:v>1962.4353884951499</c:v>
                </c:pt>
                <c:pt idx="853">
                  <c:v>1775.3120632751854</c:v>
                </c:pt>
                <c:pt idx="854">
                  <c:v>1513.6927919055795</c:v>
                </c:pt>
                <c:pt idx="855">
                  <c:v>1664.7540915233687</c:v>
                </c:pt>
                <c:pt idx="856">
                  <c:v>1639.5041543174441</c:v>
                </c:pt>
                <c:pt idx="857">
                  <c:v>1775.5910728060655</c:v>
                </c:pt>
                <c:pt idx="858">
                  <c:v>1747.5979966978089</c:v>
                </c:pt>
                <c:pt idx="859">
                  <c:v>1916.1642579673473</c:v>
                </c:pt>
                <c:pt idx="860">
                  <c:v>1846.0150738322532</c:v>
                </c:pt>
                <c:pt idx="861">
                  <c:v>2036.714583625255</c:v>
                </c:pt>
                <c:pt idx="862">
                  <c:v>2175.6778567146416</c:v>
                </c:pt>
                <c:pt idx="863">
                  <c:v>2410.9610245619874</c:v>
                </c:pt>
                <c:pt idx="864">
                  <c:v>2441.0986582449355</c:v>
                </c:pt>
                <c:pt idx="865">
                  <c:v>2288.3073323195122</c:v>
                </c:pt>
                <c:pt idx="866">
                  <c:v>2133.0409764167789</c:v>
                </c:pt>
                <c:pt idx="867">
                  <c:v>2075.5906009945638</c:v>
                </c:pt>
                <c:pt idx="868">
                  <c:v>2231.1017976589192</c:v>
                </c:pt>
                <c:pt idx="869">
                  <c:v>2294.060041950353</c:v>
                </c:pt>
                <c:pt idx="870">
                  <c:v>2229.1912849915898</c:v>
                </c:pt>
                <c:pt idx="871">
                  <c:v>2356.3529401521878</c:v>
                </c:pt>
                <c:pt idx="872">
                  <c:v>2475.4864175879443</c:v>
                </c:pt>
                <c:pt idx="873">
                  <c:v>2468.5528959959547</c:v>
                </c:pt>
                <c:pt idx="874">
                  <c:v>2319.1103125213699</c:v>
                </c:pt>
                <c:pt idx="875">
                  <c:v>2136.1255926498757</c:v>
                </c:pt>
                <c:pt idx="876">
                  <c:v>2020.9095674000696</c:v>
                </c:pt>
                <c:pt idx="877">
                  <c:v>2061.3160491937028</c:v>
                </c:pt>
                <c:pt idx="878">
                  <c:v>1969.0381234297267</c:v>
                </c:pt>
                <c:pt idx="879">
                  <c:v>1977.9699899722236</c:v>
                </c:pt>
                <c:pt idx="880">
                  <c:v>1779.6523270415128</c:v>
                </c:pt>
                <c:pt idx="881">
                  <c:v>1786.5535662516315</c:v>
                </c:pt>
                <c:pt idx="882">
                  <c:v>1791.1063886123645</c:v>
                </c:pt>
                <c:pt idx="883">
                  <c:v>1850.2545083896518</c:v>
                </c:pt>
                <c:pt idx="884">
                  <c:v>1918.4741041191473</c:v>
                </c:pt>
                <c:pt idx="885">
                  <c:v>1918.8948193796314</c:v>
                </c:pt>
                <c:pt idx="886">
                  <c:v>1875.2789950416732</c:v>
                </c:pt>
                <c:pt idx="887">
                  <c:v>1824.2382909189459</c:v>
                </c:pt>
                <c:pt idx="888">
                  <c:v>1760.1702972490164</c:v>
                </c:pt>
                <c:pt idx="889">
                  <c:v>1682.2140887662551</c:v>
                </c:pt>
                <c:pt idx="890">
                  <c:v>1712.7465492537485</c:v>
                </c:pt>
                <c:pt idx="891">
                  <c:v>1469.2828072786062</c:v>
                </c:pt>
                <c:pt idx="892">
                  <c:v>1524.534961397555</c:v>
                </c:pt>
                <c:pt idx="893">
                  <c:v>1600.555083011842</c:v>
                </c:pt>
                <c:pt idx="894">
                  <c:v>1470.09635777534</c:v>
                </c:pt>
                <c:pt idx="895">
                  <c:v>1463.0793012915565</c:v>
                </c:pt>
                <c:pt idx="896">
                  <c:v>1512.0978681130755</c:v>
                </c:pt>
                <c:pt idx="897">
                  <c:v>1458.6745781570498</c:v>
                </c:pt>
                <c:pt idx="898">
                  <c:v>1468.9845125062611</c:v>
                </c:pt>
                <c:pt idx="899">
                  <c:v>1493.0064726999924</c:v>
                </c:pt>
                <c:pt idx="900">
                  <c:v>1696.0077633298372</c:v>
                </c:pt>
                <c:pt idx="901">
                  <c:v>1789.7004409960714</c:v>
                </c:pt>
                <c:pt idx="902">
                  <c:v>1732.6215190340929</c:v>
                </c:pt>
                <c:pt idx="903">
                  <c:v>1705.3109785809727</c:v>
                </c:pt>
                <c:pt idx="904">
                  <c:v>1751.4274068827303</c:v>
                </c:pt>
                <c:pt idx="905">
                  <c:v>1778.8194910886591</c:v>
                </c:pt>
                <c:pt idx="906">
                  <c:v>1887.7589562004675</c:v>
                </c:pt>
                <c:pt idx="907">
                  <c:v>1917.7999535289282</c:v>
                </c:pt>
                <c:pt idx="908">
                  <c:v>2082.3738218595267</c:v>
                </c:pt>
                <c:pt idx="909">
                  <c:v>1903.4138818457868</c:v>
                </c:pt>
                <c:pt idx="910">
                  <c:v>1994.2793613159395</c:v>
                </c:pt>
                <c:pt idx="911">
                  <c:v>2023.3609097782769</c:v>
                </c:pt>
                <c:pt idx="912">
                  <c:v>1985.8734413858374</c:v>
                </c:pt>
                <c:pt idx="913">
                  <c:v>1954.3470487935135</c:v>
                </c:pt>
                <c:pt idx="914">
                  <c:v>1982.1169803856108</c:v>
                </c:pt>
                <c:pt idx="915">
                  <c:v>2081.1867215826633</c:v>
                </c:pt>
                <c:pt idx="916">
                  <c:v>2070.4904504600777</c:v>
                </c:pt>
                <c:pt idx="917">
                  <c:v>2013.6498710115009</c:v>
                </c:pt>
                <c:pt idx="918">
                  <c:v>1979.919073337139</c:v>
                </c:pt>
                <c:pt idx="919">
                  <c:v>2001.8631361811947</c:v>
                </c:pt>
                <c:pt idx="920">
                  <c:v>1943.2623445776603</c:v>
                </c:pt>
                <c:pt idx="921">
                  <c:v>1870.309649845588</c:v>
                </c:pt>
                <c:pt idx="922">
                  <c:v>1868.6119057051701</c:v>
                </c:pt>
                <c:pt idx="923">
                  <c:v>1825.5134331968384</c:v>
                </c:pt>
                <c:pt idx="924">
                  <c:v>1796.6723235677955</c:v>
                </c:pt>
                <c:pt idx="925">
                  <c:v>1736.9510919124136</c:v>
                </c:pt>
                <c:pt idx="926">
                  <c:v>1829.3600325179873</c:v>
                </c:pt>
                <c:pt idx="927">
                  <c:v>1807.366498370488</c:v>
                </c:pt>
                <c:pt idx="928">
                  <c:v>1725.1987353545619</c:v>
                </c:pt>
                <c:pt idx="929">
                  <c:v>1623.0315907165132</c:v>
                </c:pt>
                <c:pt idx="930">
                  <c:v>1629.724463972012</c:v>
                </c:pt>
                <c:pt idx="931">
                  <c:v>1530.3736169241865</c:v>
                </c:pt>
                <c:pt idx="932">
                  <c:v>1603.4142486910353</c:v>
                </c:pt>
                <c:pt idx="933">
                  <c:v>1589.7664724968431</c:v>
                </c:pt>
                <c:pt idx="934">
                  <c:v>1610.0621575376715</c:v>
                </c:pt>
                <c:pt idx="935">
                  <c:v>1657.6789691680283</c:v>
                </c:pt>
                <c:pt idx="936">
                  <c:v>1610.1050256266412</c:v>
                </c:pt>
                <c:pt idx="937">
                  <c:v>1636.951982944963</c:v>
                </c:pt>
                <c:pt idx="938">
                  <c:v>1642.2860736352131</c:v>
                </c:pt>
                <c:pt idx="939">
                  <c:v>1649.6530974809314</c:v>
                </c:pt>
                <c:pt idx="940">
                  <c:v>1459.5010206132813</c:v>
                </c:pt>
                <c:pt idx="941">
                  <c:v>1482.3681624827111</c:v>
                </c:pt>
                <c:pt idx="942">
                  <c:v>1416.0526859239228</c:v>
                </c:pt>
                <c:pt idx="943">
                  <c:v>1361.502457667829</c:v>
                </c:pt>
                <c:pt idx="944">
                  <c:v>1432.6240871654877</c:v>
                </c:pt>
                <c:pt idx="945">
                  <c:v>1397.4184801490162</c:v>
                </c:pt>
                <c:pt idx="946">
                  <c:v>1447.2871770258691</c:v>
                </c:pt>
                <c:pt idx="947">
                  <c:v>1453.376857307549</c:v>
                </c:pt>
                <c:pt idx="948">
                  <c:v>1455.3796044010387</c:v>
                </c:pt>
                <c:pt idx="949">
                  <c:v>1446.3190288400338</c:v>
                </c:pt>
                <c:pt idx="950">
                  <c:v>1324.8437375547105</c:v>
                </c:pt>
                <c:pt idx="951">
                  <c:v>1342.3551974546804</c:v>
                </c:pt>
                <c:pt idx="952">
                  <c:v>1306.0463395225886</c:v>
                </c:pt>
                <c:pt idx="953">
                  <c:v>1320.8060659521127</c:v>
                </c:pt>
                <c:pt idx="954">
                  <c:v>1266.0625645577336</c:v>
                </c:pt>
                <c:pt idx="955">
                  <c:v>1369.5798969782627</c:v>
                </c:pt>
                <c:pt idx="956">
                  <c:v>1416.0055204435687</c:v>
                </c:pt>
                <c:pt idx="957">
                  <c:v>1416.6601760744711</c:v>
                </c:pt>
                <c:pt idx="958">
                  <c:v>1425.0274203407348</c:v>
                </c:pt>
                <c:pt idx="959">
                  <c:v>1454.3042335096525</c:v>
                </c:pt>
                <c:pt idx="960">
                  <c:v>1446.6045366191345</c:v>
                </c:pt>
                <c:pt idx="961">
                  <c:v>1358.9308960876294</c:v>
                </c:pt>
                <c:pt idx="962">
                  <c:v>1373.1002165365792</c:v>
                </c:pt>
                <c:pt idx="963">
                  <c:v>1338.3797841487708</c:v>
                </c:pt>
                <c:pt idx="964">
                  <c:v>1364.5633865164782</c:v>
                </c:pt>
                <c:pt idx="965">
                  <c:v>1446.6989721167859</c:v>
                </c:pt>
                <c:pt idx="966">
                  <c:v>1570.2693498880126</c:v>
                </c:pt>
                <c:pt idx="967">
                  <c:v>1583.7669305360855</c:v>
                </c:pt>
                <c:pt idx="968">
                  <c:v>1602.9140859976362</c:v>
                </c:pt>
                <c:pt idx="969">
                  <c:v>1591.6039312278795</c:v>
                </c:pt>
                <c:pt idx="970">
                  <c:v>1656.3867425055071</c:v>
                </c:pt>
                <c:pt idx="971">
                  <c:v>1798.7352326380803</c:v>
                </c:pt>
                <c:pt idx="972">
                  <c:v>1755.201057019184</c:v>
                </c:pt>
                <c:pt idx="973">
                  <c:v>1706.5924096038891</c:v>
                </c:pt>
                <c:pt idx="974">
                  <c:v>1764.802567042665</c:v>
                </c:pt>
                <c:pt idx="975">
                  <c:v>1756.1348267179101</c:v>
                </c:pt>
                <c:pt idx="976">
                  <c:v>1667.6626237544074</c:v>
                </c:pt>
                <c:pt idx="977">
                  <c:v>1638.7163875250512</c:v>
                </c:pt>
                <c:pt idx="978">
                  <c:v>1623.2505430221961</c:v>
                </c:pt>
                <c:pt idx="979">
                  <c:v>1516.0947677319414</c:v>
                </c:pt>
                <c:pt idx="980">
                  <c:v>1493.6375454833908</c:v>
                </c:pt>
                <c:pt idx="981">
                  <c:v>1448.2445295720995</c:v>
                </c:pt>
                <c:pt idx="982">
                  <c:v>1353.5194540697021</c:v>
                </c:pt>
                <c:pt idx="983">
                  <c:v>1410.5875801774205</c:v>
                </c:pt>
                <c:pt idx="984">
                  <c:v>1361.2040579292307</c:v>
                </c:pt>
                <c:pt idx="985">
                  <c:v>1349.6771519252825</c:v>
                </c:pt>
                <c:pt idx="986">
                  <c:v>1335.4583601728893</c:v>
                </c:pt>
                <c:pt idx="987">
                  <c:v>1351.0873969329598</c:v>
                </c:pt>
                <c:pt idx="988">
                  <c:v>1361.1075261116862</c:v>
                </c:pt>
                <c:pt idx="989">
                  <c:v>1395.3663667183359</c:v>
                </c:pt>
                <c:pt idx="990">
                  <c:v>1352.555603060596</c:v>
                </c:pt>
                <c:pt idx="991">
                  <c:v>1392.305437869687</c:v>
                </c:pt>
                <c:pt idx="992">
                  <c:v>1367.6394081814612</c:v>
                </c:pt>
                <c:pt idx="993">
                  <c:v>1406.3159684190589</c:v>
                </c:pt>
                <c:pt idx="994">
                  <c:v>1440.5061570177429</c:v>
                </c:pt>
                <c:pt idx="995">
                  <c:v>1479.2042035682971</c:v>
                </c:pt>
                <c:pt idx="996">
                  <c:v>1522.2703939094122</c:v>
                </c:pt>
                <c:pt idx="997">
                  <c:v>1511.9776489110832</c:v>
                </c:pt>
                <c:pt idx="998">
                  <c:v>1496.9969788222363</c:v>
                </c:pt>
                <c:pt idx="999">
                  <c:v>1559.0386425511715</c:v>
                </c:pt>
                <c:pt idx="1000">
                  <c:v>1580.173557041476</c:v>
                </c:pt>
                <c:pt idx="1001">
                  <c:v>1450.0240271831772</c:v>
                </c:pt>
                <c:pt idx="1002">
                  <c:v>1401.4647463197275</c:v>
                </c:pt>
                <c:pt idx="1003">
                  <c:v>1352.6629305177455</c:v>
                </c:pt>
                <c:pt idx="1004">
                  <c:v>1359.1691336347776</c:v>
                </c:pt>
                <c:pt idx="1005">
                  <c:v>1355.9771899445318</c:v>
                </c:pt>
                <c:pt idx="1006">
                  <c:v>1363.9688928623707</c:v>
                </c:pt>
                <c:pt idx="1007">
                  <c:v>1398.5648086568026</c:v>
                </c:pt>
                <c:pt idx="1008">
                  <c:v>1398.2750037009728</c:v>
                </c:pt>
                <c:pt idx="1009">
                  <c:v>1348.2282312537666</c:v>
                </c:pt>
                <c:pt idx="1010">
                  <c:v>1367.7489367101018</c:v>
                </c:pt>
                <c:pt idx="1011">
                  <c:v>1373.5446193961657</c:v>
                </c:pt>
                <c:pt idx="1012">
                  <c:v>1398.2342317172411</c:v>
                </c:pt>
                <c:pt idx="1013">
                  <c:v>1439.2118340353286</c:v>
                </c:pt>
                <c:pt idx="1014">
                  <c:v>1417.50380766693</c:v>
                </c:pt>
                <c:pt idx="1015">
                  <c:v>1385.1230928087955</c:v>
                </c:pt>
                <c:pt idx="1016">
                  <c:v>1394.2459266664887</c:v>
                </c:pt>
                <c:pt idx="1017">
                  <c:v>1433.6265088721791</c:v>
                </c:pt>
                <c:pt idx="1018">
                  <c:v>1420.9833554561696</c:v>
                </c:pt>
                <c:pt idx="1019">
                  <c:v>1415.2714173797506</c:v>
                </c:pt>
                <c:pt idx="1020">
                  <c:v>1406.8182272176959</c:v>
                </c:pt>
                <c:pt idx="1021">
                  <c:v>1394.808347656576</c:v>
                </c:pt>
                <c:pt idx="1022">
                  <c:v>1411.1735838003576</c:v>
                </c:pt>
                <c:pt idx="1023">
                  <c:v>1416.7632061402362</c:v>
                </c:pt>
                <c:pt idx="1024">
                  <c:v>1428.1163339652157</c:v>
                </c:pt>
                <c:pt idx="1025">
                  <c:v>1425.3708892397945</c:v>
                </c:pt>
                <c:pt idx="1026">
                  <c:v>1413.8761604368092</c:v>
                </c:pt>
                <c:pt idx="1027">
                  <c:v>1339.2856740379177</c:v>
                </c:pt>
                <c:pt idx="1028">
                  <c:v>1350.7461293200465</c:v>
                </c:pt>
                <c:pt idx="1029">
                  <c:v>1417.0251312864873</c:v>
                </c:pt>
                <c:pt idx="1030">
                  <c:v>1414.6875100767065</c:v>
                </c:pt>
                <c:pt idx="1031">
                  <c:v>1404.3433022066392</c:v>
                </c:pt>
                <c:pt idx="1032">
                  <c:v>1390.549522891459</c:v>
                </c:pt>
                <c:pt idx="1033">
                  <c:v>1392.2624650291189</c:v>
                </c:pt>
                <c:pt idx="1034">
                  <c:v>1389.3238517023551</c:v>
                </c:pt>
                <c:pt idx="1035">
                  <c:v>1390.7256071081722</c:v>
                </c:pt>
                <c:pt idx="1036">
                  <c:v>1391.9619689706276</c:v>
                </c:pt>
                <c:pt idx="1037">
                  <c:v>1388.4824211813877</c:v>
                </c:pt>
                <c:pt idx="1038">
                  <c:v>1393.6148538830903</c:v>
                </c:pt>
                <c:pt idx="1039">
                  <c:v>1360.2767864787256</c:v>
                </c:pt>
                <c:pt idx="1040">
                  <c:v>1360.2660955907188</c:v>
                </c:pt>
                <c:pt idx="1041">
                  <c:v>1356.2198296346623</c:v>
                </c:pt>
                <c:pt idx="1042">
                  <c:v>1369.2665091749284</c:v>
                </c:pt>
                <c:pt idx="1043">
                  <c:v>1365.9823308438672</c:v>
                </c:pt>
                <c:pt idx="1044">
                  <c:v>1380.9566074360916</c:v>
                </c:pt>
                <c:pt idx="1045">
                  <c:v>1388.4953131408856</c:v>
                </c:pt>
                <c:pt idx="1046">
                  <c:v>1400.037312175823</c:v>
                </c:pt>
                <c:pt idx="1047">
                  <c:v>1382.9357718967319</c:v>
                </c:pt>
                <c:pt idx="1048">
                  <c:v>1376.3157430743297</c:v>
                </c:pt>
                <c:pt idx="1049">
                  <c:v>1368.0365405944403</c:v>
                </c:pt>
                <c:pt idx="1050">
                  <c:v>1363.3249281194746</c:v>
                </c:pt>
                <c:pt idx="1051">
                  <c:v>1231.29276561808</c:v>
                </c:pt>
                <c:pt idx="1052">
                  <c:v>1211.7956430092495</c:v>
                </c:pt>
                <c:pt idx="1053">
                  <c:v>1206.5280030408185</c:v>
                </c:pt>
                <c:pt idx="1054">
                  <c:v>1044.0665150839488</c:v>
                </c:pt>
                <c:pt idx="1055">
                  <c:v>958.55011436878237</c:v>
                </c:pt>
                <c:pt idx="1056">
                  <c:v>936.04572663987744</c:v>
                </c:pt>
                <c:pt idx="1057">
                  <c:v>861.85452134965715</c:v>
                </c:pt>
                <c:pt idx="1058">
                  <c:v>808.37966398494984</c:v>
                </c:pt>
                <c:pt idx="1059">
                  <c:v>820.5119640342084</c:v>
                </c:pt>
                <c:pt idx="1060">
                  <c:v>916.3627725493302</c:v>
                </c:pt>
                <c:pt idx="1061">
                  <c:v>920.67400316522412</c:v>
                </c:pt>
                <c:pt idx="1062">
                  <c:v>890.2434198319512</c:v>
                </c:pt>
                <c:pt idx="1063">
                  <c:v>834.21230342122965</c:v>
                </c:pt>
                <c:pt idx="1064">
                  <c:v>805.83053212605512</c:v>
                </c:pt>
                <c:pt idx="1065">
                  <c:v>753.9947766817636</c:v>
                </c:pt>
                <c:pt idx="1066">
                  <c:v>775.34350764427143</c:v>
                </c:pt>
                <c:pt idx="1067">
                  <c:v>750.76730180751849</c:v>
                </c:pt>
                <c:pt idx="1068">
                  <c:v>734.43282785950487</c:v>
                </c:pt>
                <c:pt idx="1069">
                  <c:v>748.69045261778899</c:v>
                </c:pt>
                <c:pt idx="1070">
                  <c:v>710.8838316496367</c:v>
                </c:pt>
                <c:pt idx="1071">
                  <c:v>698.29884885678246</c:v>
                </c:pt>
                <c:pt idx="1072">
                  <c:v>760.90047062531846</c:v>
                </c:pt>
                <c:pt idx="1073">
                  <c:v>795.68819217704163</c:v>
                </c:pt>
                <c:pt idx="1074">
                  <c:v>803.28056161041013</c:v>
                </c:pt>
                <c:pt idx="1075">
                  <c:v>887.31979478457833</c:v>
                </c:pt>
                <c:pt idx="1076">
                  <c:v>858.69087690469257</c:v>
                </c:pt>
                <c:pt idx="1077">
                  <c:v>819.9102384413834</c:v>
                </c:pt>
                <c:pt idx="1078">
                  <c:v>827.42782467846939</c:v>
                </c:pt>
                <c:pt idx="1079">
                  <c:v>784.16270117828844</c:v>
                </c:pt>
                <c:pt idx="1080">
                  <c:v>830.03601797841372</c:v>
                </c:pt>
                <c:pt idx="1081">
                  <c:v>826.25319692540143</c:v>
                </c:pt>
                <c:pt idx="1082">
                  <c:v>843.81889690239086</c:v>
                </c:pt>
                <c:pt idx="1083">
                  <c:v>822.56622616058075</c:v>
                </c:pt>
                <c:pt idx="1084">
                  <c:v>875.48830526326071</c:v>
                </c:pt>
                <c:pt idx="1085">
                  <c:v>864.73134797657917</c:v>
                </c:pt>
                <c:pt idx="1086">
                  <c:v>865.39244947990335</c:v>
                </c:pt>
                <c:pt idx="1087">
                  <c:v>866.0062283754761</c:v>
                </c:pt>
                <c:pt idx="1088">
                  <c:v>788.64545674051567</c:v>
                </c:pt>
                <c:pt idx="1089">
                  <c:v>763.5942953516045</c:v>
                </c:pt>
                <c:pt idx="1090">
                  <c:v>795.12823435209566</c:v>
                </c:pt>
                <c:pt idx="1091">
                  <c:v>779.52141759547885</c:v>
                </c:pt>
                <c:pt idx="1092">
                  <c:v>783.89207671232577</c:v>
                </c:pt>
                <c:pt idx="1093">
                  <c:v>789.4987310610345</c:v>
                </c:pt>
                <c:pt idx="1094">
                  <c:v>767.40876984758904</c:v>
                </c:pt>
                <c:pt idx="1095">
                  <c:v>773.95055652441954</c:v>
                </c:pt>
                <c:pt idx="1096">
                  <c:v>769.4305926793478</c:v>
                </c:pt>
                <c:pt idx="1097">
                  <c:v>774.34407307536742</c:v>
                </c:pt>
                <c:pt idx="1098">
                  <c:v>769.38400376209347</c:v>
                </c:pt>
                <c:pt idx="1099">
                  <c:v>744.61001767781954</c:v>
                </c:pt>
                <c:pt idx="1100">
                  <c:v>739.24940959273147</c:v>
                </c:pt>
                <c:pt idx="1101">
                  <c:v>748.16020882866474</c:v>
                </c:pt>
                <c:pt idx="1102">
                  <c:v>742.82344525542157</c:v>
                </c:pt>
                <c:pt idx="1103">
                  <c:v>744.25402387916574</c:v>
                </c:pt>
                <c:pt idx="1104">
                  <c:v>741.62219535591771</c:v>
                </c:pt>
                <c:pt idx="1105">
                  <c:v>744.65760237922132</c:v>
                </c:pt>
                <c:pt idx="1106">
                  <c:v>733.03138692313757</c:v>
                </c:pt>
                <c:pt idx="1107">
                  <c:v>730.1221735920559</c:v>
                </c:pt>
                <c:pt idx="1108">
                  <c:v>793.28149973824759</c:v>
                </c:pt>
                <c:pt idx="1109">
                  <c:v>781.93460828249329</c:v>
                </c:pt>
                <c:pt idx="1110">
                  <c:v>784.26405435986294</c:v>
                </c:pt>
                <c:pt idx="1111">
                  <c:v>779.448520786583</c:v>
                </c:pt>
                <c:pt idx="1112">
                  <c:v>776.48590560592208</c:v>
                </c:pt>
                <c:pt idx="1113">
                  <c:v>839.65739002111457</c:v>
                </c:pt>
                <c:pt idx="1114">
                  <c:v>847.17534310344899</c:v>
                </c:pt>
                <c:pt idx="1115">
                  <c:v>858.67478830421101</c:v>
                </c:pt>
                <c:pt idx="1116">
                  <c:v>848.40347724303933</c:v>
                </c:pt>
                <c:pt idx="1117">
                  <c:v>817.19178270764655</c:v>
                </c:pt>
                <c:pt idx="1118">
                  <c:v>832.58142922367904</c:v>
                </c:pt>
                <c:pt idx="1119">
                  <c:v>828.0269821398997</c:v>
                </c:pt>
                <c:pt idx="1120">
                  <c:v>826.04834186656012</c:v>
                </c:pt>
                <c:pt idx="1121">
                  <c:v>827.22789573525631</c:v>
                </c:pt>
                <c:pt idx="1122">
                  <c:v>825.36779777971867</c:v>
                </c:pt>
                <c:pt idx="1123">
                  <c:v>807.06652735791693</c:v>
                </c:pt>
                <c:pt idx="1124">
                  <c:v>836.52759987595869</c:v>
                </c:pt>
                <c:pt idx="1125">
                  <c:v>837.88072242042722</c:v>
                </c:pt>
                <c:pt idx="1126">
                  <c:v>839.99315516995478</c:v>
                </c:pt>
                <c:pt idx="1127">
                  <c:v>848.68977108843603</c:v>
                </c:pt>
                <c:pt idx="1128">
                  <c:v>837.96090354383966</c:v>
                </c:pt>
                <c:pt idx="1129">
                  <c:v>839.95484635136461</c:v>
                </c:pt>
                <c:pt idx="1130">
                  <c:v>838.35127561494801</c:v>
                </c:pt>
                <c:pt idx="1131">
                  <c:v>842.87758058084296</c:v>
                </c:pt>
                <c:pt idx="1132">
                  <c:v>865.05254428173112</c:v>
                </c:pt>
                <c:pt idx="1133">
                  <c:v>865.63713311412801</c:v>
                </c:pt>
                <c:pt idx="1134">
                  <c:v>873.81592539148119</c:v>
                </c:pt>
                <c:pt idx="1135">
                  <c:v>876.64076517401918</c:v>
                </c:pt>
                <c:pt idx="1136">
                  <c:v>864.74046651733863</c:v>
                </c:pt>
                <c:pt idx="1137">
                  <c:v>863.79558670955851</c:v>
                </c:pt>
                <c:pt idx="1138">
                  <c:v>852.01445930957868</c:v>
                </c:pt>
                <c:pt idx="1139">
                  <c:v>855.23774175869266</c:v>
                </c:pt>
                <c:pt idx="1140">
                  <c:v>877.42009474035046</c:v>
                </c:pt>
                <c:pt idx="1141">
                  <c:v>873.28054598353242</c:v>
                </c:pt>
                <c:pt idx="1142">
                  <c:v>881.23619374472639</c:v>
                </c:pt>
                <c:pt idx="1143">
                  <c:v>892.30318485170653</c:v>
                </c:pt>
                <c:pt idx="1144">
                  <c:v>1047.5069679883022</c:v>
                </c:pt>
                <c:pt idx="1145">
                  <c:v>1067.1156104794134</c:v>
                </c:pt>
                <c:pt idx="1146">
                  <c:v>1056.7045326664788</c:v>
                </c:pt>
                <c:pt idx="1147">
                  <c:v>1116.170232672232</c:v>
                </c:pt>
                <c:pt idx="1148">
                  <c:v>1135.5068882826395</c:v>
                </c:pt>
                <c:pt idx="1149">
                  <c:v>1117.0868134493855</c:v>
                </c:pt>
                <c:pt idx="1150">
                  <c:v>1143.054922246044</c:v>
                </c:pt>
                <c:pt idx="1151">
                  <c:v>1086.4115990723421</c:v>
                </c:pt>
                <c:pt idx="1152">
                  <c:v>1109.1910131955374</c:v>
                </c:pt>
                <c:pt idx="1153">
                  <c:v>1087.5657884577452</c:v>
                </c:pt>
                <c:pt idx="1154">
                  <c:v>1123.9621642035652</c:v>
                </c:pt>
                <c:pt idx="1155">
                  <c:v>1127.2560900142846</c:v>
                </c:pt>
                <c:pt idx="1156">
                  <c:v>1140.3530793000893</c:v>
                </c:pt>
                <c:pt idx="1157">
                  <c:v>1159.0003865376902</c:v>
                </c:pt>
                <c:pt idx="1158">
                  <c:v>1195.9516368654308</c:v>
                </c:pt>
                <c:pt idx="1159">
                  <c:v>1173.4163295987057</c:v>
                </c:pt>
                <c:pt idx="1160">
                  <c:v>1118.4175062725492</c:v>
                </c:pt>
                <c:pt idx="1161">
                  <c:v>1134.4208265032464</c:v>
                </c:pt>
                <c:pt idx="1162">
                  <c:v>1126.4501906773164</c:v>
                </c:pt>
                <c:pt idx="1163">
                  <c:v>1148.6001043643607</c:v>
                </c:pt>
                <c:pt idx="1164">
                  <c:v>1159.6566143011853</c:v>
                </c:pt>
                <c:pt idx="1165">
                  <c:v>1181.7938455319281</c:v>
                </c:pt>
                <c:pt idx="1166">
                  <c:v>1243.2154416202663</c:v>
                </c:pt>
                <c:pt idx="1167">
                  <c:v>1233.3210869127145</c:v>
                </c:pt>
                <c:pt idx="1168">
                  <c:v>1255.6199382680802</c:v>
                </c:pt>
                <c:pt idx="1169">
                  <c:v>1284.133615437401</c:v>
                </c:pt>
                <c:pt idx="1170">
                  <c:v>1325.6707039835876</c:v>
                </c:pt>
                <c:pt idx="1171">
                  <c:v>1496.3976640187536</c:v>
                </c:pt>
                <c:pt idx="1172">
                  <c:v>1676.0007303332941</c:v>
                </c:pt>
                <c:pt idx="1173">
                  <c:v>1714.9585011732629</c:v>
                </c:pt>
                <c:pt idx="1174">
                  <c:v>1758.989904938225</c:v>
                </c:pt>
                <c:pt idx="1175">
                  <c:v>1692.9673776004513</c:v>
                </c:pt>
                <c:pt idx="1176">
                  <c:v>1759.5099818119886</c:v>
                </c:pt>
                <c:pt idx="1177">
                  <c:v>1712.5103030602402</c:v>
                </c:pt>
                <c:pt idx="1178">
                  <c:v>1707.8571756778792</c:v>
                </c:pt>
                <c:pt idx="1179">
                  <c:v>1647.9635284729247</c:v>
                </c:pt>
                <c:pt idx="1180">
                  <c:v>1691.8446319401696</c:v>
                </c:pt>
                <c:pt idx="1181">
                  <c:v>1889.5552239413796</c:v>
                </c:pt>
                <c:pt idx="1182">
                  <c:v>1871.4885749900395</c:v>
                </c:pt>
                <c:pt idx="1183">
                  <c:v>1859.2895097495125</c:v>
                </c:pt>
                <c:pt idx="1184">
                  <c:v>1785.9903068194487</c:v>
                </c:pt>
                <c:pt idx="1185">
                  <c:v>1876.4589681314169</c:v>
                </c:pt>
                <c:pt idx="1186">
                  <c:v>1762.528357041117</c:v>
                </c:pt>
                <c:pt idx="1187">
                  <c:v>1653.7751426320729</c:v>
                </c:pt>
                <c:pt idx="1188">
                  <c:v>1678.5227160731069</c:v>
                </c:pt>
                <c:pt idx="1189">
                  <c:v>1680.082842157454</c:v>
                </c:pt>
                <c:pt idx="1190">
                  <c:v>1651.1867061704406</c:v>
                </c:pt>
                <c:pt idx="1191">
                  <c:v>1718.1502351456577</c:v>
                </c:pt>
                <c:pt idx="1192">
                  <c:v>1701.2333736513933</c:v>
                </c:pt>
                <c:pt idx="1193">
                  <c:v>1748.4813518993976</c:v>
                </c:pt>
                <c:pt idx="1194">
                  <c:v>1766.802798809869</c:v>
                </c:pt>
                <c:pt idx="1195">
                  <c:v>1929.5166739365279</c:v>
                </c:pt>
                <c:pt idx="1196">
                  <c:v>2003.9038252480259</c:v>
                </c:pt>
                <c:pt idx="1197">
                  <c:v>1948.7934818249341</c:v>
                </c:pt>
                <c:pt idx="1198">
                  <c:v>1990.5080170025751</c:v>
                </c:pt>
                <c:pt idx="1199">
                  <c:v>2044.6039901678259</c:v>
                </c:pt>
                <c:pt idx="1200">
                  <c:v>2329.8095184059439</c:v>
                </c:pt>
                <c:pt idx="1201">
                  <c:v>2362.7500337469723</c:v>
                </c:pt>
                <c:pt idx="1202">
                  <c:v>2528.3303069208519</c:v>
                </c:pt>
                <c:pt idx="1203">
                  <c:v>2794.1898512899515</c:v>
                </c:pt>
                <c:pt idx="1204">
                  <c:v>2396.0142087729487</c:v>
                </c:pt>
                <c:pt idx="1205">
                  <c:v>2317.6142263695001</c:v>
                </c:pt>
                <c:pt idx="1206">
                  <c:v>2272.9129694057028</c:v>
                </c:pt>
                <c:pt idx="1207">
                  <c:v>2322.1704027132691</c:v>
                </c:pt>
                <c:pt idx="1208">
                  <c:v>2404.8010153881514</c:v>
                </c:pt>
                <c:pt idx="1209">
                  <c:v>2457.0682293567324</c:v>
                </c:pt>
                <c:pt idx="1210">
                  <c:v>2636.8909816674527</c:v>
                </c:pt>
                <c:pt idx="1211">
                  <c:v>2698.5422207348261</c:v>
                </c:pt>
                <c:pt idx="1212">
                  <c:v>2605.8492397311461</c:v>
                </c:pt>
                <c:pt idx="1213">
                  <c:v>2437.2562515635732</c:v>
                </c:pt>
                <c:pt idx="1214">
                  <c:v>2201.8955228853542</c:v>
                </c:pt>
                <c:pt idx="1215">
                  <c:v>2339.0201845468146</c:v>
                </c:pt>
                <c:pt idx="1216">
                  <c:v>2033.0426009251703</c:v>
                </c:pt>
                <c:pt idx="1217">
                  <c:v>2081.8313152644582</c:v>
                </c:pt>
                <c:pt idx="1218">
                  <c:v>2286.9240239277206</c:v>
                </c:pt>
                <c:pt idx="1219">
                  <c:v>2274.6870167138518</c:v>
                </c:pt>
                <c:pt idx="1220">
                  <c:v>2220.9803152986183</c:v>
                </c:pt>
                <c:pt idx="1221">
                  <c:v>2122.4499364314497</c:v>
                </c:pt>
                <c:pt idx="1222">
                  <c:v>2105.5708071926756</c:v>
                </c:pt>
                <c:pt idx="1223">
                  <c:v>2127.9014165279573</c:v>
                </c:pt>
                <c:pt idx="1224">
                  <c:v>2049.5634829180003</c:v>
                </c:pt>
                <c:pt idx="1225">
                  <c:v>2044.0147373134512</c:v>
                </c:pt>
                <c:pt idx="1226">
                  <c:v>2061.5566973155387</c:v>
                </c:pt>
                <c:pt idx="1227">
                  <c:v>2163.1725310725542</c:v>
                </c:pt>
                <c:pt idx="1228">
                  <c:v>2232.8496420416795</c:v>
                </c:pt>
                <c:pt idx="1229">
                  <c:v>2352.7757076338589</c:v>
                </c:pt>
                <c:pt idx="1230">
                  <c:v>2535.406162966689</c:v>
                </c:pt>
                <c:pt idx="1231">
                  <c:v>2463.4213019510025</c:v>
                </c:pt>
                <c:pt idx="1232">
                  <c:v>2565.9934400943016</c:v>
                </c:pt>
                <c:pt idx="1233">
                  <c:v>2565.8710198208182</c:v>
                </c:pt>
                <c:pt idx="1234">
                  <c:v>2474.5825190524374</c:v>
                </c:pt>
                <c:pt idx="1235">
                  <c:v>2443.8575189025009</c:v>
                </c:pt>
                <c:pt idx="1236">
                  <c:v>2337.481964211127</c:v>
                </c:pt>
                <c:pt idx="1237">
                  <c:v>2154.7965872719242</c:v>
                </c:pt>
                <c:pt idx="1238">
                  <c:v>2215.1141989687999</c:v>
                </c:pt>
                <c:pt idx="1239">
                  <c:v>2221.7391539068308</c:v>
                </c:pt>
                <c:pt idx="1240">
                  <c:v>2343.2474610498675</c:v>
                </c:pt>
                <c:pt idx="1241">
                  <c:v>2310.6683372199682</c:v>
                </c:pt>
                <c:pt idx="1242">
                  <c:v>2177.1420799203433</c:v>
                </c:pt>
                <c:pt idx="1243">
                  <c:v>2175.8086620530426</c:v>
                </c:pt>
                <c:pt idx="1244">
                  <c:v>2173.660016804818</c:v>
                </c:pt>
                <c:pt idx="1245">
                  <c:v>2226.5781129855627</c:v>
                </c:pt>
                <c:pt idx="1246">
                  <c:v>2190.2156962911499</c:v>
                </c:pt>
                <c:pt idx="1247">
                  <c:v>2094.3420912094743</c:v>
                </c:pt>
                <c:pt idx="1248">
                  <c:v>2042.4081794392471</c:v>
                </c:pt>
                <c:pt idx="1249">
                  <c:v>2220.7608390202899</c:v>
                </c:pt>
                <c:pt idx="1250">
                  <c:v>2279.8886251815102</c:v>
                </c:pt>
                <c:pt idx="1251">
                  <c:v>2272.8056419485538</c:v>
                </c:pt>
                <c:pt idx="1252">
                  <c:v>2270.6622370707519</c:v>
                </c:pt>
                <c:pt idx="1253">
                  <c:v>2241.6903221033076</c:v>
                </c:pt>
                <c:pt idx="1254">
                  <c:v>2218.760816970937</c:v>
                </c:pt>
                <c:pt idx="1255">
                  <c:v>2172.9592438535078</c:v>
                </c:pt>
                <c:pt idx="1256">
                  <c:v>2184.5042824020315</c:v>
                </c:pt>
                <c:pt idx="1257">
                  <c:v>2235.7087029692748</c:v>
                </c:pt>
                <c:pt idx="1258">
                  <c:v>2221.0821924528386</c:v>
                </c:pt>
                <c:pt idx="1259">
                  <c:v>2206.9774361236664</c:v>
                </c:pt>
                <c:pt idx="1260">
                  <c:v>2199.7397502353551</c:v>
                </c:pt>
                <c:pt idx="1261">
                  <c:v>2189.5866148613918</c:v>
                </c:pt>
                <c:pt idx="1262">
                  <c:v>2203.7156875139103</c:v>
                </c:pt>
                <c:pt idx="1263">
                  <c:v>2161.1377115296996</c:v>
                </c:pt>
                <c:pt idx="1264">
                  <c:v>2088.4466274744286</c:v>
                </c:pt>
                <c:pt idx="1265">
                  <c:v>1846.7682526343406</c:v>
                </c:pt>
                <c:pt idx="1266">
                  <c:v>1821.9200597022286</c:v>
                </c:pt>
                <c:pt idx="1267">
                  <c:v>1741.5170157358409</c:v>
                </c:pt>
                <c:pt idx="1268">
                  <c:v>1739.6120583376933</c:v>
                </c:pt>
                <c:pt idx="1269">
                  <c:v>1781.5758362052838</c:v>
                </c:pt>
                <c:pt idx="1270">
                  <c:v>1791.1263030073833</c:v>
                </c:pt>
                <c:pt idx="1271">
                  <c:v>1801.1209627365636</c:v>
                </c:pt>
                <c:pt idx="1272">
                  <c:v>1772.9410069866437</c:v>
                </c:pt>
                <c:pt idx="1273">
                  <c:v>1714.903998787938</c:v>
                </c:pt>
                <c:pt idx="1274">
                  <c:v>1770.2267960538375</c:v>
                </c:pt>
                <c:pt idx="1275">
                  <c:v>1766.575775908718</c:v>
                </c:pt>
                <c:pt idx="1276">
                  <c:v>1842.8726012307961</c:v>
                </c:pt>
                <c:pt idx="1277">
                  <c:v>1842.8688280267124</c:v>
                </c:pt>
                <c:pt idx="1278">
                  <c:v>1786.1074865078544</c:v>
                </c:pt>
                <c:pt idx="1279">
                  <c:v>1797.4039110906726</c:v>
                </c:pt>
                <c:pt idx="1280">
                  <c:v>1761.1737671156545</c:v>
                </c:pt>
                <c:pt idx="1281">
                  <c:v>1727.5025024791892</c:v>
                </c:pt>
                <c:pt idx="1282">
                  <c:v>1738.9052063592101</c:v>
                </c:pt>
                <c:pt idx="1283">
                  <c:v>1765.5614056508775</c:v>
                </c:pt>
                <c:pt idx="1284">
                  <c:v>1769.4868236806974</c:v>
                </c:pt>
                <c:pt idx="1285">
                  <c:v>1733.6021399583785</c:v>
                </c:pt>
                <c:pt idx="1286">
                  <c:v>1612.0000260419342</c:v>
                </c:pt>
                <c:pt idx="1287">
                  <c:v>1607.9162373335837</c:v>
                </c:pt>
                <c:pt idx="1288">
                  <c:v>2053.1960562637491</c:v>
                </c:pt>
                <c:pt idx="1289">
                  <c:v>1985.2231878979173</c:v>
                </c:pt>
                <c:pt idx="1290">
                  <c:v>2022.5779643499141</c:v>
                </c:pt>
                <c:pt idx="1291">
                  <c:v>1975.3528350442623</c:v>
                </c:pt>
                <c:pt idx="1292">
                  <c:v>1973.5356051776946</c:v>
                </c:pt>
                <c:pt idx="1293">
                  <c:v>1982.468519665483</c:v>
                </c:pt>
                <c:pt idx="1294">
                  <c:v>2020.5477564532382</c:v>
                </c:pt>
                <c:pt idx="1295">
                  <c:v>2005.0624167764113</c:v>
                </c:pt>
                <c:pt idx="1296">
                  <c:v>2007.5372370358702</c:v>
                </c:pt>
                <c:pt idx="1297">
                  <c:v>1988.8568091889576</c:v>
                </c:pt>
                <c:pt idx="1298">
                  <c:v>1944.1119504456938</c:v>
                </c:pt>
                <c:pt idx="1299">
                  <c:v>1880.3238047487396</c:v>
                </c:pt>
                <c:pt idx="1300">
                  <c:v>1891.5462319869164</c:v>
                </c:pt>
                <c:pt idx="1301">
                  <c:v>1891.5254791498019</c:v>
                </c:pt>
                <c:pt idx="1302">
                  <c:v>1868.7230063664026</c:v>
                </c:pt>
                <c:pt idx="1303">
                  <c:v>1840.4470427715844</c:v>
                </c:pt>
                <c:pt idx="1304">
                  <c:v>1782.7379914345561</c:v>
                </c:pt>
                <c:pt idx="1305">
                  <c:v>1760.9459057724084</c:v>
                </c:pt>
                <c:pt idx="1306">
                  <c:v>1722.3147291647213</c:v>
                </c:pt>
                <c:pt idx="1307">
                  <c:v>1640.7297207549495</c:v>
                </c:pt>
                <c:pt idx="1308">
                  <c:v>1511.165670546942</c:v>
                </c:pt>
                <c:pt idx="1309">
                  <c:v>1533.7435314331876</c:v>
                </c:pt>
                <c:pt idx="1310">
                  <c:v>1549.9975619494833</c:v>
                </c:pt>
                <c:pt idx="1311">
                  <c:v>1602.7696552238954</c:v>
                </c:pt>
                <c:pt idx="1312">
                  <c:v>1593.6058398792741</c:v>
                </c:pt>
                <c:pt idx="1313">
                  <c:v>1572.127351738312</c:v>
                </c:pt>
                <c:pt idx="1314">
                  <c:v>1571.3008045304825</c:v>
                </c:pt>
                <c:pt idx="1315">
                  <c:v>1556.9439752863161</c:v>
                </c:pt>
                <c:pt idx="1316">
                  <c:v>1599.2996451964627</c:v>
                </c:pt>
                <c:pt idx="1317">
                  <c:v>1623.1765456775547</c:v>
                </c:pt>
                <c:pt idx="1318">
                  <c:v>1587.8312242851193</c:v>
                </c:pt>
                <c:pt idx="1319">
                  <c:v>1562.0862602192749</c:v>
                </c:pt>
                <c:pt idx="1320">
                  <c:v>1549.108442190171</c:v>
                </c:pt>
                <c:pt idx="1321">
                  <c:v>1555.1023241301484</c:v>
                </c:pt>
                <c:pt idx="1322">
                  <c:v>1535.5689366468214</c:v>
                </c:pt>
                <c:pt idx="1323">
                  <c:v>1487.8409196036334</c:v>
                </c:pt>
                <c:pt idx="1324">
                  <c:v>1426.9610964198664</c:v>
                </c:pt>
                <c:pt idx="1325">
                  <c:v>1562.1706337678188</c:v>
                </c:pt>
                <c:pt idx="1326">
                  <c:v>1547.3692971271225</c:v>
                </c:pt>
                <c:pt idx="1327">
                  <c:v>1611.8227891283314</c:v>
                </c:pt>
                <c:pt idx="1328">
                  <c:v>1578.6566133008932</c:v>
                </c:pt>
                <c:pt idx="1329">
                  <c:v>1561.5714237159343</c:v>
                </c:pt>
                <c:pt idx="1330">
                  <c:v>1553.7025602926265</c:v>
                </c:pt>
                <c:pt idx="1331">
                  <c:v>1592.7980539402643</c:v>
                </c:pt>
                <c:pt idx="1332">
                  <c:v>1565.7871708888852</c:v>
                </c:pt>
                <c:pt idx="1333">
                  <c:v>1546.0630255935587</c:v>
                </c:pt>
                <c:pt idx="1334">
                  <c:v>1499.2419463848091</c:v>
                </c:pt>
                <c:pt idx="1335">
                  <c:v>1590.6899707432649</c:v>
                </c:pt>
                <c:pt idx="1336">
                  <c:v>1667.5857966140306</c:v>
                </c:pt>
                <c:pt idx="1337">
                  <c:v>1751.9995753524761</c:v>
                </c:pt>
                <c:pt idx="1338">
                  <c:v>1734.9045333216056</c:v>
                </c:pt>
                <c:pt idx="1339">
                  <c:v>1691.1174463456196</c:v>
                </c:pt>
                <c:pt idx="1340">
                  <c:v>1757.9748009898869</c:v>
                </c:pt>
                <c:pt idx="1341">
                  <c:v>1747.4912979649034</c:v>
                </c:pt>
                <c:pt idx="1342">
                  <c:v>1894.4034063124695</c:v>
                </c:pt>
                <c:pt idx="1343">
                  <c:v>1891.6424493350112</c:v>
                </c:pt>
                <c:pt idx="1344">
                  <c:v>1872.9091964162744</c:v>
                </c:pt>
                <c:pt idx="1345">
                  <c:v>1858.6950163100601</c:v>
                </c:pt>
                <c:pt idx="1346">
                  <c:v>1876.9878495058001</c:v>
                </c:pt>
                <c:pt idx="1347">
                  <c:v>1863.3442657367389</c:v>
                </c:pt>
                <c:pt idx="1348">
                  <c:v>1804.2963462294813</c:v>
                </c:pt>
                <c:pt idx="1349">
                  <c:v>1845.4545394442077</c:v>
                </c:pt>
                <c:pt idx="1350">
                  <c:v>1913.1171642718896</c:v>
                </c:pt>
                <c:pt idx="1351">
                  <c:v>2008.6270718046919</c:v>
                </c:pt>
                <c:pt idx="1352">
                  <c:v>1999.7287453072088</c:v>
                </c:pt>
                <c:pt idx="1353">
                  <c:v>2041.006214530234</c:v>
                </c:pt>
                <c:pt idx="1354">
                  <c:v>2005.8822560181693</c:v>
                </c:pt>
                <c:pt idx="1355">
                  <c:v>1994.7541595260454</c:v>
                </c:pt>
                <c:pt idx="1356">
                  <c:v>1971.2653778834265</c:v>
                </c:pt>
                <c:pt idx="1357">
                  <c:v>2064.5126045301276</c:v>
                </c:pt>
                <c:pt idx="1358">
                  <c:v>2087.7343254076713</c:v>
                </c:pt>
                <c:pt idx="1359">
                  <c:v>2171.3545725813456</c:v>
                </c:pt>
                <c:pt idx="1360">
                  <c:v>2115.6155671641982</c:v>
                </c:pt>
                <c:pt idx="1361">
                  <c:v>2189.9926563119338</c:v>
                </c:pt>
                <c:pt idx="1362">
                  <c:v>2216.0889503691092</c:v>
                </c:pt>
                <c:pt idx="1363">
                  <c:v>2191.9595577519749</c:v>
                </c:pt>
                <c:pt idx="1364">
                  <c:v>2080.2702457717628</c:v>
                </c:pt>
                <c:pt idx="1365">
                  <c:v>2177.4162680871937</c:v>
                </c:pt>
                <c:pt idx="1366">
                  <c:v>2066.9819744866577</c:v>
                </c:pt>
                <c:pt idx="1367">
                  <c:v>2063.2162901940737</c:v>
                </c:pt>
                <c:pt idx="1368">
                  <c:v>2129.7165502892867</c:v>
                </c:pt>
                <c:pt idx="1369">
                  <c:v>2071.701657557091</c:v>
                </c:pt>
                <c:pt idx="1370">
                  <c:v>2004.5098480175802</c:v>
                </c:pt>
                <c:pt idx="1371">
                  <c:v>1894.3497425838948</c:v>
                </c:pt>
                <c:pt idx="1372">
                  <c:v>1886.5437663961739</c:v>
                </c:pt>
                <c:pt idx="1373">
                  <c:v>1838.1468391331896</c:v>
                </c:pt>
                <c:pt idx="1374">
                  <c:v>1902.9990358946245</c:v>
                </c:pt>
                <c:pt idx="1375">
                  <c:v>1886.5037281029395</c:v>
                </c:pt>
                <c:pt idx="1376">
                  <c:v>1880.4382593930081</c:v>
                </c:pt>
                <c:pt idx="1377">
                  <c:v>1948.7035532218636</c:v>
                </c:pt>
                <c:pt idx="1378">
                  <c:v>1741.0974533869019</c:v>
                </c:pt>
                <c:pt idx="1379">
                  <c:v>1700.5277795507079</c:v>
                </c:pt>
                <c:pt idx="1380">
                  <c:v>1697.9396575585251</c:v>
                </c:pt>
                <c:pt idx="1381">
                  <c:v>1698.6966095646956</c:v>
                </c:pt>
                <c:pt idx="1382">
                  <c:v>1077.1020950761824</c:v>
                </c:pt>
                <c:pt idx="1383">
                  <c:v>1155.9659750838794</c:v>
                </c:pt>
                <c:pt idx="1384">
                  <c:v>1073.8279786942289</c:v>
                </c:pt>
                <c:pt idx="1385">
                  <c:v>1122.0256583286985</c:v>
                </c:pt>
                <c:pt idx="1386">
                  <c:v>1125.9544301268995</c:v>
                </c:pt>
                <c:pt idx="1387">
                  <c:v>1329.0689177378702</c:v>
                </c:pt>
                <c:pt idx="1388">
                  <c:v>1251.7331961167536</c:v>
                </c:pt>
                <c:pt idx="1389">
                  <c:v>1381.6569609516994</c:v>
                </c:pt>
                <c:pt idx="1390">
                  <c:v>1446.4986765429792</c:v>
                </c:pt>
                <c:pt idx="1391">
                  <c:v>1432.858237039103</c:v>
                </c:pt>
                <c:pt idx="1392">
                  <c:v>1442.3499042791486</c:v>
                </c:pt>
                <c:pt idx="1393">
                  <c:v>1271.9459747753772</c:v>
                </c:pt>
                <c:pt idx="1394">
                  <c:v>1380.3612753398893</c:v>
                </c:pt>
                <c:pt idx="1395">
                  <c:v>1381.8022303821904</c:v>
                </c:pt>
                <c:pt idx="1396">
                  <c:v>1418.177014848801</c:v>
                </c:pt>
                <c:pt idx="1397">
                  <c:v>1459.0945597270365</c:v>
                </c:pt>
                <c:pt idx="1398">
                  <c:v>1457.0882491473144</c:v>
                </c:pt>
                <c:pt idx="1399">
                  <c:v>1561.3234386891279</c:v>
                </c:pt>
                <c:pt idx="1400">
                  <c:v>1541.0684206657781</c:v>
                </c:pt>
                <c:pt idx="1401">
                  <c:v>1575.1305291848535</c:v>
                </c:pt>
                <c:pt idx="1402">
                  <c:v>1495.2038555611639</c:v>
                </c:pt>
                <c:pt idx="1403">
                  <c:v>1468.9440549919786</c:v>
                </c:pt>
                <c:pt idx="1404">
                  <c:v>1469.4334220457731</c:v>
                </c:pt>
                <c:pt idx="1405">
                  <c:v>1425.4061061689988</c:v>
                </c:pt>
                <c:pt idx="1406">
                  <c:v>1527.6030172186684</c:v>
                </c:pt>
                <c:pt idx="1407">
                  <c:v>1542.6977227307366</c:v>
                </c:pt>
                <c:pt idx="1408">
                  <c:v>1476.7794835511804</c:v>
                </c:pt>
                <c:pt idx="1409">
                  <c:v>1476.7056959243903</c:v>
                </c:pt>
                <c:pt idx="1410">
                  <c:v>1528.6233617520841</c:v>
                </c:pt>
                <c:pt idx="1411">
                  <c:v>1595.7836230295306</c:v>
                </c:pt>
                <c:pt idx="1412">
                  <c:v>1648.4250155024852</c:v>
                </c:pt>
                <c:pt idx="1413">
                  <c:v>1673.6579732900339</c:v>
                </c:pt>
                <c:pt idx="1414">
                  <c:v>1675.7491816056004</c:v>
                </c:pt>
                <c:pt idx="1415">
                  <c:v>1888.4630831348134</c:v>
                </c:pt>
                <c:pt idx="1416">
                  <c:v>1861.6553256676314</c:v>
                </c:pt>
                <c:pt idx="1417">
                  <c:v>1909.5154057123632</c:v>
                </c:pt>
                <c:pt idx="1418">
                  <c:v>1913.1831957726615</c:v>
                </c:pt>
                <c:pt idx="1419">
                  <c:v>1933.4915630551363</c:v>
                </c:pt>
                <c:pt idx="1420">
                  <c:v>1988.1113865128889</c:v>
                </c:pt>
                <c:pt idx="1421">
                  <c:v>2132.8460259649933</c:v>
                </c:pt>
                <c:pt idx="1422">
                  <c:v>1879.4186485500895</c:v>
                </c:pt>
                <c:pt idx="1423">
                  <c:v>1848.2616135274188</c:v>
                </c:pt>
                <c:pt idx="1424">
                  <c:v>1890.1197410367049</c:v>
                </c:pt>
                <c:pt idx="1425">
                  <c:v>1990.1363538244873</c:v>
                </c:pt>
                <c:pt idx="1426">
                  <c:v>2089.5134037977009</c:v>
                </c:pt>
                <c:pt idx="1427">
                  <c:v>2076.9355481919665</c:v>
                </c:pt>
                <c:pt idx="1428">
                  <c:v>2087.961977033066</c:v>
                </c:pt>
                <c:pt idx="1429">
                  <c:v>2087.589684916079</c:v>
                </c:pt>
                <c:pt idx="1430">
                  <c:v>2044.1029888176768</c:v>
                </c:pt>
                <c:pt idx="1431">
                  <c:v>1949.1385228565862</c:v>
                </c:pt>
                <c:pt idx="1432">
                  <c:v>1912.4864059579411</c:v>
                </c:pt>
                <c:pt idx="1433">
                  <c:v>1896.9872309132681</c:v>
                </c:pt>
                <c:pt idx="1434">
                  <c:v>1971.593648999899</c:v>
                </c:pt>
                <c:pt idx="1435">
                  <c:v>2045.3083266053684</c:v>
                </c:pt>
                <c:pt idx="1436">
                  <c:v>2031.4094209045302</c:v>
                </c:pt>
                <c:pt idx="1437">
                  <c:v>2181.5322342111617</c:v>
                </c:pt>
                <c:pt idx="1438">
                  <c:v>2046.4685950179444</c:v>
                </c:pt>
                <c:pt idx="1439">
                  <c:v>2072.6766184605967</c:v>
                </c:pt>
                <c:pt idx="1440">
                  <c:v>2103.6644869504771</c:v>
                </c:pt>
                <c:pt idx="1441">
                  <c:v>2095.0455892049217</c:v>
                </c:pt>
                <c:pt idx="1442">
                  <c:v>2098.1144836827852</c:v>
                </c:pt>
                <c:pt idx="1443">
                  <c:v>2102.3558048422256</c:v>
                </c:pt>
                <c:pt idx="1444">
                  <c:v>2118.660774042959</c:v>
                </c:pt>
                <c:pt idx="1445">
                  <c:v>2000.7320054559957</c:v>
                </c:pt>
                <c:pt idx="1446">
                  <c:v>2014.758572015395</c:v>
                </c:pt>
                <c:pt idx="1447">
                  <c:v>2029.4047872089986</c:v>
                </c:pt>
                <c:pt idx="1448">
                  <c:v>2046.4736260998259</c:v>
                </c:pt>
                <c:pt idx="1449">
                  <c:v>2035.26503401484</c:v>
                </c:pt>
                <c:pt idx="1450">
                  <c:v>2019.9658402891791</c:v>
                </c:pt>
                <c:pt idx="1451">
                  <c:v>1996.4871205956679</c:v>
                </c:pt>
                <c:pt idx="1452">
                  <c:v>2070.1483441904143</c:v>
                </c:pt>
                <c:pt idx="1453">
                  <c:v>2067.5882069740633</c:v>
                </c:pt>
                <c:pt idx="1454">
                  <c:v>1999.3231228630596</c:v>
                </c:pt>
                <c:pt idx="1455">
                  <c:v>1987.9181131599489</c:v>
                </c:pt>
                <c:pt idx="1456">
                  <c:v>1961.9522054347815</c:v>
                </c:pt>
                <c:pt idx="1457">
                  <c:v>1971.730114144425</c:v>
                </c:pt>
                <c:pt idx="1458">
                  <c:v>1963.2307019103646</c:v>
                </c:pt>
                <c:pt idx="1459">
                  <c:v>1981.5094900204076</c:v>
                </c:pt>
                <c:pt idx="1460">
                  <c:v>1947.5317552645311</c:v>
                </c:pt>
                <c:pt idx="1461">
                  <c:v>2006.8433817684829</c:v>
                </c:pt>
                <c:pt idx="1462">
                  <c:v>1986.2063241484884</c:v>
                </c:pt>
                <c:pt idx="1463">
                  <c:v>2023.7652743446286</c:v>
                </c:pt>
                <c:pt idx="1464">
                  <c:v>1990.5717426802576</c:v>
                </c:pt>
                <c:pt idx="1465">
                  <c:v>1991.3976609491885</c:v>
                </c:pt>
                <c:pt idx="1466">
                  <c:v>1983.1330275276423</c:v>
                </c:pt>
                <c:pt idx="1467">
                  <c:v>1983.8187074479636</c:v>
                </c:pt>
                <c:pt idx="1468">
                  <c:v>1973.1037798081566</c:v>
                </c:pt>
                <c:pt idx="1469">
                  <c:v>1960.1884295789371</c:v>
                </c:pt>
                <c:pt idx="1470">
                  <c:v>1972.0820726453451</c:v>
                </c:pt>
                <c:pt idx="1471">
                  <c:v>1966.7787965266618</c:v>
                </c:pt>
                <c:pt idx="1472">
                  <c:v>2012.40701068617</c:v>
                </c:pt>
                <c:pt idx="1473">
                  <c:v>2045.0477640885135</c:v>
                </c:pt>
                <c:pt idx="1474">
                  <c:v>2057.5778252749951</c:v>
                </c:pt>
                <c:pt idx="1475">
                  <c:v>2126.2036721728841</c:v>
                </c:pt>
                <c:pt idx="1476">
                  <c:v>2364.9527621594743</c:v>
                </c:pt>
                <c:pt idx="1477">
                  <c:v>2342.519017792175</c:v>
                </c:pt>
                <c:pt idx="1478">
                  <c:v>2382.6337030616833</c:v>
                </c:pt>
                <c:pt idx="1479">
                  <c:v>2384.8613767364309</c:v>
                </c:pt>
                <c:pt idx="1480">
                  <c:v>2370.5991927077671</c:v>
                </c:pt>
                <c:pt idx="1481">
                  <c:v>2414.0527679822035</c:v>
                </c:pt>
                <c:pt idx="1482">
                  <c:v>2404.955717828851</c:v>
                </c:pt>
                <c:pt idx="1483">
                  <c:v>2522.1675727028787</c:v>
                </c:pt>
                <c:pt idx="1484">
                  <c:v>2528.3975960847665</c:v>
                </c:pt>
                <c:pt idx="1485">
                  <c:v>2503.3607416605482</c:v>
                </c:pt>
                <c:pt idx="1486">
                  <c:v>2550.4540174678527</c:v>
                </c:pt>
                <c:pt idx="1487">
                  <c:v>2448.0527229561885</c:v>
                </c:pt>
                <c:pt idx="1488">
                  <c:v>2487.5081407339608</c:v>
                </c:pt>
                <c:pt idx="1489">
                  <c:v>2527.0591473502395</c:v>
                </c:pt>
                <c:pt idx="1490">
                  <c:v>2553.4614920911235</c:v>
                </c:pt>
                <c:pt idx="1491">
                  <c:v>2629.9295802658839</c:v>
                </c:pt>
                <c:pt idx="1492">
                  <c:v>2573.9023418108441</c:v>
                </c:pt>
                <c:pt idx="1493">
                  <c:v>2524.6637745236958</c:v>
                </c:pt>
                <c:pt idx="1494">
                  <c:v>2549.6767318456154</c:v>
                </c:pt>
                <c:pt idx="1495">
                  <c:v>2503.668259939906</c:v>
                </c:pt>
                <c:pt idx="1496">
                  <c:v>2527.2587092335489</c:v>
                </c:pt>
                <c:pt idx="1497">
                  <c:v>2439.9597713937183</c:v>
                </c:pt>
                <c:pt idx="1498">
                  <c:v>2465.4422863406658</c:v>
                </c:pt>
                <c:pt idx="1499">
                  <c:v>2431.0304203921619</c:v>
                </c:pt>
                <c:pt idx="1500">
                  <c:v>2514.318833177786</c:v>
                </c:pt>
                <c:pt idx="1501">
                  <c:v>2507.02266219687</c:v>
                </c:pt>
                <c:pt idx="1502">
                  <c:v>2568.3081076101321</c:v>
                </c:pt>
                <c:pt idx="1503">
                  <c:v>2448.6096936433469</c:v>
                </c:pt>
                <c:pt idx="1504">
                  <c:v>2195.9981725482667</c:v>
                </c:pt>
                <c:pt idx="1505">
                  <c:v>2225.8226283603863</c:v>
                </c:pt>
                <c:pt idx="1506">
                  <c:v>2175.3453931730387</c:v>
                </c:pt>
                <c:pt idx="1507">
                  <c:v>2198.5664851116835</c:v>
                </c:pt>
                <c:pt idx="1508">
                  <c:v>2225.7628853899841</c:v>
                </c:pt>
                <c:pt idx="1509">
                  <c:v>2217.113592079254</c:v>
                </c:pt>
                <c:pt idx="1510">
                  <c:v>2292.0325593124689</c:v>
                </c:pt>
                <c:pt idx="1511">
                  <c:v>2317.7926164093024</c:v>
                </c:pt>
                <c:pt idx="1512">
                  <c:v>2355.4624575488247</c:v>
                </c:pt>
                <c:pt idx="1513">
                  <c:v>2350.8620507013447</c:v>
                </c:pt>
                <c:pt idx="1514">
                  <c:v>2347.2355563827687</c:v>
                </c:pt>
                <c:pt idx="1515">
                  <c:v>2245.2096982532762</c:v>
                </c:pt>
                <c:pt idx="1516">
                  <c:v>2261.4951727093476</c:v>
                </c:pt>
                <c:pt idx="1517">
                  <c:v>2199.9523090444154</c:v>
                </c:pt>
                <c:pt idx="1518">
                  <c:v>2309.9250106491377</c:v>
                </c:pt>
                <c:pt idx="1519">
                  <c:v>2313.2530002628619</c:v>
                </c:pt>
                <c:pt idx="1520">
                  <c:v>2298.8790868487213</c:v>
                </c:pt>
                <c:pt idx="1521">
                  <c:v>2327.6902203482923</c:v>
                </c:pt>
                <c:pt idx="1522">
                  <c:v>2317.2545117425616</c:v>
                </c:pt>
                <c:pt idx="1523">
                  <c:v>2279.5968286573857</c:v>
                </c:pt>
                <c:pt idx="1524">
                  <c:v>2291.7694812546733</c:v>
                </c:pt>
                <c:pt idx="1525">
                  <c:v>2317.4802767659144</c:v>
                </c:pt>
                <c:pt idx="1526">
                  <c:v>2276.0623594764288</c:v>
                </c:pt>
                <c:pt idx="1527">
                  <c:v>2290.2329378031759</c:v>
                </c:pt>
                <c:pt idx="1528">
                  <c:v>2345.7302469385413</c:v>
                </c:pt>
                <c:pt idx="1529">
                  <c:v>2445.485248834867</c:v>
                </c:pt>
                <c:pt idx="1530">
                  <c:v>2478.9894432584351</c:v>
                </c:pt>
                <c:pt idx="1531">
                  <c:v>2453.3012871863502</c:v>
                </c:pt>
                <c:pt idx="1532">
                  <c:v>2452.776388733902</c:v>
                </c:pt>
                <c:pt idx="1533">
                  <c:v>2469.1385853640973</c:v>
                </c:pt>
                <c:pt idx="1534">
                  <c:v>2467.4664152101691</c:v>
                </c:pt>
                <c:pt idx="1535">
                  <c:v>2521.3311730491378</c:v>
                </c:pt>
                <c:pt idx="1536">
                  <c:v>2557.2005542372713</c:v>
                </c:pt>
                <c:pt idx="1537">
                  <c:v>2747.9340230816797</c:v>
                </c:pt>
                <c:pt idx="1538">
                  <c:v>2784.4067019952308</c:v>
                </c:pt>
                <c:pt idx="1539">
                  <c:v>2797.2113707842645</c:v>
                </c:pt>
                <c:pt idx="1540">
                  <c:v>2806.6649912993707</c:v>
                </c:pt>
                <c:pt idx="1541">
                  <c:v>2930.9443171543185</c:v>
                </c:pt>
                <c:pt idx="1542">
                  <c:v>2848.7495125562541</c:v>
                </c:pt>
                <c:pt idx="1543">
                  <c:v>2884.5056967632618</c:v>
                </c:pt>
                <c:pt idx="1544">
                  <c:v>2948.7214754046231</c:v>
                </c:pt>
                <c:pt idx="1545">
                  <c:v>2908.6709350338442</c:v>
                </c:pt>
                <c:pt idx="1546">
                  <c:v>2994.5408663825233</c:v>
                </c:pt>
                <c:pt idx="1547">
                  <c:v>3033.8753312678064</c:v>
                </c:pt>
                <c:pt idx="1548">
                  <c:v>3344.2654989015741</c:v>
                </c:pt>
                <c:pt idx="1549">
                  <c:v>3322.771289005379</c:v>
                </c:pt>
                <c:pt idx="1550">
                  <c:v>3291.1644010348477</c:v>
                </c:pt>
                <c:pt idx="1551">
                  <c:v>3282.2687995815018</c:v>
                </c:pt>
                <c:pt idx="1552">
                  <c:v>3370.3609543019993</c:v>
                </c:pt>
                <c:pt idx="1553">
                  <c:v>3493.8179255889036</c:v>
                </c:pt>
                <c:pt idx="1554">
                  <c:v>3424.9430452896067</c:v>
                </c:pt>
                <c:pt idx="1555">
                  <c:v>3581.6656587688271</c:v>
                </c:pt>
                <c:pt idx="1556">
                  <c:v>3787.6270490383918</c:v>
                </c:pt>
                <c:pt idx="1557">
                  <c:v>3821.6863275470764</c:v>
                </c:pt>
                <c:pt idx="1558">
                  <c:v>3824.5246356375574</c:v>
                </c:pt>
                <c:pt idx="1559">
                  <c:v>3943.2145488704773</c:v>
                </c:pt>
                <c:pt idx="1560">
                  <c:v>3942.140855077937</c:v>
                </c:pt>
                <c:pt idx="1561">
                  <c:v>4100.85552476264</c:v>
                </c:pt>
                <c:pt idx="1562">
                  <c:v>3682.1719530798528</c:v>
                </c:pt>
                <c:pt idx="1563">
                  <c:v>3902.0662081016626</c:v>
                </c:pt>
                <c:pt idx="1564">
                  <c:v>4214.4851160364578</c:v>
                </c:pt>
                <c:pt idx="1565">
                  <c:v>4035.8867772516978</c:v>
                </c:pt>
                <c:pt idx="1566">
                  <c:v>4122.6463525469908</c:v>
                </c:pt>
                <c:pt idx="1567">
                  <c:v>4174.3869911789325</c:v>
                </c:pt>
                <c:pt idx="1568">
                  <c:v>4152.0976775853742</c:v>
                </c:pt>
                <c:pt idx="1569">
                  <c:v>4119.556076507768</c:v>
                </c:pt>
                <c:pt idx="1570">
                  <c:v>3932.6679493213655</c:v>
                </c:pt>
                <c:pt idx="1571">
                  <c:v>3982.556769881779</c:v>
                </c:pt>
                <c:pt idx="1572">
                  <c:v>3920.4422619344018</c:v>
                </c:pt>
                <c:pt idx="1573">
                  <c:v>4109.4593299065164</c:v>
                </c:pt>
                <c:pt idx="1574">
                  <c:v>4131.4459463700923</c:v>
                </c:pt>
                <c:pt idx="1575">
                  <c:v>4168.3447906324009</c:v>
                </c:pt>
                <c:pt idx="1576">
                  <c:v>4573.9423786014941</c:v>
                </c:pt>
                <c:pt idx="1577">
                  <c:v>4895.5910286300841</c:v>
                </c:pt>
                <c:pt idx="1578">
                  <c:v>5038.9071429758469</c:v>
                </c:pt>
                <c:pt idx="1579">
                  <c:v>4892.8525015885853</c:v>
                </c:pt>
                <c:pt idx="1580">
                  <c:v>5104.9177215478167</c:v>
                </c:pt>
                <c:pt idx="1581">
                  <c:v>4988.6238100803375</c:v>
                </c:pt>
                <c:pt idx="1582">
                  <c:v>5641.30765120656</c:v>
                </c:pt>
                <c:pt idx="1583">
                  <c:v>5813.2437220188467</c:v>
                </c:pt>
                <c:pt idx="1584">
                  <c:v>5872.9777406674721</c:v>
                </c:pt>
                <c:pt idx="1585">
                  <c:v>6190.9856422179018</c:v>
                </c:pt>
                <c:pt idx="1586">
                  <c:v>7043.0314926621486</c:v>
                </c:pt>
                <c:pt idx="1587">
                  <c:v>6864.0289988142331</c:v>
                </c:pt>
                <c:pt idx="1588">
                  <c:v>7301.189243820837</c:v>
                </c:pt>
                <c:pt idx="1589">
                  <c:v>7906.5722814125747</c:v>
                </c:pt>
                <c:pt idx="1590">
                  <c:v>8453.4895251643102</c:v>
                </c:pt>
                <c:pt idx="1591">
                  <c:v>8231.2713791196584</c:v>
                </c:pt>
                <c:pt idx="1592">
                  <c:v>7623.7610778410535</c:v>
                </c:pt>
                <c:pt idx="1593">
                  <c:v>7280.0474118612647</c:v>
                </c:pt>
                <c:pt idx="1594">
                  <c:v>8012.0181540787562</c:v>
                </c:pt>
                <c:pt idx="1595">
                  <c:v>8405.1795919570632</c:v>
                </c:pt>
                <c:pt idx="1596">
                  <c:v>7865.4356794770583</c:v>
                </c:pt>
                <c:pt idx="1597">
                  <c:v>7738.3339767900588</c:v>
                </c:pt>
                <c:pt idx="1598">
                  <c:v>7630.8530750778264</c:v>
                </c:pt>
                <c:pt idx="1599">
                  <c:v>6615.1546532632583</c:v>
                </c:pt>
                <c:pt idx="1600">
                  <c:v>6930.3053804881347</c:v>
                </c:pt>
                <c:pt idx="1601">
                  <c:v>6945.9353606565546</c:v>
                </c:pt>
                <c:pt idx="1602">
                  <c:v>6990.0289179666061</c:v>
                </c:pt>
                <c:pt idx="1603">
                  <c:v>6534.3190504514905</c:v>
                </c:pt>
                <c:pt idx="1604">
                  <c:v>7366.6715701719768</c:v>
                </c:pt>
                <c:pt idx="1605">
                  <c:v>7108.2069294581743</c:v>
                </c:pt>
                <c:pt idx="1606">
                  <c:v>7198.0660045143559</c:v>
                </c:pt>
                <c:pt idx="1607">
                  <c:v>7622.5720909621486</c:v>
                </c:pt>
                <c:pt idx="1608">
                  <c:v>8044.2155527814602</c:v>
                </c:pt>
                <c:pt idx="1609">
                  <c:v>7927.53802937009</c:v>
                </c:pt>
                <c:pt idx="1610">
                  <c:v>8347.2487585186173</c:v>
                </c:pt>
                <c:pt idx="1611">
                  <c:v>9913.8355399994452</c:v>
                </c:pt>
                <c:pt idx="1612">
                  <c:v>9974.9627192711214</c:v>
                </c:pt>
                <c:pt idx="1613">
                  <c:v>9637.7289485167221</c:v>
                </c:pt>
                <c:pt idx="1614">
                  <c:v>10277.040878285137</c:v>
                </c:pt>
                <c:pt idx="1615">
                  <c:v>10291.513315085118</c:v>
                </c:pt>
                <c:pt idx="1616">
                  <c:v>10562.583901146741</c:v>
                </c:pt>
                <c:pt idx="1617">
                  <c:v>11192.316016922483</c:v>
                </c:pt>
                <c:pt idx="1618">
                  <c:v>11092.503158872452</c:v>
                </c:pt>
                <c:pt idx="1619">
                  <c:v>12349.685005075322</c:v>
                </c:pt>
                <c:pt idx="1620">
                  <c:v>11635.35453674256</c:v>
                </c:pt>
                <c:pt idx="1621">
                  <c:v>10482.691186789112</c:v>
                </c:pt>
                <c:pt idx="1622">
                  <c:v>10670.298743229392</c:v>
                </c:pt>
                <c:pt idx="1623">
                  <c:v>10127.518637659787</c:v>
                </c:pt>
                <c:pt idx="1624">
                  <c:v>9693.709440712455</c:v>
                </c:pt>
                <c:pt idx="1625">
                  <c:v>10649.482247624303</c:v>
                </c:pt>
                <c:pt idx="1626">
                  <c:v>10392.692921329613</c:v>
                </c:pt>
                <c:pt idx="1627">
                  <c:v>10844.860982973454</c:v>
                </c:pt>
                <c:pt idx="1628">
                  <c:v>10416.565734137172</c:v>
                </c:pt>
                <c:pt idx="1629">
                  <c:v>10984.77573929975</c:v>
                </c:pt>
                <c:pt idx="1630">
                  <c:v>11220.649627167812</c:v>
                </c:pt>
                <c:pt idx="1631">
                  <c:v>11768.243537050706</c:v>
                </c:pt>
                <c:pt idx="1632">
                  <c:v>12012.77153980818</c:v>
                </c:pt>
                <c:pt idx="1633">
                  <c:v>12411.608755425354</c:v>
                </c:pt>
                <c:pt idx="1634">
                  <c:v>12722.045040379529</c:v>
                </c:pt>
                <c:pt idx="1635">
                  <c:v>11986.498952031096</c:v>
                </c:pt>
                <c:pt idx="1636">
                  <c:v>12197.943266122289</c:v>
                </c:pt>
                <c:pt idx="1637">
                  <c:v>12641.688637706195</c:v>
                </c:pt>
                <c:pt idx="1638">
                  <c:v>12417.881542144612</c:v>
                </c:pt>
                <c:pt idx="1639">
                  <c:v>12346.497882749105</c:v>
                </c:pt>
                <c:pt idx="1640">
                  <c:v>11701.195739063889</c:v>
                </c:pt>
                <c:pt idx="1641">
                  <c:v>11743.875173195927</c:v>
                </c:pt>
                <c:pt idx="1642">
                  <c:v>11318.055164054806</c:v>
                </c:pt>
                <c:pt idx="1643">
                  <c:v>11094.012451238614</c:v>
                </c:pt>
                <c:pt idx="1644">
                  <c:v>12009.491344399054</c:v>
                </c:pt>
                <c:pt idx="1645">
                  <c:v>12396.349809710779</c:v>
                </c:pt>
                <c:pt idx="1646">
                  <c:v>12649.673632872618</c:v>
                </c:pt>
                <c:pt idx="1647">
                  <c:v>12648.876223352165</c:v>
                </c:pt>
                <c:pt idx="1648">
                  <c:v>12613.310587239304</c:v>
                </c:pt>
                <c:pt idx="1649">
                  <c:v>12701.546334506103</c:v>
                </c:pt>
                <c:pt idx="1650">
                  <c:v>12490.019847937856</c:v>
                </c:pt>
                <c:pt idx="1651">
                  <c:v>12042.122245355486</c:v>
                </c:pt>
                <c:pt idx="1652">
                  <c:v>12520.083274772967</c:v>
                </c:pt>
                <c:pt idx="1653">
                  <c:v>12917.062384002898</c:v>
                </c:pt>
                <c:pt idx="1654">
                  <c:v>12855.687009771911</c:v>
                </c:pt>
                <c:pt idx="1655">
                  <c:v>13635.685950621633</c:v>
                </c:pt>
                <c:pt idx="1656">
                  <c:v>13539.400644283289</c:v>
                </c:pt>
                <c:pt idx="1657">
                  <c:v>13578.748734603912</c:v>
                </c:pt>
                <c:pt idx="1658">
                  <c:v>12061.800063827208</c:v>
                </c:pt>
                <c:pt idx="1659">
                  <c:v>11952.370497756454</c:v>
                </c:pt>
                <c:pt idx="1660">
                  <c:v>12121.805335666042</c:v>
                </c:pt>
                <c:pt idx="1661">
                  <c:v>11560.692358822118</c:v>
                </c:pt>
                <c:pt idx="1662">
                  <c:v>11106.20417957417</c:v>
                </c:pt>
                <c:pt idx="1663">
                  <c:v>10534.789443728101</c:v>
                </c:pt>
                <c:pt idx="1664">
                  <c:v>11597.870422333157</c:v>
                </c:pt>
                <c:pt idx="1665">
                  <c:v>11813.88453820346</c:v>
                </c:pt>
                <c:pt idx="1666">
                  <c:v>11775.55857405204</c:v>
                </c:pt>
                <c:pt idx="1667">
                  <c:v>11498.776993537002</c:v>
                </c:pt>
                <c:pt idx="1668">
                  <c:v>12153.819942400614</c:v>
                </c:pt>
                <c:pt idx="1669">
                  <c:v>12281.304837595804</c:v>
                </c:pt>
                <c:pt idx="1670">
                  <c:v>11430.838713161475</c:v>
                </c:pt>
                <c:pt idx="1671">
                  <c:v>12330.059173447984</c:v>
                </c:pt>
                <c:pt idx="1672">
                  <c:v>12109.532273295528</c:v>
                </c:pt>
                <c:pt idx="1673">
                  <c:v>12503.835742504893</c:v>
                </c:pt>
                <c:pt idx="1674">
                  <c:v>11987.88498568168</c:v>
                </c:pt>
                <c:pt idx="1675">
                  <c:v>12174.052844957456</c:v>
                </c:pt>
                <c:pt idx="1676">
                  <c:v>10675.955235726793</c:v>
                </c:pt>
                <c:pt idx="1677">
                  <c:v>10664.695914675222</c:v>
                </c:pt>
                <c:pt idx="1678">
                  <c:v>9963.400701304221</c:v>
                </c:pt>
                <c:pt idx="1679">
                  <c:v>9334.9254905101989</c:v>
                </c:pt>
                <c:pt idx="1680">
                  <c:v>9218.3502636887497</c:v>
                </c:pt>
                <c:pt idx="1681">
                  <c:v>7889.3554480471203</c:v>
                </c:pt>
                <c:pt idx="1682">
                  <c:v>8714.3346553915198</c:v>
                </c:pt>
                <c:pt idx="1683">
                  <c:v>7448.6035062154415</c:v>
                </c:pt>
                <c:pt idx="1684">
                  <c:v>8327.7050993683315</c:v>
                </c:pt>
                <c:pt idx="1685">
                  <c:v>8241.1656290756127</c:v>
                </c:pt>
                <c:pt idx="1686">
                  <c:v>8439.5637875991852</c:v>
                </c:pt>
                <c:pt idx="1687">
                  <c:v>8265.734393255796</c:v>
                </c:pt>
                <c:pt idx="1688">
                  <c:v>8005.2959336326849</c:v>
                </c:pt>
                <c:pt idx="1689">
                  <c:v>7877.8185848456624</c:v>
                </c:pt>
                <c:pt idx="1690">
                  <c:v>8070.8981647163664</c:v>
                </c:pt>
                <c:pt idx="1691">
                  <c:v>8423.5921203821508</c:v>
                </c:pt>
                <c:pt idx="1692">
                  <c:v>7692.2158716041113</c:v>
                </c:pt>
                <c:pt idx="1693">
                  <c:v>7210.1554362599891</c:v>
                </c:pt>
                <c:pt idx="1694">
                  <c:v>7173.1182402511122</c:v>
                </c:pt>
                <c:pt idx="1695">
                  <c:v>8025.8432721528043</c:v>
                </c:pt>
                <c:pt idx="1696">
                  <c:v>7877.1980979840182</c:v>
                </c:pt>
                <c:pt idx="1697">
                  <c:v>8375.1840832247672</c:v>
                </c:pt>
                <c:pt idx="1698">
                  <c:v>8677.8902757232499</c:v>
                </c:pt>
                <c:pt idx="1699">
                  <c:v>8622.4070112442714</c:v>
                </c:pt>
                <c:pt idx="1700">
                  <c:v>8230.1746266669143</c:v>
                </c:pt>
                <c:pt idx="1701">
                  <c:v>8178.2398764545906</c:v>
                </c:pt>
                <c:pt idx="1702">
                  <c:v>7650.5468248079787</c:v>
                </c:pt>
                <c:pt idx="1703">
                  <c:v>6787.8986147661535</c:v>
                </c:pt>
                <c:pt idx="1704">
                  <c:v>6979.6579831985036</c:v>
                </c:pt>
                <c:pt idx="1705">
                  <c:v>7230.1787149844113</c:v>
                </c:pt>
                <c:pt idx="1706">
                  <c:v>7439.7473141164319</c:v>
                </c:pt>
                <c:pt idx="1707">
                  <c:v>7444.0437663854418</c:v>
                </c:pt>
                <c:pt idx="1708">
                  <c:v>7400.34807539352</c:v>
                </c:pt>
                <c:pt idx="1709">
                  <c:v>7707.9116737701061</c:v>
                </c:pt>
                <c:pt idx="1710">
                  <c:v>7520.6462233848351</c:v>
                </c:pt>
                <c:pt idx="1711">
                  <c:v>7201.5868482599717</c:v>
                </c:pt>
                <c:pt idx="1712">
                  <c:v>7238.9166794497232</c:v>
                </c:pt>
                <c:pt idx="1713">
                  <c:v>7346.7103402410457</c:v>
                </c:pt>
                <c:pt idx="1714">
                  <c:v>7274.5703575636135</c:v>
                </c:pt>
                <c:pt idx="1715">
                  <c:v>7053.9193600388289</c:v>
                </c:pt>
                <c:pt idx="1716">
                  <c:v>7352.7927883693537</c:v>
                </c:pt>
                <c:pt idx="1717">
                  <c:v>7110.5446556342076</c:v>
                </c:pt>
                <c:pt idx="1718">
                  <c:v>7024.3342949000562</c:v>
                </c:pt>
                <c:pt idx="1719">
                  <c:v>7046.6646947321406</c:v>
                </c:pt>
                <c:pt idx="1720">
                  <c:v>6834.9453540320028</c:v>
                </c:pt>
                <c:pt idx="1721">
                  <c:v>6826.0287902383452</c:v>
                </c:pt>
                <c:pt idx="1722">
                  <c:v>6619.5894572788357</c:v>
                </c:pt>
                <c:pt idx="1723">
                  <c:v>6395.9190365796312</c:v>
                </c:pt>
                <c:pt idx="1724">
                  <c:v>6898.7670395593168</c:v>
                </c:pt>
                <c:pt idx="1725">
                  <c:v>6934.632857046563</c:v>
                </c:pt>
                <c:pt idx="1726">
                  <c:v>7595.3561955098767</c:v>
                </c:pt>
                <c:pt idx="1727">
                  <c:v>8001.4841318050367</c:v>
                </c:pt>
                <c:pt idx="1728">
                  <c:v>8479.5533273364181</c:v>
                </c:pt>
                <c:pt idx="1729">
                  <c:v>8585.2205628829706</c:v>
                </c:pt>
                <c:pt idx="1730">
                  <c:v>8592.0962281065986</c:v>
                </c:pt>
                <c:pt idx="1731">
                  <c:v>8566.2898441861616</c:v>
                </c:pt>
                <c:pt idx="1732">
                  <c:v>8409.8365975097622</c:v>
                </c:pt>
                <c:pt idx="1733">
                  <c:v>8202.6795121805644</c:v>
                </c:pt>
                <c:pt idx="1734">
                  <c:v>8531.3555953261493</c:v>
                </c:pt>
                <c:pt idx="1735">
                  <c:v>8772.059218980583</c:v>
                </c:pt>
                <c:pt idx="1736">
                  <c:v>9400.1520754938574</c:v>
                </c:pt>
                <c:pt idx="1737">
                  <c:v>9934.4113872680446</c:v>
                </c:pt>
                <c:pt idx="1738">
                  <c:v>9788.2003663412379</c:v>
                </c:pt>
                <c:pt idx="1739">
                  <c:v>9783.3010355678598</c:v>
                </c:pt>
                <c:pt idx="1740">
                  <c:v>9539.1981502138515</c:v>
                </c:pt>
                <c:pt idx="1741">
                  <c:v>10093.065685472755</c:v>
                </c:pt>
                <c:pt idx="1742">
                  <c:v>9860.4862471734068</c:v>
                </c:pt>
                <c:pt idx="1743">
                  <c:v>9592.230491535669</c:v>
                </c:pt>
                <c:pt idx="1744">
                  <c:v>9604.0650207852268</c:v>
                </c:pt>
                <c:pt idx="1745">
                  <c:v>10029.34755419851</c:v>
                </c:pt>
                <c:pt idx="1746">
                  <c:v>10580.700440407916</c:v>
                </c:pt>
                <c:pt idx="1747">
                  <c:v>10638.801488539099</c:v>
                </c:pt>
                <c:pt idx="1748">
                  <c:v>10244.890435559591</c:v>
                </c:pt>
                <c:pt idx="1749">
                  <c:v>10518.657623767436</c:v>
                </c:pt>
                <c:pt idx="1750">
                  <c:v>10066.146617626489</c:v>
                </c:pt>
                <c:pt idx="1751">
                  <c:v>10482.640877043574</c:v>
                </c:pt>
                <c:pt idx="1752">
                  <c:v>10094.005639164909</c:v>
                </c:pt>
                <c:pt idx="1753">
                  <c:v>10110.197830820218</c:v>
                </c:pt>
                <c:pt idx="1754">
                  <c:v>10476.844355700759</c:v>
                </c:pt>
                <c:pt idx="1755">
                  <c:v>10579.965079680955</c:v>
                </c:pt>
                <c:pt idx="1756">
                  <c:v>11303.830921999483</c:v>
                </c:pt>
                <c:pt idx="1757">
                  <c:v>10051.809178590041</c:v>
                </c:pt>
                <c:pt idx="1758">
                  <c:v>9825.7733614084209</c:v>
                </c:pt>
                <c:pt idx="1759">
                  <c:v>9959.2719481870081</c:v>
                </c:pt>
                <c:pt idx="1760">
                  <c:v>9886.4075051738164</c:v>
                </c:pt>
                <c:pt idx="1761">
                  <c:v>9650.8958472589802</c:v>
                </c:pt>
                <c:pt idx="1762">
                  <c:v>10109.817153638314</c:v>
                </c:pt>
                <c:pt idx="1763">
                  <c:v>10337.545893810977</c:v>
                </c:pt>
                <c:pt idx="1764">
                  <c:v>10254.280749403408</c:v>
                </c:pt>
                <c:pt idx="1765">
                  <c:v>10144.89310822793</c:v>
                </c:pt>
                <c:pt idx="1766">
                  <c:v>9232.7874835595267</c:v>
                </c:pt>
                <c:pt idx="1767">
                  <c:v>8731.722541891806</c:v>
                </c:pt>
                <c:pt idx="1768">
                  <c:v>9350.4317925273353</c:v>
                </c:pt>
                <c:pt idx="1769">
                  <c:v>9636.7822866438437</c:v>
                </c:pt>
                <c:pt idx="1770">
                  <c:v>9280.4299741426257</c:v>
                </c:pt>
                <c:pt idx="1771">
                  <c:v>9058.6302375353662</c:v>
                </c:pt>
                <c:pt idx="1772">
                  <c:v>8814.8007016914598</c:v>
                </c:pt>
                <c:pt idx="1773">
                  <c:v>8919.1842001773493</c:v>
                </c:pt>
                <c:pt idx="1774">
                  <c:v>9405.4790392116429</c:v>
                </c:pt>
                <c:pt idx="1775">
                  <c:v>10348.27863952591</c:v>
                </c:pt>
                <c:pt idx="1776">
                  <c:v>10555.647025786369</c:v>
                </c:pt>
                <c:pt idx="1777">
                  <c:v>11051.865461967191</c:v>
                </c:pt>
                <c:pt idx="1778">
                  <c:v>11878.707806780714</c:v>
                </c:pt>
                <c:pt idx="1779">
                  <c:v>11548.894723385953</c:v>
                </c:pt>
                <c:pt idx="1780">
                  <c:v>11748.948911087173</c:v>
                </c:pt>
                <c:pt idx="1781">
                  <c:v>12348.417199487745</c:v>
                </c:pt>
                <c:pt idx="1782">
                  <c:v>12028.887428295759</c:v>
                </c:pt>
                <c:pt idx="1783">
                  <c:v>12315.360342685752</c:v>
                </c:pt>
                <c:pt idx="1784">
                  <c:v>12309.579753030677</c:v>
                </c:pt>
                <c:pt idx="1785">
                  <c:v>13211.753395487636</c:v>
                </c:pt>
                <c:pt idx="1786">
                  <c:v>13317.870064761</c:v>
                </c:pt>
                <c:pt idx="1787">
                  <c:v>13799.002285246268</c:v>
                </c:pt>
                <c:pt idx="1788">
                  <c:v>14167.703963285732</c:v>
                </c:pt>
                <c:pt idx="1789">
                  <c:v>13359.669078238783</c:v>
                </c:pt>
                <c:pt idx="1790">
                  <c:v>13071.18041982955</c:v>
                </c:pt>
                <c:pt idx="1791">
                  <c:v>13530.292064799836</c:v>
                </c:pt>
                <c:pt idx="1792">
                  <c:v>12954.853387752761</c:v>
                </c:pt>
                <c:pt idx="1793">
                  <c:v>12551.029637803274</c:v>
                </c:pt>
                <c:pt idx="1794">
                  <c:v>13013.426509049914</c:v>
                </c:pt>
                <c:pt idx="1795">
                  <c:v>13162.73577185981</c:v>
                </c:pt>
                <c:pt idx="1796">
                  <c:v>13086.062042559912</c:v>
                </c:pt>
                <c:pt idx="1797">
                  <c:v>13577.854059790074</c:v>
                </c:pt>
                <c:pt idx="1798">
                  <c:v>13510.76769110567</c:v>
                </c:pt>
                <c:pt idx="1799">
                  <c:v>13192.707802710856</c:v>
                </c:pt>
                <c:pt idx="1800">
                  <c:v>13597.115145708593</c:v>
                </c:pt>
                <c:pt idx="1801">
                  <c:v>14499.882443162909</c:v>
                </c:pt>
                <c:pt idx="1802">
                  <c:v>14371.862587780819</c:v>
                </c:pt>
                <c:pt idx="1803">
                  <c:v>13948.038198331413</c:v>
                </c:pt>
                <c:pt idx="1804">
                  <c:v>13923.372168643187</c:v>
                </c:pt>
                <c:pt idx="1805">
                  <c:v>14064.466688556029</c:v>
                </c:pt>
                <c:pt idx="1806">
                  <c:v>13678.067718920223</c:v>
                </c:pt>
                <c:pt idx="1807">
                  <c:v>12909.265211886488</c:v>
                </c:pt>
                <c:pt idx="1808">
                  <c:v>12956.599974472379</c:v>
                </c:pt>
                <c:pt idx="1809">
                  <c:v>12213.033674242972</c:v>
                </c:pt>
                <c:pt idx="1810">
                  <c:v>12601.7133523432</c:v>
                </c:pt>
                <c:pt idx="1811">
                  <c:v>12086.049361176885</c:v>
                </c:pt>
                <c:pt idx="1812">
                  <c:v>12356.792933785178</c:v>
                </c:pt>
                <c:pt idx="1813">
                  <c:v>12656.114957185768</c:v>
                </c:pt>
                <c:pt idx="1814">
                  <c:v>12297.989226100644</c:v>
                </c:pt>
                <c:pt idx="1815">
                  <c:v>12413.518010214886</c:v>
                </c:pt>
                <c:pt idx="1816">
                  <c:v>12215.574316500008</c:v>
                </c:pt>
                <c:pt idx="1817">
                  <c:v>12281.989888577227</c:v>
                </c:pt>
                <c:pt idx="1818">
                  <c:v>12129.969769032212</c:v>
                </c:pt>
                <c:pt idx="1819">
                  <c:v>10606.846415271732</c:v>
                </c:pt>
                <c:pt idx="1820">
                  <c:v>10857.637981241453</c:v>
                </c:pt>
                <c:pt idx="1821">
                  <c:v>10876.059733173552</c:v>
                </c:pt>
                <c:pt idx="1822">
                  <c:v>10829.358034724699</c:v>
                </c:pt>
                <c:pt idx="1823">
                  <c:v>10226.620451306204</c:v>
                </c:pt>
                <c:pt idx="1824">
                  <c:v>10757.375689464607</c:v>
                </c:pt>
                <c:pt idx="1825">
                  <c:v>10026.493314634945</c:v>
                </c:pt>
                <c:pt idx="1826">
                  <c:v>10384.951928482717</c:v>
                </c:pt>
                <c:pt idx="1827">
                  <c:v>10496.725090253483</c:v>
                </c:pt>
                <c:pt idx="1828">
                  <c:v>10229.107429834665</c:v>
                </c:pt>
                <c:pt idx="1829">
                  <c:v>10025.900498079682</c:v>
                </c:pt>
                <c:pt idx="1830">
                  <c:v>10064.327081722178</c:v>
                </c:pt>
                <c:pt idx="1831">
                  <c:v>10504.588503373861</c:v>
                </c:pt>
                <c:pt idx="1832">
                  <c:v>10437.883650313457</c:v>
                </c:pt>
                <c:pt idx="1833">
                  <c:v>10905.029761538954</c:v>
                </c:pt>
                <c:pt idx="1834">
                  <c:v>10878.680870808794</c:v>
                </c:pt>
                <c:pt idx="1835">
                  <c:v>10222.697968253027</c:v>
                </c:pt>
                <c:pt idx="1836">
                  <c:v>9979.4369326410342</c:v>
                </c:pt>
                <c:pt idx="1837">
                  <c:v>10125.137309704287</c:v>
                </c:pt>
                <c:pt idx="1838">
                  <c:v>10162.524158605649</c:v>
                </c:pt>
                <c:pt idx="1839">
                  <c:v>9972.6208006699562</c:v>
                </c:pt>
                <c:pt idx="1840">
                  <c:v>9852.5230530040462</c:v>
                </c:pt>
                <c:pt idx="1841">
                  <c:v>9351.551184419237</c:v>
                </c:pt>
                <c:pt idx="1842">
                  <c:v>9263.1259372182358</c:v>
                </c:pt>
                <c:pt idx="1843">
                  <c:v>8996.2369295603075</c:v>
                </c:pt>
                <c:pt idx="1844">
                  <c:v>8976.7628656116794</c:v>
                </c:pt>
                <c:pt idx="1845">
                  <c:v>9174.8189178655884</c:v>
                </c:pt>
                <c:pt idx="1846">
                  <c:v>9433.3841780704697</c:v>
                </c:pt>
                <c:pt idx="1847">
                  <c:v>9144.0570239022582</c:v>
                </c:pt>
                <c:pt idx="1848">
                  <c:v>9069.1860605914935</c:v>
                </c:pt>
                <c:pt idx="1849">
                  <c:v>9095.795723556359</c:v>
                </c:pt>
                <c:pt idx="1850">
                  <c:v>8960.5606120072625</c:v>
                </c:pt>
                <c:pt idx="1851">
                  <c:v>8736.3703239374918</c:v>
                </c:pt>
                <c:pt idx="1852">
                  <c:v>7786.7646533865991</c:v>
                </c:pt>
                <c:pt idx="1853">
                  <c:v>7868.1339589367799</c:v>
                </c:pt>
                <c:pt idx="1854">
                  <c:v>7931.6097647756924</c:v>
                </c:pt>
                <c:pt idx="1855">
                  <c:v>7908.2903591690592</c:v>
                </c:pt>
                <c:pt idx="1856">
                  <c:v>7969.8032467045186</c:v>
                </c:pt>
                <c:pt idx="1857">
                  <c:v>8139.7747218998547</c:v>
                </c:pt>
                <c:pt idx="1858">
                  <c:v>8260.3001022955159</c:v>
                </c:pt>
                <c:pt idx="1859">
                  <c:v>8316.5287894505636</c:v>
                </c:pt>
                <c:pt idx="1860">
                  <c:v>7930.3838840833914</c:v>
                </c:pt>
                <c:pt idx="1861">
                  <c:v>7974.2724289925509</c:v>
                </c:pt>
                <c:pt idx="1862">
                  <c:v>9102.8239949007948</c:v>
                </c:pt>
                <c:pt idx="1863">
                  <c:v>9413.6166404988726</c:v>
                </c:pt>
                <c:pt idx="1864">
                  <c:v>9465.574030150352</c:v>
                </c:pt>
                <c:pt idx="1865">
                  <c:v>9519.4733759796254</c:v>
                </c:pt>
                <c:pt idx="1866">
                  <c:v>9352.7569412133198</c:v>
                </c:pt>
                <c:pt idx="1867">
                  <c:v>9049.2927487633751</c:v>
                </c:pt>
                <c:pt idx="1868">
                  <c:v>9141.3939613717412</c:v>
                </c:pt>
                <c:pt idx="1869">
                  <c:v>9568.9463028582413</c:v>
                </c:pt>
                <c:pt idx="1870">
                  <c:v>9431.3080625712373</c:v>
                </c:pt>
                <c:pt idx="1871">
                  <c:v>8704.7145936024135</c:v>
                </c:pt>
                <c:pt idx="1872">
                  <c:v>7956.9935468336034</c:v>
                </c:pt>
                <c:pt idx="1873">
                  <c:v>8218.1237656188659</c:v>
                </c:pt>
                <c:pt idx="1874">
                  <c:v>8002.0274770568558</c:v>
                </c:pt>
                <c:pt idx="1875">
                  <c:v>8228.5269825541836</c:v>
                </c:pt>
                <c:pt idx="1876">
                  <c:v>8093.7781985452948</c:v>
                </c:pt>
                <c:pt idx="1877">
                  <c:v>9271.9125341155868</c:v>
                </c:pt>
                <c:pt idx="1878">
                  <c:v>9521.5805159829306</c:v>
                </c:pt>
                <c:pt idx="1879">
                  <c:v>9428.7590354639397</c:v>
                </c:pt>
                <c:pt idx="1880">
                  <c:v>9113.8485371398529</c:v>
                </c:pt>
                <c:pt idx="1881">
                  <c:v>8249.0391043597538</c:v>
                </c:pt>
                <c:pt idx="1882">
                  <c:v>8169.7450758667101</c:v>
                </c:pt>
                <c:pt idx="1883">
                  <c:v>8316.3359353186697</c:v>
                </c:pt>
                <c:pt idx="1884">
                  <c:v>9009.9404658029653</c:v>
                </c:pt>
                <c:pt idx="1885">
                  <c:v>8465.9831119731007</c:v>
                </c:pt>
                <c:pt idx="1886">
                  <c:v>8123.8978046499196</c:v>
                </c:pt>
                <c:pt idx="1887">
                  <c:v>8514.126184470646</c:v>
                </c:pt>
                <c:pt idx="1888">
                  <c:v>8443.5734744259498</c:v>
                </c:pt>
                <c:pt idx="1889">
                  <c:v>8831.0842893308345</c:v>
                </c:pt>
                <c:pt idx="1890">
                  <c:v>8789.0110876862018</c:v>
                </c:pt>
                <c:pt idx="1891">
                  <c:v>8853.685104125685</c:v>
                </c:pt>
                <c:pt idx="1892">
                  <c:v>8816.7585893423402</c:v>
                </c:pt>
                <c:pt idx="1893">
                  <c:v>9093.7221233834116</c:v>
                </c:pt>
                <c:pt idx="1894">
                  <c:v>9205.8306834577688</c:v>
                </c:pt>
                <c:pt idx="1895">
                  <c:v>9437.2060416325694</c:v>
                </c:pt>
                <c:pt idx="1896">
                  <c:v>10050.540534560369</c:v>
                </c:pt>
                <c:pt idx="1897">
                  <c:v>10110.340374991918</c:v>
                </c:pt>
                <c:pt idx="1898">
                  <c:v>10186.856467089126</c:v>
                </c:pt>
                <c:pt idx="1899">
                  <c:v>10102.121439669731</c:v>
                </c:pt>
                <c:pt idx="1900">
                  <c:v>9778.4251828903871</c:v>
                </c:pt>
                <c:pt idx="1901">
                  <c:v>9969.7061894117451</c:v>
                </c:pt>
                <c:pt idx="1902">
                  <c:v>10008.179728816744</c:v>
                </c:pt>
                <c:pt idx="1903">
                  <c:v>9776.3197199859278</c:v>
                </c:pt>
                <c:pt idx="1904">
                  <c:v>9274.7022095593748</c:v>
                </c:pt>
                <c:pt idx="1905">
                  <c:v>9338.591393968456</c:v>
                </c:pt>
                <c:pt idx="1906">
                  <c:v>9058.6604233826893</c:v>
                </c:pt>
                <c:pt idx="1907">
                  <c:v>8486.1061717465054</c:v>
                </c:pt>
                <c:pt idx="1908">
                  <c:v>8612.7215468932955</c:v>
                </c:pt>
                <c:pt idx="1909">
                  <c:v>8835.2432282953705</c:v>
                </c:pt>
                <c:pt idx="1910">
                  <c:v>8526.3514526365616</c:v>
                </c:pt>
                <c:pt idx="1911">
                  <c:v>8763.9685732412017</c:v>
                </c:pt>
                <c:pt idx="1912">
                  <c:v>8908.5537510523409</c:v>
                </c:pt>
                <c:pt idx="1913">
                  <c:v>8880.59914089007</c:v>
                </c:pt>
                <c:pt idx="1914">
                  <c:v>8699.0757094622895</c:v>
                </c:pt>
                <c:pt idx="1915">
                  <c:v>8472.9887440930343</c:v>
                </c:pt>
                <c:pt idx="1916">
                  <c:v>8682.4525310941917</c:v>
                </c:pt>
                <c:pt idx="1917">
                  <c:v>8182.7098971847172</c:v>
                </c:pt>
                <c:pt idx="1918">
                  <c:v>8423.3657266345526</c:v>
                </c:pt>
                <c:pt idx="1919">
                  <c:v>8536.5291142663773</c:v>
                </c:pt>
                <c:pt idx="1920">
                  <c:v>8258.2441106944989</c:v>
                </c:pt>
                <c:pt idx="1921">
                  <c:v>8270.2480159800452</c:v>
                </c:pt>
                <c:pt idx="1922">
                  <c:v>8102.796220486779</c:v>
                </c:pt>
                <c:pt idx="1923">
                  <c:v>8520.8869758289602</c:v>
                </c:pt>
                <c:pt idx="1924">
                  <c:v>7850.6135899992478</c:v>
                </c:pt>
                <c:pt idx="1925">
                  <c:v>7311.1497349954143</c:v>
                </c:pt>
                <c:pt idx="1926">
                  <c:v>6498.3886686298119</c:v>
                </c:pt>
                <c:pt idx="1927">
                  <c:v>6657.7762312415907</c:v>
                </c:pt>
                <c:pt idx="1928">
                  <c:v>6211.4122373487298</c:v>
                </c:pt>
                <c:pt idx="1929">
                  <c:v>6231.6275315482944</c:v>
                </c:pt>
                <c:pt idx="1930">
                  <c:v>6719.6379327981313</c:v>
                </c:pt>
                <c:pt idx="1931">
                  <c:v>6410.1126735665821</c:v>
                </c:pt>
                <c:pt idx="1932">
                  <c:v>6530.7638284334189</c:v>
                </c:pt>
                <c:pt idx="1933">
                  <c:v>6164.9662802673565</c:v>
                </c:pt>
                <c:pt idx="1934">
                  <c:v>6506.4306815078444</c:v>
                </c:pt>
                <c:pt idx="1935">
                  <c:v>6506.0609047171438</c:v>
                </c:pt>
                <c:pt idx="1936">
                  <c:v>6246.6994928696076</c:v>
                </c:pt>
                <c:pt idx="1937">
                  <c:v>6365.1911018823612</c:v>
                </c:pt>
                <c:pt idx="1938">
                  <c:v>6346.2247470353004</c:v>
                </c:pt>
                <c:pt idx="1939">
                  <c:v>6278.9010839974426</c:v>
                </c:pt>
                <c:pt idx="1940">
                  <c:v>6809.6835730265266</c:v>
                </c:pt>
                <c:pt idx="1941">
                  <c:v>6824.4281018881184</c:v>
                </c:pt>
                <c:pt idx="1942">
                  <c:v>6395.6196936473398</c:v>
                </c:pt>
                <c:pt idx="1943">
                  <c:v>6540.0644233920157</c:v>
                </c:pt>
                <c:pt idx="1944">
                  <c:v>6420.3892775886306</c:v>
                </c:pt>
                <c:pt idx="1945">
                  <c:v>6734.0986307648136</c:v>
                </c:pt>
                <c:pt idx="1946">
                  <c:v>6686.8183703495924</c:v>
                </c:pt>
                <c:pt idx="1947">
                  <c:v>6485.8581880076272</c:v>
                </c:pt>
                <c:pt idx="1948">
                  <c:v>6463.3303223974708</c:v>
                </c:pt>
                <c:pt idx="1949">
                  <c:v>5739.3525409756157</c:v>
                </c:pt>
                <c:pt idx="1950">
                  <c:v>4827.1567779862899</c:v>
                </c:pt>
                <c:pt idx="1951">
                  <c:v>4764.6372765336619</c:v>
                </c:pt>
                <c:pt idx="1952">
                  <c:v>4846.1147479830879</c:v>
                </c:pt>
                <c:pt idx="1953">
                  <c:v>4375.8947111978478</c:v>
                </c:pt>
                <c:pt idx="1954">
                  <c:v>4420.6666115232501</c:v>
                </c:pt>
                <c:pt idx="1955">
                  <c:v>4447.524050011727</c:v>
                </c:pt>
                <c:pt idx="1956">
                  <c:v>4290.2235032903827</c:v>
                </c:pt>
                <c:pt idx="1957">
                  <c:v>4525.9234034762767</c:v>
                </c:pt>
                <c:pt idx="1958">
                  <c:v>4513.8146860598681</c:v>
                </c:pt>
                <c:pt idx="1959">
                  <c:v>4450.1279985107412</c:v>
                </c:pt>
                <c:pt idx="1960">
                  <c:v>4353.4527914834825</c:v>
                </c:pt>
                <c:pt idx="1961">
                  <c:v>4316.3480963781849</c:v>
                </c:pt>
                <c:pt idx="1962">
                  <c:v>4254.5614401115772</c:v>
                </c:pt>
                <c:pt idx="1963">
                  <c:v>4341.4715256370928</c:v>
                </c:pt>
                <c:pt idx="1964">
                  <c:v>4334.8742410054447</c:v>
                </c:pt>
                <c:pt idx="1965">
                  <c:v>4410.689350433493</c:v>
                </c:pt>
                <c:pt idx="1966">
                  <c:v>4644.5215012894296</c:v>
                </c:pt>
                <c:pt idx="1967">
                  <c:v>4476.918776559547</c:v>
                </c:pt>
                <c:pt idx="1968">
                  <c:v>4286.7605156984719</c:v>
                </c:pt>
                <c:pt idx="1969">
                  <c:v>4148.4150042119372</c:v>
                </c:pt>
                <c:pt idx="1970">
                  <c:v>4338.4906731602587</c:v>
                </c:pt>
                <c:pt idx="1971">
                  <c:v>4416.1290916967027</c:v>
                </c:pt>
                <c:pt idx="1972">
                  <c:v>4460.9395627196909</c:v>
                </c:pt>
                <c:pt idx="1973">
                  <c:v>4822.8343322950886</c:v>
                </c:pt>
                <c:pt idx="1974">
                  <c:v>5021.4634964270927</c:v>
                </c:pt>
                <c:pt idx="1975">
                  <c:v>4987.1208064592001</c:v>
                </c:pt>
                <c:pt idx="1976">
                  <c:v>4972.2131903066456</c:v>
                </c:pt>
                <c:pt idx="1977">
                  <c:v>4852.7371873801785</c:v>
                </c:pt>
                <c:pt idx="1978">
                  <c:v>4585.2696177558792</c:v>
                </c:pt>
                <c:pt idx="1979">
                  <c:v>4560.1654739530923</c:v>
                </c:pt>
                <c:pt idx="1980">
                  <c:v>4922.8186629156544</c:v>
                </c:pt>
                <c:pt idx="1981">
                  <c:v>5118.4921295509203</c:v>
                </c:pt>
                <c:pt idx="1982">
                  <c:v>5009.3413632931943</c:v>
                </c:pt>
                <c:pt idx="1983">
                  <c:v>5003.2698155560902</c:v>
                </c:pt>
                <c:pt idx="1984">
                  <c:v>4933.0495688383435</c:v>
                </c:pt>
                <c:pt idx="1985">
                  <c:v>4904.481599216203</c:v>
                </c:pt>
                <c:pt idx="1986">
                  <c:v>4856.9611096855397</c:v>
                </c:pt>
                <c:pt idx="1987">
                  <c:v>4975.5994555097786</c:v>
                </c:pt>
                <c:pt idx="1988">
                  <c:v>5111.2521378395195</c:v>
                </c:pt>
                <c:pt idx="1989">
                  <c:v>4972.0299791174684</c:v>
                </c:pt>
                <c:pt idx="1990">
                  <c:v>5140.6300944721606</c:v>
                </c:pt>
                <c:pt idx="1991">
                  <c:v>5142.5313836324776</c:v>
                </c:pt>
                <c:pt idx="1992">
                  <c:v>5220.046124017641</c:v>
                </c:pt>
                <c:pt idx="1993">
                  <c:v>5178.7938097747119</c:v>
                </c:pt>
                <c:pt idx="1994">
                  <c:v>5126.2419264691262</c:v>
                </c:pt>
                <c:pt idx="1995">
                  <c:v>5010.2687397099526</c:v>
                </c:pt>
                <c:pt idx="1996">
                  <c:v>4982.8516052755258</c:v>
                </c:pt>
                <c:pt idx="1997">
                  <c:v>4621.8343215923942</c:v>
                </c:pt>
                <c:pt idx="1998">
                  <c:v>4593.8394636336943</c:v>
                </c:pt>
                <c:pt idx="1999">
                  <c:v>4620.7593699220561</c:v>
                </c:pt>
                <c:pt idx="2000">
                  <c:v>4592.6404145910274</c:v>
                </c:pt>
                <c:pt idx="2001">
                  <c:v>4635.7059762078979</c:v>
                </c:pt>
                <c:pt idx="2002">
                  <c:v>4210.4892645775381</c:v>
                </c:pt>
                <c:pt idx="2003">
                  <c:v>4357.1966749936601</c:v>
                </c:pt>
                <c:pt idx="2004">
                  <c:v>4250.0775840136048</c:v>
                </c:pt>
                <c:pt idx="2005">
                  <c:v>4303.9379399242462</c:v>
                </c:pt>
                <c:pt idx="2006">
                  <c:v>4320.1603174268785</c:v>
                </c:pt>
                <c:pt idx="2007">
                  <c:v>4253.9719775393514</c:v>
                </c:pt>
                <c:pt idx="2008">
                  <c:v>4043.6013574553535</c:v>
                </c:pt>
                <c:pt idx="2009">
                  <c:v>4140.6807193311142</c:v>
                </c:pt>
                <c:pt idx="2010">
                  <c:v>4148.8803694118342</c:v>
                </c:pt>
                <c:pt idx="2011">
                  <c:v>4673.0693472280091</c:v>
                </c:pt>
                <c:pt idx="2012">
                  <c:v>4802.1482228073528</c:v>
                </c:pt>
                <c:pt idx="2013">
                  <c:v>4332.713856709267</c:v>
                </c:pt>
                <c:pt idx="2014">
                  <c:v>4345.1068240269788</c:v>
                </c:pt>
                <c:pt idx="2015">
                  <c:v>4229.5616890039501</c:v>
                </c:pt>
                <c:pt idx="2016">
                  <c:v>4168.2919655605765</c:v>
                </c:pt>
                <c:pt idx="2017">
                  <c:v>4195.5573321016382</c:v>
                </c:pt>
                <c:pt idx="2018">
                  <c:v>4055.1067769316901</c:v>
                </c:pt>
                <c:pt idx="2019">
                  <c:v>3978.5537912357399</c:v>
                </c:pt>
                <c:pt idx="2020">
                  <c:v>4166.9671422613892</c:v>
                </c:pt>
                <c:pt idx="2021">
                  <c:v>4036.3496269106545</c:v>
                </c:pt>
                <c:pt idx="2022">
                  <c:v>4126.0623843763979</c:v>
                </c:pt>
                <c:pt idx="2023">
                  <c:v>4100.9008036409523</c:v>
                </c:pt>
                <c:pt idx="2024">
                  <c:v>4170.2683000108264</c:v>
                </c:pt>
                <c:pt idx="2025">
                  <c:v>4201.533291429545</c:v>
                </c:pt>
                <c:pt idx="2026">
                  <c:v>4087.9028614989779</c:v>
                </c:pt>
                <c:pt idx="2027">
                  <c:v>4212.298738318088</c:v>
                </c:pt>
                <c:pt idx="2028">
                  <c:v>4365.200955616202</c:v>
                </c:pt>
                <c:pt idx="2029">
                  <c:v>4327.6661122402129</c:v>
                </c:pt>
                <c:pt idx="2030">
                  <c:v>4283.9880296055662</c:v>
                </c:pt>
                <c:pt idx="2031">
                  <c:v>4174.2687633305795</c:v>
                </c:pt>
                <c:pt idx="2032">
                  <c:v>4108.2804047620639</c:v>
                </c:pt>
                <c:pt idx="2033">
                  <c:v>4089.7441981856964</c:v>
                </c:pt>
                <c:pt idx="2034">
                  <c:v>4112.1370660323209</c:v>
                </c:pt>
                <c:pt idx="2035">
                  <c:v>4160.5560035809076</c:v>
                </c:pt>
                <c:pt idx="2036">
                  <c:v>4136.0916320958841</c:v>
                </c:pt>
                <c:pt idx="2037">
                  <c:v>4196.6037748088438</c:v>
                </c:pt>
                <c:pt idx="2038">
                  <c:v>4150.3586374885781</c:v>
                </c:pt>
                <c:pt idx="2039">
                  <c:v>4108.0841968617906</c:v>
                </c:pt>
                <c:pt idx="2040">
                  <c:v>4089.8636839118462</c:v>
                </c:pt>
                <c:pt idx="2041">
                  <c:v>4200.3178916927463</c:v>
                </c:pt>
                <c:pt idx="2042">
                  <c:v>4152.4917706994211</c:v>
                </c:pt>
                <c:pt idx="2043">
                  <c:v>4312.8972670552739</c:v>
                </c:pt>
                <c:pt idx="2044">
                  <c:v>4458.9841906097517</c:v>
                </c:pt>
                <c:pt idx="2045">
                  <c:v>4354.9096777842133</c:v>
                </c:pt>
                <c:pt idx="2046">
                  <c:v>4429.1240990766892</c:v>
                </c:pt>
                <c:pt idx="2047">
                  <c:v>4399.3306677686414</c:v>
                </c:pt>
                <c:pt idx="2048">
                  <c:v>4396.7678052934989</c:v>
                </c:pt>
                <c:pt idx="2049">
                  <c:v>4328.0203765642218</c:v>
                </c:pt>
                <c:pt idx="2050">
                  <c:v>4337.9116917581878</c:v>
                </c:pt>
                <c:pt idx="2051">
                  <c:v>4491.5727476645143</c:v>
                </c:pt>
                <c:pt idx="2052">
                  <c:v>4422.0354558229519</c:v>
                </c:pt>
                <c:pt idx="2053">
                  <c:v>3980.5095825667267</c:v>
                </c:pt>
                <c:pt idx="2054">
                  <c:v>3409.3979628570323</c:v>
                </c:pt>
                <c:pt idx="2055">
                  <c:v>3774.3314410629705</c:v>
                </c:pt>
                <c:pt idx="2056">
                  <c:v>3510.0432376388699</c:v>
                </c:pt>
                <c:pt idx="2057">
                  <c:v>3567.0246843749555</c:v>
                </c:pt>
                <c:pt idx="2058">
                  <c:v>3624.3069414243273</c:v>
                </c:pt>
                <c:pt idx="2059">
                  <c:v>3578.3888173427367</c:v>
                </c:pt>
                <c:pt idx="2060">
                  <c:v>3582.1423435809747</c:v>
                </c:pt>
                <c:pt idx="2061">
                  <c:v>3496.9912127619282</c:v>
                </c:pt>
                <c:pt idx="2062">
                  <c:v>3387.7484215812383</c:v>
                </c:pt>
                <c:pt idx="2063">
                  <c:v>3476.4627402622259</c:v>
                </c:pt>
                <c:pt idx="2064">
                  <c:v>3563.7587433400686</c:v>
                </c:pt>
                <c:pt idx="2065">
                  <c:v>3528.9745852745777</c:v>
                </c:pt>
                <c:pt idx="2066">
                  <c:v>3481.1960487679994</c:v>
                </c:pt>
                <c:pt idx="2067">
                  <c:v>3530.1023622313955</c:v>
                </c:pt>
                <c:pt idx="2068">
                  <c:v>3685.1959879004517</c:v>
                </c:pt>
                <c:pt idx="2069">
                  <c:v>3642.411322631157</c:v>
                </c:pt>
                <c:pt idx="2070">
                  <c:v>3676.8013875826005</c:v>
                </c:pt>
                <c:pt idx="2071">
                  <c:v>3643.8183184073969</c:v>
                </c:pt>
                <c:pt idx="2072">
                  <c:v>3668.3464155701022</c:v>
                </c:pt>
                <c:pt idx="2073">
                  <c:v>3616.3663864794676</c:v>
                </c:pt>
                <c:pt idx="2074">
                  <c:v>3698.965346140687</c:v>
                </c:pt>
                <c:pt idx="2075">
                  <c:v>3671.135671792842</c:v>
                </c:pt>
                <c:pt idx="2076">
                  <c:v>3693.4472053898544</c:v>
                </c:pt>
                <c:pt idx="2077">
                  <c:v>3817.0079404330208</c:v>
                </c:pt>
                <c:pt idx="2078">
                  <c:v>3823.7863401486084</c:v>
                </c:pt>
                <c:pt idx="2079">
                  <c:v>3727.3853212881986</c:v>
                </c:pt>
                <c:pt idx="2080">
                  <c:v>3597.4105130172165</c:v>
                </c:pt>
                <c:pt idx="2081">
                  <c:v>3529.3104027992167</c:v>
                </c:pt>
                <c:pt idx="2082">
                  <c:v>3628.6398682856834</c:v>
                </c:pt>
                <c:pt idx="2083">
                  <c:v>3610.1481019308781</c:v>
                </c:pt>
                <c:pt idx="2084">
                  <c:v>3612.5659044787267</c:v>
                </c:pt>
                <c:pt idx="2085">
                  <c:v>3631.8089630335771</c:v>
                </c:pt>
                <c:pt idx="2086">
                  <c:v>3588.2574933122005</c:v>
                </c:pt>
                <c:pt idx="2087">
                  <c:v>3553.0373174520405</c:v>
                </c:pt>
                <c:pt idx="2088">
                  <c:v>3572.1432817088116</c:v>
                </c:pt>
                <c:pt idx="2089">
                  <c:v>3582.3431633420823</c:v>
                </c:pt>
                <c:pt idx="2090">
                  <c:v>3580.487991502172</c:v>
                </c:pt>
                <c:pt idx="2091">
                  <c:v>3619.8272777514858</c:v>
                </c:pt>
                <c:pt idx="2092">
                  <c:v>3614.0315950654222</c:v>
                </c:pt>
                <c:pt idx="2093">
                  <c:v>3669.3094281371127</c:v>
                </c:pt>
                <c:pt idx="2094">
                  <c:v>3690.5510411456676</c:v>
                </c:pt>
                <c:pt idx="2095">
                  <c:v>3744.9467764642577</c:v>
                </c:pt>
                <c:pt idx="2096">
                  <c:v>3889.0305337041978</c:v>
                </c:pt>
                <c:pt idx="2097">
                  <c:v>4050.3034540032104</c:v>
                </c:pt>
                <c:pt idx="2098">
                  <c:v>4545.4968290381839</c:v>
                </c:pt>
                <c:pt idx="2099">
                  <c:v>4542.3235418651593</c:v>
                </c:pt>
                <c:pt idx="2100">
                  <c:v>4440.5117099257204</c:v>
                </c:pt>
                <c:pt idx="2101">
                  <c:v>4526.078944359072</c:v>
                </c:pt>
                <c:pt idx="2102">
                  <c:v>4877.1931740149384</c:v>
                </c:pt>
                <c:pt idx="2103">
                  <c:v>4921.9571084964718</c:v>
                </c:pt>
                <c:pt idx="2104">
                  <c:v>4859.6300417400344</c:v>
                </c:pt>
                <c:pt idx="2105">
                  <c:v>4960.4507717996858</c:v>
                </c:pt>
                <c:pt idx="2106">
                  <c:v>4943.6565402967572</c:v>
                </c:pt>
                <c:pt idx="2107">
                  <c:v>5103.3451229396742</c:v>
                </c:pt>
                <c:pt idx="2108">
                  <c:v>4902.8892957162388</c:v>
                </c:pt>
                <c:pt idx="2109">
                  <c:v>4966.6501903278577</c:v>
                </c:pt>
                <c:pt idx="2110">
                  <c:v>5091.7914898230356</c:v>
                </c:pt>
                <c:pt idx="2111">
                  <c:v>5037.8246448973414</c:v>
                </c:pt>
                <c:pt idx="2112">
                  <c:v>4927.1935144576328</c:v>
                </c:pt>
                <c:pt idx="2113">
                  <c:v>4884.959321627276</c:v>
                </c:pt>
                <c:pt idx="2114">
                  <c:v>4993.6065712085665</c:v>
                </c:pt>
                <c:pt idx="2115">
                  <c:v>4925.5932453284531</c:v>
                </c:pt>
                <c:pt idx="2116">
                  <c:v>4683.5568327456176</c:v>
                </c:pt>
                <c:pt idx="2117">
                  <c:v>4676.6866178249174</c:v>
                </c:pt>
                <c:pt idx="2118">
                  <c:v>4679.8682900628592</c:v>
                </c:pt>
                <c:pt idx="2119">
                  <c:v>4769.757970187412</c:v>
                </c:pt>
                <c:pt idx="2120">
                  <c:v>5217.692047147475</c:v>
                </c:pt>
                <c:pt idx="2121">
                  <c:v>5070.424521564355</c:v>
                </c:pt>
                <c:pt idx="2122">
                  <c:v>5330.5359679487929</c:v>
                </c:pt>
                <c:pt idx="2123">
                  <c:v>5245.611859816242</c:v>
                </c:pt>
                <c:pt idx="2124">
                  <c:v>5192.6566601042505</c:v>
                </c:pt>
                <c:pt idx="2125">
                  <c:v>5140.128254894571</c:v>
                </c:pt>
                <c:pt idx="2126">
                  <c:v>5057.5812820777355</c:v>
                </c:pt>
                <c:pt idx="2127">
                  <c:v>5049.0780966395914</c:v>
                </c:pt>
                <c:pt idx="2128">
                  <c:v>4969.4608281119563</c:v>
                </c:pt>
                <c:pt idx="2129">
                  <c:v>5075.9489508455572</c:v>
                </c:pt>
                <c:pt idx="2130">
                  <c:v>5039.374604495637</c:v>
                </c:pt>
                <c:pt idx="2131">
                  <c:v>4816.1729027647116</c:v>
                </c:pt>
                <c:pt idx="2132">
                  <c:v>4814.3495938709702</c:v>
                </c:pt>
                <c:pt idx="2133">
                  <c:v>4768.8683260261441</c:v>
                </c:pt>
                <c:pt idx="2134">
                  <c:v>4662.321927703134</c:v>
                </c:pt>
                <c:pt idx="2135">
                  <c:v>4371.8770587418667</c:v>
                </c:pt>
                <c:pt idx="2136">
                  <c:v>4755.9814847600564</c:v>
                </c:pt>
                <c:pt idx="2137">
                  <c:v>5195.0279261106434</c:v>
                </c:pt>
                <c:pt idx="2138">
                  <c:v>5317.2009506190361</c:v>
                </c:pt>
                <c:pt idx="2139">
                  <c:v>5231.8823301513903</c:v>
                </c:pt>
                <c:pt idx="2140">
                  <c:v>5378.2052903961794</c:v>
                </c:pt>
                <c:pt idx="2141">
                  <c:v>6019.2675803029506</c:v>
                </c:pt>
                <c:pt idx="2142">
                  <c:v>5960.6219290421514</c:v>
                </c:pt>
                <c:pt idx="2143">
                  <c:v>6044.407779262383</c:v>
                </c:pt>
                <c:pt idx="2144">
                  <c:v>5860.4992466750182</c:v>
                </c:pt>
                <c:pt idx="2145">
                  <c:v>6079.9096896975598</c:v>
                </c:pt>
                <c:pt idx="2146">
                  <c:v>6009.0643444719899</c:v>
                </c:pt>
                <c:pt idx="2147">
                  <c:v>5824.2078925632577</c:v>
                </c:pt>
                <c:pt idx="2148">
                  <c:v>5853.0022561476489</c:v>
                </c:pt>
                <c:pt idx="2149">
                  <c:v>6085.4970062143493</c:v>
                </c:pt>
                <c:pt idx="2150">
                  <c:v>6017.2627368895673</c:v>
                </c:pt>
                <c:pt idx="2151">
                  <c:v>6049.6366388153774</c:v>
                </c:pt>
                <c:pt idx="2152">
                  <c:v>5966.3920377417262</c:v>
                </c:pt>
                <c:pt idx="2153">
                  <c:v>6046.770241197466</c:v>
                </c:pt>
                <c:pt idx="2154">
                  <c:v>6047.9508432261091</c:v>
                </c:pt>
                <c:pt idx="2155">
                  <c:v>6082.4675210908217</c:v>
                </c:pt>
                <c:pt idx="2156">
                  <c:v>6365.3080720675707</c:v>
                </c:pt>
                <c:pt idx="2157">
                  <c:v>6489.3576499772316</c:v>
                </c:pt>
                <c:pt idx="2158">
                  <c:v>6416.6235930813918</c:v>
                </c:pt>
                <c:pt idx="2159">
                  <c:v>6527.5620322972618</c:v>
                </c:pt>
                <c:pt idx="2160">
                  <c:v>6507.724480302958</c:v>
                </c:pt>
                <c:pt idx="2161">
                  <c:v>6321.3922758584222</c:v>
                </c:pt>
                <c:pt idx="2162">
                  <c:v>6524.2617129899199</c:v>
                </c:pt>
                <c:pt idx="2163">
                  <c:v>6187.1453316417774</c:v>
                </c:pt>
                <c:pt idx="2164">
                  <c:v>6063.8361453263051</c:v>
                </c:pt>
                <c:pt idx="2165">
                  <c:v>5922.7005391749353</c:v>
                </c:pt>
                <c:pt idx="2166">
                  <c:v>5906.2027158423098</c:v>
                </c:pt>
                <c:pt idx="2167">
                  <c:v>6074.7466521421411</c:v>
                </c:pt>
                <c:pt idx="2168">
                  <c:v>6102.3096847313036</c:v>
                </c:pt>
                <c:pt idx="2169">
                  <c:v>6328.2444632008001</c:v>
                </c:pt>
                <c:pt idx="2170">
                  <c:v>6273.7414004250604</c:v>
                </c:pt>
                <c:pt idx="2171">
                  <c:v>6029.0503101619697</c:v>
                </c:pt>
                <c:pt idx="2172">
                  <c:v>6156.4090118795903</c:v>
                </c:pt>
                <c:pt idx="2173">
                  <c:v>6231.7122197809422</c:v>
                </c:pt>
                <c:pt idx="2174">
                  <c:v>6193.1120674626727</c:v>
                </c:pt>
                <c:pt idx="2175">
                  <c:v>6107.03041574703</c:v>
                </c:pt>
                <c:pt idx="2176">
                  <c:v>5944.8825250966902</c:v>
                </c:pt>
                <c:pt idx="2177">
                  <c:v>5936.2036748775354</c:v>
                </c:pt>
                <c:pt idx="2178">
                  <c:v>5929.0018348573276</c:v>
                </c:pt>
                <c:pt idx="2179">
                  <c:v>5793.0342971286036</c:v>
                </c:pt>
                <c:pt idx="2180">
                  <c:v>5780.9540888899819</c:v>
                </c:pt>
                <c:pt idx="2181">
                  <c:v>5832.4989386280431</c:v>
                </c:pt>
                <c:pt idx="2182">
                  <c:v>5803.2966467764127</c:v>
                </c:pt>
                <c:pt idx="2183">
                  <c:v>5881.898916321963</c:v>
                </c:pt>
                <c:pt idx="2184">
                  <c:v>5758.4945606036872</c:v>
                </c:pt>
                <c:pt idx="2185">
                  <c:v>5741.9958988289654</c:v>
                </c:pt>
                <c:pt idx="2186">
                  <c:v>5764.7639935545649</c:v>
                </c:pt>
                <c:pt idx="2187">
                  <c:v>5843.8949345419924</c:v>
                </c:pt>
                <c:pt idx="2188">
                  <c:v>5651.74818117632</c:v>
                </c:pt>
                <c:pt idx="2189">
                  <c:v>5682.8131912760273</c:v>
                </c:pt>
                <c:pt idx="2190">
                  <c:v>5955.6270098595769</c:v>
                </c:pt>
                <c:pt idx="2191">
                  <c:v>5946.0547422750706</c:v>
                </c:pt>
                <c:pt idx="2192">
                  <c:v>5842.5659186030198</c:v>
                </c:pt>
                <c:pt idx="2193">
                  <c:v>5758.0229068734207</c:v>
                </c:pt>
                <c:pt idx="2194">
                  <c:v>5822.1087184038215</c:v>
                </c:pt>
                <c:pt idx="2195">
                  <c:v>5523.5237326143842</c:v>
                </c:pt>
                <c:pt idx="2196">
                  <c:v>5846.2662005483853</c:v>
                </c:pt>
                <c:pt idx="2197">
                  <c:v>5655.6534750932706</c:v>
                </c:pt>
                <c:pt idx="2198">
                  <c:v>5689.6268077061641</c:v>
                </c:pt>
                <c:pt idx="2199">
                  <c:v>5566.9217575582043</c:v>
                </c:pt>
                <c:pt idx="2200">
                  <c:v>5560.1936675881561</c:v>
                </c:pt>
                <c:pt idx="2201">
                  <c:v>5563.9107194487015</c:v>
                </c:pt>
                <c:pt idx="2202">
                  <c:v>5392.4907425882429</c:v>
                </c:pt>
                <c:pt idx="2203">
                  <c:v>5489.8602241039371</c:v>
                </c:pt>
                <c:pt idx="2204">
                  <c:v>5761.6950990767018</c:v>
                </c:pt>
                <c:pt idx="2205">
                  <c:v>6077.1619391490494</c:v>
                </c:pt>
                <c:pt idx="2206">
                  <c:v>6438.7749741494308</c:v>
                </c:pt>
                <c:pt idx="2207">
                  <c:v>6417.4054905644634</c:v>
                </c:pt>
                <c:pt idx="2208">
                  <c:v>6542.7941463622037</c:v>
                </c:pt>
                <c:pt idx="2209">
                  <c:v>6498.5316322372128</c:v>
                </c:pt>
                <c:pt idx="2210">
                  <c:v>6589.1675734799292</c:v>
                </c:pt>
                <c:pt idx="2211">
                  <c:v>6458.1479993859321</c:v>
                </c:pt>
                <c:pt idx="2212">
                  <c:v>6534.3861301122088</c:v>
                </c:pt>
                <c:pt idx="2213">
                  <c:v>6573.702776922366</c:v>
                </c:pt>
                <c:pt idx="2214">
                  <c:v>6606.8044931669692</c:v>
                </c:pt>
                <c:pt idx="2215">
                  <c:v>6548.509752676453</c:v>
                </c:pt>
                <c:pt idx="2216">
                  <c:v>6419.8987576232921</c:v>
                </c:pt>
                <c:pt idx="2217">
                  <c:v>6476.6590509822026</c:v>
                </c:pt>
                <c:pt idx="2218">
                  <c:v>6529.2943646426402</c:v>
                </c:pt>
                <c:pt idx="2219">
                  <c:v>6573.2156109400621</c:v>
                </c:pt>
                <c:pt idx="2220">
                  <c:v>6522.8236927096068</c:v>
                </c:pt>
                <c:pt idx="2221">
                  <c:v>6756.2034750767416</c:v>
                </c:pt>
                <c:pt idx="2222">
                  <c:v>6493.2310811626667</c:v>
                </c:pt>
                <c:pt idx="2223">
                  <c:v>6471.2167943927088</c:v>
                </c:pt>
                <c:pt idx="2224">
                  <c:v>6410.0351127357089</c:v>
                </c:pt>
                <c:pt idx="2225">
                  <c:v>6421.4554249730045</c:v>
                </c:pt>
                <c:pt idx="2226">
                  <c:v>6397.8136177738761</c:v>
                </c:pt>
                <c:pt idx="2227">
                  <c:v>6457.1766019686593</c:v>
                </c:pt>
                <c:pt idx="2228">
                  <c:v>6263.4094555755919</c:v>
                </c:pt>
                <c:pt idx="2229">
                  <c:v>6273.4529578839711</c:v>
                </c:pt>
                <c:pt idx="2230">
                  <c:v>6300.9371717644617</c:v>
                </c:pt>
                <c:pt idx="2231">
                  <c:v>6270.5345734216762</c:v>
                </c:pt>
                <c:pt idx="2232">
                  <c:v>6284.7340797179495</c:v>
                </c:pt>
                <c:pt idx="2233">
                  <c:v>6274.5505487788114</c:v>
                </c:pt>
                <c:pt idx="2234">
                  <c:v>6376.1410178378792</c:v>
                </c:pt>
                <c:pt idx="2235">
                  <c:v>6259.7263629811077</c:v>
                </c:pt>
                <c:pt idx="2236">
                  <c:v>6262.4246424408302</c:v>
                </c:pt>
                <c:pt idx="2237">
                  <c:v>6233.2596636236431</c:v>
                </c:pt>
                <c:pt idx="2238">
                  <c:v>6263.6345916600458</c:v>
                </c:pt>
                <c:pt idx="2239">
                  <c:v>6389.5674313663558</c:v>
                </c:pt>
                <c:pt idx="2240">
                  <c:v>6346.0520168016237</c:v>
                </c:pt>
                <c:pt idx="2241">
                  <c:v>6316.1998908977757</c:v>
                </c:pt>
                <c:pt idx="2242">
                  <c:v>6285.7964538982396</c:v>
                </c:pt>
                <c:pt idx="2243">
                  <c:v>6312.5822008651649</c:v>
                </c:pt>
                <c:pt idx="2244">
                  <c:v>6261.2851266507132</c:v>
                </c:pt>
                <c:pt idx="2245">
                  <c:v>6160.5536962552333</c:v>
                </c:pt>
                <c:pt idx="2246">
                  <c:v>5717.5650671743015</c:v>
                </c:pt>
                <c:pt idx="2247">
                  <c:v>5621.5313093489985</c:v>
                </c:pt>
                <c:pt idx="2248">
                  <c:v>5609.0934825886761</c:v>
                </c:pt>
                <c:pt idx="2249">
                  <c:v>5589.7158454913415</c:v>
                </c:pt>
                <c:pt idx="2250">
                  <c:v>5673.6555597101778</c:v>
                </c:pt>
                <c:pt idx="2251">
                  <c:v>5616.1624211652461</c:v>
                </c:pt>
                <c:pt idx="2252">
                  <c:v>5600.2641221392987</c:v>
                </c:pt>
                <c:pt idx="2253">
                  <c:v>5603.0269657187982</c:v>
                </c:pt>
                <c:pt idx="2254">
                  <c:v>5951.5401814229845</c:v>
                </c:pt>
                <c:pt idx="2255">
                  <c:v>5860.4933773656958</c:v>
                </c:pt>
                <c:pt idx="2256">
                  <c:v>5566.8651590676418</c:v>
                </c:pt>
                <c:pt idx="2257">
                  <c:v>5541.3073891129097</c:v>
                </c:pt>
                <c:pt idx="2258">
                  <c:v>5534.6476366813768</c:v>
                </c:pt>
                <c:pt idx="2259">
                  <c:v>5527.0018130226299</c:v>
                </c:pt>
                <c:pt idx="2260">
                  <c:v>5633.6630852109556</c:v>
                </c:pt>
                <c:pt idx="2261">
                  <c:v>5544.9045360262571</c:v>
                </c:pt>
                <c:pt idx="2262">
                  <c:v>5400.8589302628552</c:v>
                </c:pt>
                <c:pt idx="2263">
                  <c:v>5546.1580872395953</c:v>
                </c:pt>
                <c:pt idx="2264">
                  <c:v>5630.0286254778193</c:v>
                </c:pt>
                <c:pt idx="2265">
                  <c:v>5695.614505867371</c:v>
                </c:pt>
                <c:pt idx="2266">
                  <c:v>5695.4375834232169</c:v>
                </c:pt>
                <c:pt idx="2267">
                  <c:v>5744.3482988149408</c:v>
                </c:pt>
                <c:pt idx="2268">
                  <c:v>5840.8092701489495</c:v>
                </c:pt>
                <c:pt idx="2269">
                  <c:v>5823.5534466502058</c:v>
                </c:pt>
                <c:pt idx="2270">
                  <c:v>5702.1053016986189</c:v>
                </c:pt>
                <c:pt idx="2271">
                  <c:v>5635.5019065713877</c:v>
                </c:pt>
                <c:pt idx="2272">
                  <c:v>5644.2989848535499</c:v>
                </c:pt>
                <c:pt idx="2273">
                  <c:v>5625.9975570896959</c:v>
                </c:pt>
                <c:pt idx="2274">
                  <c:v>5657.4046734590665</c:v>
                </c:pt>
                <c:pt idx="2275">
                  <c:v>5801.0150998698946</c:v>
                </c:pt>
                <c:pt idx="2276">
                  <c:v>6005.3573547752067</c:v>
                </c:pt>
                <c:pt idx="2277">
                  <c:v>5904.7814654771764</c:v>
                </c:pt>
                <c:pt idx="2278">
                  <c:v>5887.785575771044</c:v>
                </c:pt>
                <c:pt idx="2279">
                  <c:v>5967.1160786417813</c:v>
                </c:pt>
                <c:pt idx="2280">
                  <c:v>5884.1469233981225</c:v>
                </c:pt>
                <c:pt idx="2281">
                  <c:v>5996.271833951957</c:v>
                </c:pt>
                <c:pt idx="2282">
                  <c:v>5922.1576131441652</c:v>
                </c:pt>
                <c:pt idx="2283">
                  <c:v>5879.8437631630413</c:v>
                </c:pt>
                <c:pt idx="2284">
                  <c:v>5768.4843991834914</c:v>
                </c:pt>
                <c:pt idx="2285">
                  <c:v>5742.636928809874</c:v>
                </c:pt>
                <c:pt idx="2286">
                  <c:v>5830.5917799437502</c:v>
                </c:pt>
                <c:pt idx="2287">
                  <c:v>6122.4084279667068</c:v>
                </c:pt>
                <c:pt idx="2288">
                  <c:v>6099.1041153910628</c:v>
                </c:pt>
                <c:pt idx="2289">
                  <c:v>6081.6923317884775</c:v>
                </c:pt>
                <c:pt idx="2290">
                  <c:v>6167.6394047469821</c:v>
                </c:pt>
                <c:pt idx="2291">
                  <c:v>6469.8462729941621</c:v>
                </c:pt>
                <c:pt idx="2292">
                  <c:v>7100.2060030333223</c:v>
                </c:pt>
                <c:pt idx="2293">
                  <c:v>7280.2452968603839</c:v>
                </c:pt>
                <c:pt idx="2294">
                  <c:v>7406.5152117544749</c:v>
                </c:pt>
                <c:pt idx="2295">
                  <c:v>7331.8605802421989</c:v>
                </c:pt>
                <c:pt idx="2296">
                  <c:v>7412.4081599485799</c:v>
                </c:pt>
                <c:pt idx="2297">
                  <c:v>7405.6113132189685</c:v>
                </c:pt>
                <c:pt idx="2298">
                  <c:v>7439.3540596591338</c:v>
                </c:pt>
                <c:pt idx="2299">
                  <c:v>7607.7089150311576</c:v>
                </c:pt>
                <c:pt idx="2300">
                  <c:v>7500.5734733569689</c:v>
                </c:pt>
                <c:pt idx="2301">
                  <c:v>7522.5361929329001</c:v>
                </c:pt>
                <c:pt idx="2302">
                  <c:v>7523.1809961178933</c:v>
                </c:pt>
                <c:pt idx="2303">
                  <c:v>7602.9647061341802</c:v>
                </c:pt>
                <c:pt idx="2304">
                  <c:v>7648.9343976244527</c:v>
                </c:pt>
                <c:pt idx="2305">
                  <c:v>7878.3183283180142</c:v>
                </c:pt>
                <c:pt idx="2306">
                  <c:v>7957.3230758278733</c:v>
                </c:pt>
                <c:pt idx="2307">
                  <c:v>7833.1418539230626</c:v>
                </c:pt>
                <c:pt idx="2308">
                  <c:v>7630.5772098121315</c:v>
                </c:pt>
                <c:pt idx="2309">
                  <c:v>8131.1239612081308</c:v>
                </c:pt>
                <c:pt idx="2310">
                  <c:v>7762.9572433555686</c:v>
                </c:pt>
                <c:pt idx="2311">
                  <c:v>8022.5286984712238</c:v>
                </c:pt>
                <c:pt idx="2312">
                  <c:v>8042.9393621289655</c:v>
                </c:pt>
                <c:pt idx="2313">
                  <c:v>7675.3201821680077</c:v>
                </c:pt>
                <c:pt idx="2314">
                  <c:v>8005.8376017856572</c:v>
                </c:pt>
                <c:pt idx="2315">
                  <c:v>8039.7262463805582</c:v>
                </c:pt>
                <c:pt idx="2316">
                  <c:v>7995.464570912317</c:v>
                </c:pt>
                <c:pt idx="2317">
                  <c:v>8119.5594277002901</c:v>
                </c:pt>
                <c:pt idx="2318">
                  <c:v>8127.0748652416833</c:v>
                </c:pt>
                <c:pt idx="2319">
                  <c:v>8096.3557346157231</c:v>
                </c:pt>
                <c:pt idx="2320">
                  <c:v>8581.6091615953828</c:v>
                </c:pt>
                <c:pt idx="2321">
                  <c:v>9012.5582494551727</c:v>
                </c:pt>
                <c:pt idx="2322">
                  <c:v>9461.993653366837</c:v>
                </c:pt>
                <c:pt idx="2323">
                  <c:v>9395.2594529012058</c:v>
                </c:pt>
                <c:pt idx="2324">
                  <c:v>9293.0845521371393</c:v>
                </c:pt>
                <c:pt idx="2325">
                  <c:v>9400.1721993920728</c:v>
                </c:pt>
                <c:pt idx="2326">
                  <c:v>8852.0969930508509</c:v>
                </c:pt>
                <c:pt idx="2327">
                  <c:v>8901.4097671858381</c:v>
                </c:pt>
                <c:pt idx="2328">
                  <c:v>9205.3175240532746</c:v>
                </c:pt>
                <c:pt idx="2329">
                  <c:v>9236.2253161713397</c:v>
                </c:pt>
                <c:pt idx="2330">
                  <c:v>8875.5949982004822</c:v>
                </c:pt>
                <c:pt idx="2331">
                  <c:v>9153.2100436072742</c:v>
                </c:pt>
                <c:pt idx="2332">
                  <c:v>9071.5958972954704</c:v>
                </c:pt>
                <c:pt idx="2333">
                  <c:v>9369.2845311722231</c:v>
                </c:pt>
                <c:pt idx="2334">
                  <c:v>9416.6939198269974</c:v>
                </c:pt>
                <c:pt idx="2335">
                  <c:v>9358.9215620333362</c:v>
                </c:pt>
                <c:pt idx="2336">
                  <c:v>9126.7982656415261</c:v>
                </c:pt>
                <c:pt idx="2337">
                  <c:v>9330.6625780715494</c:v>
                </c:pt>
                <c:pt idx="2338">
                  <c:v>9147.4428696696887</c:v>
                </c:pt>
                <c:pt idx="2339">
                  <c:v>9484.9868839622359</c:v>
                </c:pt>
                <c:pt idx="2340">
                  <c:v>9651.2287302362856</c:v>
                </c:pt>
                <c:pt idx="2341">
                  <c:v>9199.2115978290603</c:v>
                </c:pt>
                <c:pt idx="2342">
                  <c:v>9486.240435175574</c:v>
                </c:pt>
                <c:pt idx="2343">
                  <c:v>9433.805941276245</c:v>
                </c:pt>
                <c:pt idx="2344">
                  <c:v>10086.127971455635</c:v>
                </c:pt>
                <c:pt idx="2345">
                  <c:v>9900.2150148905894</c:v>
                </c:pt>
                <c:pt idx="2346">
                  <c:v>10014.955612991391</c:v>
                </c:pt>
                <c:pt idx="2347">
                  <c:v>9950.2841120928479</c:v>
                </c:pt>
                <c:pt idx="2348">
                  <c:v>9122.6913135213726</c:v>
                </c:pt>
                <c:pt idx="2349">
                  <c:v>9258.5175645268864</c:v>
                </c:pt>
                <c:pt idx="2350">
                  <c:v>9174.8474266140674</c:v>
                </c:pt>
                <c:pt idx="2351">
                  <c:v>8860.6244950269956</c:v>
                </c:pt>
                <c:pt idx="2352">
                  <c:v>8919.6956826976548</c:v>
                </c:pt>
                <c:pt idx="2353">
                  <c:v>8482.8863480320251</c:v>
                </c:pt>
                <c:pt idx="2354">
                  <c:v>8559.9214688430511</c:v>
                </c:pt>
                <c:pt idx="2355">
                  <c:v>8602.4139183671723</c:v>
                </c:pt>
                <c:pt idx="2356">
                  <c:v>8572.6339029912706</c:v>
                </c:pt>
                <c:pt idx="2357">
                  <c:v>9022.1422560876308</c:v>
                </c:pt>
                <c:pt idx="2358">
                  <c:v>9294.6064219933487</c:v>
                </c:pt>
                <c:pt idx="2359">
                  <c:v>9218.6236131988499</c:v>
                </c:pt>
                <c:pt idx="2360">
                  <c:v>9137.8085535063456</c:v>
                </c:pt>
                <c:pt idx="2361">
                  <c:v>9246.8272565478728</c:v>
                </c:pt>
                <c:pt idx="2362">
                  <c:v>9139.4956069734126</c:v>
                </c:pt>
                <c:pt idx="2363">
                  <c:v>9156.6185288138604</c:v>
                </c:pt>
                <c:pt idx="2364">
                  <c:v>9249.484449554413</c:v>
                </c:pt>
                <c:pt idx="2365">
                  <c:v>9516.1084925525065</c:v>
                </c:pt>
                <c:pt idx="2366">
                  <c:v>9723.3058256781333</c:v>
                </c:pt>
                <c:pt idx="2367">
                  <c:v>10367.056752101913</c:v>
                </c:pt>
                <c:pt idx="2368">
                  <c:v>10720.158216599233</c:v>
                </c:pt>
                <c:pt idx="2369">
                  <c:v>10675.528441439135</c:v>
                </c:pt>
                <c:pt idx="2370">
                  <c:v>11127.020675179259</c:v>
                </c:pt>
                <c:pt idx="2371">
                  <c:v>11148.688244248029</c:v>
                </c:pt>
                <c:pt idx="2372">
                  <c:v>11114.343457960244</c:v>
                </c:pt>
                <c:pt idx="2373">
                  <c:v>11220.771208999198</c:v>
                </c:pt>
                <c:pt idx="2374">
                  <c:v>11130.854277789311</c:v>
                </c:pt>
                <c:pt idx="2375">
                  <c:v>11008.342500994291</c:v>
                </c:pt>
                <c:pt idx="2376">
                  <c:v>11104.214429191776</c:v>
                </c:pt>
                <c:pt idx="2377">
                  <c:v>11702.849252700595</c:v>
                </c:pt>
                <c:pt idx="2378">
                  <c:v>12250.591576279166</c:v>
                </c:pt>
                <c:pt idx="2379">
                  <c:v>13415.756898106321</c:v>
                </c:pt>
                <c:pt idx="2380">
                  <c:v>13130.025213752611</c:v>
                </c:pt>
                <c:pt idx="2381">
                  <c:v>13552.668162516626</c:v>
                </c:pt>
                <c:pt idx="2382">
                  <c:v>14669.743237132714</c:v>
                </c:pt>
                <c:pt idx="2383">
                  <c:v>13689.842714702578</c:v>
                </c:pt>
                <c:pt idx="2384">
                  <c:v>14188.634494528698</c:v>
                </c:pt>
                <c:pt idx="2385">
                  <c:v>14368.590777221954</c:v>
                </c:pt>
                <c:pt idx="2386">
                  <c:v>14815.599574299808</c:v>
                </c:pt>
                <c:pt idx="2387">
                  <c:v>15482.012525655178</c:v>
                </c:pt>
                <c:pt idx="2388">
                  <c:v>15343.987738876951</c:v>
                </c:pt>
                <c:pt idx="2389">
                  <c:v>15686.846977624677</c:v>
                </c:pt>
                <c:pt idx="2390">
                  <c:v>15323.758190088491</c:v>
                </c:pt>
                <c:pt idx="2391">
                  <c:v>14676.236548290248</c:v>
                </c:pt>
                <c:pt idx="2392">
                  <c:v>14501.255899323445</c:v>
                </c:pt>
                <c:pt idx="2393">
                  <c:v>13293.612382346406</c:v>
                </c:pt>
                <c:pt idx="2394">
                  <c:v>14577.555659407511</c:v>
                </c:pt>
                <c:pt idx="2395">
                  <c:v>14057.735244602944</c:v>
                </c:pt>
                <c:pt idx="2396">
                  <c:v>14432.128631854359</c:v>
                </c:pt>
                <c:pt idx="2397">
                  <c:v>15011.103245463384</c:v>
                </c:pt>
                <c:pt idx="2398">
                  <c:v>15024.104960809444</c:v>
                </c:pt>
                <c:pt idx="2399">
                  <c:v>14908.379130138179</c:v>
                </c:pt>
                <c:pt idx="2400">
                  <c:v>15312.082975140465</c:v>
                </c:pt>
                <c:pt idx="2401">
                  <c:v>14962.525832270016</c:v>
                </c:pt>
                <c:pt idx="2402">
                  <c:v>14048.449742460682</c:v>
                </c:pt>
                <c:pt idx="2403">
                  <c:v>14162.007223206556</c:v>
                </c:pt>
                <c:pt idx="2404">
                  <c:v>14707.244121457297</c:v>
                </c:pt>
                <c:pt idx="2405">
                  <c:v>14889.013232088795</c:v>
                </c:pt>
                <c:pt idx="2406">
                  <c:v>15376.268148498801</c:v>
                </c:pt>
                <c:pt idx="2407">
                  <c:v>14841.292761453775</c:v>
                </c:pt>
                <c:pt idx="2408">
                  <c:v>15149.428213830655</c:v>
                </c:pt>
                <c:pt idx="2409">
                  <c:v>15039.020123370165</c:v>
                </c:pt>
              </c:numCache>
            </c:numRef>
          </c:val>
          <c:smooth val="0"/>
          <c:extLst>
            <c:ext xmlns:c16="http://schemas.microsoft.com/office/drawing/2014/chart" uri="{C3380CC4-5D6E-409C-BE32-E72D297353CC}">
              <c16:uniqueId val="{00000003-5255-4AA1-91FF-961F1921FDA5}"/>
            </c:ext>
          </c:extLst>
        </c:ser>
        <c:ser>
          <c:idx val="1"/>
          <c:order val="1"/>
          <c:tx>
            <c:strRef>
              <c:f>Sheet2!$C$3</c:f>
              <c:strCache>
                <c:ptCount val="1"/>
                <c:pt idx="0">
                  <c:v>Sum of BTIX port</c:v>
                </c:pt>
              </c:strCache>
            </c:strRef>
          </c:tx>
          <c:spPr>
            <a:ln w="28575" cap="rnd">
              <a:solidFill>
                <a:schemeClr val="accent2"/>
              </a:solidFill>
              <a:round/>
            </a:ln>
            <a:effectLst/>
          </c:spPr>
          <c:marker>
            <c:symbol val="none"/>
          </c:marker>
          <c:cat>
            <c:strRef>
              <c:f>Sheet2!$A$4:$A$2595</c:f>
              <c:strCache>
                <c:ptCount val="2591"/>
                <c:pt idx="0">
                  <c:v>9/16/2014</c:v>
                </c:pt>
                <c:pt idx="1">
                  <c:v>9/17/2014</c:v>
                </c:pt>
                <c:pt idx="2">
                  <c:v>9/18/2014</c:v>
                </c:pt>
                <c:pt idx="3">
                  <c:v>9/19/2014</c:v>
                </c:pt>
                <c:pt idx="4">
                  <c:v>9/22/2014</c:v>
                </c:pt>
                <c:pt idx="5">
                  <c:v>9/23/2014</c:v>
                </c:pt>
                <c:pt idx="6">
                  <c:v>9/24/2014</c:v>
                </c:pt>
                <c:pt idx="7">
                  <c:v>9/25/2014</c:v>
                </c:pt>
                <c:pt idx="8">
                  <c:v>9/26/2014</c:v>
                </c:pt>
                <c:pt idx="9">
                  <c:v>9/29/2014</c:v>
                </c:pt>
                <c:pt idx="10">
                  <c:v>9/30/2014</c:v>
                </c:pt>
                <c:pt idx="11">
                  <c:v>10/1/2014</c:v>
                </c:pt>
                <c:pt idx="12">
                  <c:v>10/2/2014</c:v>
                </c:pt>
                <c:pt idx="13">
                  <c:v>10/3/2014</c:v>
                </c:pt>
                <c:pt idx="14">
                  <c:v>10/6/2014</c:v>
                </c:pt>
                <c:pt idx="15">
                  <c:v>10/7/2014</c:v>
                </c:pt>
                <c:pt idx="16">
                  <c:v>10/8/2014</c:v>
                </c:pt>
                <c:pt idx="17">
                  <c:v>10/9/2014</c:v>
                </c:pt>
                <c:pt idx="18">
                  <c:v>10/10/2014</c:v>
                </c:pt>
                <c:pt idx="19">
                  <c:v>10/13/2014</c:v>
                </c:pt>
                <c:pt idx="20">
                  <c:v>10/14/2014</c:v>
                </c:pt>
                <c:pt idx="21">
                  <c:v>10/15/2014</c:v>
                </c:pt>
                <c:pt idx="22">
                  <c:v>10/16/2014</c:v>
                </c:pt>
                <c:pt idx="23">
                  <c:v>10/17/2014</c:v>
                </c:pt>
                <c:pt idx="24">
                  <c:v>10/20/2014</c:v>
                </c:pt>
                <c:pt idx="25">
                  <c:v>10/21/2014</c:v>
                </c:pt>
                <c:pt idx="26">
                  <c:v>10/22/2014</c:v>
                </c:pt>
                <c:pt idx="27">
                  <c:v>10/23/2014</c:v>
                </c:pt>
                <c:pt idx="28">
                  <c:v>10/24/2014</c:v>
                </c:pt>
                <c:pt idx="29">
                  <c:v>10/27/2014</c:v>
                </c:pt>
                <c:pt idx="30">
                  <c:v>10/28/2014</c:v>
                </c:pt>
                <c:pt idx="31">
                  <c:v>10/29/2014</c:v>
                </c:pt>
                <c:pt idx="32">
                  <c:v>10/30/2014</c:v>
                </c:pt>
                <c:pt idx="33">
                  <c:v>10/31/2014</c:v>
                </c:pt>
                <c:pt idx="34">
                  <c:v>11/3/2014</c:v>
                </c:pt>
                <c:pt idx="35">
                  <c:v>11/4/2014</c:v>
                </c:pt>
                <c:pt idx="36">
                  <c:v>11/5/2014</c:v>
                </c:pt>
                <c:pt idx="37">
                  <c:v>11/6/2014</c:v>
                </c:pt>
                <c:pt idx="38">
                  <c:v>11/7/2014</c:v>
                </c:pt>
                <c:pt idx="39">
                  <c:v>11/10/2014</c:v>
                </c:pt>
                <c:pt idx="40">
                  <c:v>11/11/2014</c:v>
                </c:pt>
                <c:pt idx="41">
                  <c:v>11/12/2014</c:v>
                </c:pt>
                <c:pt idx="42">
                  <c:v>11/13/2014</c:v>
                </c:pt>
                <c:pt idx="43">
                  <c:v>11/14/2014</c:v>
                </c:pt>
                <c:pt idx="44">
                  <c:v>11/17/2014</c:v>
                </c:pt>
                <c:pt idx="45">
                  <c:v>11/18/2014</c:v>
                </c:pt>
                <c:pt idx="46">
                  <c:v>11/19/2014</c:v>
                </c:pt>
                <c:pt idx="47">
                  <c:v>11/20/2014</c:v>
                </c:pt>
                <c:pt idx="48">
                  <c:v>11/21/2014</c:v>
                </c:pt>
                <c:pt idx="49">
                  <c:v>11/24/2014</c:v>
                </c:pt>
                <c:pt idx="50">
                  <c:v>11/25/2014</c:v>
                </c:pt>
                <c:pt idx="51">
                  <c:v>11/26/2014</c:v>
                </c:pt>
                <c:pt idx="52">
                  <c:v>11/28/2014</c:v>
                </c:pt>
                <c:pt idx="53">
                  <c:v>12/1/2014</c:v>
                </c:pt>
                <c:pt idx="54">
                  <c:v>12/2/2014</c:v>
                </c:pt>
                <c:pt idx="55">
                  <c:v>12/3/2014</c:v>
                </c:pt>
                <c:pt idx="56">
                  <c:v>12/4/2014</c:v>
                </c:pt>
                <c:pt idx="57">
                  <c:v>12/5/2014</c:v>
                </c:pt>
                <c:pt idx="58">
                  <c:v>12/8/2014</c:v>
                </c:pt>
                <c:pt idx="59">
                  <c:v>12/9/2014</c:v>
                </c:pt>
                <c:pt idx="60">
                  <c:v>12/10/2014</c:v>
                </c:pt>
                <c:pt idx="61">
                  <c:v>12/11/2014</c:v>
                </c:pt>
                <c:pt idx="62">
                  <c:v>12/12/2014</c:v>
                </c:pt>
                <c:pt idx="63">
                  <c:v>12/15/2014</c:v>
                </c:pt>
                <c:pt idx="64">
                  <c:v>12/16/2014</c:v>
                </c:pt>
                <c:pt idx="65">
                  <c:v>12/17/2014</c:v>
                </c:pt>
                <c:pt idx="66">
                  <c:v>12/18/2014</c:v>
                </c:pt>
                <c:pt idx="67">
                  <c:v>12/19/2014</c:v>
                </c:pt>
                <c:pt idx="68">
                  <c:v>12/22/2014</c:v>
                </c:pt>
                <c:pt idx="69">
                  <c:v>12/23/2014</c:v>
                </c:pt>
                <c:pt idx="70">
                  <c:v>12/24/2014</c:v>
                </c:pt>
                <c:pt idx="71">
                  <c:v>12/26/2014</c:v>
                </c:pt>
                <c:pt idx="72">
                  <c:v>12/29/2014</c:v>
                </c:pt>
                <c:pt idx="73">
                  <c:v>12/30/2014</c:v>
                </c:pt>
                <c:pt idx="74">
                  <c:v>12/31/2014</c:v>
                </c:pt>
                <c:pt idx="75">
                  <c:v>1/2/2015</c:v>
                </c:pt>
                <c:pt idx="76">
                  <c:v>1/5/2015</c:v>
                </c:pt>
                <c:pt idx="77">
                  <c:v>1/6/2015</c:v>
                </c:pt>
                <c:pt idx="78">
                  <c:v>1/7/2015</c:v>
                </c:pt>
                <c:pt idx="79">
                  <c:v>1/8/2015</c:v>
                </c:pt>
                <c:pt idx="80">
                  <c:v>1/9/2015</c:v>
                </c:pt>
                <c:pt idx="81">
                  <c:v>1/12/2015</c:v>
                </c:pt>
                <c:pt idx="82">
                  <c:v>1/13/2015</c:v>
                </c:pt>
                <c:pt idx="83">
                  <c:v>1/14/2015</c:v>
                </c:pt>
                <c:pt idx="84">
                  <c:v>1/15/2015</c:v>
                </c:pt>
                <c:pt idx="85">
                  <c:v>1/16/2015</c:v>
                </c:pt>
                <c:pt idx="86">
                  <c:v>1/20/2015</c:v>
                </c:pt>
                <c:pt idx="87">
                  <c:v>1/21/2015</c:v>
                </c:pt>
                <c:pt idx="88">
                  <c:v>1/22/2015</c:v>
                </c:pt>
                <c:pt idx="89">
                  <c:v>1/23/2015</c:v>
                </c:pt>
                <c:pt idx="90">
                  <c:v>1/26/2015</c:v>
                </c:pt>
                <c:pt idx="91">
                  <c:v>1/27/2015</c:v>
                </c:pt>
                <c:pt idx="92">
                  <c:v>1/28/2015</c:v>
                </c:pt>
                <c:pt idx="93">
                  <c:v>1/29/2015</c:v>
                </c:pt>
                <c:pt idx="94">
                  <c:v>1/30/2015</c:v>
                </c:pt>
                <c:pt idx="95">
                  <c:v>2/2/2015</c:v>
                </c:pt>
                <c:pt idx="96">
                  <c:v>2/3/2015</c:v>
                </c:pt>
                <c:pt idx="97">
                  <c:v>2/4/2015</c:v>
                </c:pt>
                <c:pt idx="98">
                  <c:v>2/5/2015</c:v>
                </c:pt>
                <c:pt idx="99">
                  <c:v>2/6/2015</c:v>
                </c:pt>
                <c:pt idx="100">
                  <c:v>2/9/2015</c:v>
                </c:pt>
                <c:pt idx="101">
                  <c:v>2/10/2015</c:v>
                </c:pt>
                <c:pt idx="102">
                  <c:v>2/11/2015</c:v>
                </c:pt>
                <c:pt idx="103">
                  <c:v>2/12/2015</c:v>
                </c:pt>
                <c:pt idx="104">
                  <c:v>2/13/2015</c:v>
                </c:pt>
                <c:pt idx="105">
                  <c:v>2/17/2015</c:v>
                </c:pt>
                <c:pt idx="106">
                  <c:v>2/18/2015</c:v>
                </c:pt>
                <c:pt idx="107">
                  <c:v>2/19/2015</c:v>
                </c:pt>
                <c:pt idx="108">
                  <c:v>2/20/2015</c:v>
                </c:pt>
                <c:pt idx="109">
                  <c:v>2/23/2015</c:v>
                </c:pt>
                <c:pt idx="110">
                  <c:v>2/24/2015</c:v>
                </c:pt>
                <c:pt idx="111">
                  <c:v>2/25/2015</c:v>
                </c:pt>
                <c:pt idx="112">
                  <c:v>2/26/2015</c:v>
                </c:pt>
                <c:pt idx="113">
                  <c:v>2/27/2015</c:v>
                </c:pt>
                <c:pt idx="114">
                  <c:v>3/2/2015</c:v>
                </c:pt>
                <c:pt idx="115">
                  <c:v>3/3/2015</c:v>
                </c:pt>
                <c:pt idx="116">
                  <c:v>3/4/2015</c:v>
                </c:pt>
                <c:pt idx="117">
                  <c:v>3/5/2015</c:v>
                </c:pt>
                <c:pt idx="118">
                  <c:v>3/6/2015</c:v>
                </c:pt>
                <c:pt idx="119">
                  <c:v>3/9/2015</c:v>
                </c:pt>
                <c:pt idx="120">
                  <c:v>3/10/2015</c:v>
                </c:pt>
                <c:pt idx="121">
                  <c:v>3/11/2015</c:v>
                </c:pt>
                <c:pt idx="122">
                  <c:v>3/12/2015</c:v>
                </c:pt>
                <c:pt idx="123">
                  <c:v>3/13/2015</c:v>
                </c:pt>
                <c:pt idx="124">
                  <c:v>3/16/2015</c:v>
                </c:pt>
                <c:pt idx="125">
                  <c:v>3/17/2015</c:v>
                </c:pt>
                <c:pt idx="126">
                  <c:v>3/18/2015</c:v>
                </c:pt>
                <c:pt idx="127">
                  <c:v>3/19/2015</c:v>
                </c:pt>
                <c:pt idx="128">
                  <c:v>3/20/2015</c:v>
                </c:pt>
                <c:pt idx="129">
                  <c:v>3/23/2015</c:v>
                </c:pt>
                <c:pt idx="130">
                  <c:v>3/24/2015</c:v>
                </c:pt>
                <c:pt idx="131">
                  <c:v>3/25/2015</c:v>
                </c:pt>
                <c:pt idx="132">
                  <c:v>3/26/2015</c:v>
                </c:pt>
                <c:pt idx="133">
                  <c:v>3/27/2015</c:v>
                </c:pt>
                <c:pt idx="134">
                  <c:v>3/30/2015</c:v>
                </c:pt>
                <c:pt idx="135">
                  <c:v>3/31/2015</c:v>
                </c:pt>
                <c:pt idx="136">
                  <c:v>4/1/2015</c:v>
                </c:pt>
                <c:pt idx="137">
                  <c:v>4/2/2015</c:v>
                </c:pt>
                <c:pt idx="138">
                  <c:v>4/6/2015</c:v>
                </c:pt>
                <c:pt idx="139">
                  <c:v>4/7/2015</c:v>
                </c:pt>
                <c:pt idx="140">
                  <c:v>4/8/2015</c:v>
                </c:pt>
                <c:pt idx="141">
                  <c:v>4/9/2015</c:v>
                </c:pt>
                <c:pt idx="142">
                  <c:v>4/10/2015</c:v>
                </c:pt>
                <c:pt idx="143">
                  <c:v>4/13/2015</c:v>
                </c:pt>
                <c:pt idx="144">
                  <c:v>4/14/2015</c:v>
                </c:pt>
                <c:pt idx="145">
                  <c:v>4/15/2015</c:v>
                </c:pt>
                <c:pt idx="146">
                  <c:v>4/16/2015</c:v>
                </c:pt>
                <c:pt idx="147">
                  <c:v>4/17/2015</c:v>
                </c:pt>
                <c:pt idx="148">
                  <c:v>4/20/2015</c:v>
                </c:pt>
                <c:pt idx="149">
                  <c:v>4/21/2015</c:v>
                </c:pt>
                <c:pt idx="150">
                  <c:v>4/22/2015</c:v>
                </c:pt>
                <c:pt idx="151">
                  <c:v>4/23/2015</c:v>
                </c:pt>
                <c:pt idx="152">
                  <c:v>4/24/2015</c:v>
                </c:pt>
                <c:pt idx="153">
                  <c:v>4/27/2015</c:v>
                </c:pt>
                <c:pt idx="154">
                  <c:v>4/28/2015</c:v>
                </c:pt>
                <c:pt idx="155">
                  <c:v>4/29/2015</c:v>
                </c:pt>
                <c:pt idx="156">
                  <c:v>4/30/2015</c:v>
                </c:pt>
                <c:pt idx="157">
                  <c:v>5/1/2015</c:v>
                </c:pt>
                <c:pt idx="158">
                  <c:v>5/4/2015</c:v>
                </c:pt>
                <c:pt idx="159">
                  <c:v>5/5/2015</c:v>
                </c:pt>
                <c:pt idx="160">
                  <c:v>5/6/2015</c:v>
                </c:pt>
                <c:pt idx="161">
                  <c:v>5/7/2015</c:v>
                </c:pt>
                <c:pt idx="162">
                  <c:v>5/8/2015</c:v>
                </c:pt>
                <c:pt idx="163">
                  <c:v>5/11/2015</c:v>
                </c:pt>
                <c:pt idx="164">
                  <c:v>5/12/2015</c:v>
                </c:pt>
                <c:pt idx="165">
                  <c:v>5/13/2015</c:v>
                </c:pt>
                <c:pt idx="166">
                  <c:v>5/14/2015</c:v>
                </c:pt>
                <c:pt idx="167">
                  <c:v>5/15/2015</c:v>
                </c:pt>
                <c:pt idx="168">
                  <c:v>5/18/2015</c:v>
                </c:pt>
                <c:pt idx="169">
                  <c:v>5/19/2015</c:v>
                </c:pt>
                <c:pt idx="170">
                  <c:v>5/20/2015</c:v>
                </c:pt>
                <c:pt idx="171">
                  <c:v>5/21/2015</c:v>
                </c:pt>
                <c:pt idx="172">
                  <c:v>5/22/2015</c:v>
                </c:pt>
                <c:pt idx="173">
                  <c:v>5/26/2015</c:v>
                </c:pt>
                <c:pt idx="174">
                  <c:v>5/27/2015</c:v>
                </c:pt>
                <c:pt idx="175">
                  <c:v>5/28/2015</c:v>
                </c:pt>
                <c:pt idx="176">
                  <c:v>5/29/2015</c:v>
                </c:pt>
                <c:pt idx="177">
                  <c:v>6/1/2015</c:v>
                </c:pt>
                <c:pt idx="178">
                  <c:v>6/2/2015</c:v>
                </c:pt>
                <c:pt idx="179">
                  <c:v>6/3/2015</c:v>
                </c:pt>
                <c:pt idx="180">
                  <c:v>6/4/2015</c:v>
                </c:pt>
                <c:pt idx="181">
                  <c:v>6/5/2015</c:v>
                </c:pt>
                <c:pt idx="182">
                  <c:v>6/8/2015</c:v>
                </c:pt>
                <c:pt idx="183">
                  <c:v>6/9/2015</c:v>
                </c:pt>
                <c:pt idx="184">
                  <c:v>6/10/2015</c:v>
                </c:pt>
                <c:pt idx="185">
                  <c:v>6/11/2015</c:v>
                </c:pt>
                <c:pt idx="186">
                  <c:v>6/12/2015</c:v>
                </c:pt>
                <c:pt idx="187">
                  <c:v>6/15/2015</c:v>
                </c:pt>
                <c:pt idx="188">
                  <c:v>6/16/2015</c:v>
                </c:pt>
                <c:pt idx="189">
                  <c:v>6/17/2015</c:v>
                </c:pt>
                <c:pt idx="190">
                  <c:v>6/18/2015</c:v>
                </c:pt>
                <c:pt idx="191">
                  <c:v>6/19/2015</c:v>
                </c:pt>
                <c:pt idx="192">
                  <c:v>6/22/2015</c:v>
                </c:pt>
                <c:pt idx="193">
                  <c:v>6/23/2015</c:v>
                </c:pt>
                <c:pt idx="194">
                  <c:v>6/24/2015</c:v>
                </c:pt>
                <c:pt idx="195">
                  <c:v>6/25/2015</c:v>
                </c:pt>
                <c:pt idx="196">
                  <c:v>6/26/2015</c:v>
                </c:pt>
                <c:pt idx="197">
                  <c:v>6/29/2015</c:v>
                </c:pt>
                <c:pt idx="198">
                  <c:v>6/30/2015</c:v>
                </c:pt>
                <c:pt idx="199">
                  <c:v>7/1/2015</c:v>
                </c:pt>
                <c:pt idx="200">
                  <c:v>7/2/2015</c:v>
                </c:pt>
                <c:pt idx="201">
                  <c:v>7/6/2015</c:v>
                </c:pt>
                <c:pt idx="202">
                  <c:v>7/7/2015</c:v>
                </c:pt>
                <c:pt idx="203">
                  <c:v>7/8/2015</c:v>
                </c:pt>
                <c:pt idx="204">
                  <c:v>7/9/2015</c:v>
                </c:pt>
                <c:pt idx="205">
                  <c:v>7/10/2015</c:v>
                </c:pt>
                <c:pt idx="206">
                  <c:v>7/13/2015</c:v>
                </c:pt>
                <c:pt idx="207">
                  <c:v>7/14/2015</c:v>
                </c:pt>
                <c:pt idx="208">
                  <c:v>7/15/2015</c:v>
                </c:pt>
                <c:pt idx="209">
                  <c:v>7/16/2015</c:v>
                </c:pt>
                <c:pt idx="210">
                  <c:v>7/17/2015</c:v>
                </c:pt>
                <c:pt idx="211">
                  <c:v>7/20/2015</c:v>
                </c:pt>
                <c:pt idx="212">
                  <c:v>7/21/2015</c:v>
                </c:pt>
                <c:pt idx="213">
                  <c:v>7/22/2015</c:v>
                </c:pt>
                <c:pt idx="214">
                  <c:v>7/23/2015</c:v>
                </c:pt>
                <c:pt idx="215">
                  <c:v>7/24/2015</c:v>
                </c:pt>
                <c:pt idx="216">
                  <c:v>7/27/2015</c:v>
                </c:pt>
                <c:pt idx="217">
                  <c:v>7/28/2015</c:v>
                </c:pt>
                <c:pt idx="218">
                  <c:v>7/29/2015</c:v>
                </c:pt>
                <c:pt idx="219">
                  <c:v>7/30/2015</c:v>
                </c:pt>
                <c:pt idx="220">
                  <c:v>7/31/2015</c:v>
                </c:pt>
                <c:pt idx="221">
                  <c:v>8/3/2015</c:v>
                </c:pt>
                <c:pt idx="222">
                  <c:v>8/4/2015</c:v>
                </c:pt>
                <c:pt idx="223">
                  <c:v>8/5/2015</c:v>
                </c:pt>
                <c:pt idx="224">
                  <c:v>8/6/2015</c:v>
                </c:pt>
                <c:pt idx="225">
                  <c:v>8/7/2015</c:v>
                </c:pt>
                <c:pt idx="226">
                  <c:v>8/10/2015</c:v>
                </c:pt>
                <c:pt idx="227">
                  <c:v>8/11/2015</c:v>
                </c:pt>
                <c:pt idx="228">
                  <c:v>8/12/2015</c:v>
                </c:pt>
                <c:pt idx="229">
                  <c:v>8/13/2015</c:v>
                </c:pt>
                <c:pt idx="230">
                  <c:v>8/14/2015</c:v>
                </c:pt>
                <c:pt idx="231">
                  <c:v>8/17/2015</c:v>
                </c:pt>
                <c:pt idx="232">
                  <c:v>8/18/2015</c:v>
                </c:pt>
                <c:pt idx="233">
                  <c:v>8/19/2015</c:v>
                </c:pt>
                <c:pt idx="234">
                  <c:v>8/20/2015</c:v>
                </c:pt>
                <c:pt idx="235">
                  <c:v>8/21/2015</c:v>
                </c:pt>
                <c:pt idx="236">
                  <c:v>8/24/2015</c:v>
                </c:pt>
                <c:pt idx="237">
                  <c:v>8/25/2015</c:v>
                </c:pt>
                <c:pt idx="238">
                  <c:v>8/26/2015</c:v>
                </c:pt>
                <c:pt idx="239">
                  <c:v>8/27/2015</c:v>
                </c:pt>
                <c:pt idx="240">
                  <c:v>8/28/2015</c:v>
                </c:pt>
                <c:pt idx="241">
                  <c:v>8/31/2015</c:v>
                </c:pt>
                <c:pt idx="242">
                  <c:v>9/1/2015</c:v>
                </c:pt>
                <c:pt idx="243">
                  <c:v>9/2/2015</c:v>
                </c:pt>
                <c:pt idx="244">
                  <c:v>9/3/2015</c:v>
                </c:pt>
                <c:pt idx="245">
                  <c:v>9/4/2015</c:v>
                </c:pt>
                <c:pt idx="246">
                  <c:v>9/8/2015</c:v>
                </c:pt>
                <c:pt idx="247">
                  <c:v>9/9/2015</c:v>
                </c:pt>
                <c:pt idx="248">
                  <c:v>9/10/2015</c:v>
                </c:pt>
                <c:pt idx="249">
                  <c:v>9/11/2015</c:v>
                </c:pt>
                <c:pt idx="250">
                  <c:v>9/14/2015</c:v>
                </c:pt>
                <c:pt idx="251">
                  <c:v>9/15/2015</c:v>
                </c:pt>
                <c:pt idx="252">
                  <c:v>9/16/2015</c:v>
                </c:pt>
                <c:pt idx="253">
                  <c:v>9/17/2015</c:v>
                </c:pt>
                <c:pt idx="254">
                  <c:v>9/18/2015</c:v>
                </c:pt>
                <c:pt idx="255">
                  <c:v>9/21/2015</c:v>
                </c:pt>
                <c:pt idx="256">
                  <c:v>9/22/2015</c:v>
                </c:pt>
                <c:pt idx="257">
                  <c:v>9/23/2015</c:v>
                </c:pt>
                <c:pt idx="258">
                  <c:v>9/24/2015</c:v>
                </c:pt>
                <c:pt idx="259">
                  <c:v>9/25/2015</c:v>
                </c:pt>
                <c:pt idx="260">
                  <c:v>9/28/2015</c:v>
                </c:pt>
                <c:pt idx="261">
                  <c:v>9/29/2015</c:v>
                </c:pt>
                <c:pt idx="262">
                  <c:v>9/30/2015</c:v>
                </c:pt>
                <c:pt idx="263">
                  <c:v>10/1/2015</c:v>
                </c:pt>
                <c:pt idx="264">
                  <c:v>10/2/2015</c:v>
                </c:pt>
                <c:pt idx="265">
                  <c:v>10/5/2015</c:v>
                </c:pt>
                <c:pt idx="266">
                  <c:v>10/6/2015</c:v>
                </c:pt>
                <c:pt idx="267">
                  <c:v>10/7/2015</c:v>
                </c:pt>
                <c:pt idx="268">
                  <c:v>10/8/2015</c:v>
                </c:pt>
                <c:pt idx="269">
                  <c:v>10/9/2015</c:v>
                </c:pt>
                <c:pt idx="270">
                  <c:v>10/12/2015</c:v>
                </c:pt>
                <c:pt idx="271">
                  <c:v>10/13/2015</c:v>
                </c:pt>
                <c:pt idx="272">
                  <c:v>10/14/2015</c:v>
                </c:pt>
                <c:pt idx="273">
                  <c:v>10/15/2015</c:v>
                </c:pt>
                <c:pt idx="274">
                  <c:v>10/16/2015</c:v>
                </c:pt>
                <c:pt idx="275">
                  <c:v>10/19/2015</c:v>
                </c:pt>
                <c:pt idx="276">
                  <c:v>10/20/2015</c:v>
                </c:pt>
                <c:pt idx="277">
                  <c:v>10/21/2015</c:v>
                </c:pt>
                <c:pt idx="278">
                  <c:v>10/22/2015</c:v>
                </c:pt>
                <c:pt idx="279">
                  <c:v>10/23/2015</c:v>
                </c:pt>
                <c:pt idx="280">
                  <c:v>10/26/2015</c:v>
                </c:pt>
                <c:pt idx="281">
                  <c:v>10/27/2015</c:v>
                </c:pt>
                <c:pt idx="282">
                  <c:v>10/28/2015</c:v>
                </c:pt>
                <c:pt idx="283">
                  <c:v>10/29/2015</c:v>
                </c:pt>
                <c:pt idx="284">
                  <c:v>10/30/2015</c:v>
                </c:pt>
                <c:pt idx="285">
                  <c:v>11/2/2015</c:v>
                </c:pt>
                <c:pt idx="286">
                  <c:v>11/3/2015</c:v>
                </c:pt>
                <c:pt idx="287">
                  <c:v>11/4/2015</c:v>
                </c:pt>
                <c:pt idx="288">
                  <c:v>11/5/2015</c:v>
                </c:pt>
                <c:pt idx="289">
                  <c:v>11/6/2015</c:v>
                </c:pt>
                <c:pt idx="290">
                  <c:v>11/9/2015</c:v>
                </c:pt>
                <c:pt idx="291">
                  <c:v>11/10/2015</c:v>
                </c:pt>
                <c:pt idx="292">
                  <c:v>11/11/2015</c:v>
                </c:pt>
                <c:pt idx="293">
                  <c:v>11/12/2015</c:v>
                </c:pt>
                <c:pt idx="294">
                  <c:v>11/13/2015</c:v>
                </c:pt>
                <c:pt idx="295">
                  <c:v>11/16/2015</c:v>
                </c:pt>
                <c:pt idx="296">
                  <c:v>11/17/2015</c:v>
                </c:pt>
                <c:pt idx="297">
                  <c:v>11/18/2015</c:v>
                </c:pt>
                <c:pt idx="298">
                  <c:v>11/19/2015</c:v>
                </c:pt>
                <c:pt idx="299">
                  <c:v>11/20/2015</c:v>
                </c:pt>
                <c:pt idx="300">
                  <c:v>11/23/2015</c:v>
                </c:pt>
                <c:pt idx="301">
                  <c:v>11/24/2015</c:v>
                </c:pt>
                <c:pt idx="302">
                  <c:v>11/25/2015</c:v>
                </c:pt>
                <c:pt idx="303">
                  <c:v>11/27/2015</c:v>
                </c:pt>
                <c:pt idx="304">
                  <c:v>11/30/2015</c:v>
                </c:pt>
                <c:pt idx="305">
                  <c:v>12/1/2015</c:v>
                </c:pt>
                <c:pt idx="306">
                  <c:v>12/2/2015</c:v>
                </c:pt>
                <c:pt idx="307">
                  <c:v>12/3/2015</c:v>
                </c:pt>
                <c:pt idx="308">
                  <c:v>12/4/2015</c:v>
                </c:pt>
                <c:pt idx="309">
                  <c:v>12/7/2015</c:v>
                </c:pt>
                <c:pt idx="310">
                  <c:v>12/8/2015</c:v>
                </c:pt>
                <c:pt idx="311">
                  <c:v>12/9/2015</c:v>
                </c:pt>
                <c:pt idx="312">
                  <c:v>12/10/2015</c:v>
                </c:pt>
                <c:pt idx="313">
                  <c:v>12/11/2015</c:v>
                </c:pt>
                <c:pt idx="314">
                  <c:v>12/14/2015</c:v>
                </c:pt>
                <c:pt idx="315">
                  <c:v>12/15/2015</c:v>
                </c:pt>
                <c:pt idx="316">
                  <c:v>12/16/2015</c:v>
                </c:pt>
                <c:pt idx="317">
                  <c:v>12/17/2015</c:v>
                </c:pt>
                <c:pt idx="318">
                  <c:v>12/18/2015</c:v>
                </c:pt>
                <c:pt idx="319">
                  <c:v>12/21/2015</c:v>
                </c:pt>
                <c:pt idx="320">
                  <c:v>12/22/2015</c:v>
                </c:pt>
                <c:pt idx="321">
                  <c:v>12/23/2015</c:v>
                </c:pt>
                <c:pt idx="322">
                  <c:v>12/24/2015</c:v>
                </c:pt>
                <c:pt idx="323">
                  <c:v>12/28/2015</c:v>
                </c:pt>
                <c:pt idx="324">
                  <c:v>12/29/2015</c:v>
                </c:pt>
                <c:pt idx="325">
                  <c:v>12/30/2015</c:v>
                </c:pt>
                <c:pt idx="326">
                  <c:v>12/31/2015</c:v>
                </c:pt>
                <c:pt idx="327">
                  <c:v>1/4/2016</c:v>
                </c:pt>
                <c:pt idx="328">
                  <c:v>1/5/2016</c:v>
                </c:pt>
                <c:pt idx="329">
                  <c:v>1/6/2016</c:v>
                </c:pt>
                <c:pt idx="330">
                  <c:v>1/7/2016</c:v>
                </c:pt>
                <c:pt idx="331">
                  <c:v>1/8/2016</c:v>
                </c:pt>
                <c:pt idx="332">
                  <c:v>1/11/2016</c:v>
                </c:pt>
                <c:pt idx="333">
                  <c:v>1/12/2016</c:v>
                </c:pt>
                <c:pt idx="334">
                  <c:v>1/13/2016</c:v>
                </c:pt>
                <c:pt idx="335">
                  <c:v>1/14/2016</c:v>
                </c:pt>
                <c:pt idx="336">
                  <c:v>1/15/2016</c:v>
                </c:pt>
                <c:pt idx="337">
                  <c:v>1/19/2016</c:v>
                </c:pt>
                <c:pt idx="338">
                  <c:v>1/20/2016</c:v>
                </c:pt>
                <c:pt idx="339">
                  <c:v>1/21/2016</c:v>
                </c:pt>
                <c:pt idx="340">
                  <c:v>1/22/2016</c:v>
                </c:pt>
                <c:pt idx="341">
                  <c:v>1/25/2016</c:v>
                </c:pt>
                <c:pt idx="342">
                  <c:v>1/26/2016</c:v>
                </c:pt>
                <c:pt idx="343">
                  <c:v>1/27/2016</c:v>
                </c:pt>
                <c:pt idx="344">
                  <c:v>1/28/2016</c:v>
                </c:pt>
                <c:pt idx="345">
                  <c:v>1/29/2016</c:v>
                </c:pt>
                <c:pt idx="346">
                  <c:v>2/1/2016</c:v>
                </c:pt>
                <c:pt idx="347">
                  <c:v>2/2/2016</c:v>
                </c:pt>
                <c:pt idx="348">
                  <c:v>2/3/2016</c:v>
                </c:pt>
                <c:pt idx="349">
                  <c:v>2/4/2016</c:v>
                </c:pt>
                <c:pt idx="350">
                  <c:v>2/5/2016</c:v>
                </c:pt>
                <c:pt idx="351">
                  <c:v>2/8/2016</c:v>
                </c:pt>
                <c:pt idx="352">
                  <c:v>2/9/2016</c:v>
                </c:pt>
                <c:pt idx="353">
                  <c:v>2/10/2016</c:v>
                </c:pt>
                <c:pt idx="354">
                  <c:v>2/11/2016</c:v>
                </c:pt>
                <c:pt idx="355">
                  <c:v>2/12/2016</c:v>
                </c:pt>
                <c:pt idx="356">
                  <c:v>2/16/2016</c:v>
                </c:pt>
                <c:pt idx="357">
                  <c:v>2/17/2016</c:v>
                </c:pt>
                <c:pt idx="358">
                  <c:v>2/18/2016</c:v>
                </c:pt>
                <c:pt idx="359">
                  <c:v>2/19/2016</c:v>
                </c:pt>
                <c:pt idx="360">
                  <c:v>2/22/2016</c:v>
                </c:pt>
                <c:pt idx="361">
                  <c:v>2/23/2016</c:v>
                </c:pt>
                <c:pt idx="362">
                  <c:v>2/24/2016</c:v>
                </c:pt>
                <c:pt idx="363">
                  <c:v>2/25/2016</c:v>
                </c:pt>
                <c:pt idx="364">
                  <c:v>2/26/2016</c:v>
                </c:pt>
                <c:pt idx="365">
                  <c:v>2/29/2016</c:v>
                </c:pt>
                <c:pt idx="366">
                  <c:v>3/1/2016</c:v>
                </c:pt>
                <c:pt idx="367">
                  <c:v>3/2/2016</c:v>
                </c:pt>
                <c:pt idx="368">
                  <c:v>3/3/2016</c:v>
                </c:pt>
                <c:pt idx="369">
                  <c:v>3/4/2016</c:v>
                </c:pt>
                <c:pt idx="370">
                  <c:v>3/7/2016</c:v>
                </c:pt>
                <c:pt idx="371">
                  <c:v>3/8/2016</c:v>
                </c:pt>
                <c:pt idx="372">
                  <c:v>3/9/2016</c:v>
                </c:pt>
                <c:pt idx="373">
                  <c:v>3/10/2016</c:v>
                </c:pt>
                <c:pt idx="374">
                  <c:v>3/11/2016</c:v>
                </c:pt>
                <c:pt idx="375">
                  <c:v>3/14/2016</c:v>
                </c:pt>
                <c:pt idx="376">
                  <c:v>3/15/2016</c:v>
                </c:pt>
                <c:pt idx="377">
                  <c:v>3/16/2016</c:v>
                </c:pt>
                <c:pt idx="378">
                  <c:v>3/17/2016</c:v>
                </c:pt>
                <c:pt idx="379">
                  <c:v>3/18/2016</c:v>
                </c:pt>
                <c:pt idx="380">
                  <c:v>3/21/2016</c:v>
                </c:pt>
                <c:pt idx="381">
                  <c:v>3/22/2016</c:v>
                </c:pt>
                <c:pt idx="382">
                  <c:v>3/23/2016</c:v>
                </c:pt>
                <c:pt idx="383">
                  <c:v>3/24/2016</c:v>
                </c:pt>
                <c:pt idx="384">
                  <c:v>3/28/2016</c:v>
                </c:pt>
                <c:pt idx="385">
                  <c:v>3/29/2016</c:v>
                </c:pt>
                <c:pt idx="386">
                  <c:v>3/30/2016</c:v>
                </c:pt>
                <c:pt idx="387">
                  <c:v>3/31/2016</c:v>
                </c:pt>
                <c:pt idx="388">
                  <c:v>4/1/2016</c:v>
                </c:pt>
                <c:pt idx="389">
                  <c:v>4/4/2016</c:v>
                </c:pt>
                <c:pt idx="390">
                  <c:v>4/5/2016</c:v>
                </c:pt>
                <c:pt idx="391">
                  <c:v>4/6/2016</c:v>
                </c:pt>
                <c:pt idx="392">
                  <c:v>4/7/2016</c:v>
                </c:pt>
                <c:pt idx="393">
                  <c:v>4/8/2016</c:v>
                </c:pt>
                <c:pt idx="394">
                  <c:v>4/11/2016</c:v>
                </c:pt>
                <c:pt idx="395">
                  <c:v>4/12/2016</c:v>
                </c:pt>
                <c:pt idx="396">
                  <c:v>4/13/2016</c:v>
                </c:pt>
                <c:pt idx="397">
                  <c:v>4/14/2016</c:v>
                </c:pt>
                <c:pt idx="398">
                  <c:v>4/15/2016</c:v>
                </c:pt>
                <c:pt idx="399">
                  <c:v>4/18/2016</c:v>
                </c:pt>
                <c:pt idx="400">
                  <c:v>4/19/2016</c:v>
                </c:pt>
                <c:pt idx="401">
                  <c:v>4/20/2016</c:v>
                </c:pt>
                <c:pt idx="402">
                  <c:v>4/21/2016</c:v>
                </c:pt>
                <c:pt idx="403">
                  <c:v>4/22/2016</c:v>
                </c:pt>
                <c:pt idx="404">
                  <c:v>4/25/2016</c:v>
                </c:pt>
                <c:pt idx="405">
                  <c:v>4/26/2016</c:v>
                </c:pt>
                <c:pt idx="406">
                  <c:v>4/27/2016</c:v>
                </c:pt>
                <c:pt idx="407">
                  <c:v>4/28/2016</c:v>
                </c:pt>
                <c:pt idx="408">
                  <c:v>4/29/2016</c:v>
                </c:pt>
                <c:pt idx="409">
                  <c:v>5/2/2016</c:v>
                </c:pt>
                <c:pt idx="410">
                  <c:v>5/3/2016</c:v>
                </c:pt>
                <c:pt idx="411">
                  <c:v>5/4/2016</c:v>
                </c:pt>
                <c:pt idx="412">
                  <c:v>5/5/2016</c:v>
                </c:pt>
                <c:pt idx="413">
                  <c:v>5/6/2016</c:v>
                </c:pt>
                <c:pt idx="414">
                  <c:v>5/9/2016</c:v>
                </c:pt>
                <c:pt idx="415">
                  <c:v>5/10/2016</c:v>
                </c:pt>
                <c:pt idx="416">
                  <c:v>5/11/2016</c:v>
                </c:pt>
                <c:pt idx="417">
                  <c:v>5/12/2016</c:v>
                </c:pt>
                <c:pt idx="418">
                  <c:v>5/13/2016</c:v>
                </c:pt>
                <c:pt idx="419">
                  <c:v>5/16/2016</c:v>
                </c:pt>
                <c:pt idx="420">
                  <c:v>5/17/2016</c:v>
                </c:pt>
                <c:pt idx="421">
                  <c:v>5/18/2016</c:v>
                </c:pt>
                <c:pt idx="422">
                  <c:v>5/19/2016</c:v>
                </c:pt>
                <c:pt idx="423">
                  <c:v>5/20/2016</c:v>
                </c:pt>
                <c:pt idx="424">
                  <c:v>5/23/2016</c:v>
                </c:pt>
                <c:pt idx="425">
                  <c:v>5/24/2016</c:v>
                </c:pt>
                <c:pt idx="426">
                  <c:v>5/25/2016</c:v>
                </c:pt>
                <c:pt idx="427">
                  <c:v>5/26/2016</c:v>
                </c:pt>
                <c:pt idx="428">
                  <c:v>5/27/2016</c:v>
                </c:pt>
                <c:pt idx="429">
                  <c:v>5/31/2016</c:v>
                </c:pt>
                <c:pt idx="430">
                  <c:v>6/1/2016</c:v>
                </c:pt>
                <c:pt idx="431">
                  <c:v>6/2/2016</c:v>
                </c:pt>
                <c:pt idx="432">
                  <c:v>6/3/2016</c:v>
                </c:pt>
                <c:pt idx="433">
                  <c:v>6/6/2016</c:v>
                </c:pt>
                <c:pt idx="434">
                  <c:v>6/7/2016</c:v>
                </c:pt>
                <c:pt idx="435">
                  <c:v>6/8/2016</c:v>
                </c:pt>
                <c:pt idx="436">
                  <c:v>6/9/2016</c:v>
                </c:pt>
                <c:pt idx="437">
                  <c:v>6/10/2016</c:v>
                </c:pt>
                <c:pt idx="438">
                  <c:v>6/13/2016</c:v>
                </c:pt>
                <c:pt idx="439">
                  <c:v>6/14/2016</c:v>
                </c:pt>
                <c:pt idx="440">
                  <c:v>6/15/2016</c:v>
                </c:pt>
                <c:pt idx="441">
                  <c:v>6/16/2016</c:v>
                </c:pt>
                <c:pt idx="442">
                  <c:v>6/17/2016</c:v>
                </c:pt>
                <c:pt idx="443">
                  <c:v>6/20/2016</c:v>
                </c:pt>
                <c:pt idx="444">
                  <c:v>6/21/2016</c:v>
                </c:pt>
                <c:pt idx="445">
                  <c:v>6/22/2016</c:v>
                </c:pt>
                <c:pt idx="446">
                  <c:v>6/23/2016</c:v>
                </c:pt>
                <c:pt idx="447">
                  <c:v>6/24/2016</c:v>
                </c:pt>
                <c:pt idx="448">
                  <c:v>6/27/2016</c:v>
                </c:pt>
                <c:pt idx="449">
                  <c:v>6/28/2016</c:v>
                </c:pt>
                <c:pt idx="450">
                  <c:v>6/29/2016</c:v>
                </c:pt>
                <c:pt idx="451">
                  <c:v>6/30/2016</c:v>
                </c:pt>
                <c:pt idx="452">
                  <c:v>7/1/2016</c:v>
                </c:pt>
                <c:pt idx="453">
                  <c:v>7/5/2016</c:v>
                </c:pt>
                <c:pt idx="454">
                  <c:v>7/6/2016</c:v>
                </c:pt>
                <c:pt idx="455">
                  <c:v>7/7/2016</c:v>
                </c:pt>
                <c:pt idx="456">
                  <c:v>7/8/2016</c:v>
                </c:pt>
                <c:pt idx="457">
                  <c:v>7/11/2016</c:v>
                </c:pt>
                <c:pt idx="458">
                  <c:v>7/12/2016</c:v>
                </c:pt>
                <c:pt idx="459">
                  <c:v>7/13/2016</c:v>
                </c:pt>
                <c:pt idx="460">
                  <c:v>7/14/2016</c:v>
                </c:pt>
                <c:pt idx="461">
                  <c:v>7/15/2016</c:v>
                </c:pt>
                <c:pt idx="462">
                  <c:v>7/18/2016</c:v>
                </c:pt>
                <c:pt idx="463">
                  <c:v>7/19/2016</c:v>
                </c:pt>
                <c:pt idx="464">
                  <c:v>7/20/2016</c:v>
                </c:pt>
                <c:pt idx="465">
                  <c:v>7/21/2016</c:v>
                </c:pt>
                <c:pt idx="466">
                  <c:v>7/22/2016</c:v>
                </c:pt>
                <c:pt idx="467">
                  <c:v>7/25/2016</c:v>
                </c:pt>
                <c:pt idx="468">
                  <c:v>7/26/2016</c:v>
                </c:pt>
                <c:pt idx="469">
                  <c:v>7/27/2016</c:v>
                </c:pt>
                <c:pt idx="470">
                  <c:v>7/28/2016</c:v>
                </c:pt>
                <c:pt idx="471">
                  <c:v>7/29/2016</c:v>
                </c:pt>
                <c:pt idx="472">
                  <c:v>8/1/2016</c:v>
                </c:pt>
                <c:pt idx="473">
                  <c:v>8/2/2016</c:v>
                </c:pt>
                <c:pt idx="474">
                  <c:v>8/3/2016</c:v>
                </c:pt>
                <c:pt idx="475">
                  <c:v>8/4/2016</c:v>
                </c:pt>
                <c:pt idx="476">
                  <c:v>8/5/2016</c:v>
                </c:pt>
                <c:pt idx="477">
                  <c:v>8/8/2016</c:v>
                </c:pt>
                <c:pt idx="478">
                  <c:v>8/9/2016</c:v>
                </c:pt>
                <c:pt idx="479">
                  <c:v>8/10/2016</c:v>
                </c:pt>
                <c:pt idx="480">
                  <c:v>8/11/2016</c:v>
                </c:pt>
                <c:pt idx="481">
                  <c:v>8/12/2016</c:v>
                </c:pt>
                <c:pt idx="482">
                  <c:v>8/15/2016</c:v>
                </c:pt>
                <c:pt idx="483">
                  <c:v>8/16/2016</c:v>
                </c:pt>
                <c:pt idx="484">
                  <c:v>8/17/2016</c:v>
                </c:pt>
                <c:pt idx="485">
                  <c:v>8/18/2016</c:v>
                </c:pt>
                <c:pt idx="486">
                  <c:v>8/19/2016</c:v>
                </c:pt>
                <c:pt idx="487">
                  <c:v>8/22/2016</c:v>
                </c:pt>
                <c:pt idx="488">
                  <c:v>8/23/2016</c:v>
                </c:pt>
                <c:pt idx="489">
                  <c:v>8/24/2016</c:v>
                </c:pt>
                <c:pt idx="490">
                  <c:v>8/25/2016</c:v>
                </c:pt>
                <c:pt idx="491">
                  <c:v>8/26/2016</c:v>
                </c:pt>
                <c:pt idx="492">
                  <c:v>8/29/2016</c:v>
                </c:pt>
                <c:pt idx="493">
                  <c:v>8/30/2016</c:v>
                </c:pt>
                <c:pt idx="494">
                  <c:v>8/31/2016</c:v>
                </c:pt>
                <c:pt idx="495">
                  <c:v>9/1/2016</c:v>
                </c:pt>
                <c:pt idx="496">
                  <c:v>9/2/2016</c:v>
                </c:pt>
                <c:pt idx="497">
                  <c:v>9/6/2016</c:v>
                </c:pt>
                <c:pt idx="498">
                  <c:v>9/7/2016</c:v>
                </c:pt>
                <c:pt idx="499">
                  <c:v>9/8/2016</c:v>
                </c:pt>
                <c:pt idx="500">
                  <c:v>9/9/2016</c:v>
                </c:pt>
                <c:pt idx="501">
                  <c:v>9/12/2016</c:v>
                </c:pt>
                <c:pt idx="502">
                  <c:v>9/13/2016</c:v>
                </c:pt>
                <c:pt idx="503">
                  <c:v>9/14/2016</c:v>
                </c:pt>
                <c:pt idx="504">
                  <c:v>9/15/2016</c:v>
                </c:pt>
                <c:pt idx="505">
                  <c:v>9/16/2016</c:v>
                </c:pt>
                <c:pt idx="506">
                  <c:v>9/19/2016</c:v>
                </c:pt>
                <c:pt idx="507">
                  <c:v>9/20/2016</c:v>
                </c:pt>
                <c:pt idx="508">
                  <c:v>9/21/2016</c:v>
                </c:pt>
                <c:pt idx="509">
                  <c:v>9/22/2016</c:v>
                </c:pt>
                <c:pt idx="510">
                  <c:v>9/23/2016</c:v>
                </c:pt>
                <c:pt idx="511">
                  <c:v>9/26/2016</c:v>
                </c:pt>
                <c:pt idx="512">
                  <c:v>9/27/2016</c:v>
                </c:pt>
                <c:pt idx="513">
                  <c:v>9/28/2016</c:v>
                </c:pt>
                <c:pt idx="514">
                  <c:v>9/29/2016</c:v>
                </c:pt>
                <c:pt idx="515">
                  <c:v>9/30/2016</c:v>
                </c:pt>
                <c:pt idx="516">
                  <c:v>10/3/2016</c:v>
                </c:pt>
                <c:pt idx="517">
                  <c:v>10/4/2016</c:v>
                </c:pt>
                <c:pt idx="518">
                  <c:v>10/5/2016</c:v>
                </c:pt>
                <c:pt idx="519">
                  <c:v>10/6/2016</c:v>
                </c:pt>
                <c:pt idx="520">
                  <c:v>10/7/2016</c:v>
                </c:pt>
                <c:pt idx="521">
                  <c:v>10/10/2016</c:v>
                </c:pt>
                <c:pt idx="522">
                  <c:v>10/11/2016</c:v>
                </c:pt>
                <c:pt idx="523">
                  <c:v>10/12/2016</c:v>
                </c:pt>
                <c:pt idx="524">
                  <c:v>10/13/2016</c:v>
                </c:pt>
                <c:pt idx="525">
                  <c:v>10/14/2016</c:v>
                </c:pt>
                <c:pt idx="526">
                  <c:v>10/17/2016</c:v>
                </c:pt>
                <c:pt idx="527">
                  <c:v>10/18/2016</c:v>
                </c:pt>
                <c:pt idx="528">
                  <c:v>10/19/2016</c:v>
                </c:pt>
                <c:pt idx="529">
                  <c:v>10/20/2016</c:v>
                </c:pt>
                <c:pt idx="530">
                  <c:v>10/21/2016</c:v>
                </c:pt>
                <c:pt idx="531">
                  <c:v>10/24/2016</c:v>
                </c:pt>
                <c:pt idx="532">
                  <c:v>10/25/2016</c:v>
                </c:pt>
                <c:pt idx="533">
                  <c:v>10/26/2016</c:v>
                </c:pt>
                <c:pt idx="534">
                  <c:v>10/27/2016</c:v>
                </c:pt>
                <c:pt idx="535">
                  <c:v>10/28/2016</c:v>
                </c:pt>
                <c:pt idx="536">
                  <c:v>10/31/2016</c:v>
                </c:pt>
                <c:pt idx="537">
                  <c:v>11/1/2016</c:v>
                </c:pt>
                <c:pt idx="538">
                  <c:v>11/2/2016</c:v>
                </c:pt>
                <c:pt idx="539">
                  <c:v>11/3/2016</c:v>
                </c:pt>
                <c:pt idx="540">
                  <c:v>11/4/2016</c:v>
                </c:pt>
                <c:pt idx="541">
                  <c:v>11/7/2016</c:v>
                </c:pt>
                <c:pt idx="542">
                  <c:v>11/8/2016</c:v>
                </c:pt>
                <c:pt idx="543">
                  <c:v>11/9/2016</c:v>
                </c:pt>
                <c:pt idx="544">
                  <c:v>11/10/2016</c:v>
                </c:pt>
                <c:pt idx="545">
                  <c:v>11/11/2016</c:v>
                </c:pt>
                <c:pt idx="546">
                  <c:v>11/14/2016</c:v>
                </c:pt>
                <c:pt idx="547">
                  <c:v>11/15/2016</c:v>
                </c:pt>
                <c:pt idx="548">
                  <c:v>11/16/2016</c:v>
                </c:pt>
                <c:pt idx="549">
                  <c:v>11/17/2016</c:v>
                </c:pt>
                <c:pt idx="550">
                  <c:v>11/18/2016</c:v>
                </c:pt>
                <c:pt idx="551">
                  <c:v>11/21/2016</c:v>
                </c:pt>
                <c:pt idx="552">
                  <c:v>11/22/2016</c:v>
                </c:pt>
                <c:pt idx="553">
                  <c:v>11/23/2016</c:v>
                </c:pt>
                <c:pt idx="554">
                  <c:v>11/25/2016</c:v>
                </c:pt>
                <c:pt idx="555">
                  <c:v>11/28/2016</c:v>
                </c:pt>
                <c:pt idx="556">
                  <c:v>11/29/2016</c:v>
                </c:pt>
                <c:pt idx="557">
                  <c:v>11/30/2016</c:v>
                </c:pt>
                <c:pt idx="558">
                  <c:v>12/1/2016</c:v>
                </c:pt>
                <c:pt idx="559">
                  <c:v>12/2/2016</c:v>
                </c:pt>
                <c:pt idx="560">
                  <c:v>12/5/2016</c:v>
                </c:pt>
                <c:pt idx="561">
                  <c:v>12/6/2016</c:v>
                </c:pt>
                <c:pt idx="562">
                  <c:v>12/7/2016</c:v>
                </c:pt>
                <c:pt idx="563">
                  <c:v>12/8/2016</c:v>
                </c:pt>
                <c:pt idx="564">
                  <c:v>12/9/2016</c:v>
                </c:pt>
                <c:pt idx="565">
                  <c:v>12/12/2016</c:v>
                </c:pt>
                <c:pt idx="566">
                  <c:v>12/13/2016</c:v>
                </c:pt>
                <c:pt idx="567">
                  <c:v>12/14/2016</c:v>
                </c:pt>
                <c:pt idx="568">
                  <c:v>12/15/2016</c:v>
                </c:pt>
                <c:pt idx="569">
                  <c:v>12/16/2016</c:v>
                </c:pt>
                <c:pt idx="570">
                  <c:v>12/19/2016</c:v>
                </c:pt>
                <c:pt idx="571">
                  <c:v>12/20/2016</c:v>
                </c:pt>
                <c:pt idx="572">
                  <c:v>12/21/2016</c:v>
                </c:pt>
                <c:pt idx="573">
                  <c:v>12/22/2016</c:v>
                </c:pt>
                <c:pt idx="574">
                  <c:v>12/23/2016</c:v>
                </c:pt>
                <c:pt idx="575">
                  <c:v>12/27/2016</c:v>
                </c:pt>
                <c:pt idx="576">
                  <c:v>12/28/2016</c:v>
                </c:pt>
                <c:pt idx="577">
                  <c:v>12/29/2016</c:v>
                </c:pt>
                <c:pt idx="578">
                  <c:v>12/30/2016</c:v>
                </c:pt>
                <c:pt idx="579">
                  <c:v>1/3/2017</c:v>
                </c:pt>
                <c:pt idx="580">
                  <c:v>1/4/2017</c:v>
                </c:pt>
                <c:pt idx="581">
                  <c:v>1/5/2017</c:v>
                </c:pt>
                <c:pt idx="582">
                  <c:v>1/6/2017</c:v>
                </c:pt>
                <c:pt idx="583">
                  <c:v>1/9/2017</c:v>
                </c:pt>
                <c:pt idx="584">
                  <c:v>1/10/2017</c:v>
                </c:pt>
                <c:pt idx="585">
                  <c:v>1/11/2017</c:v>
                </c:pt>
                <c:pt idx="586">
                  <c:v>1/12/2017</c:v>
                </c:pt>
                <c:pt idx="587">
                  <c:v>1/13/2017</c:v>
                </c:pt>
                <c:pt idx="588">
                  <c:v>1/17/2017</c:v>
                </c:pt>
                <c:pt idx="589">
                  <c:v>1/18/2017</c:v>
                </c:pt>
                <c:pt idx="590">
                  <c:v>1/19/2017</c:v>
                </c:pt>
                <c:pt idx="591">
                  <c:v>1/20/2017</c:v>
                </c:pt>
                <c:pt idx="592">
                  <c:v>1/23/2017</c:v>
                </c:pt>
                <c:pt idx="593">
                  <c:v>1/24/2017</c:v>
                </c:pt>
                <c:pt idx="594">
                  <c:v>1/25/2017</c:v>
                </c:pt>
                <c:pt idx="595">
                  <c:v>1/26/2017</c:v>
                </c:pt>
                <c:pt idx="596">
                  <c:v>1/27/2017</c:v>
                </c:pt>
                <c:pt idx="597">
                  <c:v>1/30/2017</c:v>
                </c:pt>
                <c:pt idx="598">
                  <c:v>1/31/2017</c:v>
                </c:pt>
                <c:pt idx="599">
                  <c:v>2/1/2017</c:v>
                </c:pt>
                <c:pt idx="600">
                  <c:v>2/2/2017</c:v>
                </c:pt>
                <c:pt idx="601">
                  <c:v>2/3/2017</c:v>
                </c:pt>
                <c:pt idx="602">
                  <c:v>2/6/2017</c:v>
                </c:pt>
                <c:pt idx="603">
                  <c:v>2/7/2017</c:v>
                </c:pt>
                <c:pt idx="604">
                  <c:v>2/8/2017</c:v>
                </c:pt>
                <c:pt idx="605">
                  <c:v>2/9/2017</c:v>
                </c:pt>
                <c:pt idx="606">
                  <c:v>2/10/2017</c:v>
                </c:pt>
                <c:pt idx="607">
                  <c:v>2/13/2017</c:v>
                </c:pt>
                <c:pt idx="608">
                  <c:v>2/14/2017</c:v>
                </c:pt>
                <c:pt idx="609">
                  <c:v>2/15/2017</c:v>
                </c:pt>
                <c:pt idx="610">
                  <c:v>2/16/2017</c:v>
                </c:pt>
                <c:pt idx="611">
                  <c:v>2/17/2017</c:v>
                </c:pt>
                <c:pt idx="612">
                  <c:v>2/21/2017</c:v>
                </c:pt>
                <c:pt idx="613">
                  <c:v>2/22/2017</c:v>
                </c:pt>
                <c:pt idx="614">
                  <c:v>2/23/2017</c:v>
                </c:pt>
                <c:pt idx="615">
                  <c:v>2/24/2017</c:v>
                </c:pt>
                <c:pt idx="616">
                  <c:v>2/27/2017</c:v>
                </c:pt>
                <c:pt idx="617">
                  <c:v>2/28/2017</c:v>
                </c:pt>
                <c:pt idx="618">
                  <c:v>3/1/2017</c:v>
                </c:pt>
                <c:pt idx="619">
                  <c:v>3/2/2017</c:v>
                </c:pt>
                <c:pt idx="620">
                  <c:v>3/3/2017</c:v>
                </c:pt>
                <c:pt idx="621">
                  <c:v>3/6/2017</c:v>
                </c:pt>
                <c:pt idx="622">
                  <c:v>3/7/2017</c:v>
                </c:pt>
                <c:pt idx="623">
                  <c:v>3/8/2017</c:v>
                </c:pt>
                <c:pt idx="624">
                  <c:v>3/9/2017</c:v>
                </c:pt>
                <c:pt idx="625">
                  <c:v>3/10/2017</c:v>
                </c:pt>
                <c:pt idx="626">
                  <c:v>3/13/2017</c:v>
                </c:pt>
                <c:pt idx="627">
                  <c:v>3/14/2017</c:v>
                </c:pt>
                <c:pt idx="628">
                  <c:v>3/15/2017</c:v>
                </c:pt>
                <c:pt idx="629">
                  <c:v>3/16/2017</c:v>
                </c:pt>
                <c:pt idx="630">
                  <c:v>3/17/2017</c:v>
                </c:pt>
                <c:pt idx="631">
                  <c:v>3/20/2017</c:v>
                </c:pt>
                <c:pt idx="632">
                  <c:v>3/21/2017</c:v>
                </c:pt>
                <c:pt idx="633">
                  <c:v>3/22/2017</c:v>
                </c:pt>
                <c:pt idx="634">
                  <c:v>3/23/2017</c:v>
                </c:pt>
                <c:pt idx="635">
                  <c:v>3/24/2017</c:v>
                </c:pt>
                <c:pt idx="636">
                  <c:v>3/27/2017</c:v>
                </c:pt>
                <c:pt idx="637">
                  <c:v>3/28/2017</c:v>
                </c:pt>
                <c:pt idx="638">
                  <c:v>3/29/2017</c:v>
                </c:pt>
                <c:pt idx="639">
                  <c:v>3/30/2017</c:v>
                </c:pt>
                <c:pt idx="640">
                  <c:v>3/31/2017</c:v>
                </c:pt>
                <c:pt idx="641">
                  <c:v>4/3/2017</c:v>
                </c:pt>
                <c:pt idx="642">
                  <c:v>4/4/2017</c:v>
                </c:pt>
                <c:pt idx="643">
                  <c:v>4/5/2017</c:v>
                </c:pt>
                <c:pt idx="644">
                  <c:v>4/6/2017</c:v>
                </c:pt>
                <c:pt idx="645">
                  <c:v>4/7/2017</c:v>
                </c:pt>
                <c:pt idx="646">
                  <c:v>4/10/2017</c:v>
                </c:pt>
                <c:pt idx="647">
                  <c:v>4/11/2017</c:v>
                </c:pt>
                <c:pt idx="648">
                  <c:v>4/12/2017</c:v>
                </c:pt>
                <c:pt idx="649">
                  <c:v>4/13/2017</c:v>
                </c:pt>
                <c:pt idx="650">
                  <c:v>4/17/2017</c:v>
                </c:pt>
                <c:pt idx="651">
                  <c:v>4/18/2017</c:v>
                </c:pt>
                <c:pt idx="652">
                  <c:v>4/19/2017</c:v>
                </c:pt>
                <c:pt idx="653">
                  <c:v>4/20/2017</c:v>
                </c:pt>
                <c:pt idx="654">
                  <c:v>4/21/2017</c:v>
                </c:pt>
                <c:pt idx="655">
                  <c:v>4/24/2017</c:v>
                </c:pt>
                <c:pt idx="656">
                  <c:v>4/25/2017</c:v>
                </c:pt>
                <c:pt idx="657">
                  <c:v>4/26/2017</c:v>
                </c:pt>
                <c:pt idx="658">
                  <c:v>4/27/2017</c:v>
                </c:pt>
                <c:pt idx="659">
                  <c:v>4/28/2017</c:v>
                </c:pt>
                <c:pt idx="660">
                  <c:v>5/1/2017</c:v>
                </c:pt>
                <c:pt idx="661">
                  <c:v>5/2/2017</c:v>
                </c:pt>
                <c:pt idx="662">
                  <c:v>5/3/2017</c:v>
                </c:pt>
                <c:pt idx="663">
                  <c:v>5/4/2017</c:v>
                </c:pt>
                <c:pt idx="664">
                  <c:v>5/5/2017</c:v>
                </c:pt>
                <c:pt idx="665">
                  <c:v>5/8/2017</c:v>
                </c:pt>
                <c:pt idx="666">
                  <c:v>5/9/2017</c:v>
                </c:pt>
                <c:pt idx="667">
                  <c:v>5/10/2017</c:v>
                </c:pt>
                <c:pt idx="668">
                  <c:v>5/11/2017</c:v>
                </c:pt>
                <c:pt idx="669">
                  <c:v>5/12/2017</c:v>
                </c:pt>
                <c:pt idx="670">
                  <c:v>5/15/2017</c:v>
                </c:pt>
                <c:pt idx="671">
                  <c:v>5/16/2017</c:v>
                </c:pt>
                <c:pt idx="672">
                  <c:v>5/17/2017</c:v>
                </c:pt>
                <c:pt idx="673">
                  <c:v>5/18/2017</c:v>
                </c:pt>
                <c:pt idx="674">
                  <c:v>5/19/2017</c:v>
                </c:pt>
                <c:pt idx="675">
                  <c:v>5/22/2017</c:v>
                </c:pt>
                <c:pt idx="676">
                  <c:v>5/23/2017</c:v>
                </c:pt>
                <c:pt idx="677">
                  <c:v>5/24/2017</c:v>
                </c:pt>
                <c:pt idx="678">
                  <c:v>5/25/2017</c:v>
                </c:pt>
                <c:pt idx="679">
                  <c:v>5/26/2017</c:v>
                </c:pt>
                <c:pt idx="680">
                  <c:v>5/30/2017</c:v>
                </c:pt>
                <c:pt idx="681">
                  <c:v>5/31/2017</c:v>
                </c:pt>
                <c:pt idx="682">
                  <c:v>6/1/2017</c:v>
                </c:pt>
                <c:pt idx="683">
                  <c:v>6/2/2017</c:v>
                </c:pt>
                <c:pt idx="684">
                  <c:v>6/5/2017</c:v>
                </c:pt>
                <c:pt idx="685">
                  <c:v>6/6/2017</c:v>
                </c:pt>
                <c:pt idx="686">
                  <c:v>6/7/2017</c:v>
                </c:pt>
                <c:pt idx="687">
                  <c:v>6/8/2017</c:v>
                </c:pt>
                <c:pt idx="688">
                  <c:v>6/9/2017</c:v>
                </c:pt>
                <c:pt idx="689">
                  <c:v>6/12/2017</c:v>
                </c:pt>
                <c:pt idx="690">
                  <c:v>6/13/2017</c:v>
                </c:pt>
                <c:pt idx="691">
                  <c:v>6/14/2017</c:v>
                </c:pt>
                <c:pt idx="692">
                  <c:v>6/15/2017</c:v>
                </c:pt>
                <c:pt idx="693">
                  <c:v>6/16/2017</c:v>
                </c:pt>
                <c:pt idx="694">
                  <c:v>6/19/2017</c:v>
                </c:pt>
                <c:pt idx="695">
                  <c:v>6/20/2017</c:v>
                </c:pt>
                <c:pt idx="696">
                  <c:v>6/21/2017</c:v>
                </c:pt>
                <c:pt idx="697">
                  <c:v>6/22/2017</c:v>
                </c:pt>
                <c:pt idx="698">
                  <c:v>6/23/2017</c:v>
                </c:pt>
                <c:pt idx="699">
                  <c:v>6/26/2017</c:v>
                </c:pt>
                <c:pt idx="700">
                  <c:v>6/27/2017</c:v>
                </c:pt>
                <c:pt idx="701">
                  <c:v>6/28/2017</c:v>
                </c:pt>
                <c:pt idx="702">
                  <c:v>6/29/2017</c:v>
                </c:pt>
                <c:pt idx="703">
                  <c:v>6/30/2017</c:v>
                </c:pt>
                <c:pt idx="704">
                  <c:v>7/3/2017</c:v>
                </c:pt>
                <c:pt idx="705">
                  <c:v>7/5/2017</c:v>
                </c:pt>
                <c:pt idx="706">
                  <c:v>7/6/2017</c:v>
                </c:pt>
                <c:pt idx="707">
                  <c:v>7/7/2017</c:v>
                </c:pt>
                <c:pt idx="708">
                  <c:v>7/10/2017</c:v>
                </c:pt>
                <c:pt idx="709">
                  <c:v>7/11/2017</c:v>
                </c:pt>
                <c:pt idx="710">
                  <c:v>7/12/2017</c:v>
                </c:pt>
                <c:pt idx="711">
                  <c:v>7/13/2017</c:v>
                </c:pt>
                <c:pt idx="712">
                  <c:v>7/14/2017</c:v>
                </c:pt>
                <c:pt idx="713">
                  <c:v>7/17/2017</c:v>
                </c:pt>
                <c:pt idx="714">
                  <c:v>7/18/2017</c:v>
                </c:pt>
                <c:pt idx="715">
                  <c:v>7/19/2017</c:v>
                </c:pt>
                <c:pt idx="716">
                  <c:v>7/20/2017</c:v>
                </c:pt>
                <c:pt idx="717">
                  <c:v>7/21/2017</c:v>
                </c:pt>
                <c:pt idx="718">
                  <c:v>7/24/2017</c:v>
                </c:pt>
                <c:pt idx="719">
                  <c:v>7/25/2017</c:v>
                </c:pt>
                <c:pt idx="720">
                  <c:v>7/26/2017</c:v>
                </c:pt>
                <c:pt idx="721">
                  <c:v>7/27/2017</c:v>
                </c:pt>
                <c:pt idx="722">
                  <c:v>7/28/2017</c:v>
                </c:pt>
                <c:pt idx="723">
                  <c:v>7/31/2017</c:v>
                </c:pt>
                <c:pt idx="724">
                  <c:v>8/1/2017</c:v>
                </c:pt>
                <c:pt idx="725">
                  <c:v>8/2/2017</c:v>
                </c:pt>
                <c:pt idx="726">
                  <c:v>8/3/2017</c:v>
                </c:pt>
                <c:pt idx="727">
                  <c:v>8/4/2017</c:v>
                </c:pt>
                <c:pt idx="728">
                  <c:v>8/7/2017</c:v>
                </c:pt>
                <c:pt idx="729">
                  <c:v>8/8/2017</c:v>
                </c:pt>
                <c:pt idx="730">
                  <c:v>8/9/2017</c:v>
                </c:pt>
                <c:pt idx="731">
                  <c:v>8/10/2017</c:v>
                </c:pt>
                <c:pt idx="732">
                  <c:v>8/11/2017</c:v>
                </c:pt>
                <c:pt idx="733">
                  <c:v>8/14/2017</c:v>
                </c:pt>
                <c:pt idx="734">
                  <c:v>8/15/2017</c:v>
                </c:pt>
                <c:pt idx="735">
                  <c:v>8/16/2017</c:v>
                </c:pt>
                <c:pt idx="736">
                  <c:v>8/17/2017</c:v>
                </c:pt>
                <c:pt idx="737">
                  <c:v>8/18/2017</c:v>
                </c:pt>
                <c:pt idx="738">
                  <c:v>8/21/2017</c:v>
                </c:pt>
                <c:pt idx="739">
                  <c:v>8/22/2017</c:v>
                </c:pt>
                <c:pt idx="740">
                  <c:v>8/23/2017</c:v>
                </c:pt>
                <c:pt idx="741">
                  <c:v>8/24/2017</c:v>
                </c:pt>
                <c:pt idx="742">
                  <c:v>8/25/2017</c:v>
                </c:pt>
                <c:pt idx="743">
                  <c:v>8/28/2017</c:v>
                </c:pt>
                <c:pt idx="744">
                  <c:v>8/29/2017</c:v>
                </c:pt>
                <c:pt idx="745">
                  <c:v>8/30/2017</c:v>
                </c:pt>
                <c:pt idx="746">
                  <c:v>8/31/2017</c:v>
                </c:pt>
                <c:pt idx="747">
                  <c:v>9/1/2017</c:v>
                </c:pt>
                <c:pt idx="748">
                  <c:v>9/5/2017</c:v>
                </c:pt>
                <c:pt idx="749">
                  <c:v>9/6/2017</c:v>
                </c:pt>
                <c:pt idx="750">
                  <c:v>9/7/2017</c:v>
                </c:pt>
                <c:pt idx="751">
                  <c:v>9/8/2017</c:v>
                </c:pt>
                <c:pt idx="752">
                  <c:v>9/11/2017</c:v>
                </c:pt>
                <c:pt idx="753">
                  <c:v>9/12/2017</c:v>
                </c:pt>
                <c:pt idx="754">
                  <c:v>9/13/2017</c:v>
                </c:pt>
                <c:pt idx="755">
                  <c:v>9/14/2017</c:v>
                </c:pt>
                <c:pt idx="756">
                  <c:v>9/15/2017</c:v>
                </c:pt>
                <c:pt idx="757">
                  <c:v>9/18/2017</c:v>
                </c:pt>
                <c:pt idx="758">
                  <c:v>9/19/2017</c:v>
                </c:pt>
                <c:pt idx="759">
                  <c:v>9/20/2017</c:v>
                </c:pt>
                <c:pt idx="760">
                  <c:v>9/21/2017</c:v>
                </c:pt>
                <c:pt idx="761">
                  <c:v>9/22/2017</c:v>
                </c:pt>
                <c:pt idx="762">
                  <c:v>9/25/2017</c:v>
                </c:pt>
                <c:pt idx="763">
                  <c:v>9/26/2017</c:v>
                </c:pt>
                <c:pt idx="764">
                  <c:v>9/27/2017</c:v>
                </c:pt>
                <c:pt idx="765">
                  <c:v>9/28/2017</c:v>
                </c:pt>
                <c:pt idx="766">
                  <c:v>9/29/2017</c:v>
                </c:pt>
                <c:pt idx="767">
                  <c:v>10/2/2017</c:v>
                </c:pt>
                <c:pt idx="768">
                  <c:v>10/3/2017</c:v>
                </c:pt>
                <c:pt idx="769">
                  <c:v>10/4/2017</c:v>
                </c:pt>
                <c:pt idx="770">
                  <c:v>10/5/2017</c:v>
                </c:pt>
                <c:pt idx="771">
                  <c:v>10/6/2017</c:v>
                </c:pt>
                <c:pt idx="772">
                  <c:v>10/9/2017</c:v>
                </c:pt>
                <c:pt idx="773">
                  <c:v>10/10/2017</c:v>
                </c:pt>
                <c:pt idx="774">
                  <c:v>10/11/2017</c:v>
                </c:pt>
                <c:pt idx="775">
                  <c:v>10/12/2017</c:v>
                </c:pt>
                <c:pt idx="776">
                  <c:v>10/13/2017</c:v>
                </c:pt>
                <c:pt idx="777">
                  <c:v>10/16/2017</c:v>
                </c:pt>
                <c:pt idx="778">
                  <c:v>10/17/2017</c:v>
                </c:pt>
                <c:pt idx="779">
                  <c:v>10/18/2017</c:v>
                </c:pt>
                <c:pt idx="780">
                  <c:v>10/19/2017</c:v>
                </c:pt>
                <c:pt idx="781">
                  <c:v>10/20/2017</c:v>
                </c:pt>
                <c:pt idx="782">
                  <c:v>10/23/2017</c:v>
                </c:pt>
                <c:pt idx="783">
                  <c:v>10/24/2017</c:v>
                </c:pt>
                <c:pt idx="784">
                  <c:v>10/25/2017</c:v>
                </c:pt>
                <c:pt idx="785">
                  <c:v>10/26/2017</c:v>
                </c:pt>
                <c:pt idx="786">
                  <c:v>10/27/2017</c:v>
                </c:pt>
                <c:pt idx="787">
                  <c:v>10/30/2017</c:v>
                </c:pt>
                <c:pt idx="788">
                  <c:v>10/31/2017</c:v>
                </c:pt>
                <c:pt idx="789">
                  <c:v>11/1/2017</c:v>
                </c:pt>
                <c:pt idx="790">
                  <c:v>11/2/2017</c:v>
                </c:pt>
                <c:pt idx="791">
                  <c:v>11/3/2017</c:v>
                </c:pt>
                <c:pt idx="792">
                  <c:v>11/6/2017</c:v>
                </c:pt>
                <c:pt idx="793">
                  <c:v>11/7/2017</c:v>
                </c:pt>
                <c:pt idx="794">
                  <c:v>11/8/2017</c:v>
                </c:pt>
                <c:pt idx="795">
                  <c:v>11/9/2017</c:v>
                </c:pt>
                <c:pt idx="796">
                  <c:v>11/10/2017</c:v>
                </c:pt>
                <c:pt idx="797">
                  <c:v>11/13/2017</c:v>
                </c:pt>
                <c:pt idx="798">
                  <c:v>11/14/2017</c:v>
                </c:pt>
                <c:pt idx="799">
                  <c:v>11/15/2017</c:v>
                </c:pt>
                <c:pt idx="800">
                  <c:v>11/16/2017</c:v>
                </c:pt>
                <c:pt idx="801">
                  <c:v>11/17/2017</c:v>
                </c:pt>
                <c:pt idx="802">
                  <c:v>11/20/2017</c:v>
                </c:pt>
                <c:pt idx="803">
                  <c:v>11/21/2017</c:v>
                </c:pt>
                <c:pt idx="804">
                  <c:v>11/22/2017</c:v>
                </c:pt>
                <c:pt idx="805">
                  <c:v>11/24/2017</c:v>
                </c:pt>
                <c:pt idx="806">
                  <c:v>11/27/2017</c:v>
                </c:pt>
                <c:pt idx="807">
                  <c:v>11/28/2017</c:v>
                </c:pt>
                <c:pt idx="808">
                  <c:v>11/29/2017</c:v>
                </c:pt>
                <c:pt idx="809">
                  <c:v>11/30/2017</c:v>
                </c:pt>
                <c:pt idx="810">
                  <c:v>12/1/2017</c:v>
                </c:pt>
                <c:pt idx="811">
                  <c:v>12/4/2017</c:v>
                </c:pt>
                <c:pt idx="812">
                  <c:v>12/5/2017</c:v>
                </c:pt>
                <c:pt idx="813">
                  <c:v>12/6/2017</c:v>
                </c:pt>
                <c:pt idx="814">
                  <c:v>12/7/2017</c:v>
                </c:pt>
                <c:pt idx="815">
                  <c:v>12/8/2017</c:v>
                </c:pt>
                <c:pt idx="816">
                  <c:v>12/11/2017</c:v>
                </c:pt>
                <c:pt idx="817">
                  <c:v>12/12/2017</c:v>
                </c:pt>
                <c:pt idx="818">
                  <c:v>12/13/2017</c:v>
                </c:pt>
                <c:pt idx="819">
                  <c:v>12/14/2017</c:v>
                </c:pt>
                <c:pt idx="820">
                  <c:v>12/15/2017</c:v>
                </c:pt>
                <c:pt idx="821">
                  <c:v>12/18/2017</c:v>
                </c:pt>
                <c:pt idx="822">
                  <c:v>12/19/2017</c:v>
                </c:pt>
                <c:pt idx="823">
                  <c:v>12/20/2017</c:v>
                </c:pt>
                <c:pt idx="824">
                  <c:v>12/21/2017</c:v>
                </c:pt>
                <c:pt idx="825">
                  <c:v>12/22/2017</c:v>
                </c:pt>
                <c:pt idx="826">
                  <c:v>12/26/2017</c:v>
                </c:pt>
                <c:pt idx="827">
                  <c:v>12/27/2017</c:v>
                </c:pt>
                <c:pt idx="828">
                  <c:v>12/28/2017</c:v>
                </c:pt>
                <c:pt idx="829">
                  <c:v>12/29/2017</c:v>
                </c:pt>
                <c:pt idx="830">
                  <c:v>1/2/2018</c:v>
                </c:pt>
                <c:pt idx="831">
                  <c:v>1/3/2018</c:v>
                </c:pt>
                <c:pt idx="832">
                  <c:v>1/4/2018</c:v>
                </c:pt>
                <c:pt idx="833">
                  <c:v>1/5/2018</c:v>
                </c:pt>
                <c:pt idx="834">
                  <c:v>1/8/2018</c:v>
                </c:pt>
                <c:pt idx="835">
                  <c:v>1/9/2018</c:v>
                </c:pt>
                <c:pt idx="836">
                  <c:v>1/10/2018</c:v>
                </c:pt>
                <c:pt idx="837">
                  <c:v>1/11/2018</c:v>
                </c:pt>
                <c:pt idx="838">
                  <c:v>1/12/2018</c:v>
                </c:pt>
                <c:pt idx="839">
                  <c:v>1/16/2018</c:v>
                </c:pt>
                <c:pt idx="840">
                  <c:v>1/17/2018</c:v>
                </c:pt>
                <c:pt idx="841">
                  <c:v>1/18/2018</c:v>
                </c:pt>
                <c:pt idx="842">
                  <c:v>1/19/2018</c:v>
                </c:pt>
                <c:pt idx="843">
                  <c:v>1/22/2018</c:v>
                </c:pt>
                <c:pt idx="844">
                  <c:v>1/23/2018</c:v>
                </c:pt>
                <c:pt idx="845">
                  <c:v>1/24/2018</c:v>
                </c:pt>
                <c:pt idx="846">
                  <c:v>1/25/2018</c:v>
                </c:pt>
                <c:pt idx="847">
                  <c:v>1/26/2018</c:v>
                </c:pt>
                <c:pt idx="848">
                  <c:v>1/29/2018</c:v>
                </c:pt>
                <c:pt idx="849">
                  <c:v>1/30/2018</c:v>
                </c:pt>
                <c:pt idx="850">
                  <c:v>1/31/2018</c:v>
                </c:pt>
                <c:pt idx="851">
                  <c:v>2/1/2018</c:v>
                </c:pt>
                <c:pt idx="852">
                  <c:v>2/2/2018</c:v>
                </c:pt>
                <c:pt idx="853">
                  <c:v>2/5/2018</c:v>
                </c:pt>
                <c:pt idx="854">
                  <c:v>2/6/2018</c:v>
                </c:pt>
                <c:pt idx="855">
                  <c:v>2/7/2018</c:v>
                </c:pt>
                <c:pt idx="856">
                  <c:v>2/8/2018</c:v>
                </c:pt>
                <c:pt idx="857">
                  <c:v>2/9/2018</c:v>
                </c:pt>
                <c:pt idx="858">
                  <c:v>2/12/2018</c:v>
                </c:pt>
                <c:pt idx="859">
                  <c:v>2/13/2018</c:v>
                </c:pt>
                <c:pt idx="860">
                  <c:v>2/14/2018</c:v>
                </c:pt>
                <c:pt idx="861">
                  <c:v>2/15/2018</c:v>
                </c:pt>
                <c:pt idx="862">
                  <c:v>2/16/2018</c:v>
                </c:pt>
                <c:pt idx="863">
                  <c:v>2/20/2018</c:v>
                </c:pt>
                <c:pt idx="864">
                  <c:v>2/21/2018</c:v>
                </c:pt>
                <c:pt idx="865">
                  <c:v>2/22/2018</c:v>
                </c:pt>
                <c:pt idx="866">
                  <c:v>2/23/2018</c:v>
                </c:pt>
                <c:pt idx="867">
                  <c:v>2/26/2018</c:v>
                </c:pt>
                <c:pt idx="868">
                  <c:v>2/27/2018</c:v>
                </c:pt>
                <c:pt idx="869">
                  <c:v>2/28/2018</c:v>
                </c:pt>
                <c:pt idx="870">
                  <c:v>3/1/2018</c:v>
                </c:pt>
                <c:pt idx="871">
                  <c:v>3/2/2018</c:v>
                </c:pt>
                <c:pt idx="872">
                  <c:v>3/5/2018</c:v>
                </c:pt>
                <c:pt idx="873">
                  <c:v>3/6/2018</c:v>
                </c:pt>
                <c:pt idx="874">
                  <c:v>3/7/2018</c:v>
                </c:pt>
                <c:pt idx="875">
                  <c:v>3/8/2018</c:v>
                </c:pt>
                <c:pt idx="876">
                  <c:v>3/9/2018</c:v>
                </c:pt>
                <c:pt idx="877">
                  <c:v>3/12/2018</c:v>
                </c:pt>
                <c:pt idx="878">
                  <c:v>3/13/2018</c:v>
                </c:pt>
                <c:pt idx="879">
                  <c:v>3/14/2018</c:v>
                </c:pt>
                <c:pt idx="880">
                  <c:v>3/15/2018</c:v>
                </c:pt>
                <c:pt idx="881">
                  <c:v>3/16/2018</c:v>
                </c:pt>
                <c:pt idx="882">
                  <c:v>3/19/2018</c:v>
                </c:pt>
                <c:pt idx="883">
                  <c:v>3/20/2018</c:v>
                </c:pt>
                <c:pt idx="884">
                  <c:v>3/21/2018</c:v>
                </c:pt>
                <c:pt idx="885">
                  <c:v>3/22/2018</c:v>
                </c:pt>
                <c:pt idx="886">
                  <c:v>3/23/2018</c:v>
                </c:pt>
                <c:pt idx="887">
                  <c:v>3/26/2018</c:v>
                </c:pt>
                <c:pt idx="888">
                  <c:v>3/27/2018</c:v>
                </c:pt>
                <c:pt idx="889">
                  <c:v>3/28/2018</c:v>
                </c:pt>
                <c:pt idx="890">
                  <c:v>3/29/2018</c:v>
                </c:pt>
                <c:pt idx="891">
                  <c:v>4/2/2018</c:v>
                </c:pt>
                <c:pt idx="892">
                  <c:v>4/3/2018</c:v>
                </c:pt>
                <c:pt idx="893">
                  <c:v>4/4/2018</c:v>
                </c:pt>
                <c:pt idx="894">
                  <c:v>4/5/2018</c:v>
                </c:pt>
                <c:pt idx="895">
                  <c:v>4/6/2018</c:v>
                </c:pt>
                <c:pt idx="896">
                  <c:v>4/9/2018</c:v>
                </c:pt>
                <c:pt idx="897">
                  <c:v>4/10/2018</c:v>
                </c:pt>
                <c:pt idx="898">
                  <c:v>4/11/2018</c:v>
                </c:pt>
                <c:pt idx="899">
                  <c:v>4/12/2018</c:v>
                </c:pt>
                <c:pt idx="900">
                  <c:v>4/13/2018</c:v>
                </c:pt>
                <c:pt idx="901">
                  <c:v>4/16/2018</c:v>
                </c:pt>
                <c:pt idx="902">
                  <c:v>4/17/2018</c:v>
                </c:pt>
                <c:pt idx="903">
                  <c:v>4/18/2018</c:v>
                </c:pt>
                <c:pt idx="904">
                  <c:v>4/19/2018</c:v>
                </c:pt>
                <c:pt idx="905">
                  <c:v>4/20/2018</c:v>
                </c:pt>
                <c:pt idx="906">
                  <c:v>4/23/2018</c:v>
                </c:pt>
                <c:pt idx="907">
                  <c:v>4/24/2018</c:v>
                </c:pt>
                <c:pt idx="908">
                  <c:v>4/25/2018</c:v>
                </c:pt>
                <c:pt idx="909">
                  <c:v>4/26/2018</c:v>
                </c:pt>
                <c:pt idx="910">
                  <c:v>4/27/2018</c:v>
                </c:pt>
                <c:pt idx="911">
                  <c:v>4/30/2018</c:v>
                </c:pt>
                <c:pt idx="912">
                  <c:v>5/1/2018</c:v>
                </c:pt>
                <c:pt idx="913">
                  <c:v>5/2/2018</c:v>
                </c:pt>
                <c:pt idx="914">
                  <c:v>5/3/2018</c:v>
                </c:pt>
                <c:pt idx="915">
                  <c:v>5/4/2018</c:v>
                </c:pt>
                <c:pt idx="916">
                  <c:v>5/7/2018</c:v>
                </c:pt>
                <c:pt idx="917">
                  <c:v>5/8/2018</c:v>
                </c:pt>
                <c:pt idx="918">
                  <c:v>5/9/2018</c:v>
                </c:pt>
                <c:pt idx="919">
                  <c:v>5/10/2018</c:v>
                </c:pt>
                <c:pt idx="920">
                  <c:v>5/11/2018</c:v>
                </c:pt>
                <c:pt idx="921">
                  <c:v>5/14/2018</c:v>
                </c:pt>
                <c:pt idx="922">
                  <c:v>5/15/2018</c:v>
                </c:pt>
                <c:pt idx="923">
                  <c:v>5/16/2018</c:v>
                </c:pt>
                <c:pt idx="924">
                  <c:v>5/17/2018</c:v>
                </c:pt>
                <c:pt idx="925">
                  <c:v>5/18/2018</c:v>
                </c:pt>
                <c:pt idx="926">
                  <c:v>5/21/2018</c:v>
                </c:pt>
                <c:pt idx="927">
                  <c:v>5/22/2018</c:v>
                </c:pt>
                <c:pt idx="928">
                  <c:v>5/23/2018</c:v>
                </c:pt>
                <c:pt idx="929">
                  <c:v>5/24/2018</c:v>
                </c:pt>
                <c:pt idx="930">
                  <c:v>5/25/2018</c:v>
                </c:pt>
                <c:pt idx="931">
                  <c:v>5/29/2018</c:v>
                </c:pt>
                <c:pt idx="932">
                  <c:v>5/30/2018</c:v>
                </c:pt>
                <c:pt idx="933">
                  <c:v>5/31/2018</c:v>
                </c:pt>
                <c:pt idx="934">
                  <c:v>6/1/2018</c:v>
                </c:pt>
                <c:pt idx="935">
                  <c:v>6/4/2018</c:v>
                </c:pt>
                <c:pt idx="936">
                  <c:v>6/5/2018</c:v>
                </c:pt>
                <c:pt idx="937">
                  <c:v>6/6/2018</c:v>
                </c:pt>
                <c:pt idx="938">
                  <c:v>6/7/2018</c:v>
                </c:pt>
                <c:pt idx="939">
                  <c:v>6/8/2018</c:v>
                </c:pt>
                <c:pt idx="940">
                  <c:v>6/11/2018</c:v>
                </c:pt>
                <c:pt idx="941">
                  <c:v>6/12/2018</c:v>
                </c:pt>
                <c:pt idx="942">
                  <c:v>6/13/2018</c:v>
                </c:pt>
                <c:pt idx="943">
                  <c:v>6/14/2018</c:v>
                </c:pt>
                <c:pt idx="944">
                  <c:v>6/15/2018</c:v>
                </c:pt>
                <c:pt idx="945">
                  <c:v>6/18/2018</c:v>
                </c:pt>
                <c:pt idx="946">
                  <c:v>6/19/2018</c:v>
                </c:pt>
                <c:pt idx="947">
                  <c:v>6/20/2018</c:v>
                </c:pt>
                <c:pt idx="948">
                  <c:v>6/21/2018</c:v>
                </c:pt>
                <c:pt idx="949">
                  <c:v>6/22/2018</c:v>
                </c:pt>
                <c:pt idx="950">
                  <c:v>6/25/2018</c:v>
                </c:pt>
                <c:pt idx="951">
                  <c:v>6/26/2018</c:v>
                </c:pt>
                <c:pt idx="952">
                  <c:v>6/27/2018</c:v>
                </c:pt>
                <c:pt idx="953">
                  <c:v>6/28/2018</c:v>
                </c:pt>
                <c:pt idx="954">
                  <c:v>6/29/2018</c:v>
                </c:pt>
                <c:pt idx="955">
                  <c:v>7/2/2018</c:v>
                </c:pt>
                <c:pt idx="956">
                  <c:v>7/3/2018</c:v>
                </c:pt>
                <c:pt idx="957">
                  <c:v>7/5/2018</c:v>
                </c:pt>
                <c:pt idx="958">
                  <c:v>7/6/2018</c:v>
                </c:pt>
                <c:pt idx="959">
                  <c:v>7/9/2018</c:v>
                </c:pt>
                <c:pt idx="960">
                  <c:v>7/10/2018</c:v>
                </c:pt>
                <c:pt idx="961">
                  <c:v>7/11/2018</c:v>
                </c:pt>
                <c:pt idx="962">
                  <c:v>7/12/2018</c:v>
                </c:pt>
                <c:pt idx="963">
                  <c:v>7/13/2018</c:v>
                </c:pt>
                <c:pt idx="964">
                  <c:v>7/16/2018</c:v>
                </c:pt>
                <c:pt idx="965">
                  <c:v>7/17/2018</c:v>
                </c:pt>
                <c:pt idx="966">
                  <c:v>7/18/2018</c:v>
                </c:pt>
                <c:pt idx="967">
                  <c:v>7/19/2018</c:v>
                </c:pt>
                <c:pt idx="968">
                  <c:v>7/20/2018</c:v>
                </c:pt>
                <c:pt idx="969">
                  <c:v>7/23/2018</c:v>
                </c:pt>
                <c:pt idx="970">
                  <c:v>7/24/2018</c:v>
                </c:pt>
                <c:pt idx="971">
                  <c:v>7/25/2018</c:v>
                </c:pt>
                <c:pt idx="972">
                  <c:v>7/26/2018</c:v>
                </c:pt>
                <c:pt idx="973">
                  <c:v>7/27/2018</c:v>
                </c:pt>
                <c:pt idx="974">
                  <c:v>7/30/2018</c:v>
                </c:pt>
                <c:pt idx="975">
                  <c:v>7/31/2018</c:v>
                </c:pt>
                <c:pt idx="976">
                  <c:v>8/1/2018</c:v>
                </c:pt>
                <c:pt idx="977">
                  <c:v>8/2/2018</c:v>
                </c:pt>
                <c:pt idx="978">
                  <c:v>8/3/2018</c:v>
                </c:pt>
                <c:pt idx="979">
                  <c:v>8/6/2018</c:v>
                </c:pt>
                <c:pt idx="980">
                  <c:v>8/7/2018</c:v>
                </c:pt>
                <c:pt idx="981">
                  <c:v>8/8/2018</c:v>
                </c:pt>
                <c:pt idx="982">
                  <c:v>8/9/2018</c:v>
                </c:pt>
                <c:pt idx="983">
                  <c:v>8/10/2018</c:v>
                </c:pt>
                <c:pt idx="984">
                  <c:v>8/13/2018</c:v>
                </c:pt>
                <c:pt idx="985">
                  <c:v>8/14/2018</c:v>
                </c:pt>
                <c:pt idx="986">
                  <c:v>8/15/2018</c:v>
                </c:pt>
                <c:pt idx="987">
                  <c:v>8/16/2018</c:v>
                </c:pt>
                <c:pt idx="988">
                  <c:v>8/17/2018</c:v>
                </c:pt>
                <c:pt idx="989">
                  <c:v>8/20/2018</c:v>
                </c:pt>
                <c:pt idx="990">
                  <c:v>8/21/2018</c:v>
                </c:pt>
                <c:pt idx="991">
                  <c:v>8/22/2018</c:v>
                </c:pt>
                <c:pt idx="992">
                  <c:v>8/23/2018</c:v>
                </c:pt>
                <c:pt idx="993">
                  <c:v>8/24/2018</c:v>
                </c:pt>
                <c:pt idx="994">
                  <c:v>8/27/2018</c:v>
                </c:pt>
                <c:pt idx="995">
                  <c:v>8/28/2018</c:v>
                </c:pt>
                <c:pt idx="996">
                  <c:v>8/29/2018</c:v>
                </c:pt>
                <c:pt idx="997">
                  <c:v>8/30/2018</c:v>
                </c:pt>
                <c:pt idx="998">
                  <c:v>8/31/2018</c:v>
                </c:pt>
                <c:pt idx="999">
                  <c:v>9/4/2018</c:v>
                </c:pt>
                <c:pt idx="1000">
                  <c:v>9/5/2018</c:v>
                </c:pt>
                <c:pt idx="1001">
                  <c:v>9/6/2018</c:v>
                </c:pt>
                <c:pt idx="1002">
                  <c:v>9/7/2018</c:v>
                </c:pt>
                <c:pt idx="1003">
                  <c:v>9/10/2018</c:v>
                </c:pt>
                <c:pt idx="1004">
                  <c:v>9/11/2018</c:v>
                </c:pt>
                <c:pt idx="1005">
                  <c:v>9/12/2018</c:v>
                </c:pt>
                <c:pt idx="1006">
                  <c:v>9/13/2018</c:v>
                </c:pt>
                <c:pt idx="1007">
                  <c:v>9/14/2018</c:v>
                </c:pt>
                <c:pt idx="1008">
                  <c:v>9/17/2018</c:v>
                </c:pt>
                <c:pt idx="1009">
                  <c:v>9/18/2018</c:v>
                </c:pt>
                <c:pt idx="1010">
                  <c:v>9/19/2018</c:v>
                </c:pt>
                <c:pt idx="1011">
                  <c:v>9/20/2018</c:v>
                </c:pt>
                <c:pt idx="1012">
                  <c:v>9/21/2018</c:v>
                </c:pt>
                <c:pt idx="1013">
                  <c:v>9/24/2018</c:v>
                </c:pt>
                <c:pt idx="1014">
                  <c:v>9/25/2018</c:v>
                </c:pt>
                <c:pt idx="1015">
                  <c:v>9/26/2018</c:v>
                </c:pt>
                <c:pt idx="1016">
                  <c:v>9/27/2018</c:v>
                </c:pt>
                <c:pt idx="1017">
                  <c:v>9/28/2018</c:v>
                </c:pt>
                <c:pt idx="1018">
                  <c:v>10/1/2018</c:v>
                </c:pt>
                <c:pt idx="1019">
                  <c:v>10/2/2018</c:v>
                </c:pt>
                <c:pt idx="1020">
                  <c:v>10/3/2018</c:v>
                </c:pt>
                <c:pt idx="1021">
                  <c:v>10/4/2018</c:v>
                </c:pt>
                <c:pt idx="1022">
                  <c:v>10/5/2018</c:v>
                </c:pt>
                <c:pt idx="1023">
                  <c:v>10/8/2018</c:v>
                </c:pt>
                <c:pt idx="1024">
                  <c:v>10/9/2018</c:v>
                </c:pt>
                <c:pt idx="1025">
                  <c:v>10/10/2018</c:v>
                </c:pt>
                <c:pt idx="1026">
                  <c:v>10/11/2018</c:v>
                </c:pt>
                <c:pt idx="1027">
                  <c:v>10/12/2018</c:v>
                </c:pt>
                <c:pt idx="1028">
                  <c:v>10/15/2018</c:v>
                </c:pt>
                <c:pt idx="1029">
                  <c:v>10/16/2018</c:v>
                </c:pt>
                <c:pt idx="1030">
                  <c:v>10/17/2018</c:v>
                </c:pt>
                <c:pt idx="1031">
                  <c:v>10/18/2018</c:v>
                </c:pt>
                <c:pt idx="1032">
                  <c:v>10/19/2018</c:v>
                </c:pt>
                <c:pt idx="1033">
                  <c:v>10/22/2018</c:v>
                </c:pt>
                <c:pt idx="1034">
                  <c:v>10/23/2018</c:v>
                </c:pt>
                <c:pt idx="1035">
                  <c:v>10/24/2018</c:v>
                </c:pt>
                <c:pt idx="1036">
                  <c:v>10/25/2018</c:v>
                </c:pt>
                <c:pt idx="1037">
                  <c:v>10/26/2018</c:v>
                </c:pt>
                <c:pt idx="1038">
                  <c:v>10/29/2018</c:v>
                </c:pt>
                <c:pt idx="1039">
                  <c:v>10/30/2018</c:v>
                </c:pt>
                <c:pt idx="1040">
                  <c:v>10/31/2018</c:v>
                </c:pt>
                <c:pt idx="1041">
                  <c:v>11/1/2018</c:v>
                </c:pt>
                <c:pt idx="1042">
                  <c:v>11/2/2018</c:v>
                </c:pt>
                <c:pt idx="1043">
                  <c:v>11/5/2018</c:v>
                </c:pt>
                <c:pt idx="1044">
                  <c:v>11/6/2018</c:v>
                </c:pt>
                <c:pt idx="1045">
                  <c:v>11/7/2018</c:v>
                </c:pt>
                <c:pt idx="1046">
                  <c:v>11/8/2018</c:v>
                </c:pt>
                <c:pt idx="1047">
                  <c:v>11/9/2018</c:v>
                </c:pt>
                <c:pt idx="1048">
                  <c:v>11/12/2018</c:v>
                </c:pt>
                <c:pt idx="1049">
                  <c:v>11/13/2018</c:v>
                </c:pt>
                <c:pt idx="1050">
                  <c:v>11/14/2018</c:v>
                </c:pt>
                <c:pt idx="1051">
                  <c:v>11/15/2018</c:v>
                </c:pt>
                <c:pt idx="1052">
                  <c:v>11/16/2018</c:v>
                </c:pt>
                <c:pt idx="1053">
                  <c:v>11/19/2018</c:v>
                </c:pt>
                <c:pt idx="1054">
                  <c:v>11/20/2018</c:v>
                </c:pt>
                <c:pt idx="1055">
                  <c:v>11/21/2018</c:v>
                </c:pt>
                <c:pt idx="1056">
                  <c:v>11/23/2018</c:v>
                </c:pt>
                <c:pt idx="1057">
                  <c:v>11/26/2018</c:v>
                </c:pt>
                <c:pt idx="1058">
                  <c:v>11/27/2018</c:v>
                </c:pt>
                <c:pt idx="1059">
                  <c:v>11/28/2018</c:v>
                </c:pt>
                <c:pt idx="1060">
                  <c:v>11/29/2018</c:v>
                </c:pt>
                <c:pt idx="1061">
                  <c:v>11/30/2018</c:v>
                </c:pt>
                <c:pt idx="1062">
                  <c:v>12/3/2018</c:v>
                </c:pt>
                <c:pt idx="1063">
                  <c:v>12/4/2018</c:v>
                </c:pt>
                <c:pt idx="1064">
                  <c:v>12/6/2018</c:v>
                </c:pt>
                <c:pt idx="1065">
                  <c:v>12/7/2018</c:v>
                </c:pt>
                <c:pt idx="1066">
                  <c:v>12/10/2018</c:v>
                </c:pt>
                <c:pt idx="1067">
                  <c:v>12/11/2018</c:v>
                </c:pt>
                <c:pt idx="1068">
                  <c:v>12/12/2018</c:v>
                </c:pt>
                <c:pt idx="1069">
                  <c:v>12/13/2018</c:v>
                </c:pt>
                <c:pt idx="1070">
                  <c:v>12/14/2018</c:v>
                </c:pt>
                <c:pt idx="1071">
                  <c:v>12/17/2018</c:v>
                </c:pt>
                <c:pt idx="1072">
                  <c:v>12/18/2018</c:v>
                </c:pt>
                <c:pt idx="1073">
                  <c:v>12/19/2018</c:v>
                </c:pt>
                <c:pt idx="1074">
                  <c:v>12/20/2018</c:v>
                </c:pt>
                <c:pt idx="1075">
                  <c:v>12/21/2018</c:v>
                </c:pt>
                <c:pt idx="1076">
                  <c:v>12/24/2018</c:v>
                </c:pt>
                <c:pt idx="1077">
                  <c:v>12/26/2018</c:v>
                </c:pt>
                <c:pt idx="1078">
                  <c:v>12/27/2018</c:v>
                </c:pt>
                <c:pt idx="1079">
                  <c:v>12/28/2018</c:v>
                </c:pt>
                <c:pt idx="1080">
                  <c:v>12/31/2018</c:v>
                </c:pt>
                <c:pt idx="1081">
                  <c:v>1/2/2019</c:v>
                </c:pt>
                <c:pt idx="1082">
                  <c:v>1/3/2019</c:v>
                </c:pt>
                <c:pt idx="1083">
                  <c:v>1/4/2019</c:v>
                </c:pt>
                <c:pt idx="1084">
                  <c:v>1/7/2019</c:v>
                </c:pt>
                <c:pt idx="1085">
                  <c:v>1/8/2019</c:v>
                </c:pt>
                <c:pt idx="1086">
                  <c:v>1/9/2019</c:v>
                </c:pt>
                <c:pt idx="1087">
                  <c:v>1/10/2019</c:v>
                </c:pt>
                <c:pt idx="1088">
                  <c:v>1/11/2019</c:v>
                </c:pt>
                <c:pt idx="1089">
                  <c:v>1/14/2019</c:v>
                </c:pt>
                <c:pt idx="1090">
                  <c:v>1/15/2019</c:v>
                </c:pt>
                <c:pt idx="1091">
                  <c:v>1/16/2019</c:v>
                </c:pt>
                <c:pt idx="1092">
                  <c:v>1/17/2019</c:v>
                </c:pt>
                <c:pt idx="1093">
                  <c:v>1/18/2019</c:v>
                </c:pt>
                <c:pt idx="1094">
                  <c:v>1/22/2019</c:v>
                </c:pt>
                <c:pt idx="1095">
                  <c:v>1/23/2019</c:v>
                </c:pt>
                <c:pt idx="1096">
                  <c:v>1/24/2019</c:v>
                </c:pt>
                <c:pt idx="1097">
                  <c:v>1/25/2019</c:v>
                </c:pt>
                <c:pt idx="1098">
                  <c:v>1/28/2019</c:v>
                </c:pt>
                <c:pt idx="1099">
                  <c:v>1/29/2019</c:v>
                </c:pt>
                <c:pt idx="1100">
                  <c:v>1/30/2019</c:v>
                </c:pt>
                <c:pt idx="1101">
                  <c:v>1/31/2019</c:v>
                </c:pt>
                <c:pt idx="1102">
                  <c:v>2/1/2019</c:v>
                </c:pt>
                <c:pt idx="1103">
                  <c:v>2/4/2019</c:v>
                </c:pt>
                <c:pt idx="1104">
                  <c:v>2/5/2019</c:v>
                </c:pt>
                <c:pt idx="1105">
                  <c:v>2/6/2019</c:v>
                </c:pt>
                <c:pt idx="1106">
                  <c:v>2/7/2019</c:v>
                </c:pt>
                <c:pt idx="1107">
                  <c:v>2/8/2019</c:v>
                </c:pt>
                <c:pt idx="1108">
                  <c:v>2/11/2019</c:v>
                </c:pt>
                <c:pt idx="1109">
                  <c:v>2/12/2019</c:v>
                </c:pt>
                <c:pt idx="1110">
                  <c:v>2/13/2019</c:v>
                </c:pt>
                <c:pt idx="1111">
                  <c:v>2/14/2019</c:v>
                </c:pt>
                <c:pt idx="1112">
                  <c:v>2/15/2019</c:v>
                </c:pt>
                <c:pt idx="1113">
                  <c:v>2/19/2019</c:v>
                </c:pt>
                <c:pt idx="1114">
                  <c:v>2/20/2019</c:v>
                </c:pt>
                <c:pt idx="1115">
                  <c:v>2/21/2019</c:v>
                </c:pt>
                <c:pt idx="1116">
                  <c:v>2/22/2019</c:v>
                </c:pt>
                <c:pt idx="1117">
                  <c:v>2/25/2019</c:v>
                </c:pt>
                <c:pt idx="1118">
                  <c:v>2/26/2019</c:v>
                </c:pt>
                <c:pt idx="1119">
                  <c:v>2/27/2019</c:v>
                </c:pt>
                <c:pt idx="1120">
                  <c:v>2/28/2019</c:v>
                </c:pt>
                <c:pt idx="1121">
                  <c:v>3/1/2019</c:v>
                </c:pt>
                <c:pt idx="1122">
                  <c:v>3/4/2019</c:v>
                </c:pt>
                <c:pt idx="1123">
                  <c:v>3/5/2019</c:v>
                </c:pt>
                <c:pt idx="1124">
                  <c:v>3/6/2019</c:v>
                </c:pt>
                <c:pt idx="1125">
                  <c:v>3/7/2019</c:v>
                </c:pt>
                <c:pt idx="1126">
                  <c:v>3/8/2019</c:v>
                </c:pt>
                <c:pt idx="1127">
                  <c:v>3/11/2019</c:v>
                </c:pt>
                <c:pt idx="1128">
                  <c:v>3/12/2019</c:v>
                </c:pt>
                <c:pt idx="1129">
                  <c:v>3/13/2019</c:v>
                </c:pt>
                <c:pt idx="1130">
                  <c:v>3/14/2019</c:v>
                </c:pt>
                <c:pt idx="1131">
                  <c:v>3/15/2019</c:v>
                </c:pt>
                <c:pt idx="1132">
                  <c:v>3/18/2019</c:v>
                </c:pt>
                <c:pt idx="1133">
                  <c:v>3/19/2019</c:v>
                </c:pt>
                <c:pt idx="1134">
                  <c:v>3/20/2019</c:v>
                </c:pt>
                <c:pt idx="1135">
                  <c:v>3/21/2019</c:v>
                </c:pt>
                <c:pt idx="1136">
                  <c:v>3/22/2019</c:v>
                </c:pt>
                <c:pt idx="1137">
                  <c:v>3/25/2019</c:v>
                </c:pt>
                <c:pt idx="1138">
                  <c:v>3/26/2019</c:v>
                </c:pt>
                <c:pt idx="1139">
                  <c:v>3/27/2019</c:v>
                </c:pt>
                <c:pt idx="1140">
                  <c:v>3/28/2019</c:v>
                </c:pt>
                <c:pt idx="1141">
                  <c:v>3/29/2019</c:v>
                </c:pt>
                <c:pt idx="1142">
                  <c:v>4/1/2019</c:v>
                </c:pt>
                <c:pt idx="1143">
                  <c:v>4/2/2019</c:v>
                </c:pt>
                <c:pt idx="1144">
                  <c:v>4/3/2019</c:v>
                </c:pt>
                <c:pt idx="1145">
                  <c:v>4/4/2019</c:v>
                </c:pt>
                <c:pt idx="1146">
                  <c:v>4/5/2019</c:v>
                </c:pt>
                <c:pt idx="1147">
                  <c:v>4/8/2019</c:v>
                </c:pt>
                <c:pt idx="1148">
                  <c:v>4/9/2019</c:v>
                </c:pt>
                <c:pt idx="1149">
                  <c:v>4/10/2019</c:v>
                </c:pt>
                <c:pt idx="1150">
                  <c:v>4/11/2019</c:v>
                </c:pt>
                <c:pt idx="1151">
                  <c:v>4/12/2019</c:v>
                </c:pt>
                <c:pt idx="1152">
                  <c:v>4/15/2019</c:v>
                </c:pt>
                <c:pt idx="1153">
                  <c:v>4/16/2019</c:v>
                </c:pt>
                <c:pt idx="1154">
                  <c:v>4/17/2019</c:v>
                </c:pt>
                <c:pt idx="1155">
                  <c:v>4/18/2019</c:v>
                </c:pt>
                <c:pt idx="1156">
                  <c:v>4/22/2019</c:v>
                </c:pt>
                <c:pt idx="1157">
                  <c:v>4/23/2019</c:v>
                </c:pt>
                <c:pt idx="1158">
                  <c:v>4/24/2019</c:v>
                </c:pt>
                <c:pt idx="1159">
                  <c:v>4/25/2019</c:v>
                </c:pt>
                <c:pt idx="1160">
                  <c:v>4/26/2019</c:v>
                </c:pt>
                <c:pt idx="1161">
                  <c:v>4/29/2019</c:v>
                </c:pt>
                <c:pt idx="1162">
                  <c:v>4/30/2019</c:v>
                </c:pt>
                <c:pt idx="1163">
                  <c:v>5/1/2019</c:v>
                </c:pt>
                <c:pt idx="1164">
                  <c:v>5/2/2019</c:v>
                </c:pt>
                <c:pt idx="1165">
                  <c:v>5/3/2019</c:v>
                </c:pt>
                <c:pt idx="1166">
                  <c:v>5/6/2019</c:v>
                </c:pt>
                <c:pt idx="1167">
                  <c:v>5/7/2019</c:v>
                </c:pt>
                <c:pt idx="1168">
                  <c:v>5/8/2019</c:v>
                </c:pt>
                <c:pt idx="1169">
                  <c:v>5/9/2019</c:v>
                </c:pt>
                <c:pt idx="1170">
                  <c:v>5/10/2019</c:v>
                </c:pt>
                <c:pt idx="1171">
                  <c:v>5/13/2019</c:v>
                </c:pt>
                <c:pt idx="1172">
                  <c:v>5/14/2019</c:v>
                </c:pt>
                <c:pt idx="1173">
                  <c:v>5/15/2019</c:v>
                </c:pt>
                <c:pt idx="1174">
                  <c:v>5/16/2019</c:v>
                </c:pt>
                <c:pt idx="1175">
                  <c:v>5/17/2019</c:v>
                </c:pt>
                <c:pt idx="1176">
                  <c:v>5/20/2019</c:v>
                </c:pt>
                <c:pt idx="1177">
                  <c:v>5/21/2019</c:v>
                </c:pt>
                <c:pt idx="1178">
                  <c:v>5/22/2019</c:v>
                </c:pt>
                <c:pt idx="1179">
                  <c:v>5/23/2019</c:v>
                </c:pt>
                <c:pt idx="1180">
                  <c:v>5/24/2019</c:v>
                </c:pt>
                <c:pt idx="1181">
                  <c:v>5/28/2019</c:v>
                </c:pt>
                <c:pt idx="1182">
                  <c:v>5/29/2019</c:v>
                </c:pt>
                <c:pt idx="1183">
                  <c:v>5/30/2019</c:v>
                </c:pt>
                <c:pt idx="1184">
                  <c:v>5/31/2019</c:v>
                </c:pt>
                <c:pt idx="1185">
                  <c:v>6/3/2019</c:v>
                </c:pt>
                <c:pt idx="1186">
                  <c:v>6/4/2019</c:v>
                </c:pt>
                <c:pt idx="1187">
                  <c:v>6/5/2019</c:v>
                </c:pt>
                <c:pt idx="1188">
                  <c:v>6/6/2019</c:v>
                </c:pt>
                <c:pt idx="1189">
                  <c:v>6/7/2019</c:v>
                </c:pt>
                <c:pt idx="1190">
                  <c:v>6/10/2019</c:v>
                </c:pt>
                <c:pt idx="1191">
                  <c:v>6/11/2019</c:v>
                </c:pt>
                <c:pt idx="1192">
                  <c:v>6/12/2019</c:v>
                </c:pt>
                <c:pt idx="1193">
                  <c:v>6/13/2019</c:v>
                </c:pt>
                <c:pt idx="1194">
                  <c:v>6/14/2019</c:v>
                </c:pt>
                <c:pt idx="1195">
                  <c:v>6/17/2019</c:v>
                </c:pt>
                <c:pt idx="1196">
                  <c:v>6/18/2019</c:v>
                </c:pt>
                <c:pt idx="1197">
                  <c:v>6/19/2019</c:v>
                </c:pt>
                <c:pt idx="1198">
                  <c:v>6/20/2019</c:v>
                </c:pt>
                <c:pt idx="1199">
                  <c:v>6/21/2019</c:v>
                </c:pt>
                <c:pt idx="1200">
                  <c:v>6/24/2019</c:v>
                </c:pt>
                <c:pt idx="1201">
                  <c:v>6/25/2019</c:v>
                </c:pt>
                <c:pt idx="1202">
                  <c:v>6/26/2019</c:v>
                </c:pt>
                <c:pt idx="1203">
                  <c:v>6/27/2019</c:v>
                </c:pt>
                <c:pt idx="1204">
                  <c:v>6/28/2019</c:v>
                </c:pt>
                <c:pt idx="1205">
                  <c:v>7/1/2019</c:v>
                </c:pt>
                <c:pt idx="1206">
                  <c:v>7/2/2019</c:v>
                </c:pt>
                <c:pt idx="1207">
                  <c:v>7/3/2019</c:v>
                </c:pt>
                <c:pt idx="1208">
                  <c:v>7/5/2019</c:v>
                </c:pt>
                <c:pt idx="1209">
                  <c:v>7/8/2019</c:v>
                </c:pt>
                <c:pt idx="1210">
                  <c:v>7/9/2019</c:v>
                </c:pt>
                <c:pt idx="1211">
                  <c:v>7/10/2019</c:v>
                </c:pt>
                <c:pt idx="1212">
                  <c:v>7/11/2019</c:v>
                </c:pt>
                <c:pt idx="1213">
                  <c:v>7/12/2019</c:v>
                </c:pt>
                <c:pt idx="1214">
                  <c:v>7/15/2019</c:v>
                </c:pt>
                <c:pt idx="1215">
                  <c:v>7/16/2019</c:v>
                </c:pt>
                <c:pt idx="1216">
                  <c:v>7/17/2019</c:v>
                </c:pt>
                <c:pt idx="1217">
                  <c:v>7/18/2019</c:v>
                </c:pt>
                <c:pt idx="1218">
                  <c:v>7/19/2019</c:v>
                </c:pt>
                <c:pt idx="1219">
                  <c:v>7/22/2019</c:v>
                </c:pt>
                <c:pt idx="1220">
                  <c:v>7/23/2019</c:v>
                </c:pt>
                <c:pt idx="1221">
                  <c:v>7/24/2019</c:v>
                </c:pt>
                <c:pt idx="1222">
                  <c:v>7/25/2019</c:v>
                </c:pt>
                <c:pt idx="1223">
                  <c:v>7/26/2019</c:v>
                </c:pt>
                <c:pt idx="1224">
                  <c:v>7/29/2019</c:v>
                </c:pt>
                <c:pt idx="1225">
                  <c:v>7/30/2019</c:v>
                </c:pt>
                <c:pt idx="1226">
                  <c:v>7/31/2019</c:v>
                </c:pt>
                <c:pt idx="1227">
                  <c:v>8/1/2019</c:v>
                </c:pt>
                <c:pt idx="1228">
                  <c:v>8/2/2019</c:v>
                </c:pt>
                <c:pt idx="1229">
                  <c:v>8/5/2019</c:v>
                </c:pt>
                <c:pt idx="1230">
                  <c:v>8/6/2019</c:v>
                </c:pt>
                <c:pt idx="1231">
                  <c:v>8/7/2019</c:v>
                </c:pt>
                <c:pt idx="1232">
                  <c:v>8/8/2019</c:v>
                </c:pt>
                <c:pt idx="1233">
                  <c:v>8/9/2019</c:v>
                </c:pt>
                <c:pt idx="1234">
                  <c:v>8/12/2019</c:v>
                </c:pt>
                <c:pt idx="1235">
                  <c:v>8/13/2019</c:v>
                </c:pt>
                <c:pt idx="1236">
                  <c:v>8/14/2019</c:v>
                </c:pt>
                <c:pt idx="1237">
                  <c:v>8/15/2019</c:v>
                </c:pt>
                <c:pt idx="1238">
                  <c:v>8/16/2019</c:v>
                </c:pt>
                <c:pt idx="1239">
                  <c:v>8/19/2019</c:v>
                </c:pt>
                <c:pt idx="1240">
                  <c:v>8/20/2019</c:v>
                </c:pt>
                <c:pt idx="1241">
                  <c:v>8/21/2019</c:v>
                </c:pt>
                <c:pt idx="1242">
                  <c:v>8/22/2019</c:v>
                </c:pt>
                <c:pt idx="1243">
                  <c:v>8/23/2019</c:v>
                </c:pt>
                <c:pt idx="1244">
                  <c:v>8/26/2019</c:v>
                </c:pt>
                <c:pt idx="1245">
                  <c:v>8/27/2019</c:v>
                </c:pt>
                <c:pt idx="1246">
                  <c:v>8/28/2019</c:v>
                </c:pt>
                <c:pt idx="1247">
                  <c:v>8/29/2019</c:v>
                </c:pt>
                <c:pt idx="1248">
                  <c:v>8/30/2019</c:v>
                </c:pt>
                <c:pt idx="1249">
                  <c:v>9/3/2019</c:v>
                </c:pt>
                <c:pt idx="1250">
                  <c:v>9/4/2019</c:v>
                </c:pt>
                <c:pt idx="1251">
                  <c:v>9/5/2019</c:v>
                </c:pt>
                <c:pt idx="1252">
                  <c:v>9/6/2019</c:v>
                </c:pt>
                <c:pt idx="1253">
                  <c:v>9/9/2019</c:v>
                </c:pt>
                <c:pt idx="1254">
                  <c:v>9/10/2019</c:v>
                </c:pt>
                <c:pt idx="1255">
                  <c:v>9/11/2019</c:v>
                </c:pt>
                <c:pt idx="1256">
                  <c:v>9/12/2019</c:v>
                </c:pt>
                <c:pt idx="1257">
                  <c:v>9/13/2019</c:v>
                </c:pt>
                <c:pt idx="1258">
                  <c:v>9/16/2019</c:v>
                </c:pt>
                <c:pt idx="1259">
                  <c:v>9/17/2019</c:v>
                </c:pt>
                <c:pt idx="1260">
                  <c:v>9/18/2019</c:v>
                </c:pt>
                <c:pt idx="1261">
                  <c:v>9/19/2019</c:v>
                </c:pt>
                <c:pt idx="1262">
                  <c:v>9/20/2019</c:v>
                </c:pt>
                <c:pt idx="1263">
                  <c:v>9/23/2019</c:v>
                </c:pt>
                <c:pt idx="1264">
                  <c:v>9/24/2019</c:v>
                </c:pt>
                <c:pt idx="1265">
                  <c:v>9/25/2019</c:v>
                </c:pt>
                <c:pt idx="1266">
                  <c:v>9/26/2019</c:v>
                </c:pt>
                <c:pt idx="1267">
                  <c:v>9/27/2019</c:v>
                </c:pt>
                <c:pt idx="1268">
                  <c:v>9/30/2019</c:v>
                </c:pt>
                <c:pt idx="1269">
                  <c:v>10/1/2019</c:v>
                </c:pt>
                <c:pt idx="1270">
                  <c:v>10/2/2019</c:v>
                </c:pt>
                <c:pt idx="1271">
                  <c:v>10/3/2019</c:v>
                </c:pt>
                <c:pt idx="1272">
                  <c:v>10/4/2019</c:v>
                </c:pt>
                <c:pt idx="1273">
                  <c:v>10/7/2019</c:v>
                </c:pt>
                <c:pt idx="1274">
                  <c:v>10/8/2019</c:v>
                </c:pt>
                <c:pt idx="1275">
                  <c:v>10/9/2019</c:v>
                </c:pt>
                <c:pt idx="1276">
                  <c:v>10/10/2019</c:v>
                </c:pt>
                <c:pt idx="1277">
                  <c:v>10/11/2019</c:v>
                </c:pt>
                <c:pt idx="1278">
                  <c:v>10/14/2019</c:v>
                </c:pt>
                <c:pt idx="1279">
                  <c:v>10/15/2019</c:v>
                </c:pt>
                <c:pt idx="1280">
                  <c:v>10/16/2019</c:v>
                </c:pt>
                <c:pt idx="1281">
                  <c:v>10/17/2019</c:v>
                </c:pt>
                <c:pt idx="1282">
                  <c:v>10/18/2019</c:v>
                </c:pt>
                <c:pt idx="1283">
                  <c:v>10/21/2019</c:v>
                </c:pt>
                <c:pt idx="1284">
                  <c:v>10/22/2019</c:v>
                </c:pt>
                <c:pt idx="1285">
                  <c:v>10/23/2019</c:v>
                </c:pt>
                <c:pt idx="1286">
                  <c:v>10/24/2019</c:v>
                </c:pt>
                <c:pt idx="1287">
                  <c:v>10/25/2019</c:v>
                </c:pt>
                <c:pt idx="1288">
                  <c:v>10/28/2019</c:v>
                </c:pt>
                <c:pt idx="1289">
                  <c:v>10/29/2019</c:v>
                </c:pt>
                <c:pt idx="1290">
                  <c:v>10/30/2019</c:v>
                </c:pt>
                <c:pt idx="1291">
                  <c:v>10/31/2019</c:v>
                </c:pt>
                <c:pt idx="1292">
                  <c:v>11/1/2019</c:v>
                </c:pt>
                <c:pt idx="1293">
                  <c:v>11/4/2019</c:v>
                </c:pt>
                <c:pt idx="1294">
                  <c:v>11/5/2019</c:v>
                </c:pt>
                <c:pt idx="1295">
                  <c:v>11/6/2019</c:v>
                </c:pt>
                <c:pt idx="1296">
                  <c:v>11/7/2019</c:v>
                </c:pt>
                <c:pt idx="1297">
                  <c:v>11/8/2019</c:v>
                </c:pt>
                <c:pt idx="1298">
                  <c:v>11/11/2019</c:v>
                </c:pt>
                <c:pt idx="1299">
                  <c:v>11/12/2019</c:v>
                </c:pt>
                <c:pt idx="1300">
                  <c:v>11/13/2019</c:v>
                </c:pt>
                <c:pt idx="1301">
                  <c:v>11/14/2019</c:v>
                </c:pt>
                <c:pt idx="1302">
                  <c:v>11/15/2019</c:v>
                </c:pt>
                <c:pt idx="1303">
                  <c:v>11/18/2019</c:v>
                </c:pt>
                <c:pt idx="1304">
                  <c:v>11/19/2019</c:v>
                </c:pt>
                <c:pt idx="1305">
                  <c:v>11/20/2019</c:v>
                </c:pt>
                <c:pt idx="1306">
                  <c:v>11/21/2019</c:v>
                </c:pt>
                <c:pt idx="1307">
                  <c:v>11/22/2019</c:v>
                </c:pt>
                <c:pt idx="1308">
                  <c:v>11/25/2019</c:v>
                </c:pt>
                <c:pt idx="1309">
                  <c:v>11/26/2019</c:v>
                </c:pt>
                <c:pt idx="1310">
                  <c:v>11/27/2019</c:v>
                </c:pt>
                <c:pt idx="1311">
                  <c:v>11/29/2019</c:v>
                </c:pt>
                <c:pt idx="1312">
                  <c:v>12/2/2019</c:v>
                </c:pt>
                <c:pt idx="1313">
                  <c:v>12/3/2019</c:v>
                </c:pt>
                <c:pt idx="1314">
                  <c:v>12/4/2019</c:v>
                </c:pt>
                <c:pt idx="1315">
                  <c:v>12/5/2019</c:v>
                </c:pt>
                <c:pt idx="1316">
                  <c:v>12/6/2019</c:v>
                </c:pt>
                <c:pt idx="1317">
                  <c:v>12/9/2019</c:v>
                </c:pt>
                <c:pt idx="1318">
                  <c:v>12/10/2019</c:v>
                </c:pt>
                <c:pt idx="1319">
                  <c:v>12/11/2019</c:v>
                </c:pt>
                <c:pt idx="1320">
                  <c:v>12/12/2019</c:v>
                </c:pt>
                <c:pt idx="1321">
                  <c:v>12/13/2019</c:v>
                </c:pt>
                <c:pt idx="1322">
                  <c:v>12/16/2019</c:v>
                </c:pt>
                <c:pt idx="1323">
                  <c:v>12/17/2019</c:v>
                </c:pt>
                <c:pt idx="1324">
                  <c:v>12/18/2019</c:v>
                </c:pt>
                <c:pt idx="1325">
                  <c:v>12/19/2019</c:v>
                </c:pt>
                <c:pt idx="1326">
                  <c:v>12/20/2019</c:v>
                </c:pt>
                <c:pt idx="1327">
                  <c:v>12/23/2019</c:v>
                </c:pt>
                <c:pt idx="1328">
                  <c:v>12/24/2019</c:v>
                </c:pt>
                <c:pt idx="1329">
                  <c:v>12/26/2019</c:v>
                </c:pt>
                <c:pt idx="1330">
                  <c:v>12/27/2019</c:v>
                </c:pt>
                <c:pt idx="1331">
                  <c:v>12/30/2019</c:v>
                </c:pt>
                <c:pt idx="1332">
                  <c:v>12/31/2019</c:v>
                </c:pt>
                <c:pt idx="1333">
                  <c:v>1/2/2020</c:v>
                </c:pt>
                <c:pt idx="1334">
                  <c:v>1/3/2020</c:v>
                </c:pt>
                <c:pt idx="1335">
                  <c:v>1/6/2020</c:v>
                </c:pt>
                <c:pt idx="1336">
                  <c:v>1/7/2020</c:v>
                </c:pt>
                <c:pt idx="1337">
                  <c:v>1/8/2020</c:v>
                </c:pt>
                <c:pt idx="1338">
                  <c:v>1/9/2020</c:v>
                </c:pt>
                <c:pt idx="1339">
                  <c:v>1/10/2020</c:v>
                </c:pt>
                <c:pt idx="1340">
                  <c:v>1/13/2020</c:v>
                </c:pt>
                <c:pt idx="1341">
                  <c:v>1/14/2020</c:v>
                </c:pt>
                <c:pt idx="1342">
                  <c:v>1/15/2020</c:v>
                </c:pt>
                <c:pt idx="1343">
                  <c:v>1/16/2020</c:v>
                </c:pt>
                <c:pt idx="1344">
                  <c:v>1/17/2020</c:v>
                </c:pt>
                <c:pt idx="1345">
                  <c:v>1/21/2020</c:v>
                </c:pt>
                <c:pt idx="1346">
                  <c:v>1/22/2020</c:v>
                </c:pt>
                <c:pt idx="1347">
                  <c:v>1/23/2020</c:v>
                </c:pt>
                <c:pt idx="1348">
                  <c:v>1/24/2020</c:v>
                </c:pt>
                <c:pt idx="1349">
                  <c:v>1/27/2020</c:v>
                </c:pt>
                <c:pt idx="1350">
                  <c:v>1/28/2020</c:v>
                </c:pt>
                <c:pt idx="1351">
                  <c:v>1/29/2020</c:v>
                </c:pt>
                <c:pt idx="1352">
                  <c:v>1/30/2020</c:v>
                </c:pt>
                <c:pt idx="1353">
                  <c:v>1/31/2020</c:v>
                </c:pt>
                <c:pt idx="1354">
                  <c:v>2/3/2020</c:v>
                </c:pt>
                <c:pt idx="1355">
                  <c:v>2/4/2020</c:v>
                </c:pt>
                <c:pt idx="1356">
                  <c:v>2/5/2020</c:v>
                </c:pt>
                <c:pt idx="1357">
                  <c:v>2/6/2020</c:v>
                </c:pt>
                <c:pt idx="1358">
                  <c:v>2/7/2020</c:v>
                </c:pt>
                <c:pt idx="1359">
                  <c:v>2/10/2020</c:v>
                </c:pt>
                <c:pt idx="1360">
                  <c:v>2/11/2020</c:v>
                </c:pt>
                <c:pt idx="1361">
                  <c:v>2/12/2020</c:v>
                </c:pt>
                <c:pt idx="1362">
                  <c:v>2/13/2020</c:v>
                </c:pt>
                <c:pt idx="1363">
                  <c:v>2/14/2020</c:v>
                </c:pt>
                <c:pt idx="1364">
                  <c:v>2/18/2020</c:v>
                </c:pt>
                <c:pt idx="1365">
                  <c:v>2/19/2020</c:v>
                </c:pt>
                <c:pt idx="1366">
                  <c:v>2/20/2020</c:v>
                </c:pt>
                <c:pt idx="1367">
                  <c:v>2/21/2020</c:v>
                </c:pt>
                <c:pt idx="1368">
                  <c:v>2/24/2020</c:v>
                </c:pt>
                <c:pt idx="1369">
                  <c:v>2/25/2020</c:v>
                </c:pt>
                <c:pt idx="1370">
                  <c:v>2/26/2020</c:v>
                </c:pt>
                <c:pt idx="1371">
                  <c:v>2/27/2020</c:v>
                </c:pt>
                <c:pt idx="1372">
                  <c:v>2/28/2020</c:v>
                </c:pt>
                <c:pt idx="1373">
                  <c:v>3/2/2020</c:v>
                </c:pt>
                <c:pt idx="1374">
                  <c:v>3/3/2020</c:v>
                </c:pt>
                <c:pt idx="1375">
                  <c:v>3/4/2020</c:v>
                </c:pt>
                <c:pt idx="1376">
                  <c:v>3/5/2020</c:v>
                </c:pt>
                <c:pt idx="1377">
                  <c:v>3/6/2020</c:v>
                </c:pt>
                <c:pt idx="1378">
                  <c:v>3/9/2020</c:v>
                </c:pt>
                <c:pt idx="1379">
                  <c:v>3/10/2020</c:v>
                </c:pt>
                <c:pt idx="1380">
                  <c:v>3/11/2020</c:v>
                </c:pt>
                <c:pt idx="1381">
                  <c:v>3/12/2020</c:v>
                </c:pt>
                <c:pt idx="1382">
                  <c:v>3/13/2020</c:v>
                </c:pt>
                <c:pt idx="1383">
                  <c:v>3/16/2020</c:v>
                </c:pt>
                <c:pt idx="1384">
                  <c:v>3/17/2020</c:v>
                </c:pt>
                <c:pt idx="1385">
                  <c:v>3/18/2020</c:v>
                </c:pt>
                <c:pt idx="1386">
                  <c:v>3/19/2020</c:v>
                </c:pt>
                <c:pt idx="1387">
                  <c:v>3/20/2020</c:v>
                </c:pt>
                <c:pt idx="1388">
                  <c:v>3/23/2020</c:v>
                </c:pt>
                <c:pt idx="1389">
                  <c:v>3/24/2020</c:v>
                </c:pt>
                <c:pt idx="1390">
                  <c:v>3/25/2020</c:v>
                </c:pt>
                <c:pt idx="1391">
                  <c:v>3/26/2020</c:v>
                </c:pt>
                <c:pt idx="1392">
                  <c:v>3/27/2020</c:v>
                </c:pt>
                <c:pt idx="1393">
                  <c:v>3/30/2020</c:v>
                </c:pt>
                <c:pt idx="1394">
                  <c:v>3/31/2020</c:v>
                </c:pt>
                <c:pt idx="1395">
                  <c:v>4/1/2020</c:v>
                </c:pt>
                <c:pt idx="1396">
                  <c:v>4/2/2020</c:v>
                </c:pt>
                <c:pt idx="1397">
                  <c:v>4/3/2020</c:v>
                </c:pt>
                <c:pt idx="1398">
                  <c:v>4/6/2020</c:v>
                </c:pt>
                <c:pt idx="1399">
                  <c:v>4/7/2020</c:v>
                </c:pt>
                <c:pt idx="1400">
                  <c:v>4/8/2020</c:v>
                </c:pt>
                <c:pt idx="1401">
                  <c:v>4/9/2020</c:v>
                </c:pt>
                <c:pt idx="1402">
                  <c:v>4/13/2020</c:v>
                </c:pt>
                <c:pt idx="1403">
                  <c:v>4/14/2020</c:v>
                </c:pt>
                <c:pt idx="1404">
                  <c:v>4/15/2020</c:v>
                </c:pt>
                <c:pt idx="1405">
                  <c:v>4/16/2020</c:v>
                </c:pt>
                <c:pt idx="1406">
                  <c:v>4/17/2020</c:v>
                </c:pt>
                <c:pt idx="1407">
                  <c:v>4/20/2020</c:v>
                </c:pt>
                <c:pt idx="1408">
                  <c:v>4/21/2020</c:v>
                </c:pt>
                <c:pt idx="1409">
                  <c:v>4/22/2020</c:v>
                </c:pt>
                <c:pt idx="1410">
                  <c:v>4/23/2020</c:v>
                </c:pt>
                <c:pt idx="1411">
                  <c:v>4/24/2020</c:v>
                </c:pt>
                <c:pt idx="1412">
                  <c:v>4/27/2020</c:v>
                </c:pt>
                <c:pt idx="1413">
                  <c:v>4/28/2020</c:v>
                </c:pt>
                <c:pt idx="1414">
                  <c:v>4/29/2020</c:v>
                </c:pt>
                <c:pt idx="1415">
                  <c:v>4/30/2020</c:v>
                </c:pt>
                <c:pt idx="1416">
                  <c:v>5/1/2020</c:v>
                </c:pt>
                <c:pt idx="1417">
                  <c:v>5/4/2020</c:v>
                </c:pt>
                <c:pt idx="1418">
                  <c:v>5/5/2020</c:v>
                </c:pt>
                <c:pt idx="1419">
                  <c:v>5/6/2020</c:v>
                </c:pt>
                <c:pt idx="1420">
                  <c:v>5/7/2020</c:v>
                </c:pt>
                <c:pt idx="1421">
                  <c:v>5/8/2020</c:v>
                </c:pt>
                <c:pt idx="1422">
                  <c:v>5/11/2020</c:v>
                </c:pt>
                <c:pt idx="1423">
                  <c:v>5/12/2020</c:v>
                </c:pt>
                <c:pt idx="1424">
                  <c:v>5/13/2020</c:v>
                </c:pt>
                <c:pt idx="1425">
                  <c:v>5/14/2020</c:v>
                </c:pt>
                <c:pt idx="1426">
                  <c:v>5/15/2020</c:v>
                </c:pt>
                <c:pt idx="1427">
                  <c:v>5/18/2020</c:v>
                </c:pt>
                <c:pt idx="1428">
                  <c:v>5/19/2020</c:v>
                </c:pt>
                <c:pt idx="1429">
                  <c:v>5/20/2020</c:v>
                </c:pt>
                <c:pt idx="1430">
                  <c:v>5/21/2020</c:v>
                </c:pt>
                <c:pt idx="1431">
                  <c:v>5/22/2020</c:v>
                </c:pt>
                <c:pt idx="1432">
                  <c:v>5/26/2020</c:v>
                </c:pt>
                <c:pt idx="1433">
                  <c:v>5/27/2020</c:v>
                </c:pt>
                <c:pt idx="1434">
                  <c:v>5/28/2020</c:v>
                </c:pt>
                <c:pt idx="1435">
                  <c:v>5/29/2020</c:v>
                </c:pt>
                <c:pt idx="1436">
                  <c:v>6/1/2020</c:v>
                </c:pt>
                <c:pt idx="1437">
                  <c:v>6/2/2020</c:v>
                </c:pt>
                <c:pt idx="1438">
                  <c:v>6/3/2020</c:v>
                </c:pt>
                <c:pt idx="1439">
                  <c:v>6/4/2020</c:v>
                </c:pt>
                <c:pt idx="1440">
                  <c:v>6/5/2020</c:v>
                </c:pt>
                <c:pt idx="1441">
                  <c:v>6/8/2020</c:v>
                </c:pt>
                <c:pt idx="1442">
                  <c:v>6/9/2020</c:v>
                </c:pt>
                <c:pt idx="1443">
                  <c:v>6/10/2020</c:v>
                </c:pt>
                <c:pt idx="1444">
                  <c:v>6/11/2020</c:v>
                </c:pt>
                <c:pt idx="1445">
                  <c:v>6/12/2020</c:v>
                </c:pt>
                <c:pt idx="1446">
                  <c:v>6/15/2020</c:v>
                </c:pt>
                <c:pt idx="1447">
                  <c:v>6/16/2020</c:v>
                </c:pt>
                <c:pt idx="1448">
                  <c:v>6/17/2020</c:v>
                </c:pt>
                <c:pt idx="1449">
                  <c:v>6/18/2020</c:v>
                </c:pt>
                <c:pt idx="1450">
                  <c:v>6/19/2020</c:v>
                </c:pt>
                <c:pt idx="1451">
                  <c:v>6/22/2020</c:v>
                </c:pt>
                <c:pt idx="1452">
                  <c:v>6/23/2020</c:v>
                </c:pt>
                <c:pt idx="1453">
                  <c:v>6/24/2020</c:v>
                </c:pt>
                <c:pt idx="1454">
                  <c:v>6/25/2020</c:v>
                </c:pt>
                <c:pt idx="1455">
                  <c:v>6/26/2020</c:v>
                </c:pt>
                <c:pt idx="1456">
                  <c:v>6/29/2020</c:v>
                </c:pt>
                <c:pt idx="1457">
                  <c:v>6/30/2020</c:v>
                </c:pt>
                <c:pt idx="1458">
                  <c:v>7/1/2020</c:v>
                </c:pt>
                <c:pt idx="1459">
                  <c:v>7/2/2020</c:v>
                </c:pt>
                <c:pt idx="1460">
                  <c:v>7/6/2020</c:v>
                </c:pt>
                <c:pt idx="1461">
                  <c:v>7/7/2020</c:v>
                </c:pt>
                <c:pt idx="1462">
                  <c:v>7/8/2020</c:v>
                </c:pt>
                <c:pt idx="1463">
                  <c:v>7/9/2020</c:v>
                </c:pt>
                <c:pt idx="1464">
                  <c:v>7/10/2020</c:v>
                </c:pt>
                <c:pt idx="1465">
                  <c:v>7/13/2020</c:v>
                </c:pt>
                <c:pt idx="1466">
                  <c:v>7/14/2020</c:v>
                </c:pt>
                <c:pt idx="1467">
                  <c:v>7/15/2020</c:v>
                </c:pt>
                <c:pt idx="1468">
                  <c:v>7/16/2020</c:v>
                </c:pt>
                <c:pt idx="1469">
                  <c:v>7/17/2020</c:v>
                </c:pt>
                <c:pt idx="1470">
                  <c:v>7/20/2020</c:v>
                </c:pt>
                <c:pt idx="1471">
                  <c:v>7/21/2020</c:v>
                </c:pt>
                <c:pt idx="1472">
                  <c:v>7/22/2020</c:v>
                </c:pt>
                <c:pt idx="1473">
                  <c:v>7/23/2020</c:v>
                </c:pt>
                <c:pt idx="1474">
                  <c:v>7/24/2020</c:v>
                </c:pt>
                <c:pt idx="1475">
                  <c:v>7/27/2020</c:v>
                </c:pt>
                <c:pt idx="1476">
                  <c:v>7/28/2020</c:v>
                </c:pt>
                <c:pt idx="1477">
                  <c:v>7/29/2020</c:v>
                </c:pt>
                <c:pt idx="1478">
                  <c:v>7/30/2020</c:v>
                </c:pt>
                <c:pt idx="1479">
                  <c:v>7/31/2020</c:v>
                </c:pt>
                <c:pt idx="1480">
                  <c:v>8/3/2020</c:v>
                </c:pt>
                <c:pt idx="1481">
                  <c:v>8/4/2020</c:v>
                </c:pt>
                <c:pt idx="1482">
                  <c:v>8/5/2020</c:v>
                </c:pt>
                <c:pt idx="1483">
                  <c:v>8/6/2020</c:v>
                </c:pt>
                <c:pt idx="1484">
                  <c:v>8/7/2020</c:v>
                </c:pt>
                <c:pt idx="1485">
                  <c:v>8/10/2020</c:v>
                </c:pt>
                <c:pt idx="1486">
                  <c:v>8/11/2020</c:v>
                </c:pt>
                <c:pt idx="1487">
                  <c:v>8/12/2020</c:v>
                </c:pt>
                <c:pt idx="1488">
                  <c:v>8/13/2020</c:v>
                </c:pt>
                <c:pt idx="1489">
                  <c:v>8/14/2020</c:v>
                </c:pt>
                <c:pt idx="1490">
                  <c:v>8/17/2020</c:v>
                </c:pt>
                <c:pt idx="1491">
                  <c:v>8/18/2020</c:v>
                </c:pt>
                <c:pt idx="1492">
                  <c:v>8/19/2020</c:v>
                </c:pt>
                <c:pt idx="1493">
                  <c:v>8/20/2020</c:v>
                </c:pt>
                <c:pt idx="1494">
                  <c:v>8/21/2020</c:v>
                </c:pt>
                <c:pt idx="1495">
                  <c:v>8/24/2020</c:v>
                </c:pt>
                <c:pt idx="1496">
                  <c:v>8/25/2020</c:v>
                </c:pt>
                <c:pt idx="1497">
                  <c:v>8/26/2020</c:v>
                </c:pt>
                <c:pt idx="1498">
                  <c:v>8/27/2020</c:v>
                </c:pt>
                <c:pt idx="1499">
                  <c:v>8/28/2020</c:v>
                </c:pt>
                <c:pt idx="1500">
                  <c:v>8/31/2020</c:v>
                </c:pt>
                <c:pt idx="1501">
                  <c:v>9/1/2020</c:v>
                </c:pt>
                <c:pt idx="1502">
                  <c:v>9/2/2020</c:v>
                </c:pt>
                <c:pt idx="1503">
                  <c:v>9/3/2020</c:v>
                </c:pt>
                <c:pt idx="1504">
                  <c:v>9/4/2020</c:v>
                </c:pt>
                <c:pt idx="1505">
                  <c:v>9/8/2020</c:v>
                </c:pt>
                <c:pt idx="1506">
                  <c:v>9/9/2020</c:v>
                </c:pt>
                <c:pt idx="1507">
                  <c:v>9/10/2020</c:v>
                </c:pt>
                <c:pt idx="1508">
                  <c:v>9/11/2020</c:v>
                </c:pt>
                <c:pt idx="1509">
                  <c:v>9/14/2020</c:v>
                </c:pt>
                <c:pt idx="1510">
                  <c:v>9/15/2020</c:v>
                </c:pt>
                <c:pt idx="1511">
                  <c:v>9/16/2020</c:v>
                </c:pt>
                <c:pt idx="1512">
                  <c:v>9/17/2020</c:v>
                </c:pt>
                <c:pt idx="1513">
                  <c:v>9/18/2020</c:v>
                </c:pt>
                <c:pt idx="1514">
                  <c:v>9/21/2020</c:v>
                </c:pt>
                <c:pt idx="1515">
                  <c:v>9/22/2020</c:v>
                </c:pt>
                <c:pt idx="1516">
                  <c:v>9/23/2020</c:v>
                </c:pt>
                <c:pt idx="1517">
                  <c:v>9/24/2020</c:v>
                </c:pt>
                <c:pt idx="1518">
                  <c:v>9/25/2020</c:v>
                </c:pt>
                <c:pt idx="1519">
                  <c:v>9/28/2020</c:v>
                </c:pt>
                <c:pt idx="1520">
                  <c:v>9/29/2020</c:v>
                </c:pt>
                <c:pt idx="1521">
                  <c:v>9/30/2020</c:v>
                </c:pt>
                <c:pt idx="1522">
                  <c:v>10/1/2020</c:v>
                </c:pt>
                <c:pt idx="1523">
                  <c:v>10/2/2020</c:v>
                </c:pt>
                <c:pt idx="1524">
                  <c:v>10/5/2020</c:v>
                </c:pt>
                <c:pt idx="1525">
                  <c:v>10/6/2020</c:v>
                </c:pt>
                <c:pt idx="1526">
                  <c:v>10/7/2020</c:v>
                </c:pt>
                <c:pt idx="1527">
                  <c:v>10/8/2020</c:v>
                </c:pt>
                <c:pt idx="1528">
                  <c:v>10/9/2020</c:v>
                </c:pt>
                <c:pt idx="1529">
                  <c:v>10/12/2020</c:v>
                </c:pt>
                <c:pt idx="1530">
                  <c:v>10/13/2020</c:v>
                </c:pt>
                <c:pt idx="1531">
                  <c:v>10/14/2020</c:v>
                </c:pt>
                <c:pt idx="1532">
                  <c:v>10/15/2020</c:v>
                </c:pt>
                <c:pt idx="1533">
                  <c:v>10/16/2020</c:v>
                </c:pt>
                <c:pt idx="1534">
                  <c:v>10/19/2020</c:v>
                </c:pt>
                <c:pt idx="1535">
                  <c:v>10/20/2020</c:v>
                </c:pt>
                <c:pt idx="1536">
                  <c:v>10/21/2020</c:v>
                </c:pt>
                <c:pt idx="1537">
                  <c:v>10/22/2020</c:v>
                </c:pt>
                <c:pt idx="1538">
                  <c:v>10/23/2020</c:v>
                </c:pt>
                <c:pt idx="1539">
                  <c:v>10/26/2020</c:v>
                </c:pt>
                <c:pt idx="1540">
                  <c:v>10/27/2020</c:v>
                </c:pt>
                <c:pt idx="1541">
                  <c:v>10/28/2020</c:v>
                </c:pt>
                <c:pt idx="1542">
                  <c:v>10/29/2020</c:v>
                </c:pt>
                <c:pt idx="1543">
                  <c:v>10/30/2020</c:v>
                </c:pt>
                <c:pt idx="1544">
                  <c:v>11/2/2020</c:v>
                </c:pt>
                <c:pt idx="1545">
                  <c:v>11/3/2020</c:v>
                </c:pt>
                <c:pt idx="1546">
                  <c:v>11/4/2020</c:v>
                </c:pt>
                <c:pt idx="1547">
                  <c:v>11/5/2020</c:v>
                </c:pt>
                <c:pt idx="1548">
                  <c:v>11/6/2020</c:v>
                </c:pt>
                <c:pt idx="1549">
                  <c:v>11/9/2020</c:v>
                </c:pt>
                <c:pt idx="1550">
                  <c:v>11/10/2020</c:v>
                </c:pt>
                <c:pt idx="1551">
                  <c:v>11/11/2020</c:v>
                </c:pt>
                <c:pt idx="1552">
                  <c:v>11/12/2020</c:v>
                </c:pt>
                <c:pt idx="1553">
                  <c:v>11/13/2020</c:v>
                </c:pt>
                <c:pt idx="1554">
                  <c:v>11/16/2020</c:v>
                </c:pt>
                <c:pt idx="1555">
                  <c:v>11/17/2020</c:v>
                </c:pt>
                <c:pt idx="1556">
                  <c:v>11/18/2020</c:v>
                </c:pt>
                <c:pt idx="1557">
                  <c:v>11/19/2020</c:v>
                </c:pt>
                <c:pt idx="1558">
                  <c:v>11/20/2020</c:v>
                </c:pt>
                <c:pt idx="1559">
                  <c:v>11/23/2020</c:v>
                </c:pt>
                <c:pt idx="1560">
                  <c:v>11/24/2020</c:v>
                </c:pt>
                <c:pt idx="1561">
                  <c:v>11/25/2020</c:v>
                </c:pt>
                <c:pt idx="1562">
                  <c:v>11/27/2020</c:v>
                </c:pt>
                <c:pt idx="1563">
                  <c:v>11/30/2020</c:v>
                </c:pt>
                <c:pt idx="1564">
                  <c:v>12/1/2020</c:v>
                </c:pt>
                <c:pt idx="1565">
                  <c:v>12/2/2020</c:v>
                </c:pt>
                <c:pt idx="1566">
                  <c:v>12/3/2020</c:v>
                </c:pt>
                <c:pt idx="1567">
                  <c:v>12/4/2020</c:v>
                </c:pt>
                <c:pt idx="1568">
                  <c:v>12/7/2020</c:v>
                </c:pt>
                <c:pt idx="1569">
                  <c:v>12/8/2020</c:v>
                </c:pt>
                <c:pt idx="1570">
                  <c:v>12/9/2020</c:v>
                </c:pt>
                <c:pt idx="1571">
                  <c:v>12/10/2020</c:v>
                </c:pt>
                <c:pt idx="1572">
                  <c:v>12/11/2020</c:v>
                </c:pt>
                <c:pt idx="1573">
                  <c:v>12/14/2020</c:v>
                </c:pt>
                <c:pt idx="1574">
                  <c:v>12/15/2020</c:v>
                </c:pt>
                <c:pt idx="1575">
                  <c:v>12/16/2020</c:v>
                </c:pt>
                <c:pt idx="1576">
                  <c:v>12/17/2020</c:v>
                </c:pt>
                <c:pt idx="1577">
                  <c:v>12/18/2020</c:v>
                </c:pt>
                <c:pt idx="1578">
                  <c:v>12/21/2020</c:v>
                </c:pt>
                <c:pt idx="1579">
                  <c:v>12/22/2020</c:v>
                </c:pt>
                <c:pt idx="1580">
                  <c:v>12/23/2020</c:v>
                </c:pt>
                <c:pt idx="1581">
                  <c:v>12/24/2020</c:v>
                </c:pt>
                <c:pt idx="1582">
                  <c:v>12/28/2020</c:v>
                </c:pt>
                <c:pt idx="1583">
                  <c:v>12/29/2020</c:v>
                </c:pt>
                <c:pt idx="1584">
                  <c:v>12/30/2020</c:v>
                </c:pt>
                <c:pt idx="1585">
                  <c:v>12/31/2020</c:v>
                </c:pt>
                <c:pt idx="1586">
                  <c:v>1/4/2021</c:v>
                </c:pt>
                <c:pt idx="1587">
                  <c:v>1/5/2021</c:v>
                </c:pt>
                <c:pt idx="1588">
                  <c:v>1/6/2021</c:v>
                </c:pt>
                <c:pt idx="1589">
                  <c:v>1/7/2021</c:v>
                </c:pt>
                <c:pt idx="1590">
                  <c:v>1/8/2021</c:v>
                </c:pt>
                <c:pt idx="1591">
                  <c:v>1/11/2021</c:v>
                </c:pt>
                <c:pt idx="1592">
                  <c:v>1/12/2021</c:v>
                </c:pt>
                <c:pt idx="1593">
                  <c:v>1/13/2021</c:v>
                </c:pt>
                <c:pt idx="1594">
                  <c:v>1/14/2021</c:v>
                </c:pt>
                <c:pt idx="1595">
                  <c:v>1/15/2021</c:v>
                </c:pt>
                <c:pt idx="1596">
                  <c:v>1/19/2021</c:v>
                </c:pt>
                <c:pt idx="1597">
                  <c:v>1/20/2021</c:v>
                </c:pt>
                <c:pt idx="1598">
                  <c:v>1/21/2021</c:v>
                </c:pt>
                <c:pt idx="1599">
                  <c:v>1/22/2021</c:v>
                </c:pt>
                <c:pt idx="1600">
                  <c:v>1/25/2021</c:v>
                </c:pt>
                <c:pt idx="1601">
                  <c:v>1/26/2021</c:v>
                </c:pt>
                <c:pt idx="1602">
                  <c:v>1/27/2021</c:v>
                </c:pt>
                <c:pt idx="1603">
                  <c:v>1/28/2021</c:v>
                </c:pt>
                <c:pt idx="1604">
                  <c:v>1/29/2021</c:v>
                </c:pt>
                <c:pt idx="1605">
                  <c:v>2/1/2021</c:v>
                </c:pt>
                <c:pt idx="1606">
                  <c:v>2/2/2021</c:v>
                </c:pt>
                <c:pt idx="1607">
                  <c:v>2/3/2021</c:v>
                </c:pt>
                <c:pt idx="1608">
                  <c:v>2/4/2021</c:v>
                </c:pt>
                <c:pt idx="1609">
                  <c:v>2/5/2021</c:v>
                </c:pt>
                <c:pt idx="1610">
                  <c:v>2/8/2021</c:v>
                </c:pt>
                <c:pt idx="1611">
                  <c:v>2/9/2021</c:v>
                </c:pt>
                <c:pt idx="1612">
                  <c:v>2/10/2021</c:v>
                </c:pt>
                <c:pt idx="1613">
                  <c:v>2/11/2021</c:v>
                </c:pt>
                <c:pt idx="1614">
                  <c:v>2/12/2021</c:v>
                </c:pt>
                <c:pt idx="1615">
                  <c:v>2/16/2021</c:v>
                </c:pt>
                <c:pt idx="1616">
                  <c:v>2/17/2021</c:v>
                </c:pt>
                <c:pt idx="1617">
                  <c:v>2/18/2021</c:v>
                </c:pt>
                <c:pt idx="1618">
                  <c:v>2/19/2021</c:v>
                </c:pt>
                <c:pt idx="1619">
                  <c:v>2/22/2021</c:v>
                </c:pt>
                <c:pt idx="1620">
                  <c:v>2/23/2021</c:v>
                </c:pt>
                <c:pt idx="1621">
                  <c:v>2/24/2021</c:v>
                </c:pt>
                <c:pt idx="1622">
                  <c:v>2/25/2021</c:v>
                </c:pt>
                <c:pt idx="1623">
                  <c:v>2/26/2021</c:v>
                </c:pt>
                <c:pt idx="1624">
                  <c:v>3/1/2021</c:v>
                </c:pt>
                <c:pt idx="1625">
                  <c:v>3/2/2021</c:v>
                </c:pt>
                <c:pt idx="1626">
                  <c:v>3/3/2021</c:v>
                </c:pt>
                <c:pt idx="1627">
                  <c:v>3/4/2021</c:v>
                </c:pt>
                <c:pt idx="1628">
                  <c:v>3/5/2021</c:v>
                </c:pt>
                <c:pt idx="1629">
                  <c:v>3/8/2021</c:v>
                </c:pt>
                <c:pt idx="1630">
                  <c:v>3/9/2021</c:v>
                </c:pt>
                <c:pt idx="1631">
                  <c:v>3/10/2021</c:v>
                </c:pt>
                <c:pt idx="1632">
                  <c:v>3/11/2021</c:v>
                </c:pt>
                <c:pt idx="1633">
                  <c:v>3/12/2021</c:v>
                </c:pt>
                <c:pt idx="1634">
                  <c:v>3/15/2021</c:v>
                </c:pt>
                <c:pt idx="1635">
                  <c:v>3/16/2021</c:v>
                </c:pt>
                <c:pt idx="1636">
                  <c:v>3/17/2021</c:v>
                </c:pt>
                <c:pt idx="1637">
                  <c:v>3/18/2021</c:v>
                </c:pt>
                <c:pt idx="1638">
                  <c:v>3/19/2021</c:v>
                </c:pt>
                <c:pt idx="1639">
                  <c:v>3/22/2021</c:v>
                </c:pt>
                <c:pt idx="1640">
                  <c:v>3/23/2021</c:v>
                </c:pt>
                <c:pt idx="1641">
                  <c:v>3/24/2021</c:v>
                </c:pt>
                <c:pt idx="1642">
                  <c:v>3/25/2021</c:v>
                </c:pt>
                <c:pt idx="1643">
                  <c:v>3/26/2021</c:v>
                </c:pt>
                <c:pt idx="1644">
                  <c:v>3/29/2021</c:v>
                </c:pt>
                <c:pt idx="1645">
                  <c:v>3/30/2021</c:v>
                </c:pt>
                <c:pt idx="1646">
                  <c:v>3/31/2021</c:v>
                </c:pt>
                <c:pt idx="1647">
                  <c:v>4/1/2021</c:v>
                </c:pt>
                <c:pt idx="1648">
                  <c:v>4/5/2021</c:v>
                </c:pt>
                <c:pt idx="1649">
                  <c:v>4/6/2021</c:v>
                </c:pt>
                <c:pt idx="1650">
                  <c:v>4/7/2021</c:v>
                </c:pt>
                <c:pt idx="1651">
                  <c:v>4/8/2021</c:v>
                </c:pt>
                <c:pt idx="1652">
                  <c:v>4/9/2021</c:v>
                </c:pt>
                <c:pt idx="1653">
                  <c:v>4/12/2021</c:v>
                </c:pt>
                <c:pt idx="1654">
                  <c:v>4/13/2021</c:v>
                </c:pt>
                <c:pt idx="1655">
                  <c:v>4/14/2021</c:v>
                </c:pt>
                <c:pt idx="1656">
                  <c:v>4/15/2021</c:v>
                </c:pt>
                <c:pt idx="1657">
                  <c:v>4/16/2021</c:v>
                </c:pt>
                <c:pt idx="1658">
                  <c:v>4/19/2021</c:v>
                </c:pt>
                <c:pt idx="1659">
                  <c:v>4/20/2021</c:v>
                </c:pt>
                <c:pt idx="1660">
                  <c:v>4/21/2021</c:v>
                </c:pt>
                <c:pt idx="1661">
                  <c:v>4/22/2021</c:v>
                </c:pt>
                <c:pt idx="1662">
                  <c:v>4/23/2021</c:v>
                </c:pt>
                <c:pt idx="1663">
                  <c:v>4/26/2021</c:v>
                </c:pt>
                <c:pt idx="1664">
                  <c:v>4/27/2021</c:v>
                </c:pt>
                <c:pt idx="1665">
                  <c:v>4/28/2021</c:v>
                </c:pt>
                <c:pt idx="1666">
                  <c:v>4/29/2021</c:v>
                </c:pt>
                <c:pt idx="1667">
                  <c:v>4/30/2021</c:v>
                </c:pt>
                <c:pt idx="1668">
                  <c:v>5/3/2021</c:v>
                </c:pt>
                <c:pt idx="1669">
                  <c:v>5/4/2021</c:v>
                </c:pt>
                <c:pt idx="1670">
                  <c:v>5/5/2021</c:v>
                </c:pt>
                <c:pt idx="1671">
                  <c:v>5/6/2021</c:v>
                </c:pt>
                <c:pt idx="1672">
                  <c:v>5/7/2021</c:v>
                </c:pt>
                <c:pt idx="1673">
                  <c:v>5/10/2021</c:v>
                </c:pt>
                <c:pt idx="1674">
                  <c:v>5/11/2021</c:v>
                </c:pt>
                <c:pt idx="1675">
                  <c:v>5/12/2021</c:v>
                </c:pt>
                <c:pt idx="1676">
                  <c:v>5/13/2021</c:v>
                </c:pt>
                <c:pt idx="1677">
                  <c:v>5/14/2021</c:v>
                </c:pt>
                <c:pt idx="1678">
                  <c:v>5/17/2021</c:v>
                </c:pt>
                <c:pt idx="1679">
                  <c:v>5/18/2021</c:v>
                </c:pt>
                <c:pt idx="1680">
                  <c:v>5/19/2021</c:v>
                </c:pt>
                <c:pt idx="1681">
                  <c:v>5/20/2021</c:v>
                </c:pt>
                <c:pt idx="1682">
                  <c:v>5/21/2021</c:v>
                </c:pt>
                <c:pt idx="1683">
                  <c:v>5/24/2021</c:v>
                </c:pt>
                <c:pt idx="1684">
                  <c:v>5/25/2021</c:v>
                </c:pt>
                <c:pt idx="1685">
                  <c:v>5/26/2021</c:v>
                </c:pt>
                <c:pt idx="1686">
                  <c:v>5/27/2021</c:v>
                </c:pt>
                <c:pt idx="1687">
                  <c:v>5/28/2021</c:v>
                </c:pt>
                <c:pt idx="1688">
                  <c:v>6/1/2021</c:v>
                </c:pt>
                <c:pt idx="1689">
                  <c:v>6/2/2021</c:v>
                </c:pt>
                <c:pt idx="1690">
                  <c:v>6/3/2021</c:v>
                </c:pt>
                <c:pt idx="1691">
                  <c:v>6/4/2021</c:v>
                </c:pt>
                <c:pt idx="1692">
                  <c:v>6/7/2021</c:v>
                </c:pt>
                <c:pt idx="1693">
                  <c:v>6/8/2021</c:v>
                </c:pt>
                <c:pt idx="1694">
                  <c:v>6/9/2021</c:v>
                </c:pt>
                <c:pt idx="1695">
                  <c:v>6/10/2021</c:v>
                </c:pt>
                <c:pt idx="1696">
                  <c:v>6/11/2021</c:v>
                </c:pt>
                <c:pt idx="1697">
                  <c:v>6/14/2021</c:v>
                </c:pt>
                <c:pt idx="1698">
                  <c:v>6/15/2021</c:v>
                </c:pt>
                <c:pt idx="1699">
                  <c:v>6/16/2021</c:v>
                </c:pt>
                <c:pt idx="1700">
                  <c:v>6/17/2021</c:v>
                </c:pt>
                <c:pt idx="1701">
                  <c:v>6/18/2021</c:v>
                </c:pt>
                <c:pt idx="1702">
                  <c:v>6/21/2021</c:v>
                </c:pt>
                <c:pt idx="1703">
                  <c:v>6/22/2021</c:v>
                </c:pt>
                <c:pt idx="1704">
                  <c:v>6/23/2021</c:v>
                </c:pt>
                <c:pt idx="1705">
                  <c:v>6/24/2021</c:v>
                </c:pt>
                <c:pt idx="1706">
                  <c:v>6/25/2021</c:v>
                </c:pt>
                <c:pt idx="1707">
                  <c:v>6/28/2021</c:v>
                </c:pt>
                <c:pt idx="1708">
                  <c:v>6/29/2021</c:v>
                </c:pt>
                <c:pt idx="1709">
                  <c:v>6/30/2021</c:v>
                </c:pt>
                <c:pt idx="1710">
                  <c:v>7/1/2021</c:v>
                </c:pt>
                <c:pt idx="1711">
                  <c:v>7/2/2021</c:v>
                </c:pt>
                <c:pt idx="1712">
                  <c:v>7/6/2021</c:v>
                </c:pt>
                <c:pt idx="1713">
                  <c:v>7/7/2021</c:v>
                </c:pt>
                <c:pt idx="1714">
                  <c:v>7/8/2021</c:v>
                </c:pt>
                <c:pt idx="1715">
                  <c:v>7/9/2021</c:v>
                </c:pt>
                <c:pt idx="1716">
                  <c:v>7/12/2021</c:v>
                </c:pt>
                <c:pt idx="1717">
                  <c:v>7/13/2021</c:v>
                </c:pt>
                <c:pt idx="1718">
                  <c:v>7/14/2021</c:v>
                </c:pt>
                <c:pt idx="1719">
                  <c:v>7/15/2021</c:v>
                </c:pt>
                <c:pt idx="1720">
                  <c:v>7/16/2021</c:v>
                </c:pt>
                <c:pt idx="1721">
                  <c:v>7/19/2021</c:v>
                </c:pt>
                <c:pt idx="1722">
                  <c:v>7/20/2021</c:v>
                </c:pt>
                <c:pt idx="1723">
                  <c:v>7/21/2021</c:v>
                </c:pt>
                <c:pt idx="1724">
                  <c:v>7/22/2021</c:v>
                </c:pt>
                <c:pt idx="1725">
                  <c:v>7/23/2021</c:v>
                </c:pt>
                <c:pt idx="1726">
                  <c:v>7/26/2021</c:v>
                </c:pt>
                <c:pt idx="1727">
                  <c:v>7/27/2021</c:v>
                </c:pt>
                <c:pt idx="1728">
                  <c:v>7/28/2021</c:v>
                </c:pt>
                <c:pt idx="1729">
                  <c:v>7/29/2021</c:v>
                </c:pt>
                <c:pt idx="1730">
                  <c:v>7/30/2021</c:v>
                </c:pt>
                <c:pt idx="1731">
                  <c:v>8/2/2021</c:v>
                </c:pt>
                <c:pt idx="1732">
                  <c:v>8/3/2021</c:v>
                </c:pt>
                <c:pt idx="1733">
                  <c:v>8/4/2021</c:v>
                </c:pt>
                <c:pt idx="1734">
                  <c:v>8/5/2021</c:v>
                </c:pt>
                <c:pt idx="1735">
                  <c:v>8/6/2021</c:v>
                </c:pt>
                <c:pt idx="1736">
                  <c:v>8/9/2021</c:v>
                </c:pt>
                <c:pt idx="1737">
                  <c:v>8/10/2021</c:v>
                </c:pt>
                <c:pt idx="1738">
                  <c:v>8/11/2021</c:v>
                </c:pt>
                <c:pt idx="1739">
                  <c:v>8/12/2021</c:v>
                </c:pt>
                <c:pt idx="1740">
                  <c:v>8/13/2021</c:v>
                </c:pt>
                <c:pt idx="1741">
                  <c:v>8/16/2021</c:v>
                </c:pt>
                <c:pt idx="1742">
                  <c:v>8/17/2021</c:v>
                </c:pt>
                <c:pt idx="1743">
                  <c:v>8/18/2021</c:v>
                </c:pt>
                <c:pt idx="1744">
                  <c:v>8/19/2021</c:v>
                </c:pt>
                <c:pt idx="1745">
                  <c:v>8/20/2021</c:v>
                </c:pt>
                <c:pt idx="1746">
                  <c:v>8/23/2021</c:v>
                </c:pt>
                <c:pt idx="1747">
                  <c:v>8/24/2021</c:v>
                </c:pt>
                <c:pt idx="1748">
                  <c:v>8/25/2021</c:v>
                </c:pt>
                <c:pt idx="1749">
                  <c:v>8/26/2021</c:v>
                </c:pt>
                <c:pt idx="1750">
                  <c:v>8/27/2021</c:v>
                </c:pt>
                <c:pt idx="1751">
                  <c:v>8/30/2021</c:v>
                </c:pt>
                <c:pt idx="1752">
                  <c:v>8/31/2021</c:v>
                </c:pt>
                <c:pt idx="1753">
                  <c:v>9/1/2021</c:v>
                </c:pt>
                <c:pt idx="1754">
                  <c:v>9/2/2021</c:v>
                </c:pt>
                <c:pt idx="1755">
                  <c:v>9/3/2021</c:v>
                </c:pt>
                <c:pt idx="1756">
                  <c:v>9/7/2021</c:v>
                </c:pt>
                <c:pt idx="1757">
                  <c:v>9/8/2021</c:v>
                </c:pt>
                <c:pt idx="1758">
                  <c:v>9/9/2021</c:v>
                </c:pt>
                <c:pt idx="1759">
                  <c:v>9/10/2021</c:v>
                </c:pt>
                <c:pt idx="1760">
                  <c:v>9/13/2021</c:v>
                </c:pt>
                <c:pt idx="1761">
                  <c:v>9/14/2021</c:v>
                </c:pt>
                <c:pt idx="1762">
                  <c:v>9/15/2021</c:v>
                </c:pt>
                <c:pt idx="1763">
                  <c:v>9/16/2021</c:v>
                </c:pt>
                <c:pt idx="1764">
                  <c:v>9/17/2021</c:v>
                </c:pt>
                <c:pt idx="1765">
                  <c:v>9/20/2021</c:v>
                </c:pt>
                <c:pt idx="1766">
                  <c:v>9/21/2021</c:v>
                </c:pt>
                <c:pt idx="1767">
                  <c:v>9/22/2021</c:v>
                </c:pt>
                <c:pt idx="1768">
                  <c:v>9/23/2021</c:v>
                </c:pt>
                <c:pt idx="1769">
                  <c:v>9/24/2021</c:v>
                </c:pt>
                <c:pt idx="1770">
                  <c:v>9/27/2021</c:v>
                </c:pt>
                <c:pt idx="1771">
                  <c:v>9/28/2021</c:v>
                </c:pt>
                <c:pt idx="1772">
                  <c:v>9/29/2021</c:v>
                </c:pt>
                <c:pt idx="1773">
                  <c:v>9/30/2021</c:v>
                </c:pt>
                <c:pt idx="1774">
                  <c:v>10/1/2021</c:v>
                </c:pt>
                <c:pt idx="1775">
                  <c:v>10/4/2021</c:v>
                </c:pt>
                <c:pt idx="1776">
                  <c:v>10/5/2021</c:v>
                </c:pt>
                <c:pt idx="1777">
                  <c:v>10/6/2021</c:v>
                </c:pt>
                <c:pt idx="1778">
                  <c:v>10/7/2021</c:v>
                </c:pt>
                <c:pt idx="1779">
                  <c:v>10/8/2021</c:v>
                </c:pt>
                <c:pt idx="1780">
                  <c:v>10/11/2021</c:v>
                </c:pt>
                <c:pt idx="1781">
                  <c:v>10/12/2021</c:v>
                </c:pt>
                <c:pt idx="1782">
                  <c:v>10/13/2021</c:v>
                </c:pt>
                <c:pt idx="1783">
                  <c:v>10/14/2021</c:v>
                </c:pt>
                <c:pt idx="1784">
                  <c:v>10/15/2021</c:v>
                </c:pt>
                <c:pt idx="1785">
                  <c:v>10/18/2021</c:v>
                </c:pt>
                <c:pt idx="1786">
                  <c:v>10/19/2021</c:v>
                </c:pt>
                <c:pt idx="1787">
                  <c:v>10/20/2021</c:v>
                </c:pt>
                <c:pt idx="1788">
                  <c:v>10/21/2021</c:v>
                </c:pt>
                <c:pt idx="1789">
                  <c:v>10/22/2021</c:v>
                </c:pt>
                <c:pt idx="1790">
                  <c:v>10/25/2021</c:v>
                </c:pt>
                <c:pt idx="1791">
                  <c:v>10/26/2021</c:v>
                </c:pt>
                <c:pt idx="1792">
                  <c:v>10/27/2021</c:v>
                </c:pt>
                <c:pt idx="1793">
                  <c:v>10/28/2021</c:v>
                </c:pt>
                <c:pt idx="1794">
                  <c:v>10/29/2021</c:v>
                </c:pt>
                <c:pt idx="1795">
                  <c:v>11/1/2021</c:v>
                </c:pt>
                <c:pt idx="1796">
                  <c:v>11/2/2021</c:v>
                </c:pt>
                <c:pt idx="1797">
                  <c:v>11/3/2021</c:v>
                </c:pt>
                <c:pt idx="1798">
                  <c:v>11/4/2021</c:v>
                </c:pt>
                <c:pt idx="1799">
                  <c:v>11/5/2021</c:v>
                </c:pt>
                <c:pt idx="1800">
                  <c:v>11/8/2021</c:v>
                </c:pt>
                <c:pt idx="1801">
                  <c:v>11/9/2021</c:v>
                </c:pt>
                <c:pt idx="1802">
                  <c:v>11/10/2021</c:v>
                </c:pt>
                <c:pt idx="1803">
                  <c:v>11/11/2021</c:v>
                </c:pt>
                <c:pt idx="1804">
                  <c:v>11/12/2021</c:v>
                </c:pt>
                <c:pt idx="1805">
                  <c:v>11/15/2021</c:v>
                </c:pt>
                <c:pt idx="1806">
                  <c:v>11/16/2021</c:v>
                </c:pt>
                <c:pt idx="1807">
                  <c:v>11/17/2021</c:v>
                </c:pt>
                <c:pt idx="1808">
                  <c:v>11/18/2021</c:v>
                </c:pt>
                <c:pt idx="1809">
                  <c:v>11/19/2021</c:v>
                </c:pt>
                <c:pt idx="1810">
                  <c:v>11/22/2021</c:v>
                </c:pt>
                <c:pt idx="1811">
                  <c:v>11/23/2021</c:v>
                </c:pt>
                <c:pt idx="1812">
                  <c:v>11/24/2021</c:v>
                </c:pt>
                <c:pt idx="1813">
                  <c:v>11/26/2021</c:v>
                </c:pt>
                <c:pt idx="1814">
                  <c:v>11/29/2021</c:v>
                </c:pt>
                <c:pt idx="1815">
                  <c:v>11/30/2021</c:v>
                </c:pt>
                <c:pt idx="1816">
                  <c:v>12/1/2021</c:v>
                </c:pt>
                <c:pt idx="1817">
                  <c:v>12/2/2021</c:v>
                </c:pt>
                <c:pt idx="1818">
                  <c:v>12/3/2021</c:v>
                </c:pt>
                <c:pt idx="1819">
                  <c:v>12/6/2021</c:v>
                </c:pt>
                <c:pt idx="1820">
                  <c:v>12/7/2021</c:v>
                </c:pt>
                <c:pt idx="1821">
                  <c:v>12/8/2021</c:v>
                </c:pt>
                <c:pt idx="1822">
                  <c:v>12/9/2021</c:v>
                </c:pt>
                <c:pt idx="1823">
                  <c:v>12/10/2021</c:v>
                </c:pt>
                <c:pt idx="1824">
                  <c:v>12/13/2021</c:v>
                </c:pt>
                <c:pt idx="1825">
                  <c:v>12/14/2021</c:v>
                </c:pt>
                <c:pt idx="1826">
                  <c:v>12/15/2021</c:v>
                </c:pt>
                <c:pt idx="1827">
                  <c:v>12/16/2021</c:v>
                </c:pt>
                <c:pt idx="1828">
                  <c:v>12/17/2021</c:v>
                </c:pt>
                <c:pt idx="1829">
                  <c:v>12/20/2021</c:v>
                </c:pt>
                <c:pt idx="1830">
                  <c:v>12/21/2021</c:v>
                </c:pt>
                <c:pt idx="1831">
                  <c:v>12/22/2021</c:v>
                </c:pt>
                <c:pt idx="1832">
                  <c:v>12/23/2021</c:v>
                </c:pt>
                <c:pt idx="1833">
                  <c:v>12/27/2021</c:v>
                </c:pt>
                <c:pt idx="1834">
                  <c:v>12/28/2021</c:v>
                </c:pt>
                <c:pt idx="1835">
                  <c:v>12/29/2021</c:v>
                </c:pt>
                <c:pt idx="1836">
                  <c:v>12/30/2021</c:v>
                </c:pt>
                <c:pt idx="1837">
                  <c:v>12/31/2021</c:v>
                </c:pt>
                <c:pt idx="1838">
                  <c:v>1/3/2022</c:v>
                </c:pt>
                <c:pt idx="1839">
                  <c:v>1/4/2022</c:v>
                </c:pt>
                <c:pt idx="1840">
                  <c:v>1/5/2022</c:v>
                </c:pt>
                <c:pt idx="1841">
                  <c:v>1/6/2022</c:v>
                </c:pt>
                <c:pt idx="1842">
                  <c:v>1/7/2022</c:v>
                </c:pt>
                <c:pt idx="1843">
                  <c:v>1/10/2022</c:v>
                </c:pt>
                <c:pt idx="1844">
                  <c:v>1/11/2022</c:v>
                </c:pt>
                <c:pt idx="1845">
                  <c:v>1/12/2022</c:v>
                </c:pt>
                <c:pt idx="1846">
                  <c:v>1/13/2022</c:v>
                </c:pt>
                <c:pt idx="1847">
                  <c:v>1/14/2022</c:v>
                </c:pt>
                <c:pt idx="1848">
                  <c:v>1/18/2022</c:v>
                </c:pt>
                <c:pt idx="1849">
                  <c:v>1/19/2022</c:v>
                </c:pt>
                <c:pt idx="1850">
                  <c:v>1/20/2022</c:v>
                </c:pt>
                <c:pt idx="1851">
                  <c:v>1/21/2022</c:v>
                </c:pt>
                <c:pt idx="1852">
                  <c:v>1/24/2022</c:v>
                </c:pt>
                <c:pt idx="1853">
                  <c:v>1/25/2022</c:v>
                </c:pt>
                <c:pt idx="1854">
                  <c:v>1/26/2022</c:v>
                </c:pt>
                <c:pt idx="1855">
                  <c:v>1/27/2022</c:v>
                </c:pt>
                <c:pt idx="1856">
                  <c:v>1/28/2022</c:v>
                </c:pt>
                <c:pt idx="1857">
                  <c:v>1/31/2022</c:v>
                </c:pt>
                <c:pt idx="1858">
                  <c:v>2/1/2022</c:v>
                </c:pt>
                <c:pt idx="1859">
                  <c:v>2/2/2022</c:v>
                </c:pt>
                <c:pt idx="1860">
                  <c:v>2/3/2022</c:v>
                </c:pt>
                <c:pt idx="1861">
                  <c:v>2/4/2022</c:v>
                </c:pt>
                <c:pt idx="1862">
                  <c:v>2/7/2022</c:v>
                </c:pt>
                <c:pt idx="1863">
                  <c:v>2/8/2022</c:v>
                </c:pt>
                <c:pt idx="1864">
                  <c:v>2/9/2022</c:v>
                </c:pt>
                <c:pt idx="1865">
                  <c:v>2/10/2022</c:v>
                </c:pt>
                <c:pt idx="1866">
                  <c:v>2/11/2022</c:v>
                </c:pt>
                <c:pt idx="1867">
                  <c:v>2/14/2022</c:v>
                </c:pt>
                <c:pt idx="1868">
                  <c:v>2/15/2022</c:v>
                </c:pt>
                <c:pt idx="1869">
                  <c:v>2/16/2022</c:v>
                </c:pt>
                <c:pt idx="1870">
                  <c:v>2/17/2022</c:v>
                </c:pt>
                <c:pt idx="1871">
                  <c:v>2/18/2022</c:v>
                </c:pt>
                <c:pt idx="1872">
                  <c:v>2/22/2022</c:v>
                </c:pt>
                <c:pt idx="1873">
                  <c:v>2/23/2022</c:v>
                </c:pt>
                <c:pt idx="1874">
                  <c:v>2/24/2022</c:v>
                </c:pt>
                <c:pt idx="1875">
                  <c:v>2/25/2022</c:v>
                </c:pt>
                <c:pt idx="1876">
                  <c:v>2/28/2022</c:v>
                </c:pt>
                <c:pt idx="1877">
                  <c:v>3/1/2022</c:v>
                </c:pt>
                <c:pt idx="1878">
                  <c:v>3/2/2022</c:v>
                </c:pt>
                <c:pt idx="1879">
                  <c:v>3/3/2022</c:v>
                </c:pt>
                <c:pt idx="1880">
                  <c:v>3/4/2022</c:v>
                </c:pt>
                <c:pt idx="1881">
                  <c:v>3/7/2022</c:v>
                </c:pt>
                <c:pt idx="1882">
                  <c:v>3/8/2022</c:v>
                </c:pt>
                <c:pt idx="1883">
                  <c:v>3/9/2022</c:v>
                </c:pt>
                <c:pt idx="1884">
                  <c:v>3/10/2022</c:v>
                </c:pt>
                <c:pt idx="1885">
                  <c:v>3/11/2022</c:v>
                </c:pt>
                <c:pt idx="1886">
                  <c:v>3/14/2022</c:v>
                </c:pt>
                <c:pt idx="1887">
                  <c:v>3/15/2022</c:v>
                </c:pt>
                <c:pt idx="1888">
                  <c:v>3/16/2022</c:v>
                </c:pt>
                <c:pt idx="1889">
                  <c:v>3/17/2022</c:v>
                </c:pt>
                <c:pt idx="1890">
                  <c:v>3/18/2022</c:v>
                </c:pt>
                <c:pt idx="1891">
                  <c:v>3/21/2022</c:v>
                </c:pt>
                <c:pt idx="1892">
                  <c:v>3/22/2022</c:v>
                </c:pt>
                <c:pt idx="1893">
                  <c:v>3/23/2022</c:v>
                </c:pt>
                <c:pt idx="1894">
                  <c:v>3/24/2022</c:v>
                </c:pt>
                <c:pt idx="1895">
                  <c:v>3/25/2022</c:v>
                </c:pt>
                <c:pt idx="1896">
                  <c:v>3/28/2022</c:v>
                </c:pt>
                <c:pt idx="1897">
                  <c:v>3/29/2022</c:v>
                </c:pt>
                <c:pt idx="1898">
                  <c:v>3/30/2022</c:v>
                </c:pt>
                <c:pt idx="1899">
                  <c:v>3/31/2022</c:v>
                </c:pt>
                <c:pt idx="1900">
                  <c:v>4/1/2022</c:v>
                </c:pt>
                <c:pt idx="1901">
                  <c:v>4/4/2022</c:v>
                </c:pt>
                <c:pt idx="1902">
                  <c:v>4/5/2022</c:v>
                </c:pt>
                <c:pt idx="1903">
                  <c:v>4/6/2022</c:v>
                </c:pt>
                <c:pt idx="1904">
                  <c:v>4/7/2022</c:v>
                </c:pt>
                <c:pt idx="1905">
                  <c:v>4/8/2022</c:v>
                </c:pt>
                <c:pt idx="1906">
                  <c:v>4/11/2022</c:v>
                </c:pt>
                <c:pt idx="1907">
                  <c:v>4/12/2022</c:v>
                </c:pt>
                <c:pt idx="1908">
                  <c:v>4/13/2022</c:v>
                </c:pt>
                <c:pt idx="1909">
                  <c:v>4/14/2022</c:v>
                </c:pt>
                <c:pt idx="1910">
                  <c:v>4/18/2022</c:v>
                </c:pt>
                <c:pt idx="1911">
                  <c:v>4/19/2022</c:v>
                </c:pt>
                <c:pt idx="1912">
                  <c:v>4/20/2022</c:v>
                </c:pt>
                <c:pt idx="1913">
                  <c:v>4/21/2022</c:v>
                </c:pt>
                <c:pt idx="1914">
                  <c:v>4/22/2022</c:v>
                </c:pt>
                <c:pt idx="1915">
                  <c:v>4/25/2022</c:v>
                </c:pt>
                <c:pt idx="1916">
                  <c:v>4/26/2022</c:v>
                </c:pt>
                <c:pt idx="1917">
                  <c:v>4/27/2022</c:v>
                </c:pt>
                <c:pt idx="1918">
                  <c:v>4/28/2022</c:v>
                </c:pt>
                <c:pt idx="1919">
                  <c:v>4/29/2022</c:v>
                </c:pt>
                <c:pt idx="1920">
                  <c:v>5/2/2022</c:v>
                </c:pt>
                <c:pt idx="1921">
                  <c:v>5/3/2022</c:v>
                </c:pt>
                <c:pt idx="1922">
                  <c:v>5/4/2022</c:v>
                </c:pt>
                <c:pt idx="1923">
                  <c:v>5/5/2022</c:v>
                </c:pt>
                <c:pt idx="1924">
                  <c:v>5/6/2022</c:v>
                </c:pt>
                <c:pt idx="1925">
                  <c:v>5/9/2022</c:v>
                </c:pt>
                <c:pt idx="1926">
                  <c:v>5/10/2022</c:v>
                </c:pt>
                <c:pt idx="1927">
                  <c:v>5/11/2022</c:v>
                </c:pt>
                <c:pt idx="1928">
                  <c:v>5/12/2022</c:v>
                </c:pt>
                <c:pt idx="1929">
                  <c:v>5/13/2022</c:v>
                </c:pt>
                <c:pt idx="1930">
                  <c:v>5/16/2022</c:v>
                </c:pt>
                <c:pt idx="1931">
                  <c:v>5/17/2022</c:v>
                </c:pt>
                <c:pt idx="1932">
                  <c:v>5/18/2022</c:v>
                </c:pt>
                <c:pt idx="1933">
                  <c:v>5/19/2022</c:v>
                </c:pt>
                <c:pt idx="1934">
                  <c:v>5/20/2022</c:v>
                </c:pt>
                <c:pt idx="1935">
                  <c:v>5/23/2022</c:v>
                </c:pt>
                <c:pt idx="1936">
                  <c:v>5/24/2022</c:v>
                </c:pt>
                <c:pt idx="1937">
                  <c:v>5/25/2022</c:v>
                </c:pt>
                <c:pt idx="1938">
                  <c:v>5/26/2022</c:v>
                </c:pt>
                <c:pt idx="1939">
                  <c:v>5/27/2022</c:v>
                </c:pt>
                <c:pt idx="1940">
                  <c:v>5/31/2022</c:v>
                </c:pt>
                <c:pt idx="1941">
                  <c:v>6/1/2022</c:v>
                </c:pt>
                <c:pt idx="1942">
                  <c:v>6/2/2022</c:v>
                </c:pt>
                <c:pt idx="1943">
                  <c:v>6/3/2022</c:v>
                </c:pt>
                <c:pt idx="1944">
                  <c:v>6/6/2022</c:v>
                </c:pt>
                <c:pt idx="1945">
                  <c:v>6/7/2022</c:v>
                </c:pt>
                <c:pt idx="1946">
                  <c:v>6/8/2022</c:v>
                </c:pt>
                <c:pt idx="1947">
                  <c:v>6/9/2022</c:v>
                </c:pt>
                <c:pt idx="1948">
                  <c:v>6/10/2022</c:v>
                </c:pt>
                <c:pt idx="1949">
                  <c:v>6/13/2022</c:v>
                </c:pt>
                <c:pt idx="1950">
                  <c:v>6/14/2022</c:v>
                </c:pt>
                <c:pt idx="1951">
                  <c:v>6/15/2022</c:v>
                </c:pt>
                <c:pt idx="1952">
                  <c:v>6/16/2022</c:v>
                </c:pt>
                <c:pt idx="1953">
                  <c:v>6/17/2022</c:v>
                </c:pt>
                <c:pt idx="1954">
                  <c:v>6/21/2022</c:v>
                </c:pt>
                <c:pt idx="1955">
                  <c:v>6/22/2022</c:v>
                </c:pt>
                <c:pt idx="1956">
                  <c:v>6/23/2022</c:v>
                </c:pt>
                <c:pt idx="1957">
                  <c:v>6/24/2022</c:v>
                </c:pt>
                <c:pt idx="1958">
                  <c:v>6/27/2022</c:v>
                </c:pt>
                <c:pt idx="1959">
                  <c:v>6/28/2022</c:v>
                </c:pt>
                <c:pt idx="1960">
                  <c:v>6/29/2022</c:v>
                </c:pt>
                <c:pt idx="1961">
                  <c:v>6/30/2022</c:v>
                </c:pt>
                <c:pt idx="1962">
                  <c:v>7/1/2022</c:v>
                </c:pt>
                <c:pt idx="1963">
                  <c:v>7/5/2022</c:v>
                </c:pt>
                <c:pt idx="1964">
                  <c:v>7/6/2022</c:v>
                </c:pt>
                <c:pt idx="1965">
                  <c:v>7/7/2022</c:v>
                </c:pt>
                <c:pt idx="1966">
                  <c:v>7/8/2022</c:v>
                </c:pt>
                <c:pt idx="1967">
                  <c:v>7/11/2022</c:v>
                </c:pt>
                <c:pt idx="1968">
                  <c:v>7/12/2022</c:v>
                </c:pt>
                <c:pt idx="1969">
                  <c:v>7/13/2022</c:v>
                </c:pt>
                <c:pt idx="1970">
                  <c:v>7/14/2022</c:v>
                </c:pt>
                <c:pt idx="1971">
                  <c:v>7/15/2022</c:v>
                </c:pt>
                <c:pt idx="1972">
                  <c:v>7/18/2022</c:v>
                </c:pt>
                <c:pt idx="1973">
                  <c:v>7/19/2022</c:v>
                </c:pt>
                <c:pt idx="1974">
                  <c:v>7/20/2022</c:v>
                </c:pt>
                <c:pt idx="1975">
                  <c:v>7/21/2022</c:v>
                </c:pt>
                <c:pt idx="1976">
                  <c:v>7/22/2022</c:v>
                </c:pt>
                <c:pt idx="1977">
                  <c:v>7/25/2022</c:v>
                </c:pt>
                <c:pt idx="1978">
                  <c:v>7/26/2022</c:v>
                </c:pt>
                <c:pt idx="1979">
                  <c:v>7/27/2022</c:v>
                </c:pt>
                <c:pt idx="1980">
                  <c:v>7/28/2022</c:v>
                </c:pt>
                <c:pt idx="1981">
                  <c:v>7/29/2022</c:v>
                </c:pt>
                <c:pt idx="1982">
                  <c:v>8/1/2022</c:v>
                </c:pt>
                <c:pt idx="1983">
                  <c:v>8/2/2022</c:v>
                </c:pt>
                <c:pt idx="1984">
                  <c:v>8/3/2022</c:v>
                </c:pt>
                <c:pt idx="1985">
                  <c:v>8/4/2022</c:v>
                </c:pt>
                <c:pt idx="1986">
                  <c:v>8/5/2022</c:v>
                </c:pt>
                <c:pt idx="1987">
                  <c:v>8/8/2022</c:v>
                </c:pt>
                <c:pt idx="1988">
                  <c:v>8/9/2022</c:v>
                </c:pt>
                <c:pt idx="1989">
                  <c:v>8/10/2022</c:v>
                </c:pt>
                <c:pt idx="1990">
                  <c:v>8/11/2022</c:v>
                </c:pt>
                <c:pt idx="1991">
                  <c:v>8/12/2022</c:v>
                </c:pt>
                <c:pt idx="1992">
                  <c:v>8/15/2022</c:v>
                </c:pt>
                <c:pt idx="1993">
                  <c:v>8/16/2022</c:v>
                </c:pt>
                <c:pt idx="1994">
                  <c:v>8/17/2022</c:v>
                </c:pt>
                <c:pt idx="1995">
                  <c:v>8/18/2022</c:v>
                </c:pt>
                <c:pt idx="1996">
                  <c:v>8/19/2022</c:v>
                </c:pt>
                <c:pt idx="1997">
                  <c:v>8/22/2022</c:v>
                </c:pt>
                <c:pt idx="1998">
                  <c:v>8/23/2022</c:v>
                </c:pt>
                <c:pt idx="1999">
                  <c:v>8/24/2022</c:v>
                </c:pt>
                <c:pt idx="2000">
                  <c:v>8/25/2022</c:v>
                </c:pt>
                <c:pt idx="2001">
                  <c:v>8/26/2022</c:v>
                </c:pt>
                <c:pt idx="2002">
                  <c:v>8/29/2022</c:v>
                </c:pt>
                <c:pt idx="2003">
                  <c:v>8/30/2022</c:v>
                </c:pt>
                <c:pt idx="2004">
                  <c:v>8/31/2022</c:v>
                </c:pt>
                <c:pt idx="2005">
                  <c:v>9/1/2022</c:v>
                </c:pt>
                <c:pt idx="2006">
                  <c:v>9/2/2022</c:v>
                </c:pt>
                <c:pt idx="2007">
                  <c:v>9/6/2022</c:v>
                </c:pt>
                <c:pt idx="2008">
                  <c:v>9/7/2022</c:v>
                </c:pt>
                <c:pt idx="2009">
                  <c:v>9/8/2022</c:v>
                </c:pt>
                <c:pt idx="2010">
                  <c:v>9/9/2022</c:v>
                </c:pt>
                <c:pt idx="2011">
                  <c:v>9/12/2022</c:v>
                </c:pt>
                <c:pt idx="2012">
                  <c:v>9/13/2022</c:v>
                </c:pt>
                <c:pt idx="2013">
                  <c:v>9/14/2022</c:v>
                </c:pt>
                <c:pt idx="2014">
                  <c:v>9/15/2022</c:v>
                </c:pt>
                <c:pt idx="2015">
                  <c:v>9/16/2022</c:v>
                </c:pt>
                <c:pt idx="2016">
                  <c:v>9/19/2022</c:v>
                </c:pt>
                <c:pt idx="2017">
                  <c:v>9/20/2022</c:v>
                </c:pt>
                <c:pt idx="2018">
                  <c:v>9/21/2022</c:v>
                </c:pt>
                <c:pt idx="2019">
                  <c:v>9/22/2022</c:v>
                </c:pt>
                <c:pt idx="2020">
                  <c:v>9/23/2022</c:v>
                </c:pt>
                <c:pt idx="2021">
                  <c:v>9/26/2022</c:v>
                </c:pt>
                <c:pt idx="2022">
                  <c:v>9/27/2022</c:v>
                </c:pt>
                <c:pt idx="2023">
                  <c:v>9/28/2022</c:v>
                </c:pt>
                <c:pt idx="2024">
                  <c:v>9/29/2022</c:v>
                </c:pt>
                <c:pt idx="2025">
                  <c:v>9/30/2022</c:v>
                </c:pt>
                <c:pt idx="2026">
                  <c:v>10/3/2022</c:v>
                </c:pt>
                <c:pt idx="2027">
                  <c:v>10/4/2022</c:v>
                </c:pt>
                <c:pt idx="2028">
                  <c:v>10/5/2022</c:v>
                </c:pt>
                <c:pt idx="2029">
                  <c:v>10/6/2022</c:v>
                </c:pt>
                <c:pt idx="2030">
                  <c:v>10/7/2022</c:v>
                </c:pt>
                <c:pt idx="2031">
                  <c:v>10/10/2022</c:v>
                </c:pt>
                <c:pt idx="2032">
                  <c:v>10/11/2022</c:v>
                </c:pt>
                <c:pt idx="2033">
                  <c:v>10/12/2022</c:v>
                </c:pt>
                <c:pt idx="2034">
                  <c:v>10/13/2022</c:v>
                </c:pt>
                <c:pt idx="2035">
                  <c:v>10/14/2022</c:v>
                </c:pt>
                <c:pt idx="2036">
                  <c:v>10/17/2022</c:v>
                </c:pt>
                <c:pt idx="2037">
                  <c:v>10/18/2022</c:v>
                </c:pt>
                <c:pt idx="2038">
                  <c:v>10/19/2022</c:v>
                </c:pt>
                <c:pt idx="2039">
                  <c:v>10/20/2022</c:v>
                </c:pt>
                <c:pt idx="2040">
                  <c:v>10/21/2022</c:v>
                </c:pt>
                <c:pt idx="2041">
                  <c:v>10/24/2022</c:v>
                </c:pt>
                <c:pt idx="2042">
                  <c:v>10/25/2022</c:v>
                </c:pt>
                <c:pt idx="2043">
                  <c:v>10/26/2022</c:v>
                </c:pt>
                <c:pt idx="2044">
                  <c:v>10/27/2022</c:v>
                </c:pt>
                <c:pt idx="2045">
                  <c:v>10/28/2022</c:v>
                </c:pt>
                <c:pt idx="2046">
                  <c:v>10/31/2022</c:v>
                </c:pt>
                <c:pt idx="2047">
                  <c:v>11/1/2022</c:v>
                </c:pt>
                <c:pt idx="2048">
                  <c:v>11/2/2022</c:v>
                </c:pt>
                <c:pt idx="2049">
                  <c:v>11/3/2022</c:v>
                </c:pt>
                <c:pt idx="2050">
                  <c:v>11/4/2022</c:v>
                </c:pt>
                <c:pt idx="2051">
                  <c:v>11/7/2022</c:v>
                </c:pt>
                <c:pt idx="2052">
                  <c:v>11/8/2022</c:v>
                </c:pt>
                <c:pt idx="2053">
                  <c:v>11/9/2022</c:v>
                </c:pt>
                <c:pt idx="2054">
                  <c:v>11/10/2022</c:v>
                </c:pt>
                <c:pt idx="2055">
                  <c:v>11/11/2022</c:v>
                </c:pt>
                <c:pt idx="2056">
                  <c:v>11/14/2022</c:v>
                </c:pt>
                <c:pt idx="2057">
                  <c:v>11/15/2022</c:v>
                </c:pt>
                <c:pt idx="2058">
                  <c:v>11/16/2022</c:v>
                </c:pt>
                <c:pt idx="2059">
                  <c:v>11/17/2022</c:v>
                </c:pt>
                <c:pt idx="2060">
                  <c:v>11/18/2022</c:v>
                </c:pt>
                <c:pt idx="2061">
                  <c:v>11/21/2022</c:v>
                </c:pt>
                <c:pt idx="2062">
                  <c:v>11/22/2022</c:v>
                </c:pt>
                <c:pt idx="2063">
                  <c:v>11/23/2022</c:v>
                </c:pt>
                <c:pt idx="2064">
                  <c:v>11/25/2022</c:v>
                </c:pt>
                <c:pt idx="2065">
                  <c:v>11/28/2022</c:v>
                </c:pt>
                <c:pt idx="2066">
                  <c:v>11/29/2022</c:v>
                </c:pt>
                <c:pt idx="2067">
                  <c:v>11/30/2022</c:v>
                </c:pt>
                <c:pt idx="2068">
                  <c:v>12/1/2022</c:v>
                </c:pt>
                <c:pt idx="2069">
                  <c:v>12/2/2022</c:v>
                </c:pt>
                <c:pt idx="2070">
                  <c:v>12/5/2022</c:v>
                </c:pt>
                <c:pt idx="2071">
                  <c:v>12/6/2022</c:v>
                </c:pt>
                <c:pt idx="2072">
                  <c:v>12/7/2022</c:v>
                </c:pt>
                <c:pt idx="2073">
                  <c:v>12/8/2022</c:v>
                </c:pt>
                <c:pt idx="2074">
                  <c:v>12/9/2022</c:v>
                </c:pt>
                <c:pt idx="2075">
                  <c:v>12/12/2022</c:v>
                </c:pt>
                <c:pt idx="2076">
                  <c:v>12/13/2022</c:v>
                </c:pt>
                <c:pt idx="2077">
                  <c:v>12/14/2022</c:v>
                </c:pt>
                <c:pt idx="2078">
                  <c:v>12/15/2022</c:v>
                </c:pt>
                <c:pt idx="2079">
                  <c:v>12/16/2022</c:v>
                </c:pt>
                <c:pt idx="2080">
                  <c:v>12/19/2022</c:v>
                </c:pt>
                <c:pt idx="2081">
                  <c:v>12/20/2022</c:v>
                </c:pt>
                <c:pt idx="2082">
                  <c:v>12/21/2022</c:v>
                </c:pt>
                <c:pt idx="2083">
                  <c:v>12/22/2022</c:v>
                </c:pt>
                <c:pt idx="2084">
                  <c:v>12/23/2022</c:v>
                </c:pt>
                <c:pt idx="2085">
                  <c:v>12/27/2022</c:v>
                </c:pt>
                <c:pt idx="2086">
                  <c:v>12/28/2022</c:v>
                </c:pt>
                <c:pt idx="2087">
                  <c:v>12/29/2022</c:v>
                </c:pt>
                <c:pt idx="2088">
                  <c:v>12/30/2022</c:v>
                </c:pt>
                <c:pt idx="2089">
                  <c:v>1/3/2023</c:v>
                </c:pt>
                <c:pt idx="2090">
                  <c:v>1/4/2023</c:v>
                </c:pt>
                <c:pt idx="2091">
                  <c:v>1/5/2023</c:v>
                </c:pt>
                <c:pt idx="2092">
                  <c:v>1/6/2023</c:v>
                </c:pt>
                <c:pt idx="2093">
                  <c:v>1/9/2023</c:v>
                </c:pt>
                <c:pt idx="2094">
                  <c:v>1/10/2023</c:v>
                </c:pt>
                <c:pt idx="2095">
                  <c:v>1/11/2023</c:v>
                </c:pt>
                <c:pt idx="2096">
                  <c:v>1/12/2023</c:v>
                </c:pt>
                <c:pt idx="2097">
                  <c:v>1/13/2023</c:v>
                </c:pt>
                <c:pt idx="2098">
                  <c:v>1/17/2023</c:v>
                </c:pt>
                <c:pt idx="2099">
                  <c:v>1/18/2023</c:v>
                </c:pt>
                <c:pt idx="2100">
                  <c:v>1/19/2023</c:v>
                </c:pt>
                <c:pt idx="2101">
                  <c:v>1/20/2023</c:v>
                </c:pt>
                <c:pt idx="2102">
                  <c:v>1/23/2023</c:v>
                </c:pt>
                <c:pt idx="2103">
                  <c:v>1/24/2023</c:v>
                </c:pt>
                <c:pt idx="2104">
                  <c:v>1/25/2023</c:v>
                </c:pt>
                <c:pt idx="2105">
                  <c:v>1/26/2023</c:v>
                </c:pt>
                <c:pt idx="2106">
                  <c:v>1/27/2023</c:v>
                </c:pt>
                <c:pt idx="2107">
                  <c:v>1/30/2023</c:v>
                </c:pt>
                <c:pt idx="2108">
                  <c:v>1/31/2023</c:v>
                </c:pt>
                <c:pt idx="2109">
                  <c:v>2/1/2023</c:v>
                </c:pt>
                <c:pt idx="2110">
                  <c:v>2/2/2023</c:v>
                </c:pt>
                <c:pt idx="2111">
                  <c:v>2/3/2023</c:v>
                </c:pt>
                <c:pt idx="2112">
                  <c:v>2/6/2023</c:v>
                </c:pt>
                <c:pt idx="2113">
                  <c:v>2/7/2023</c:v>
                </c:pt>
                <c:pt idx="2114">
                  <c:v>2/8/2023</c:v>
                </c:pt>
                <c:pt idx="2115">
                  <c:v>2/9/2023</c:v>
                </c:pt>
                <c:pt idx="2116">
                  <c:v>2/10/2023</c:v>
                </c:pt>
                <c:pt idx="2117">
                  <c:v>2/13/2023</c:v>
                </c:pt>
                <c:pt idx="2118">
                  <c:v>2/14/2023</c:v>
                </c:pt>
                <c:pt idx="2119">
                  <c:v>2/15/2023</c:v>
                </c:pt>
                <c:pt idx="2120">
                  <c:v>2/16/2023</c:v>
                </c:pt>
                <c:pt idx="2121">
                  <c:v>2/17/2023</c:v>
                </c:pt>
                <c:pt idx="2122">
                  <c:v>2/21/2023</c:v>
                </c:pt>
                <c:pt idx="2123">
                  <c:v>2/22/2023</c:v>
                </c:pt>
                <c:pt idx="2124">
                  <c:v>2/23/2023</c:v>
                </c:pt>
                <c:pt idx="2125">
                  <c:v>2/24/2023</c:v>
                </c:pt>
                <c:pt idx="2126">
                  <c:v>2/27/2023</c:v>
                </c:pt>
                <c:pt idx="2127">
                  <c:v>2/28/2023</c:v>
                </c:pt>
                <c:pt idx="2128">
                  <c:v>3/1/2023</c:v>
                </c:pt>
                <c:pt idx="2129">
                  <c:v>3/2/2023</c:v>
                </c:pt>
                <c:pt idx="2130">
                  <c:v>3/3/2023</c:v>
                </c:pt>
                <c:pt idx="2131">
                  <c:v>3/6/2023</c:v>
                </c:pt>
                <c:pt idx="2132">
                  <c:v>3/7/2023</c:v>
                </c:pt>
                <c:pt idx="2133">
                  <c:v>3/8/2023</c:v>
                </c:pt>
                <c:pt idx="2134">
                  <c:v>3/9/2023</c:v>
                </c:pt>
                <c:pt idx="2135">
                  <c:v>3/10/2023</c:v>
                </c:pt>
                <c:pt idx="2136">
                  <c:v>3/13/2023</c:v>
                </c:pt>
                <c:pt idx="2137">
                  <c:v>3/14/2023</c:v>
                </c:pt>
                <c:pt idx="2138">
                  <c:v>3/15/2023</c:v>
                </c:pt>
                <c:pt idx="2139">
                  <c:v>3/16/2023</c:v>
                </c:pt>
                <c:pt idx="2140">
                  <c:v>3/17/2023</c:v>
                </c:pt>
                <c:pt idx="2141">
                  <c:v>3/20/2023</c:v>
                </c:pt>
                <c:pt idx="2142">
                  <c:v>3/21/2023</c:v>
                </c:pt>
                <c:pt idx="2143">
                  <c:v>3/22/2023</c:v>
                </c:pt>
                <c:pt idx="2144">
                  <c:v>3/23/2023</c:v>
                </c:pt>
                <c:pt idx="2145">
                  <c:v>3/24/2023</c:v>
                </c:pt>
                <c:pt idx="2146">
                  <c:v>3/27/2023</c:v>
                </c:pt>
                <c:pt idx="2147">
                  <c:v>3/28/2023</c:v>
                </c:pt>
                <c:pt idx="2148">
                  <c:v>3/29/2023</c:v>
                </c:pt>
                <c:pt idx="2149">
                  <c:v>3/30/2023</c:v>
                </c:pt>
                <c:pt idx="2150">
                  <c:v>3/31/2023</c:v>
                </c:pt>
                <c:pt idx="2151">
                  <c:v>4/3/2023</c:v>
                </c:pt>
                <c:pt idx="2152">
                  <c:v>4/4/2023</c:v>
                </c:pt>
                <c:pt idx="2153">
                  <c:v>4/5/2023</c:v>
                </c:pt>
                <c:pt idx="2154">
                  <c:v>4/6/2023</c:v>
                </c:pt>
                <c:pt idx="2155">
                  <c:v>4/10/2023</c:v>
                </c:pt>
                <c:pt idx="2156">
                  <c:v>4/11/2023</c:v>
                </c:pt>
                <c:pt idx="2157">
                  <c:v>4/12/2023</c:v>
                </c:pt>
                <c:pt idx="2158">
                  <c:v>4/13/2023</c:v>
                </c:pt>
                <c:pt idx="2159">
                  <c:v>4/14/2023</c:v>
                </c:pt>
                <c:pt idx="2160">
                  <c:v>4/17/2023</c:v>
                </c:pt>
                <c:pt idx="2161">
                  <c:v>4/18/2023</c:v>
                </c:pt>
                <c:pt idx="2162">
                  <c:v>4/19/2023</c:v>
                </c:pt>
                <c:pt idx="2163">
                  <c:v>4/20/2023</c:v>
                </c:pt>
                <c:pt idx="2164">
                  <c:v>4/21/2023</c:v>
                </c:pt>
                <c:pt idx="2165">
                  <c:v>4/24/2023</c:v>
                </c:pt>
                <c:pt idx="2166">
                  <c:v>4/25/2023</c:v>
                </c:pt>
                <c:pt idx="2167">
                  <c:v>4/26/2023</c:v>
                </c:pt>
                <c:pt idx="2168">
                  <c:v>4/27/2023</c:v>
                </c:pt>
                <c:pt idx="2169">
                  <c:v>4/28/2023</c:v>
                </c:pt>
                <c:pt idx="2170">
                  <c:v>5/1/2023</c:v>
                </c:pt>
                <c:pt idx="2171">
                  <c:v>5/2/2023</c:v>
                </c:pt>
                <c:pt idx="2172">
                  <c:v>5/3/2023</c:v>
                </c:pt>
                <c:pt idx="2173">
                  <c:v>5/4/2023</c:v>
                </c:pt>
                <c:pt idx="2174">
                  <c:v>5/5/2023</c:v>
                </c:pt>
                <c:pt idx="2175">
                  <c:v>5/8/2023</c:v>
                </c:pt>
                <c:pt idx="2176">
                  <c:v>5/9/2023</c:v>
                </c:pt>
                <c:pt idx="2177">
                  <c:v>5/10/2023</c:v>
                </c:pt>
                <c:pt idx="2178">
                  <c:v>5/11/2023</c:v>
                </c:pt>
                <c:pt idx="2179">
                  <c:v>5/12/2023</c:v>
                </c:pt>
                <c:pt idx="2180">
                  <c:v>5/15/2023</c:v>
                </c:pt>
                <c:pt idx="2181">
                  <c:v>5/16/2023</c:v>
                </c:pt>
                <c:pt idx="2182">
                  <c:v>5/17/2023</c:v>
                </c:pt>
                <c:pt idx="2183">
                  <c:v>5/18/2023</c:v>
                </c:pt>
                <c:pt idx="2184">
                  <c:v>5/19/2023</c:v>
                </c:pt>
                <c:pt idx="2185">
                  <c:v>5/22/2023</c:v>
                </c:pt>
                <c:pt idx="2186">
                  <c:v>5/23/2023</c:v>
                </c:pt>
                <c:pt idx="2187">
                  <c:v>5/24/2023</c:v>
                </c:pt>
                <c:pt idx="2188">
                  <c:v>5/25/2023</c:v>
                </c:pt>
                <c:pt idx="2189">
                  <c:v>5/26/2023</c:v>
                </c:pt>
                <c:pt idx="2190">
                  <c:v>5/30/2023</c:v>
                </c:pt>
                <c:pt idx="2191">
                  <c:v>5/31/2023</c:v>
                </c:pt>
                <c:pt idx="2192">
                  <c:v>6/1/2023</c:v>
                </c:pt>
                <c:pt idx="2193">
                  <c:v>6/2/2023</c:v>
                </c:pt>
                <c:pt idx="2194">
                  <c:v>6/5/2023</c:v>
                </c:pt>
                <c:pt idx="2195">
                  <c:v>6/6/2023</c:v>
                </c:pt>
                <c:pt idx="2196">
                  <c:v>6/7/2023</c:v>
                </c:pt>
                <c:pt idx="2197">
                  <c:v>6/8/2023</c:v>
                </c:pt>
                <c:pt idx="2198">
                  <c:v>6/9/2023</c:v>
                </c:pt>
                <c:pt idx="2199">
                  <c:v>6/12/2023</c:v>
                </c:pt>
                <c:pt idx="2200">
                  <c:v>6/13/2023</c:v>
                </c:pt>
                <c:pt idx="2201">
                  <c:v>6/14/2023</c:v>
                </c:pt>
                <c:pt idx="2202">
                  <c:v>6/15/2023</c:v>
                </c:pt>
                <c:pt idx="2203">
                  <c:v>6/16/2023</c:v>
                </c:pt>
                <c:pt idx="2204">
                  <c:v>6/20/2023</c:v>
                </c:pt>
                <c:pt idx="2205">
                  <c:v>6/21/2023</c:v>
                </c:pt>
                <c:pt idx="2206">
                  <c:v>6/22/2023</c:v>
                </c:pt>
                <c:pt idx="2207">
                  <c:v>6/23/2023</c:v>
                </c:pt>
                <c:pt idx="2208">
                  <c:v>6/26/2023</c:v>
                </c:pt>
                <c:pt idx="2209">
                  <c:v>6/27/2023</c:v>
                </c:pt>
                <c:pt idx="2210">
                  <c:v>6/28/2023</c:v>
                </c:pt>
                <c:pt idx="2211">
                  <c:v>6/29/2023</c:v>
                </c:pt>
                <c:pt idx="2212">
                  <c:v>6/30/2023</c:v>
                </c:pt>
                <c:pt idx="2213">
                  <c:v>7/3/2023</c:v>
                </c:pt>
                <c:pt idx="2214">
                  <c:v>7/5/2023</c:v>
                </c:pt>
                <c:pt idx="2215">
                  <c:v>7/6/2023</c:v>
                </c:pt>
                <c:pt idx="2216">
                  <c:v>7/7/2023</c:v>
                </c:pt>
                <c:pt idx="2217">
                  <c:v>7/10/2023</c:v>
                </c:pt>
                <c:pt idx="2218">
                  <c:v>7/11/2023</c:v>
                </c:pt>
                <c:pt idx="2219">
                  <c:v>7/12/2023</c:v>
                </c:pt>
                <c:pt idx="2220">
                  <c:v>7/13/2023</c:v>
                </c:pt>
                <c:pt idx="2221">
                  <c:v>7/14/2023</c:v>
                </c:pt>
                <c:pt idx="2222">
                  <c:v>7/17/2023</c:v>
                </c:pt>
                <c:pt idx="2223">
                  <c:v>7/18/2023</c:v>
                </c:pt>
                <c:pt idx="2224">
                  <c:v>7/19/2023</c:v>
                </c:pt>
                <c:pt idx="2225">
                  <c:v>7/20/2023</c:v>
                </c:pt>
                <c:pt idx="2226">
                  <c:v>7/21/2023</c:v>
                </c:pt>
                <c:pt idx="2227">
                  <c:v>7/24/2023</c:v>
                </c:pt>
                <c:pt idx="2228">
                  <c:v>7/25/2023</c:v>
                </c:pt>
                <c:pt idx="2229">
                  <c:v>7/26/2023</c:v>
                </c:pt>
                <c:pt idx="2230">
                  <c:v>7/27/2023</c:v>
                </c:pt>
                <c:pt idx="2231">
                  <c:v>7/28/2023</c:v>
                </c:pt>
                <c:pt idx="2232">
                  <c:v>7/31/2023</c:v>
                </c:pt>
                <c:pt idx="2233">
                  <c:v>8/1/2023</c:v>
                </c:pt>
                <c:pt idx="2234">
                  <c:v>8/2/2023</c:v>
                </c:pt>
                <c:pt idx="2235">
                  <c:v>8/3/2023</c:v>
                </c:pt>
                <c:pt idx="2236">
                  <c:v>8/4/2023</c:v>
                </c:pt>
                <c:pt idx="2237">
                  <c:v>8/7/2023</c:v>
                </c:pt>
                <c:pt idx="2238">
                  <c:v>8/8/2023</c:v>
                </c:pt>
                <c:pt idx="2239">
                  <c:v>8/9/2023</c:v>
                </c:pt>
                <c:pt idx="2240">
                  <c:v>8/10/2023</c:v>
                </c:pt>
                <c:pt idx="2241">
                  <c:v>8/11/2023</c:v>
                </c:pt>
                <c:pt idx="2242">
                  <c:v>8/14/2023</c:v>
                </c:pt>
                <c:pt idx="2243">
                  <c:v>8/15/2023</c:v>
                </c:pt>
                <c:pt idx="2244">
                  <c:v>8/16/2023</c:v>
                </c:pt>
                <c:pt idx="2245">
                  <c:v>8/17/2023</c:v>
                </c:pt>
                <c:pt idx="2246">
                  <c:v>8/18/2023</c:v>
                </c:pt>
                <c:pt idx="2247">
                  <c:v>8/21/2023</c:v>
                </c:pt>
                <c:pt idx="2248">
                  <c:v>8/22/2023</c:v>
                </c:pt>
                <c:pt idx="2249">
                  <c:v>8/23/2023</c:v>
                </c:pt>
                <c:pt idx="2250">
                  <c:v>8/24/2023</c:v>
                </c:pt>
                <c:pt idx="2251">
                  <c:v>8/25/2023</c:v>
                </c:pt>
                <c:pt idx="2252">
                  <c:v>8/28/2023</c:v>
                </c:pt>
                <c:pt idx="2253">
                  <c:v>8/29/2023</c:v>
                </c:pt>
                <c:pt idx="2254">
                  <c:v>8/30/2023</c:v>
                </c:pt>
                <c:pt idx="2255">
                  <c:v>8/31/2023</c:v>
                </c:pt>
                <c:pt idx="2256">
                  <c:v>9/1/2023</c:v>
                </c:pt>
                <c:pt idx="2257">
                  <c:v>9/5/2023</c:v>
                </c:pt>
                <c:pt idx="2258">
                  <c:v>9/6/2023</c:v>
                </c:pt>
                <c:pt idx="2259">
                  <c:v>9/7/2023</c:v>
                </c:pt>
                <c:pt idx="2260">
                  <c:v>9/8/2023</c:v>
                </c:pt>
                <c:pt idx="2261">
                  <c:v>9/11/2023</c:v>
                </c:pt>
                <c:pt idx="2262">
                  <c:v>9/12/2023</c:v>
                </c:pt>
                <c:pt idx="2263">
                  <c:v>9/13/2023</c:v>
                </c:pt>
                <c:pt idx="2264">
                  <c:v>9/14/2023</c:v>
                </c:pt>
                <c:pt idx="2265">
                  <c:v>9/15/2023</c:v>
                </c:pt>
                <c:pt idx="2266">
                  <c:v>9/18/2023</c:v>
                </c:pt>
                <c:pt idx="2267">
                  <c:v>9/19/2023</c:v>
                </c:pt>
                <c:pt idx="2268">
                  <c:v>9/20/2023</c:v>
                </c:pt>
                <c:pt idx="2269">
                  <c:v>9/21/2023</c:v>
                </c:pt>
                <c:pt idx="2270">
                  <c:v>9/22/2023</c:v>
                </c:pt>
                <c:pt idx="2271">
                  <c:v>9/25/2023</c:v>
                </c:pt>
                <c:pt idx="2272">
                  <c:v>9/26/2023</c:v>
                </c:pt>
                <c:pt idx="2273">
                  <c:v>9/27/2023</c:v>
                </c:pt>
                <c:pt idx="2274">
                  <c:v>9/28/2023</c:v>
                </c:pt>
                <c:pt idx="2275">
                  <c:v>9/29/2023</c:v>
                </c:pt>
                <c:pt idx="2276">
                  <c:v>10/2/2023</c:v>
                </c:pt>
                <c:pt idx="2277">
                  <c:v>10/3/2023</c:v>
                </c:pt>
                <c:pt idx="2278">
                  <c:v>10/4/2023</c:v>
                </c:pt>
                <c:pt idx="2279">
                  <c:v>10/5/2023</c:v>
                </c:pt>
                <c:pt idx="2280">
                  <c:v>10/6/2023</c:v>
                </c:pt>
                <c:pt idx="2281">
                  <c:v>10/9/2023</c:v>
                </c:pt>
                <c:pt idx="2282">
                  <c:v>10/10/2023</c:v>
                </c:pt>
                <c:pt idx="2283">
                  <c:v>10/11/2023</c:v>
                </c:pt>
                <c:pt idx="2284">
                  <c:v>10/12/2023</c:v>
                </c:pt>
                <c:pt idx="2285">
                  <c:v>10/13/2023</c:v>
                </c:pt>
                <c:pt idx="2286">
                  <c:v>10/16/2023</c:v>
                </c:pt>
                <c:pt idx="2287">
                  <c:v>10/17/2023</c:v>
                </c:pt>
                <c:pt idx="2288">
                  <c:v>10/18/2023</c:v>
                </c:pt>
                <c:pt idx="2289">
                  <c:v>10/19/2023</c:v>
                </c:pt>
                <c:pt idx="2290">
                  <c:v>10/20/2023</c:v>
                </c:pt>
                <c:pt idx="2291">
                  <c:v>10/23/2023</c:v>
                </c:pt>
                <c:pt idx="2292">
                  <c:v>10/24/2023</c:v>
                </c:pt>
                <c:pt idx="2293">
                  <c:v>10/25/2023</c:v>
                </c:pt>
                <c:pt idx="2294">
                  <c:v>10/26/2023</c:v>
                </c:pt>
                <c:pt idx="2295">
                  <c:v>10/27/2023</c:v>
                </c:pt>
                <c:pt idx="2296">
                  <c:v>10/30/2023</c:v>
                </c:pt>
                <c:pt idx="2297">
                  <c:v>10/31/2023</c:v>
                </c:pt>
                <c:pt idx="2298">
                  <c:v>11/1/2023</c:v>
                </c:pt>
                <c:pt idx="2299">
                  <c:v>11/2/2023</c:v>
                </c:pt>
                <c:pt idx="2300">
                  <c:v>11/3/2023</c:v>
                </c:pt>
                <c:pt idx="2301">
                  <c:v>11/6/2023</c:v>
                </c:pt>
                <c:pt idx="2302">
                  <c:v>11/7/2023</c:v>
                </c:pt>
                <c:pt idx="2303">
                  <c:v>11/8/2023</c:v>
                </c:pt>
                <c:pt idx="2304">
                  <c:v>11/9/2023</c:v>
                </c:pt>
                <c:pt idx="2305">
                  <c:v>11/10/2023</c:v>
                </c:pt>
                <c:pt idx="2306">
                  <c:v>11/13/2023</c:v>
                </c:pt>
                <c:pt idx="2307">
                  <c:v>11/14/2023</c:v>
                </c:pt>
                <c:pt idx="2308">
                  <c:v>11/15/2023</c:v>
                </c:pt>
                <c:pt idx="2309">
                  <c:v>11/16/2023</c:v>
                </c:pt>
                <c:pt idx="2310">
                  <c:v>11/17/2023</c:v>
                </c:pt>
                <c:pt idx="2311">
                  <c:v>11/20/2023</c:v>
                </c:pt>
                <c:pt idx="2312">
                  <c:v>11/21/2023</c:v>
                </c:pt>
                <c:pt idx="2313">
                  <c:v>11/22/2023</c:v>
                </c:pt>
                <c:pt idx="2314">
                  <c:v>11/24/2023</c:v>
                </c:pt>
                <c:pt idx="2315">
                  <c:v>11/27/2023</c:v>
                </c:pt>
                <c:pt idx="2316">
                  <c:v>11/28/2023</c:v>
                </c:pt>
                <c:pt idx="2317">
                  <c:v>11/29/2023</c:v>
                </c:pt>
                <c:pt idx="2318">
                  <c:v>11/30/2023</c:v>
                </c:pt>
                <c:pt idx="2319">
                  <c:v>12/1/2023</c:v>
                </c:pt>
                <c:pt idx="2320">
                  <c:v>12/4/2023</c:v>
                </c:pt>
                <c:pt idx="2321">
                  <c:v>12/5/2023</c:v>
                </c:pt>
                <c:pt idx="2322">
                  <c:v>12/6/2023</c:v>
                </c:pt>
                <c:pt idx="2323">
                  <c:v>12/7/2023</c:v>
                </c:pt>
                <c:pt idx="2324">
                  <c:v>12/8/2023</c:v>
                </c:pt>
                <c:pt idx="2325">
                  <c:v>12/11/2023</c:v>
                </c:pt>
                <c:pt idx="2326">
                  <c:v>12/12/2023</c:v>
                </c:pt>
                <c:pt idx="2327">
                  <c:v>12/13/2023</c:v>
                </c:pt>
                <c:pt idx="2328">
                  <c:v>12/14/2023</c:v>
                </c:pt>
                <c:pt idx="2329">
                  <c:v>12/15/2023</c:v>
                </c:pt>
                <c:pt idx="2330">
                  <c:v>12/18/2023</c:v>
                </c:pt>
                <c:pt idx="2331">
                  <c:v>12/19/2023</c:v>
                </c:pt>
                <c:pt idx="2332">
                  <c:v>12/20/2023</c:v>
                </c:pt>
                <c:pt idx="2333">
                  <c:v>12/21/2023</c:v>
                </c:pt>
                <c:pt idx="2334">
                  <c:v>12/22/2023</c:v>
                </c:pt>
                <c:pt idx="2335">
                  <c:v>12/26/2023</c:v>
                </c:pt>
                <c:pt idx="2336">
                  <c:v>12/27/2023</c:v>
                </c:pt>
                <c:pt idx="2337">
                  <c:v>12/28/2023</c:v>
                </c:pt>
                <c:pt idx="2338">
                  <c:v>12/29/2023</c:v>
                </c:pt>
                <c:pt idx="2339">
                  <c:v>1/2/2024</c:v>
                </c:pt>
                <c:pt idx="2340">
                  <c:v>1/3/2024</c:v>
                </c:pt>
                <c:pt idx="2341">
                  <c:v>1/4/2024</c:v>
                </c:pt>
                <c:pt idx="2342">
                  <c:v>1/5/2024</c:v>
                </c:pt>
                <c:pt idx="2343">
                  <c:v>1/8/2024</c:v>
                </c:pt>
                <c:pt idx="2344">
                  <c:v>1/9/2024</c:v>
                </c:pt>
                <c:pt idx="2345">
                  <c:v>1/10/2024</c:v>
                </c:pt>
                <c:pt idx="2346">
                  <c:v>1/11/2024</c:v>
                </c:pt>
                <c:pt idx="2347">
                  <c:v>1/12/2024</c:v>
                </c:pt>
                <c:pt idx="2348">
                  <c:v>1/16/2024</c:v>
                </c:pt>
                <c:pt idx="2349">
                  <c:v>1/17/2024</c:v>
                </c:pt>
                <c:pt idx="2350">
                  <c:v>1/18/2024</c:v>
                </c:pt>
                <c:pt idx="2351">
                  <c:v>1/19/2024</c:v>
                </c:pt>
                <c:pt idx="2352">
                  <c:v>1/22/2024</c:v>
                </c:pt>
                <c:pt idx="2353">
                  <c:v>1/23/2024</c:v>
                </c:pt>
                <c:pt idx="2354">
                  <c:v>1/24/2024</c:v>
                </c:pt>
                <c:pt idx="2355">
                  <c:v>1/25/2024</c:v>
                </c:pt>
                <c:pt idx="2356">
                  <c:v>1/26/2024</c:v>
                </c:pt>
                <c:pt idx="2357">
                  <c:v>1/29/2024</c:v>
                </c:pt>
                <c:pt idx="2358">
                  <c:v>1/30/2024</c:v>
                </c:pt>
                <c:pt idx="2359">
                  <c:v>1/31/2024</c:v>
                </c:pt>
                <c:pt idx="2360">
                  <c:v>2/1/2024</c:v>
                </c:pt>
                <c:pt idx="2361">
                  <c:v>2/2/2024</c:v>
                </c:pt>
                <c:pt idx="2362">
                  <c:v>2/5/2024</c:v>
                </c:pt>
                <c:pt idx="2363">
                  <c:v>2/6/2024</c:v>
                </c:pt>
                <c:pt idx="2364">
                  <c:v>2/7/2024</c:v>
                </c:pt>
                <c:pt idx="2365">
                  <c:v>2/8/2024</c:v>
                </c:pt>
                <c:pt idx="2366">
                  <c:v>2/9/2024</c:v>
                </c:pt>
                <c:pt idx="2367">
                  <c:v>2/12/2024</c:v>
                </c:pt>
                <c:pt idx="2368">
                  <c:v>2/13/2024</c:v>
                </c:pt>
                <c:pt idx="2369">
                  <c:v>2/14/2024</c:v>
                </c:pt>
                <c:pt idx="2370">
                  <c:v>2/15/2024</c:v>
                </c:pt>
                <c:pt idx="2371">
                  <c:v>2/16/2024</c:v>
                </c:pt>
                <c:pt idx="2372">
                  <c:v>2/20/2024</c:v>
                </c:pt>
                <c:pt idx="2373">
                  <c:v>2/21/2024</c:v>
                </c:pt>
                <c:pt idx="2374">
                  <c:v>2/22/2024</c:v>
                </c:pt>
                <c:pt idx="2375">
                  <c:v>2/23/2024</c:v>
                </c:pt>
                <c:pt idx="2376">
                  <c:v>2/26/2024</c:v>
                </c:pt>
                <c:pt idx="2377">
                  <c:v>2/27/2024</c:v>
                </c:pt>
                <c:pt idx="2378">
                  <c:v>2/28/2024</c:v>
                </c:pt>
                <c:pt idx="2379">
                  <c:v>2/29/2024</c:v>
                </c:pt>
                <c:pt idx="2380">
                  <c:v>3/1/2024</c:v>
                </c:pt>
                <c:pt idx="2381">
                  <c:v>3/4/2024</c:v>
                </c:pt>
                <c:pt idx="2382">
                  <c:v>3/5/2024</c:v>
                </c:pt>
                <c:pt idx="2383">
                  <c:v>3/6/2024</c:v>
                </c:pt>
                <c:pt idx="2384">
                  <c:v>3/7/2024</c:v>
                </c:pt>
                <c:pt idx="2385">
                  <c:v>3/8/2024</c:v>
                </c:pt>
                <c:pt idx="2386">
                  <c:v>3/11/2024</c:v>
                </c:pt>
                <c:pt idx="2387">
                  <c:v>3/12/2024</c:v>
                </c:pt>
                <c:pt idx="2388">
                  <c:v>3/13/2024</c:v>
                </c:pt>
                <c:pt idx="2389">
                  <c:v>3/14/2024</c:v>
                </c:pt>
                <c:pt idx="2390">
                  <c:v>3/15/2024</c:v>
                </c:pt>
                <c:pt idx="2391">
                  <c:v>3/18/2024</c:v>
                </c:pt>
                <c:pt idx="2392">
                  <c:v>3/19/2024</c:v>
                </c:pt>
                <c:pt idx="2393">
                  <c:v>3/20/2024</c:v>
                </c:pt>
                <c:pt idx="2394">
                  <c:v>3/21/2024</c:v>
                </c:pt>
                <c:pt idx="2395">
                  <c:v>3/22/2024</c:v>
                </c:pt>
                <c:pt idx="2396">
                  <c:v>3/25/2024</c:v>
                </c:pt>
                <c:pt idx="2397">
                  <c:v>3/26/2024</c:v>
                </c:pt>
                <c:pt idx="2398">
                  <c:v>3/27/2024</c:v>
                </c:pt>
                <c:pt idx="2399">
                  <c:v>3/28/2024</c:v>
                </c:pt>
                <c:pt idx="2400">
                  <c:v>4/1/2024</c:v>
                </c:pt>
                <c:pt idx="2401">
                  <c:v>4/2/2024</c:v>
                </c:pt>
                <c:pt idx="2402">
                  <c:v>4/3/2024</c:v>
                </c:pt>
                <c:pt idx="2403">
                  <c:v>4/4/2024</c:v>
                </c:pt>
                <c:pt idx="2404">
                  <c:v>4/5/2024</c:v>
                </c:pt>
                <c:pt idx="2405">
                  <c:v>4/8/2024</c:v>
                </c:pt>
                <c:pt idx="2406">
                  <c:v>4/9/2024</c:v>
                </c:pt>
                <c:pt idx="2407">
                  <c:v>4/10/2024</c:v>
                </c:pt>
                <c:pt idx="2408">
                  <c:v>4/11/2024</c:v>
                </c:pt>
                <c:pt idx="2409">
                  <c:v>4/12/2024</c:v>
                </c:pt>
                <c:pt idx="2410">
                  <c:v>4/15/2024</c:v>
                </c:pt>
                <c:pt idx="2411">
                  <c:v>4/16/2024</c:v>
                </c:pt>
                <c:pt idx="2412">
                  <c:v>4/17/2024</c:v>
                </c:pt>
                <c:pt idx="2413">
                  <c:v>4/18/2024</c:v>
                </c:pt>
                <c:pt idx="2414">
                  <c:v>4/19/2024</c:v>
                </c:pt>
                <c:pt idx="2415">
                  <c:v>4/22/2024</c:v>
                </c:pt>
                <c:pt idx="2416">
                  <c:v>4/23/2024</c:v>
                </c:pt>
                <c:pt idx="2417">
                  <c:v>4/24/2024</c:v>
                </c:pt>
                <c:pt idx="2418">
                  <c:v>4/25/2024</c:v>
                </c:pt>
                <c:pt idx="2419">
                  <c:v>4/26/2024</c:v>
                </c:pt>
                <c:pt idx="2420">
                  <c:v>4/29/2024</c:v>
                </c:pt>
                <c:pt idx="2421">
                  <c:v>4/30/2024</c:v>
                </c:pt>
                <c:pt idx="2422">
                  <c:v>5/1/2024</c:v>
                </c:pt>
                <c:pt idx="2423">
                  <c:v>5/2/2024</c:v>
                </c:pt>
                <c:pt idx="2424">
                  <c:v>5/3/2024</c:v>
                </c:pt>
                <c:pt idx="2425">
                  <c:v>5/6/2024</c:v>
                </c:pt>
                <c:pt idx="2426">
                  <c:v>5/7/2024</c:v>
                </c:pt>
                <c:pt idx="2427">
                  <c:v>5/8/2024</c:v>
                </c:pt>
                <c:pt idx="2428">
                  <c:v>5/9/2024</c:v>
                </c:pt>
                <c:pt idx="2429">
                  <c:v>5/10/2024</c:v>
                </c:pt>
                <c:pt idx="2430">
                  <c:v>5/13/2024</c:v>
                </c:pt>
                <c:pt idx="2431">
                  <c:v>5/14/2024</c:v>
                </c:pt>
                <c:pt idx="2432">
                  <c:v>5/15/2024</c:v>
                </c:pt>
                <c:pt idx="2433">
                  <c:v>5/16/2024</c:v>
                </c:pt>
                <c:pt idx="2434">
                  <c:v>5/17/2024</c:v>
                </c:pt>
                <c:pt idx="2435">
                  <c:v>5/20/2024</c:v>
                </c:pt>
                <c:pt idx="2436">
                  <c:v>5/21/2024</c:v>
                </c:pt>
                <c:pt idx="2437">
                  <c:v>5/22/2024</c:v>
                </c:pt>
                <c:pt idx="2438">
                  <c:v>5/23/2024</c:v>
                </c:pt>
                <c:pt idx="2439">
                  <c:v>5/28/2024</c:v>
                </c:pt>
                <c:pt idx="2440">
                  <c:v>5/29/2024</c:v>
                </c:pt>
                <c:pt idx="2441">
                  <c:v>5/30/2024</c:v>
                </c:pt>
                <c:pt idx="2442">
                  <c:v>5/31/2024</c:v>
                </c:pt>
                <c:pt idx="2443">
                  <c:v>6/3/2024</c:v>
                </c:pt>
                <c:pt idx="2444">
                  <c:v>6/4/2024</c:v>
                </c:pt>
                <c:pt idx="2445">
                  <c:v>6/5/2024</c:v>
                </c:pt>
                <c:pt idx="2446">
                  <c:v>6/6/2024</c:v>
                </c:pt>
                <c:pt idx="2447">
                  <c:v>6/7/2024</c:v>
                </c:pt>
                <c:pt idx="2448">
                  <c:v>6/10/2024</c:v>
                </c:pt>
                <c:pt idx="2449">
                  <c:v>6/11/2024</c:v>
                </c:pt>
                <c:pt idx="2450">
                  <c:v>6/12/2024</c:v>
                </c:pt>
                <c:pt idx="2451">
                  <c:v>6/13/2024</c:v>
                </c:pt>
                <c:pt idx="2452">
                  <c:v>6/14/2024</c:v>
                </c:pt>
                <c:pt idx="2453">
                  <c:v>6/17/2024</c:v>
                </c:pt>
                <c:pt idx="2454">
                  <c:v>6/18/2024</c:v>
                </c:pt>
                <c:pt idx="2455">
                  <c:v>6/19/2024</c:v>
                </c:pt>
                <c:pt idx="2456">
                  <c:v>6/20/2024</c:v>
                </c:pt>
                <c:pt idx="2457">
                  <c:v>6/21/2024</c:v>
                </c:pt>
                <c:pt idx="2458">
                  <c:v>6/24/2024</c:v>
                </c:pt>
                <c:pt idx="2459">
                  <c:v>6/25/2024</c:v>
                </c:pt>
                <c:pt idx="2460">
                  <c:v>6/26/2024</c:v>
                </c:pt>
                <c:pt idx="2461">
                  <c:v>6/27/2024</c:v>
                </c:pt>
                <c:pt idx="2462">
                  <c:v>6/28/2024</c:v>
                </c:pt>
                <c:pt idx="2463">
                  <c:v>7/1/2024</c:v>
                </c:pt>
                <c:pt idx="2464">
                  <c:v>7/2/2024</c:v>
                </c:pt>
                <c:pt idx="2465">
                  <c:v>7/3/2024</c:v>
                </c:pt>
                <c:pt idx="2466">
                  <c:v>7/5/2024</c:v>
                </c:pt>
                <c:pt idx="2467">
                  <c:v>7/8/2024</c:v>
                </c:pt>
                <c:pt idx="2468">
                  <c:v>7/9/2024</c:v>
                </c:pt>
                <c:pt idx="2469">
                  <c:v>7/10/2024</c:v>
                </c:pt>
                <c:pt idx="2470">
                  <c:v>7/11/2024</c:v>
                </c:pt>
                <c:pt idx="2471">
                  <c:v>7/12/2024</c:v>
                </c:pt>
                <c:pt idx="2472">
                  <c:v>7/15/2024</c:v>
                </c:pt>
                <c:pt idx="2473">
                  <c:v>7/16/2024</c:v>
                </c:pt>
                <c:pt idx="2474">
                  <c:v>7/17/2024</c:v>
                </c:pt>
                <c:pt idx="2475">
                  <c:v>7/18/2024</c:v>
                </c:pt>
                <c:pt idx="2476">
                  <c:v>7/19/2024</c:v>
                </c:pt>
                <c:pt idx="2477">
                  <c:v>7/22/2024</c:v>
                </c:pt>
                <c:pt idx="2478">
                  <c:v>7/23/2024</c:v>
                </c:pt>
                <c:pt idx="2479">
                  <c:v>7/24/2024</c:v>
                </c:pt>
                <c:pt idx="2480">
                  <c:v>7/25/2024</c:v>
                </c:pt>
                <c:pt idx="2481">
                  <c:v>7/26/2024</c:v>
                </c:pt>
                <c:pt idx="2482">
                  <c:v>7/29/2024</c:v>
                </c:pt>
                <c:pt idx="2483">
                  <c:v>7/30/2024</c:v>
                </c:pt>
                <c:pt idx="2484">
                  <c:v>7/31/2024</c:v>
                </c:pt>
                <c:pt idx="2485">
                  <c:v>8/1/2024</c:v>
                </c:pt>
                <c:pt idx="2486">
                  <c:v>8/2/2024</c:v>
                </c:pt>
                <c:pt idx="2487">
                  <c:v>8/5/2024</c:v>
                </c:pt>
                <c:pt idx="2488">
                  <c:v>8/6/2024</c:v>
                </c:pt>
                <c:pt idx="2489">
                  <c:v>8/7/2024</c:v>
                </c:pt>
                <c:pt idx="2490">
                  <c:v>8/8/2024</c:v>
                </c:pt>
                <c:pt idx="2491">
                  <c:v>8/9/2024</c:v>
                </c:pt>
                <c:pt idx="2492">
                  <c:v>8/12/2024</c:v>
                </c:pt>
                <c:pt idx="2493">
                  <c:v>8/13/2024</c:v>
                </c:pt>
                <c:pt idx="2494">
                  <c:v>8/14/2024</c:v>
                </c:pt>
                <c:pt idx="2495">
                  <c:v>8/15/2024</c:v>
                </c:pt>
                <c:pt idx="2496">
                  <c:v>8/16/2024</c:v>
                </c:pt>
                <c:pt idx="2497">
                  <c:v>8/19/2024</c:v>
                </c:pt>
                <c:pt idx="2498">
                  <c:v>8/20/2024</c:v>
                </c:pt>
                <c:pt idx="2499">
                  <c:v>8/21/2024</c:v>
                </c:pt>
                <c:pt idx="2500">
                  <c:v>8/22/2024</c:v>
                </c:pt>
                <c:pt idx="2501">
                  <c:v>8/23/2024</c:v>
                </c:pt>
                <c:pt idx="2502">
                  <c:v>8/26/2024</c:v>
                </c:pt>
                <c:pt idx="2503">
                  <c:v>8/27/2024</c:v>
                </c:pt>
                <c:pt idx="2504">
                  <c:v>8/28/2024</c:v>
                </c:pt>
                <c:pt idx="2505">
                  <c:v>8/29/2024</c:v>
                </c:pt>
                <c:pt idx="2506">
                  <c:v>8/30/2024</c:v>
                </c:pt>
                <c:pt idx="2507">
                  <c:v>9/3/2024</c:v>
                </c:pt>
                <c:pt idx="2508">
                  <c:v>9/4/2024</c:v>
                </c:pt>
                <c:pt idx="2509">
                  <c:v>9/5/2024</c:v>
                </c:pt>
                <c:pt idx="2510">
                  <c:v>9/6/2024</c:v>
                </c:pt>
                <c:pt idx="2511">
                  <c:v>9/9/2024</c:v>
                </c:pt>
                <c:pt idx="2512">
                  <c:v>9/10/2024</c:v>
                </c:pt>
                <c:pt idx="2513">
                  <c:v>9/11/2024</c:v>
                </c:pt>
                <c:pt idx="2514">
                  <c:v>9/12/2024</c:v>
                </c:pt>
                <c:pt idx="2515">
                  <c:v>9/13/2024</c:v>
                </c:pt>
                <c:pt idx="2516">
                  <c:v>9/16/2024</c:v>
                </c:pt>
                <c:pt idx="2517">
                  <c:v>9/17/2024</c:v>
                </c:pt>
                <c:pt idx="2518">
                  <c:v>9/18/2024</c:v>
                </c:pt>
                <c:pt idx="2519">
                  <c:v>9/19/2024</c:v>
                </c:pt>
                <c:pt idx="2520">
                  <c:v>9/20/2024</c:v>
                </c:pt>
                <c:pt idx="2521">
                  <c:v>9/23/2024</c:v>
                </c:pt>
                <c:pt idx="2522">
                  <c:v>9/24/2024</c:v>
                </c:pt>
                <c:pt idx="2523">
                  <c:v>9/25/2024</c:v>
                </c:pt>
                <c:pt idx="2524">
                  <c:v>9/26/2024</c:v>
                </c:pt>
                <c:pt idx="2525">
                  <c:v>9/27/2024</c:v>
                </c:pt>
                <c:pt idx="2526">
                  <c:v>9/30/2024</c:v>
                </c:pt>
                <c:pt idx="2527">
                  <c:v>10/1/2024</c:v>
                </c:pt>
                <c:pt idx="2528">
                  <c:v>10/2/2024</c:v>
                </c:pt>
                <c:pt idx="2529">
                  <c:v>10/3/2024</c:v>
                </c:pt>
                <c:pt idx="2530">
                  <c:v>10/4/2024</c:v>
                </c:pt>
                <c:pt idx="2531">
                  <c:v>10/7/2024</c:v>
                </c:pt>
                <c:pt idx="2532">
                  <c:v>10/8/2024</c:v>
                </c:pt>
                <c:pt idx="2533">
                  <c:v>10/9/2024</c:v>
                </c:pt>
                <c:pt idx="2534">
                  <c:v>10/10/2024</c:v>
                </c:pt>
                <c:pt idx="2535">
                  <c:v>10/11/2024</c:v>
                </c:pt>
                <c:pt idx="2536">
                  <c:v>10/14/2024</c:v>
                </c:pt>
                <c:pt idx="2537">
                  <c:v>10/15/2024</c:v>
                </c:pt>
                <c:pt idx="2538">
                  <c:v>10/16/2024</c:v>
                </c:pt>
                <c:pt idx="2539">
                  <c:v>10/17/2024</c:v>
                </c:pt>
                <c:pt idx="2540">
                  <c:v>10/18/2024</c:v>
                </c:pt>
                <c:pt idx="2541">
                  <c:v>10/21/2024</c:v>
                </c:pt>
                <c:pt idx="2542">
                  <c:v>10/22/2024</c:v>
                </c:pt>
                <c:pt idx="2543">
                  <c:v>10/23/2024</c:v>
                </c:pt>
                <c:pt idx="2544">
                  <c:v>10/24/2024</c:v>
                </c:pt>
                <c:pt idx="2545">
                  <c:v>10/25/2024</c:v>
                </c:pt>
                <c:pt idx="2546">
                  <c:v>10/28/2024</c:v>
                </c:pt>
                <c:pt idx="2547">
                  <c:v>10/29/2024</c:v>
                </c:pt>
                <c:pt idx="2548">
                  <c:v>10/30/2024</c:v>
                </c:pt>
                <c:pt idx="2549">
                  <c:v>10/31/2024</c:v>
                </c:pt>
                <c:pt idx="2550">
                  <c:v>11/1/2024</c:v>
                </c:pt>
                <c:pt idx="2551">
                  <c:v>11/4/2024</c:v>
                </c:pt>
                <c:pt idx="2552">
                  <c:v>11/5/2024</c:v>
                </c:pt>
                <c:pt idx="2553">
                  <c:v>11/6/2024</c:v>
                </c:pt>
                <c:pt idx="2554">
                  <c:v>11/7/2024</c:v>
                </c:pt>
                <c:pt idx="2555">
                  <c:v>11/8/2024</c:v>
                </c:pt>
                <c:pt idx="2556">
                  <c:v>11/11/2024</c:v>
                </c:pt>
                <c:pt idx="2557">
                  <c:v>11/12/2024</c:v>
                </c:pt>
                <c:pt idx="2558">
                  <c:v>11/13/2024</c:v>
                </c:pt>
                <c:pt idx="2559">
                  <c:v>11/14/2024</c:v>
                </c:pt>
                <c:pt idx="2560">
                  <c:v>11/15/2024</c:v>
                </c:pt>
                <c:pt idx="2561">
                  <c:v>11/18/2024</c:v>
                </c:pt>
                <c:pt idx="2562">
                  <c:v>11/19/2024</c:v>
                </c:pt>
                <c:pt idx="2563">
                  <c:v>11/20/2024</c:v>
                </c:pt>
                <c:pt idx="2564">
                  <c:v>11/21/2024</c:v>
                </c:pt>
                <c:pt idx="2565">
                  <c:v>11/22/2024</c:v>
                </c:pt>
                <c:pt idx="2566">
                  <c:v>11/25/2024</c:v>
                </c:pt>
                <c:pt idx="2567">
                  <c:v>11/26/2024</c:v>
                </c:pt>
                <c:pt idx="2568">
                  <c:v>11/27/2024</c:v>
                </c:pt>
                <c:pt idx="2569">
                  <c:v>11/29/2024</c:v>
                </c:pt>
                <c:pt idx="2570">
                  <c:v>12/2/2024</c:v>
                </c:pt>
                <c:pt idx="2571">
                  <c:v>12/3/2024</c:v>
                </c:pt>
                <c:pt idx="2572">
                  <c:v>12/4/2024</c:v>
                </c:pt>
                <c:pt idx="2573">
                  <c:v>12/5/2024</c:v>
                </c:pt>
                <c:pt idx="2574">
                  <c:v>12/6/2024</c:v>
                </c:pt>
                <c:pt idx="2575">
                  <c:v>12/9/2024</c:v>
                </c:pt>
                <c:pt idx="2576">
                  <c:v>12/10/2024</c:v>
                </c:pt>
                <c:pt idx="2577">
                  <c:v>12/11/2024</c:v>
                </c:pt>
                <c:pt idx="2578">
                  <c:v>12/12/2024</c:v>
                </c:pt>
                <c:pt idx="2579">
                  <c:v>12/13/2024</c:v>
                </c:pt>
                <c:pt idx="2580">
                  <c:v>12/16/2024</c:v>
                </c:pt>
                <c:pt idx="2581">
                  <c:v>12/17/2024</c:v>
                </c:pt>
                <c:pt idx="2582">
                  <c:v>12/18/2024</c:v>
                </c:pt>
                <c:pt idx="2583">
                  <c:v>12/19/2024</c:v>
                </c:pt>
                <c:pt idx="2584">
                  <c:v>12/20/2024</c:v>
                </c:pt>
                <c:pt idx="2585">
                  <c:v>12/23/2024</c:v>
                </c:pt>
                <c:pt idx="2586">
                  <c:v>12/24/2024</c:v>
                </c:pt>
                <c:pt idx="2587">
                  <c:v>12/26/2024</c:v>
                </c:pt>
                <c:pt idx="2588">
                  <c:v>12/27/2024</c:v>
                </c:pt>
                <c:pt idx="2589">
                  <c:v>12/30/2024</c:v>
                </c:pt>
                <c:pt idx="2590">
                  <c:v>12/31/2024</c:v>
                </c:pt>
              </c:strCache>
            </c:strRef>
          </c:cat>
          <c:val>
            <c:numRef>
              <c:f>Sheet2!$C$4:$C$2595</c:f>
              <c:numCache>
                <c:formatCode>General</c:formatCode>
                <c:ptCount val="2591"/>
                <c:pt idx="1">
                  <c:v>100</c:v>
                </c:pt>
                <c:pt idx="2">
                  <c:v>85.582765947058675</c:v>
                </c:pt>
                <c:pt idx="3">
                  <c:v>73.600582133151235</c:v>
                </c:pt>
                <c:pt idx="4">
                  <c:v>76.299883049960854</c:v>
                </c:pt>
                <c:pt idx="5">
                  <c:v>89.037123628394284</c:v>
                </c:pt>
                <c:pt idx="6">
                  <c:v>83.864683561270056</c:v>
                </c:pt>
                <c:pt idx="7">
                  <c:v>79.227137207859514</c:v>
                </c:pt>
                <c:pt idx="8">
                  <c:v>76.448318593953573</c:v>
                </c:pt>
                <c:pt idx="9">
                  <c:v>65.460319352882507</c:v>
                </c:pt>
                <c:pt idx="10">
                  <c:v>69.439577735708085</c:v>
                </c:pt>
                <c:pt idx="11">
                  <c:v>68.221402328415465</c:v>
                </c:pt>
                <c:pt idx="12">
                  <c:v>65.160139842423632</c:v>
                </c:pt>
                <c:pt idx="13">
                  <c:v>59.732354318001391</c:v>
                </c:pt>
                <c:pt idx="14">
                  <c:v>49.920921587036261</c:v>
                </c:pt>
                <c:pt idx="15">
                  <c:v>51.75135166428052</c:v>
                </c:pt>
                <c:pt idx="16">
                  <c:v>56.891011225574132</c:v>
                </c:pt>
                <c:pt idx="17">
                  <c:v>60.767625223364639</c:v>
                </c:pt>
                <c:pt idx="18">
                  <c:v>59.593869510599816</c:v>
                </c:pt>
                <c:pt idx="19">
                  <c:v>69.067072262704528</c:v>
                </c:pt>
                <c:pt idx="20">
                  <c:v>72.74274645601885</c:v>
                </c:pt>
                <c:pt idx="21">
                  <c:v>70.505654631689623</c:v>
                </c:pt>
                <c:pt idx="22">
                  <c:v>66.11845437743213</c:v>
                </c:pt>
                <c:pt idx="23">
                  <c:v>66.511525112828011</c:v>
                </c:pt>
                <c:pt idx="24">
                  <c:v>66.156814404302324</c:v>
                </c:pt>
                <c:pt idx="25">
                  <c:v>67.388834501714854</c:v>
                </c:pt>
                <c:pt idx="26">
                  <c:v>66.209410478723285</c:v>
                </c:pt>
                <c:pt idx="27">
                  <c:v>57.637577439918822</c:v>
                </c:pt>
                <c:pt idx="28">
                  <c:v>57.59492571256974</c:v>
                </c:pt>
                <c:pt idx="29">
                  <c:v>55.84065266987264</c:v>
                </c:pt>
                <c:pt idx="30">
                  <c:v>57.28614226175003</c:v>
                </c:pt>
                <c:pt idx="31">
                  <c:v>50.210673466793651</c:v>
                </c:pt>
                <c:pt idx="32">
                  <c:v>53.100127439245099</c:v>
                </c:pt>
                <c:pt idx="33">
                  <c:v>50.934460848802118</c:v>
                </c:pt>
                <c:pt idx="34">
                  <c:v>47.664284544800665</c:v>
                </c:pt>
                <c:pt idx="35">
                  <c:v>48.503112536630915</c:v>
                </c:pt>
                <c:pt idx="36">
                  <c:v>51.126308984460586</c:v>
                </c:pt>
                <c:pt idx="37">
                  <c:v>54.061613157457259</c:v>
                </c:pt>
                <c:pt idx="38">
                  <c:v>51.915409949613689</c:v>
                </c:pt>
                <c:pt idx="39">
                  <c:v>59.314706481203871</c:v>
                </c:pt>
                <c:pt idx="40">
                  <c:v>59.543877885400605</c:v>
                </c:pt>
                <c:pt idx="41">
                  <c:v>77.615257477754838</c:v>
                </c:pt>
                <c:pt idx="42">
                  <c:v>76.553415654998233</c:v>
                </c:pt>
                <c:pt idx="43">
                  <c:v>68.188941202415847</c:v>
                </c:pt>
                <c:pt idx="44">
                  <c:v>64.582197080696474</c:v>
                </c:pt>
                <c:pt idx="45">
                  <c:v>60.48993980315214</c:v>
                </c:pt>
                <c:pt idx="46">
                  <c:v>62.196592655745633</c:v>
                </c:pt>
                <c:pt idx="47">
                  <c:v>54.751513378563558</c:v>
                </c:pt>
                <c:pt idx="48">
                  <c:v>52.593613146776704</c:v>
                </c:pt>
                <c:pt idx="49">
                  <c:v>60.37141052996153</c:v>
                </c:pt>
                <c:pt idx="50">
                  <c:v>59.85352727499513</c:v>
                </c:pt>
                <c:pt idx="51">
                  <c:v>57.608099502514001</c:v>
                </c:pt>
                <c:pt idx="52">
                  <c:v>60.107410037865712</c:v>
                </c:pt>
                <c:pt idx="53">
                  <c:v>60.965949565692505</c:v>
                </c:pt>
                <c:pt idx="54">
                  <c:v>61.610776176243618</c:v>
                </c:pt>
                <c:pt idx="55">
                  <c:v>59.552722512056953</c:v>
                </c:pt>
                <c:pt idx="56">
                  <c:v>57.815798494052096</c:v>
                </c:pt>
                <c:pt idx="57">
                  <c:v>60.064149163237886</c:v>
                </c:pt>
                <c:pt idx="58">
                  <c:v>55.267257492061766</c:v>
                </c:pt>
                <c:pt idx="59">
                  <c:v>52.289383707434887</c:v>
                </c:pt>
                <c:pt idx="60">
                  <c:v>50.533763759000067</c:v>
                </c:pt>
                <c:pt idx="61">
                  <c:v>51.724851641801145</c:v>
                </c:pt>
                <c:pt idx="62">
                  <c:v>52.308186986202287</c:v>
                </c:pt>
                <c:pt idx="63">
                  <c:v>50.143092386684451</c:v>
                </c:pt>
                <c:pt idx="64">
                  <c:v>44.817486284213921</c:v>
                </c:pt>
                <c:pt idx="65">
                  <c:v>42.805749018313513</c:v>
                </c:pt>
                <c:pt idx="66">
                  <c:v>40.548011024623534</c:v>
                </c:pt>
                <c:pt idx="67">
                  <c:v>42.213064850953053</c:v>
                </c:pt>
                <c:pt idx="68">
                  <c:v>45.917522910732238</c:v>
                </c:pt>
                <c:pt idx="69">
                  <c:v>46.645134391661102</c:v>
                </c:pt>
                <c:pt idx="70">
                  <c:v>43.273142960246261</c:v>
                </c:pt>
                <c:pt idx="71">
                  <c:v>44.69931697119128</c:v>
                </c:pt>
                <c:pt idx="72">
                  <c:v>40.516485903292072</c:v>
                </c:pt>
                <c:pt idx="73">
                  <c:v>40.001869289574913</c:v>
                </c:pt>
                <c:pt idx="74">
                  <c:v>42.42262758025106</c:v>
                </c:pt>
                <c:pt idx="75">
                  <c:v>41.035981746599241</c:v>
                </c:pt>
                <c:pt idx="76">
                  <c:v>30.449946984585665</c:v>
                </c:pt>
                <c:pt idx="77">
                  <c:v>33.038641443267728</c:v>
                </c:pt>
                <c:pt idx="78">
                  <c:v>34.908508074415415</c:v>
                </c:pt>
                <c:pt idx="79">
                  <c:v>32.290642448351441</c:v>
                </c:pt>
                <c:pt idx="80">
                  <c:v>33.88842053048446</c:v>
                </c:pt>
                <c:pt idx="81">
                  <c:v>28.593467885880738</c:v>
                </c:pt>
                <c:pt idx="82">
                  <c:v>19.629782886591304</c:v>
                </c:pt>
                <c:pt idx="83">
                  <c:v>11.32274989163526</c:v>
                </c:pt>
                <c:pt idx="84">
                  <c:v>15.354253049939159</c:v>
                </c:pt>
                <c:pt idx="85">
                  <c:v>15.093434143967217</c:v>
                </c:pt>
                <c:pt idx="86">
                  <c:v>15.549519416745005</c:v>
                </c:pt>
                <c:pt idx="87">
                  <c:v>17.837174325393576</c:v>
                </c:pt>
                <c:pt idx="88">
                  <c:v>18.854408911289671</c:v>
                </c:pt>
                <c:pt idx="89">
                  <c:v>18.762897212155838</c:v>
                </c:pt>
                <c:pt idx="90">
                  <c:v>25.290999380137293</c:v>
                </c:pt>
                <c:pt idx="91">
                  <c:v>23.433419701351269</c:v>
                </c:pt>
                <c:pt idx="92">
                  <c:v>18.167993632894333</c:v>
                </c:pt>
                <c:pt idx="93">
                  <c:v>18.099409336263818</c:v>
                </c:pt>
                <c:pt idx="94">
                  <c:v>16.994646544010532</c:v>
                </c:pt>
                <c:pt idx="95">
                  <c:v>18.756145867009653</c:v>
                </c:pt>
                <c:pt idx="96">
                  <c:v>17.02405225772084</c:v>
                </c:pt>
                <c:pt idx="97">
                  <c:v>16.956125590006355</c:v>
                </c:pt>
                <c:pt idx="98">
                  <c:v>15.494230202228938</c:v>
                </c:pt>
                <c:pt idx="99">
                  <c:v>16.224680448959084</c:v>
                </c:pt>
                <c:pt idx="100">
                  <c:v>15.900675550380264</c:v>
                </c:pt>
                <c:pt idx="101">
                  <c:v>15.85614721290928</c:v>
                </c:pt>
                <c:pt idx="102">
                  <c:v>15.756451794811294</c:v>
                </c:pt>
                <c:pt idx="103">
                  <c:v>16.121868950275797</c:v>
                </c:pt>
                <c:pt idx="104">
                  <c:v>18.102730873847772</c:v>
                </c:pt>
                <c:pt idx="105">
                  <c:v>19.347970619485871</c:v>
                </c:pt>
                <c:pt idx="106">
                  <c:v>18.184544659682764</c:v>
                </c:pt>
                <c:pt idx="107">
                  <c:v>18.787277335396293</c:v>
                </c:pt>
                <c:pt idx="108">
                  <c:v>19.327547555549906</c:v>
                </c:pt>
                <c:pt idx="109">
                  <c:v>18.541766351440259</c:v>
                </c:pt>
                <c:pt idx="110">
                  <c:v>18.511125159531296</c:v>
                </c:pt>
                <c:pt idx="111">
                  <c:v>18.30871356848515</c:v>
                </c:pt>
                <c:pt idx="112">
                  <c:v>18.141554606422257</c:v>
                </c:pt>
                <c:pt idx="113">
                  <c:v>20.805697204646169</c:v>
                </c:pt>
                <c:pt idx="114">
                  <c:v>24.37309933448136</c:v>
                </c:pt>
                <c:pt idx="115">
                  <c:v>25.431350027313762</c:v>
                </c:pt>
                <c:pt idx="116">
                  <c:v>23.868355203863487</c:v>
                </c:pt>
                <c:pt idx="117">
                  <c:v>24.399650724389879</c:v>
                </c:pt>
                <c:pt idx="118">
                  <c:v>23.780983764932664</c:v>
                </c:pt>
                <c:pt idx="119">
                  <c:v>26.710732242333744</c:v>
                </c:pt>
                <c:pt idx="120">
                  <c:v>27.098797164259413</c:v>
                </c:pt>
                <c:pt idx="121">
                  <c:v>27.947553814863308</c:v>
                </c:pt>
                <c:pt idx="122">
                  <c:v>27.556243432972085</c:v>
                </c:pt>
                <c:pt idx="123">
                  <c:v>25.858851024850253</c:v>
                </c:pt>
                <c:pt idx="124">
                  <c:v>26.796253835449036</c:v>
                </c:pt>
                <c:pt idx="125">
                  <c:v>25.848950428219517</c:v>
                </c:pt>
                <c:pt idx="126">
                  <c:v>20.552351463462099</c:v>
                </c:pt>
                <c:pt idx="127">
                  <c:v>21.287698591565132</c:v>
                </c:pt>
                <c:pt idx="128">
                  <c:v>21.414439606626253</c:v>
                </c:pt>
                <c:pt idx="129">
                  <c:v>22.218455980213921</c:v>
                </c:pt>
                <c:pt idx="130">
                  <c:v>18.688759653513333</c:v>
                </c:pt>
                <c:pt idx="131">
                  <c:v>18.774045926448554</c:v>
                </c:pt>
                <c:pt idx="132">
                  <c:v>19.123766853677271</c:v>
                </c:pt>
                <c:pt idx="133">
                  <c:v>18.886023277779081</c:v>
                </c:pt>
                <c:pt idx="134">
                  <c:v>18.951099613908301</c:v>
                </c:pt>
                <c:pt idx="135">
                  <c:v>18.439132020141372</c:v>
                </c:pt>
                <c:pt idx="136">
                  <c:v>18.893092753355187</c:v>
                </c:pt>
                <c:pt idx="137">
                  <c:v>19.762669048048391</c:v>
                </c:pt>
                <c:pt idx="138">
                  <c:v>20.137262755294465</c:v>
                </c:pt>
                <c:pt idx="139">
                  <c:v>19.766038902009726</c:v>
                </c:pt>
                <c:pt idx="140">
                  <c:v>18.485696867140945</c:v>
                </c:pt>
                <c:pt idx="141">
                  <c:v>18.27636752818157</c:v>
                </c:pt>
                <c:pt idx="142">
                  <c:v>17.129679988984918</c:v>
                </c:pt>
                <c:pt idx="143">
                  <c:v>15.453667079655389</c:v>
                </c:pt>
                <c:pt idx="144">
                  <c:v>14.701533032819937</c:v>
                </c:pt>
                <c:pt idx="145">
                  <c:v>15.323562454745524</c:v>
                </c:pt>
                <c:pt idx="146">
                  <c:v>15.967300297315388</c:v>
                </c:pt>
                <c:pt idx="147">
                  <c:v>15.166887459296333</c:v>
                </c:pt>
                <c:pt idx="148">
                  <c:v>15.39541267376867</c:v>
                </c:pt>
                <c:pt idx="149">
                  <c:v>16.848928136365394</c:v>
                </c:pt>
                <c:pt idx="150">
                  <c:v>16.686694328143812</c:v>
                </c:pt>
                <c:pt idx="151">
                  <c:v>17.006798764583682</c:v>
                </c:pt>
                <c:pt idx="152">
                  <c:v>16.25400896496415</c:v>
                </c:pt>
                <c:pt idx="153">
                  <c:v>15.966136855192424</c:v>
                </c:pt>
                <c:pt idx="154">
                  <c:v>15.482962535699585</c:v>
                </c:pt>
                <c:pt idx="155">
                  <c:v>15.471281412778154</c:v>
                </c:pt>
                <c:pt idx="156">
                  <c:v>16.882362239409481</c:v>
                </c:pt>
                <c:pt idx="157">
                  <c:v>16.295349492747516</c:v>
                </c:pt>
                <c:pt idx="158">
                  <c:v>17.260045941932134</c:v>
                </c:pt>
                <c:pt idx="159">
                  <c:v>16.835857567431241</c:v>
                </c:pt>
                <c:pt idx="160">
                  <c:v>15.926304158811392</c:v>
                </c:pt>
                <c:pt idx="161">
                  <c:v>16.967657050773756</c:v>
                </c:pt>
                <c:pt idx="162">
                  <c:v>17.895358273616825</c:v>
                </c:pt>
                <c:pt idx="163">
                  <c:v>17.634893668289394</c:v>
                </c:pt>
                <c:pt idx="164">
                  <c:v>17.476597054748915</c:v>
                </c:pt>
                <c:pt idx="165">
                  <c:v>16.784348864441966</c:v>
                </c:pt>
                <c:pt idx="166">
                  <c:v>16.857052544861517</c:v>
                </c:pt>
                <c:pt idx="167">
                  <c:v>16.947529377815002</c:v>
                </c:pt>
                <c:pt idx="168">
                  <c:v>16.299329965359082</c:v>
                </c:pt>
                <c:pt idx="169">
                  <c:v>16.128693984856259</c:v>
                </c:pt>
                <c:pt idx="170">
                  <c:v>16.411221292283191</c:v>
                </c:pt>
                <c:pt idx="171">
                  <c:v>16.591624706979292</c:v>
                </c:pt>
                <c:pt idx="172">
                  <c:v>17.291487612376393</c:v>
                </c:pt>
                <c:pt idx="173">
                  <c:v>16.81463505208475</c:v>
                </c:pt>
                <c:pt idx="174">
                  <c:v>16.832629449569062</c:v>
                </c:pt>
                <c:pt idx="175">
                  <c:v>16.844667112639101</c:v>
                </c:pt>
                <c:pt idx="176">
                  <c:v>16.794697333592033</c:v>
                </c:pt>
                <c:pt idx="177">
                  <c:v>14.778267371950713</c:v>
                </c:pt>
                <c:pt idx="178">
                  <c:v>15.154667494863032</c:v>
                </c:pt>
                <c:pt idx="179">
                  <c:v>15.159069212375325</c:v>
                </c:pt>
                <c:pt idx="180">
                  <c:v>14.94591671515845</c:v>
                </c:pt>
                <c:pt idx="181">
                  <c:v>15.024531737240441</c:v>
                </c:pt>
                <c:pt idx="182">
                  <c:v>15.488172164472843</c:v>
                </c:pt>
                <c:pt idx="183">
                  <c:v>15.558707684381558</c:v>
                </c:pt>
                <c:pt idx="184">
                  <c:v>15.520161733874049</c:v>
                </c:pt>
                <c:pt idx="185">
                  <c:v>15.637266203076054</c:v>
                </c:pt>
                <c:pt idx="186">
                  <c:v>15.66968398534569</c:v>
                </c:pt>
                <c:pt idx="187">
                  <c:v>16.592530916673947</c:v>
                </c:pt>
                <c:pt idx="188">
                  <c:v>18.558536219478761</c:v>
                </c:pt>
                <c:pt idx="189">
                  <c:v>18.313955484813157</c:v>
                </c:pt>
                <c:pt idx="190">
                  <c:v>18.267064910973332</c:v>
                </c:pt>
                <c:pt idx="191">
                  <c:v>17.615249844639486</c:v>
                </c:pt>
                <c:pt idx="192">
                  <c:v>17.948337097853699</c:v>
                </c:pt>
                <c:pt idx="193">
                  <c:v>17.550774644152458</c:v>
                </c:pt>
                <c:pt idx="194">
                  <c:v>17.001629479964283</c:v>
                </c:pt>
                <c:pt idx="195">
                  <c:v>17.318743193277168</c:v>
                </c:pt>
                <c:pt idx="196">
                  <c:v>17.42628392534596</c:v>
                </c:pt>
                <c:pt idx="197">
                  <c:v>19.342787251140134</c:v>
                </c:pt>
                <c:pt idx="198">
                  <c:v>20.240278893771286</c:v>
                </c:pt>
                <c:pt idx="199">
                  <c:v>19.548610683002448</c:v>
                </c:pt>
                <c:pt idx="200">
                  <c:v>19.056931818113775</c:v>
                </c:pt>
                <c:pt idx="201">
                  <c:v>21.074851173274777</c:v>
                </c:pt>
                <c:pt idx="202">
                  <c:v>20.625486427231099</c:v>
                </c:pt>
                <c:pt idx="203">
                  <c:v>21.327823025709826</c:v>
                </c:pt>
                <c:pt idx="204">
                  <c:v>21.075367515229022</c:v>
                </c:pt>
                <c:pt idx="205">
                  <c:v>23.520639351188539</c:v>
                </c:pt>
                <c:pt idx="206">
                  <c:v>24.68889924851743</c:v>
                </c:pt>
                <c:pt idx="207">
                  <c:v>23.904604313896581</c:v>
                </c:pt>
                <c:pt idx="208">
                  <c:v>23.624629616823665</c:v>
                </c:pt>
                <c:pt idx="209">
                  <c:v>22.337317027293874</c:v>
                </c:pt>
                <c:pt idx="210">
                  <c:v>22.551909670245994</c:v>
                </c:pt>
                <c:pt idx="211">
                  <c:v>22.459693044954374</c:v>
                </c:pt>
                <c:pt idx="212">
                  <c:v>21.945290987395062</c:v>
                </c:pt>
                <c:pt idx="213">
                  <c:v>22.158854086250237</c:v>
                </c:pt>
                <c:pt idx="214">
                  <c:v>21.963863566176162</c:v>
                </c:pt>
                <c:pt idx="215">
                  <c:v>23.902204143752662</c:v>
                </c:pt>
                <c:pt idx="216">
                  <c:v>24.774615321970614</c:v>
                </c:pt>
                <c:pt idx="217">
                  <c:v>24.901725441693522</c:v>
                </c:pt>
                <c:pt idx="218">
                  <c:v>24.075199928836398</c:v>
                </c:pt>
                <c:pt idx="219">
                  <c:v>23.756495643131267</c:v>
                </c:pt>
                <c:pt idx="220">
                  <c:v>23.241225104064586</c:v>
                </c:pt>
                <c:pt idx="221">
                  <c:v>22.669058435104144</c:v>
                </c:pt>
                <c:pt idx="222">
                  <c:v>23.304722240647003</c:v>
                </c:pt>
                <c:pt idx="223">
                  <c:v>22.751744011272869</c:v>
                </c:pt>
                <c:pt idx="224">
                  <c:v>22.210593435181199</c:v>
                </c:pt>
                <c:pt idx="225">
                  <c:v>22.363792114913739</c:v>
                </c:pt>
                <c:pt idx="226">
                  <c:v>19.933688534581773</c:v>
                </c:pt>
                <c:pt idx="227">
                  <c:v>20.818639816815079</c:v>
                </c:pt>
                <c:pt idx="228">
                  <c:v>20.194165139351018</c:v>
                </c:pt>
                <c:pt idx="229">
                  <c:v>19.839248334549797</c:v>
                </c:pt>
                <c:pt idx="230">
                  <c:v>20.072911271314293</c:v>
                </c:pt>
                <c:pt idx="231">
                  <c:v>18.89763650008171</c:v>
                </c:pt>
                <c:pt idx="232">
                  <c:v>12.0213236932254</c:v>
                </c:pt>
                <c:pt idx="233">
                  <c:v>13.794510872790294</c:v>
                </c:pt>
                <c:pt idx="234">
                  <c:v>14.844430610986286</c:v>
                </c:pt>
                <c:pt idx="235">
                  <c:v>14.488632601932871</c:v>
                </c:pt>
                <c:pt idx="236">
                  <c:v>11.73091976963908</c:v>
                </c:pt>
                <c:pt idx="237">
                  <c:v>12.965573099863244</c:v>
                </c:pt>
                <c:pt idx="238">
                  <c:v>13.45515671289307</c:v>
                </c:pt>
                <c:pt idx="239">
                  <c:v>13.324070574466662</c:v>
                </c:pt>
                <c:pt idx="240">
                  <c:v>14.105152115560925</c:v>
                </c:pt>
                <c:pt idx="241">
                  <c:v>13.933713956364789</c:v>
                </c:pt>
                <c:pt idx="242">
                  <c:v>13.694635125941495</c:v>
                </c:pt>
                <c:pt idx="243">
                  <c:v>13.829619775832205</c:v>
                </c:pt>
                <c:pt idx="244">
                  <c:v>13.571521101862944</c:v>
                </c:pt>
                <c:pt idx="245">
                  <c:v>13.939055161999432</c:v>
                </c:pt>
                <c:pt idx="246">
                  <c:v>15.539674255091031</c:v>
                </c:pt>
                <c:pt idx="247">
                  <c:v>14.840593017678364</c:v>
                </c:pt>
                <c:pt idx="248">
                  <c:v>14.874076632692621</c:v>
                </c:pt>
                <c:pt idx="249">
                  <c:v>15.07234863989941</c:v>
                </c:pt>
                <c:pt idx="250">
                  <c:v>13.876032377652356</c:v>
                </c:pt>
                <c:pt idx="251">
                  <c:v>13.830432812633104</c:v>
                </c:pt>
                <c:pt idx="252">
                  <c:v>13.680082727481206</c:v>
                </c:pt>
                <c:pt idx="253">
                  <c:v>13.761313140585573</c:v>
                </c:pt>
                <c:pt idx="254">
                  <c:v>14.135661459224485</c:v>
                </c:pt>
                <c:pt idx="255">
                  <c:v>13.413020002266819</c:v>
                </c:pt>
                <c:pt idx="256">
                  <c:v>13.825791819376205</c:v>
                </c:pt>
                <c:pt idx="257">
                  <c:v>13.780952798820094</c:v>
                </c:pt>
                <c:pt idx="258">
                  <c:v>14.284421399268986</c:v>
                </c:pt>
                <c:pt idx="259">
                  <c:v>14.35449382093573</c:v>
                </c:pt>
                <c:pt idx="260">
                  <c:v>14.834162957319863</c:v>
                </c:pt>
                <c:pt idx="261">
                  <c:v>14.524609069728212</c:v>
                </c:pt>
                <c:pt idx="262">
                  <c:v>14.442751014016338</c:v>
                </c:pt>
                <c:pt idx="263">
                  <c:v>14.620044251808192</c:v>
                </c:pt>
                <c:pt idx="264">
                  <c:v>14.583590739514671</c:v>
                </c:pt>
                <c:pt idx="265">
                  <c:v>14.954857238413773</c:v>
                </c:pt>
                <c:pt idx="266">
                  <c:v>15.656449751282143</c:v>
                </c:pt>
                <c:pt idx="267">
                  <c:v>15.257469475058553</c:v>
                </c:pt>
                <c:pt idx="268">
                  <c:v>15.168799630177789</c:v>
                </c:pt>
                <c:pt idx="269">
                  <c:v>15.367351210405785</c:v>
                </c:pt>
                <c:pt idx="270">
                  <c:v>15.531926970904735</c:v>
                </c:pt>
                <c:pt idx="271">
                  <c:v>16.058462883516974</c:v>
                </c:pt>
                <c:pt idx="272">
                  <c:v>16.372348890891875</c:v>
                </c:pt>
                <c:pt idx="273">
                  <c:v>16.669676382293151</c:v>
                </c:pt>
                <c:pt idx="274">
                  <c:v>17.784607140432378</c:v>
                </c:pt>
                <c:pt idx="275">
                  <c:v>17.851185429291689</c:v>
                </c:pt>
                <c:pt idx="276">
                  <c:v>18.661723889483742</c:v>
                </c:pt>
                <c:pt idx="277">
                  <c:v>18.21347445754142</c:v>
                </c:pt>
                <c:pt idx="278">
                  <c:v>19.267551008176763</c:v>
                </c:pt>
                <c:pt idx="279">
                  <c:v>19.608760831617758</c:v>
                </c:pt>
                <c:pt idx="280">
                  <c:v>20.845744177198078</c:v>
                </c:pt>
                <c:pt idx="281">
                  <c:v>22.078913811169059</c:v>
                </c:pt>
                <c:pt idx="282">
                  <c:v>23.699056412274103</c:v>
                </c:pt>
                <c:pt idx="283">
                  <c:v>25.128130583219182</c:v>
                </c:pt>
                <c:pt idx="284">
                  <c:v>27.386739665440782</c:v>
                </c:pt>
                <c:pt idx="285">
                  <c:v>32.908514499218036</c:v>
                </c:pt>
                <c:pt idx="286">
                  <c:v>40.59138593506318</c:v>
                </c:pt>
                <c:pt idx="287">
                  <c:v>42.216740079929345</c:v>
                </c:pt>
                <c:pt idx="288">
                  <c:v>37.03136851549025</c:v>
                </c:pt>
                <c:pt idx="289">
                  <c:v>34.740988590802147</c:v>
                </c:pt>
                <c:pt idx="290">
                  <c:v>35.794334604193807</c:v>
                </c:pt>
                <c:pt idx="291">
                  <c:v>27.605393079972089</c:v>
                </c:pt>
                <c:pt idx="292">
                  <c:v>23.37812199537041</c:v>
                </c:pt>
                <c:pt idx="293">
                  <c:v>27.438074506867856</c:v>
                </c:pt>
                <c:pt idx="294">
                  <c:v>27.201782480821254</c:v>
                </c:pt>
                <c:pt idx="295">
                  <c:v>26.216804342275513</c:v>
                </c:pt>
                <c:pt idx="296">
                  <c:v>26.896341510569304</c:v>
                </c:pt>
                <c:pt idx="297">
                  <c:v>26.806344447144905</c:v>
                </c:pt>
                <c:pt idx="298">
                  <c:v>25.444899726224556</c:v>
                </c:pt>
                <c:pt idx="299">
                  <c:v>24.792424601155449</c:v>
                </c:pt>
                <c:pt idx="300">
                  <c:v>24.935746340365927</c:v>
                </c:pt>
                <c:pt idx="301">
                  <c:v>24.464228248806837</c:v>
                </c:pt>
                <c:pt idx="302">
                  <c:v>25.703299554702497</c:v>
                </c:pt>
                <c:pt idx="303">
                  <c:v>30.363611880606566</c:v>
                </c:pt>
                <c:pt idx="304">
                  <c:v>33.614835447568382</c:v>
                </c:pt>
                <c:pt idx="305">
                  <c:v>30.960886866007371</c:v>
                </c:pt>
                <c:pt idx="306">
                  <c:v>30.386588786444708</c:v>
                </c:pt>
                <c:pt idx="307">
                  <c:v>30.690803136475409</c:v>
                </c:pt>
                <c:pt idx="308">
                  <c:v>31.043692717298029</c:v>
                </c:pt>
                <c:pt idx="309">
                  <c:v>36.554672074659592</c:v>
                </c:pt>
                <c:pt idx="310">
                  <c:v>40.243572221732784</c:v>
                </c:pt>
                <c:pt idx="311">
                  <c:v>40.617274802053878</c:v>
                </c:pt>
                <c:pt idx="312">
                  <c:v>40.198153615766678</c:v>
                </c:pt>
                <c:pt idx="313">
                  <c:v>47.238624264038833</c:v>
                </c:pt>
                <c:pt idx="314">
                  <c:v>45.590585339669893</c:v>
                </c:pt>
                <c:pt idx="315">
                  <c:v>49.914034518541094</c:v>
                </c:pt>
                <c:pt idx="316">
                  <c:v>47.669022988825013</c:v>
                </c:pt>
                <c:pt idx="317">
                  <c:v>47.892611146300567</c:v>
                </c:pt>
                <c:pt idx="318">
                  <c:v>49.45934383709168</c:v>
                </c:pt>
                <c:pt idx="319">
                  <c:v>44.103555725570253</c:v>
                </c:pt>
                <c:pt idx="320">
                  <c:v>43.673021633546263</c:v>
                </c:pt>
                <c:pt idx="321">
                  <c:v>44.824331267594182</c:v>
                </c:pt>
                <c:pt idx="322">
                  <c:v>47.358895355631375</c:v>
                </c:pt>
                <c:pt idx="323">
                  <c:v>40.520530003294063</c:v>
                </c:pt>
                <c:pt idx="324">
                  <c:v>42.560820416922652</c:v>
                </c:pt>
                <c:pt idx="325">
                  <c:v>41.295644122638187</c:v>
                </c:pt>
                <c:pt idx="326">
                  <c:v>42.045697282397271</c:v>
                </c:pt>
                <c:pt idx="327">
                  <c:v>42.509161370638594</c:v>
                </c:pt>
                <c:pt idx="328">
                  <c:v>42.272781366659643</c:v>
                </c:pt>
                <c:pt idx="329">
                  <c:v>41.699753571125299</c:v>
                </c:pt>
                <c:pt idx="330">
                  <c:v>47.31024443121072</c:v>
                </c:pt>
                <c:pt idx="331">
                  <c:v>46.299087843244557</c:v>
                </c:pt>
                <c:pt idx="332">
                  <c:v>45.29165911075242</c:v>
                </c:pt>
                <c:pt idx="333">
                  <c:v>42.703540384567916</c:v>
                </c:pt>
                <c:pt idx="334">
                  <c:v>42.038555835214794</c:v>
                </c:pt>
                <c:pt idx="335">
                  <c:v>41.622828870199726</c:v>
                </c:pt>
                <c:pt idx="336">
                  <c:v>28.846948670491351</c:v>
                </c:pt>
                <c:pt idx="337">
                  <c:v>31.330555629179369</c:v>
                </c:pt>
                <c:pt idx="338">
                  <c:v>37.925845019477791</c:v>
                </c:pt>
                <c:pt idx="339">
                  <c:v>36.113996641742915</c:v>
                </c:pt>
                <c:pt idx="340">
                  <c:v>31.213361596201771</c:v>
                </c:pt>
                <c:pt idx="341">
                  <c:v>32.701912985177565</c:v>
                </c:pt>
                <c:pt idx="342">
                  <c:v>32.762134066310672</c:v>
                </c:pt>
                <c:pt idx="343">
                  <c:v>33.222011051269334</c:v>
                </c:pt>
                <c:pt idx="344">
                  <c:v>30.741025645258798</c:v>
                </c:pt>
                <c:pt idx="345">
                  <c:v>30.598877801384528</c:v>
                </c:pt>
                <c:pt idx="346">
                  <c:v>29.546574342889038</c:v>
                </c:pt>
                <c:pt idx="347">
                  <c:v>29.757048077414201</c:v>
                </c:pt>
                <c:pt idx="348">
                  <c:v>29.03200368013912</c:v>
                </c:pt>
                <c:pt idx="349">
                  <c:v>32.105121978295806</c:v>
                </c:pt>
                <c:pt idx="350">
                  <c:v>31.592466181959065</c:v>
                </c:pt>
                <c:pt idx="351">
                  <c:v>29.433372175562344</c:v>
                </c:pt>
                <c:pt idx="352">
                  <c:v>29.830368334019482</c:v>
                </c:pt>
                <c:pt idx="353">
                  <c:v>30.711837616845237</c:v>
                </c:pt>
                <c:pt idx="354">
                  <c:v>30.380404966450094</c:v>
                </c:pt>
                <c:pt idx="355">
                  <c:v>31.107676051380423</c:v>
                </c:pt>
                <c:pt idx="356">
                  <c:v>34.844562522331145</c:v>
                </c:pt>
                <c:pt idx="357">
                  <c:v>36.343392854617996</c:v>
                </c:pt>
                <c:pt idx="358">
                  <c:v>37.387430516880684</c:v>
                </c:pt>
                <c:pt idx="359">
                  <c:v>37.093686113360185</c:v>
                </c:pt>
                <c:pt idx="360">
                  <c:v>40.061922764309024</c:v>
                </c:pt>
                <c:pt idx="361">
                  <c:v>36.934924403845798</c:v>
                </c:pt>
                <c:pt idx="362">
                  <c:v>37.663081222257645</c:v>
                </c:pt>
                <c:pt idx="363">
                  <c:v>37.57749817420477</c:v>
                </c:pt>
                <c:pt idx="364">
                  <c:v>38.911432300549414</c:v>
                </c:pt>
                <c:pt idx="365">
                  <c:v>39.887191814881845</c:v>
                </c:pt>
                <c:pt idx="366">
                  <c:v>39.404616126568747</c:v>
                </c:pt>
                <c:pt idx="367">
                  <c:v>37.374945901618659</c:v>
                </c:pt>
                <c:pt idx="368">
                  <c:v>36.950154800789555</c:v>
                </c:pt>
                <c:pt idx="369">
                  <c:v>35.060446440515122</c:v>
                </c:pt>
                <c:pt idx="370">
                  <c:v>35.617118008569477</c:v>
                </c:pt>
                <c:pt idx="371">
                  <c:v>35.54506624294806</c:v>
                </c:pt>
                <c:pt idx="372">
                  <c:v>35.685515607087531</c:v>
                </c:pt>
                <c:pt idx="373">
                  <c:v>36.064094942198388</c:v>
                </c:pt>
                <c:pt idx="374">
                  <c:v>36.840116972810577</c:v>
                </c:pt>
                <c:pt idx="375">
                  <c:v>35.901539606397954</c:v>
                </c:pt>
                <c:pt idx="376">
                  <c:v>35.956974241323302</c:v>
                </c:pt>
                <c:pt idx="377">
                  <c:v>35.976032201716642</c:v>
                </c:pt>
                <c:pt idx="378">
                  <c:v>36.586666916710691</c:v>
                </c:pt>
                <c:pt idx="379">
                  <c:v>34.648203993337432</c:v>
                </c:pt>
                <c:pt idx="380">
                  <c:v>35.264030199167237</c:v>
                </c:pt>
                <c:pt idx="381">
                  <c:v>36.068015126996706</c:v>
                </c:pt>
                <c:pt idx="382">
                  <c:v>36.04753073067247</c:v>
                </c:pt>
                <c:pt idx="383">
                  <c:v>35.751332785274343</c:v>
                </c:pt>
                <c:pt idx="384">
                  <c:v>37.071574974691089</c:v>
                </c:pt>
                <c:pt idx="385">
                  <c:v>35.710837756896531</c:v>
                </c:pt>
                <c:pt idx="386">
                  <c:v>35.40728785543503</c:v>
                </c:pt>
                <c:pt idx="387">
                  <c:v>35.721842946494775</c:v>
                </c:pt>
                <c:pt idx="388">
                  <c:v>35.920771445590809</c:v>
                </c:pt>
                <c:pt idx="389">
                  <c:v>36.498698724122399</c:v>
                </c:pt>
                <c:pt idx="390">
                  <c:v>36.934211991305922</c:v>
                </c:pt>
                <c:pt idx="391">
                  <c:v>36.814243087163604</c:v>
                </c:pt>
                <c:pt idx="392">
                  <c:v>36.685641326149657</c:v>
                </c:pt>
                <c:pt idx="393">
                  <c:v>36.257431885181227</c:v>
                </c:pt>
                <c:pt idx="394">
                  <c:v>36.604533738765944</c:v>
                </c:pt>
                <c:pt idx="395">
                  <c:v>37.061170153048124</c:v>
                </c:pt>
                <c:pt idx="396">
                  <c:v>36.794841772265009</c:v>
                </c:pt>
                <c:pt idx="397">
                  <c:v>36.877553223191448</c:v>
                </c:pt>
                <c:pt idx="398">
                  <c:v>37.809062354968013</c:v>
                </c:pt>
                <c:pt idx="399">
                  <c:v>37.589888476970827</c:v>
                </c:pt>
                <c:pt idx="400">
                  <c:v>38.790522600944577</c:v>
                </c:pt>
                <c:pt idx="401">
                  <c:v>39.824730721779822</c:v>
                </c:pt>
                <c:pt idx="402">
                  <c:v>41.261191425968093</c:v>
                </c:pt>
                <c:pt idx="403">
                  <c:v>40.570132354192694</c:v>
                </c:pt>
                <c:pt idx="404">
                  <c:v>43.401683839259682</c:v>
                </c:pt>
                <c:pt idx="405">
                  <c:v>44.264096719211516</c:v>
                </c:pt>
                <c:pt idx="406">
                  <c:v>40.184548198608013</c:v>
                </c:pt>
                <c:pt idx="407">
                  <c:v>40.952339147024162</c:v>
                </c:pt>
                <c:pt idx="408">
                  <c:v>42.048506432049329</c:v>
                </c:pt>
                <c:pt idx="409">
                  <c:v>40.09797249130915</c:v>
                </c:pt>
                <c:pt idx="410">
                  <c:v>41.100552271649434</c:v>
                </c:pt>
                <c:pt idx="411">
                  <c:v>40.432845384694431</c:v>
                </c:pt>
                <c:pt idx="412">
                  <c:v>40.646143049263635</c:v>
                </c:pt>
                <c:pt idx="413">
                  <c:v>42.742038712653489</c:v>
                </c:pt>
                <c:pt idx="414">
                  <c:v>42.881012456409358</c:v>
                </c:pt>
                <c:pt idx="415">
                  <c:v>41.081011012488091</c:v>
                </c:pt>
                <c:pt idx="416">
                  <c:v>41.401082727707148</c:v>
                </c:pt>
                <c:pt idx="417">
                  <c:v>41.759772141422815</c:v>
                </c:pt>
                <c:pt idx="418">
                  <c:v>41.911650928038974</c:v>
                </c:pt>
                <c:pt idx="419">
                  <c:v>41.610358722569906</c:v>
                </c:pt>
                <c:pt idx="420">
                  <c:v>41.526657145419847</c:v>
                </c:pt>
                <c:pt idx="421">
                  <c:v>41.665597143630769</c:v>
                </c:pt>
                <c:pt idx="422">
                  <c:v>38.73666242255053</c:v>
                </c:pt>
                <c:pt idx="423">
                  <c:v>39.422951908517803</c:v>
                </c:pt>
                <c:pt idx="424">
                  <c:v>39.663555151807394</c:v>
                </c:pt>
                <c:pt idx="425">
                  <c:v>39.976222771962746</c:v>
                </c:pt>
                <c:pt idx="426">
                  <c:v>40.611232778242659</c:v>
                </c:pt>
                <c:pt idx="427">
                  <c:v>41.281192517431826</c:v>
                </c:pt>
                <c:pt idx="428">
                  <c:v>44.923406802557658</c:v>
                </c:pt>
                <c:pt idx="429">
                  <c:v>55.878472622105747</c:v>
                </c:pt>
                <c:pt idx="430">
                  <c:v>57.023295522916733</c:v>
                </c:pt>
                <c:pt idx="431">
                  <c:v>57.227430801417448</c:v>
                </c:pt>
                <c:pt idx="432">
                  <c:v>63.849831416423648</c:v>
                </c:pt>
                <c:pt idx="433">
                  <c:v>67.478289833629518</c:v>
                </c:pt>
                <c:pt idx="434">
                  <c:v>65.395183045441883</c:v>
                </c:pt>
                <c:pt idx="435">
                  <c:v>66.517974838225669</c:v>
                </c:pt>
                <c:pt idx="436">
                  <c:v>64.891161463484011</c:v>
                </c:pt>
                <c:pt idx="437">
                  <c:v>65.510547270412403</c:v>
                </c:pt>
                <c:pt idx="438">
                  <c:v>94.255950205797618</c:v>
                </c:pt>
                <c:pt idx="439">
                  <c:v>89.188685302949111</c:v>
                </c:pt>
                <c:pt idx="440">
                  <c:v>91.47654266466165</c:v>
                </c:pt>
                <c:pt idx="441">
                  <c:v>110.36882600257853</c:v>
                </c:pt>
                <c:pt idx="442">
                  <c:v>105.32024441247442</c:v>
                </c:pt>
                <c:pt idx="443">
                  <c:v>101.97469973240943</c:v>
                </c:pt>
                <c:pt idx="444">
                  <c:v>82.418618530656133</c:v>
                </c:pt>
                <c:pt idx="445">
                  <c:v>64.952001457661467</c:v>
                </c:pt>
                <c:pt idx="446">
                  <c:v>71.000688638035882</c:v>
                </c:pt>
                <c:pt idx="447">
                  <c:v>80.379392836282221</c:v>
                </c:pt>
                <c:pt idx="448">
                  <c:v>77.911777728930659</c:v>
                </c:pt>
                <c:pt idx="449">
                  <c:v>75.918094619783261</c:v>
                </c:pt>
                <c:pt idx="450">
                  <c:v>74.223829548997244</c:v>
                </c:pt>
                <c:pt idx="451">
                  <c:v>81.957130665043266</c:v>
                </c:pt>
                <c:pt idx="452">
                  <c:v>82.649653706710041</c:v>
                </c:pt>
                <c:pt idx="453">
                  <c:v>81.207204108609105</c:v>
                </c:pt>
                <c:pt idx="454">
                  <c:v>82.803125224841978</c:v>
                </c:pt>
                <c:pt idx="455">
                  <c:v>73.786229671400164</c:v>
                </c:pt>
                <c:pt idx="456">
                  <c:v>79.741438707917823</c:v>
                </c:pt>
                <c:pt idx="457">
                  <c:v>75.183370849404</c:v>
                </c:pt>
                <c:pt idx="458">
                  <c:v>79.079282343861976</c:v>
                </c:pt>
                <c:pt idx="459">
                  <c:v>76.65312725044231</c:v>
                </c:pt>
                <c:pt idx="460">
                  <c:v>77.472715522372283</c:v>
                </c:pt>
                <c:pt idx="461">
                  <c:v>78.665291619409885</c:v>
                </c:pt>
                <c:pt idx="462">
                  <c:v>80.955855286864619</c:v>
                </c:pt>
                <c:pt idx="463">
                  <c:v>80.87025978162302</c:v>
                </c:pt>
                <c:pt idx="464">
                  <c:v>79.117439754563378</c:v>
                </c:pt>
                <c:pt idx="465">
                  <c:v>78.930723520058947</c:v>
                </c:pt>
                <c:pt idx="466">
                  <c:v>75.487795222872464</c:v>
                </c:pt>
                <c:pt idx="467">
                  <c:v>76.251040149686801</c:v>
                </c:pt>
                <c:pt idx="468">
                  <c:v>75.686035483033294</c:v>
                </c:pt>
                <c:pt idx="469">
                  <c:v>76.256755156762367</c:v>
                </c:pt>
                <c:pt idx="470">
                  <c:v>76.390122935290123</c:v>
                </c:pt>
                <c:pt idx="471">
                  <c:v>76.820681040076892</c:v>
                </c:pt>
                <c:pt idx="472">
                  <c:v>64.919455951280924</c:v>
                </c:pt>
                <c:pt idx="473">
                  <c:v>52.304925631656275</c:v>
                </c:pt>
                <c:pt idx="474">
                  <c:v>55.896299420550356</c:v>
                </c:pt>
                <c:pt idx="475">
                  <c:v>58.232759247289131</c:v>
                </c:pt>
                <c:pt idx="476">
                  <c:v>57.559407293939394</c:v>
                </c:pt>
                <c:pt idx="477">
                  <c:v>60.730338930735492</c:v>
                </c:pt>
                <c:pt idx="478">
                  <c:v>60.041387127523208</c:v>
                </c:pt>
                <c:pt idx="479">
                  <c:v>60.899831177687794</c:v>
                </c:pt>
                <c:pt idx="480">
                  <c:v>60.265669880773167</c:v>
                </c:pt>
                <c:pt idx="481">
                  <c:v>59.925949894251282</c:v>
                </c:pt>
                <c:pt idx="482">
                  <c:v>55.748147171590624</c:v>
                </c:pt>
                <c:pt idx="483">
                  <c:v>57.733762338857296</c:v>
                </c:pt>
                <c:pt idx="484">
                  <c:v>56.869873632117738</c:v>
                </c:pt>
                <c:pt idx="485">
                  <c:v>57.069267924664942</c:v>
                </c:pt>
                <c:pt idx="486">
                  <c:v>57.310674617757364</c:v>
                </c:pt>
                <c:pt idx="487">
                  <c:v>59.491683726089278</c:v>
                </c:pt>
                <c:pt idx="488">
                  <c:v>58.794745217420811</c:v>
                </c:pt>
                <c:pt idx="489">
                  <c:v>58.123313342024211</c:v>
                </c:pt>
                <c:pt idx="490">
                  <c:v>57.618624848327698</c:v>
                </c:pt>
                <c:pt idx="491">
                  <c:v>57.976058529753971</c:v>
                </c:pt>
                <c:pt idx="492">
                  <c:v>56.834015675765613</c:v>
                </c:pt>
                <c:pt idx="493">
                  <c:v>57.487083610956319</c:v>
                </c:pt>
                <c:pt idx="494">
                  <c:v>57.06333238521141</c:v>
                </c:pt>
                <c:pt idx="495">
                  <c:v>56.415628948185322</c:v>
                </c:pt>
                <c:pt idx="496">
                  <c:v>57.034060286987064</c:v>
                </c:pt>
                <c:pt idx="497">
                  <c:v>63.907863424309667</c:v>
                </c:pt>
                <c:pt idx="498">
                  <c:v>64.746296486262153</c:v>
                </c:pt>
                <c:pt idx="499">
                  <c:v>67.20460647634178</c:v>
                </c:pt>
                <c:pt idx="500">
                  <c:v>66.440513994492079</c:v>
                </c:pt>
                <c:pt idx="501">
                  <c:v>63.284710112463053</c:v>
                </c:pt>
                <c:pt idx="502">
                  <c:v>63.47095806957546</c:v>
                </c:pt>
                <c:pt idx="503">
                  <c:v>63.750111205583401</c:v>
                </c:pt>
                <c:pt idx="504">
                  <c:v>62.991838169159116</c:v>
                </c:pt>
                <c:pt idx="505">
                  <c:v>62.932764483656328</c:v>
                </c:pt>
                <c:pt idx="506">
                  <c:v>63.363707089326248</c:v>
                </c:pt>
                <c:pt idx="507">
                  <c:v>63.151964186767898</c:v>
                </c:pt>
                <c:pt idx="508">
                  <c:v>60.813093395176509</c:v>
                </c:pt>
                <c:pt idx="509">
                  <c:v>60.619206422834537</c:v>
                </c:pt>
                <c:pt idx="510">
                  <c:v>61.929056074819947</c:v>
                </c:pt>
                <c:pt idx="511">
                  <c:v>62.961558497268847</c:v>
                </c:pt>
                <c:pt idx="512">
                  <c:v>62.551581447373842</c:v>
                </c:pt>
                <c:pt idx="513">
                  <c:v>62.233675351220334</c:v>
                </c:pt>
                <c:pt idx="514">
                  <c:v>62.411209016494048</c:v>
                </c:pt>
                <c:pt idx="515">
                  <c:v>63.222975915923968</c:v>
                </c:pt>
                <c:pt idx="516">
                  <c:v>63.683640338164459</c:v>
                </c:pt>
                <c:pt idx="517">
                  <c:v>63.260769096226042</c:v>
                </c:pt>
                <c:pt idx="518">
                  <c:v>63.717650877131746</c:v>
                </c:pt>
                <c:pt idx="519">
                  <c:v>63.802190207099386</c:v>
                </c:pt>
                <c:pt idx="520">
                  <c:v>64.633939457262997</c:v>
                </c:pt>
                <c:pt idx="521">
                  <c:v>64.98887761146014</c:v>
                </c:pt>
                <c:pt idx="522">
                  <c:v>69.602325891044515</c:v>
                </c:pt>
                <c:pt idx="523">
                  <c:v>68.519242249233116</c:v>
                </c:pt>
                <c:pt idx="524">
                  <c:v>68.623993733300878</c:v>
                </c:pt>
                <c:pt idx="525">
                  <c:v>69.374871810531658</c:v>
                </c:pt>
                <c:pt idx="526">
                  <c:v>69.078210896849825</c:v>
                </c:pt>
                <c:pt idx="527">
                  <c:v>68.788374663526454</c:v>
                </c:pt>
                <c:pt idx="528">
                  <c:v>67.160848452592532</c:v>
                </c:pt>
                <c:pt idx="529">
                  <c:v>67.209904226655269</c:v>
                </c:pt>
                <c:pt idx="530">
                  <c:v>67.607087431995865</c:v>
                </c:pt>
                <c:pt idx="531">
                  <c:v>72.039185040512876</c:v>
                </c:pt>
                <c:pt idx="532">
                  <c:v>72.858126488677826</c:v>
                </c:pt>
                <c:pt idx="533">
                  <c:v>77.423430160337446</c:v>
                </c:pt>
                <c:pt idx="534">
                  <c:v>79.681864715461728</c:v>
                </c:pt>
                <c:pt idx="535">
                  <c:v>79.964656500614026</c:v>
                </c:pt>
                <c:pt idx="536">
                  <c:v>82.542934848939097</c:v>
                </c:pt>
                <c:pt idx="537">
                  <c:v>89.301841716966209</c:v>
                </c:pt>
                <c:pt idx="538">
                  <c:v>91.972155840872006</c:v>
                </c:pt>
                <c:pt idx="539">
                  <c:v>78.999206912887288</c:v>
                </c:pt>
                <c:pt idx="540">
                  <c:v>82.306628877231702</c:v>
                </c:pt>
                <c:pt idx="541">
                  <c:v>82.234835030728831</c:v>
                </c:pt>
                <c:pt idx="542">
                  <c:v>83.778011212670066</c:v>
                </c:pt>
                <c:pt idx="543">
                  <c:v>86.918189203617786</c:v>
                </c:pt>
                <c:pt idx="544">
                  <c:v>85.028956569349376</c:v>
                </c:pt>
                <c:pt idx="545">
                  <c:v>85.208600054479447</c:v>
                </c:pt>
                <c:pt idx="546">
                  <c:v>82.451023486738748</c:v>
                </c:pt>
                <c:pt idx="547">
                  <c:v>83.966199362187609</c:v>
                </c:pt>
                <c:pt idx="548">
                  <c:v>91.625070242312944</c:v>
                </c:pt>
                <c:pt idx="549">
                  <c:v>90.801029326451513</c:v>
                </c:pt>
                <c:pt idx="550">
                  <c:v>93.36986417809598</c:v>
                </c:pt>
                <c:pt idx="551">
                  <c:v>90.251848766603388</c:v>
                </c:pt>
                <c:pt idx="552">
                  <c:v>93.175199184964171</c:v>
                </c:pt>
                <c:pt idx="553">
                  <c:v>91.468986141684596</c:v>
                </c:pt>
                <c:pt idx="554">
                  <c:v>90.703760953792852</c:v>
                </c:pt>
                <c:pt idx="555">
                  <c:v>89.224485493606167</c:v>
                </c:pt>
                <c:pt idx="556">
                  <c:v>89.14362152231169</c:v>
                </c:pt>
                <c:pt idx="557">
                  <c:v>91.557935249737199</c:v>
                </c:pt>
                <c:pt idx="558">
                  <c:v>94.248236895882073</c:v>
                </c:pt>
                <c:pt idx="559">
                  <c:v>99.488718701417497</c:v>
                </c:pt>
                <c:pt idx="560">
                  <c:v>94.511019842547952</c:v>
                </c:pt>
                <c:pt idx="561">
                  <c:v>95.855122524039544</c:v>
                </c:pt>
                <c:pt idx="562">
                  <c:v>96.802925640795777</c:v>
                </c:pt>
                <c:pt idx="563">
                  <c:v>97.445072107641366</c:v>
                </c:pt>
                <c:pt idx="564">
                  <c:v>97.913676564459792</c:v>
                </c:pt>
                <c:pt idx="565">
                  <c:v>99.704610824835015</c:v>
                </c:pt>
                <c:pt idx="566">
                  <c:v>99.790765346792469</c:v>
                </c:pt>
                <c:pt idx="567">
                  <c:v>99.993486501484085</c:v>
                </c:pt>
                <c:pt idx="568">
                  <c:v>99.09146323732908</c:v>
                </c:pt>
                <c:pt idx="569">
                  <c:v>100.79455629348166</c:v>
                </c:pt>
                <c:pt idx="570">
                  <c:v>102.74081027435768</c:v>
                </c:pt>
                <c:pt idx="571">
                  <c:v>104.82148967147062</c:v>
                </c:pt>
                <c:pt idx="572">
                  <c:v>113.52932073660803</c:v>
                </c:pt>
                <c:pt idx="573">
                  <c:v>121.72523692644529</c:v>
                </c:pt>
                <c:pt idx="574">
                  <c:v>137.85810021759977</c:v>
                </c:pt>
                <c:pt idx="575">
                  <c:v>141.11409935802888</c:v>
                </c:pt>
                <c:pt idx="576">
                  <c:v>153.98559184094435</c:v>
                </c:pt>
                <c:pt idx="577">
                  <c:v>153.16864011568418</c:v>
                </c:pt>
                <c:pt idx="578">
                  <c:v>149.25964054244062</c:v>
                </c:pt>
                <c:pt idx="579">
                  <c:v>174.79620847353132</c:v>
                </c:pt>
                <c:pt idx="580">
                  <c:v>211.87081542835753</c:v>
                </c:pt>
                <c:pt idx="581">
                  <c:v>159.93529340235142</c:v>
                </c:pt>
                <c:pt idx="582">
                  <c:v>124.79201692785023</c:v>
                </c:pt>
                <c:pt idx="583">
                  <c:v>124.89345748288203</c:v>
                </c:pt>
                <c:pt idx="584">
                  <c:v>126.1931801006819</c:v>
                </c:pt>
                <c:pt idx="585">
                  <c:v>90.029090433018055</c:v>
                </c:pt>
                <c:pt idx="586">
                  <c:v>96.266459910554786</c:v>
                </c:pt>
                <c:pt idx="587">
                  <c:v>100.81442580086727</c:v>
                </c:pt>
                <c:pt idx="588">
                  <c:v>121.27803257970598</c:v>
                </c:pt>
                <c:pt idx="589">
                  <c:v>115.54202936803269</c:v>
                </c:pt>
                <c:pt idx="590">
                  <c:v>118.7487698617559</c:v>
                </c:pt>
                <c:pt idx="591">
                  <c:v>117.63967339233081</c:v>
                </c:pt>
                <c:pt idx="592">
                  <c:v>124.40045931802464</c:v>
                </c:pt>
                <c:pt idx="593">
                  <c:v>116.70760311941635</c:v>
                </c:pt>
                <c:pt idx="594">
                  <c:v>118.98319609524317</c:v>
                </c:pt>
                <c:pt idx="595">
                  <c:v>123.17732945434803</c:v>
                </c:pt>
                <c:pt idx="596">
                  <c:v>123.7165793689592</c:v>
                </c:pt>
                <c:pt idx="597">
                  <c:v>123.81521180934756</c:v>
                </c:pt>
                <c:pt idx="598">
                  <c:v>137.22995565748195</c:v>
                </c:pt>
                <c:pt idx="599">
                  <c:v>142.44920805828096</c:v>
                </c:pt>
                <c:pt idx="600">
                  <c:v>148.96137786340446</c:v>
                </c:pt>
                <c:pt idx="601">
                  <c:v>154.24281594874</c:v>
                </c:pt>
                <c:pt idx="602">
                  <c:v>156.62109618626673</c:v>
                </c:pt>
                <c:pt idx="603">
                  <c:v>163.56742031254745</c:v>
                </c:pt>
                <c:pt idx="604">
                  <c:v>164.04215550843131</c:v>
                </c:pt>
                <c:pt idx="605">
                  <c:v>142.79103665547316</c:v>
                </c:pt>
                <c:pt idx="606">
                  <c:v>141.10332818612386</c:v>
                </c:pt>
                <c:pt idx="607">
                  <c:v>141.58351855995406</c:v>
                </c:pt>
                <c:pt idx="608">
                  <c:v>145.51062076195146</c:v>
                </c:pt>
                <c:pt idx="609">
                  <c:v>146.31011673908813</c:v>
                </c:pt>
                <c:pt idx="610">
                  <c:v>152.05724929310443</c:v>
                </c:pt>
                <c:pt idx="611">
                  <c:v>157.5609264428775</c:v>
                </c:pt>
                <c:pt idx="612">
                  <c:v>178.25155237528477</c:v>
                </c:pt>
                <c:pt idx="613">
                  <c:v>178.87517457453833</c:v>
                </c:pt>
                <c:pt idx="614">
                  <c:v>194.58986313694541</c:v>
                </c:pt>
                <c:pt idx="615">
                  <c:v>196.84540751449683</c:v>
                </c:pt>
                <c:pt idx="616">
                  <c:v>198.84099852256813</c:v>
                </c:pt>
                <c:pt idx="617">
                  <c:v>198.773724638956</c:v>
                </c:pt>
                <c:pt idx="618">
                  <c:v>213.03369364404929</c:v>
                </c:pt>
                <c:pt idx="619">
                  <c:v>222.89678178494796</c:v>
                </c:pt>
                <c:pt idx="620">
                  <c:v>231.36554271487549</c:v>
                </c:pt>
                <c:pt idx="621">
                  <c:v>230.44848020050298</c:v>
                </c:pt>
                <c:pt idx="622">
                  <c:v>212.5245580515903</c:v>
                </c:pt>
                <c:pt idx="623">
                  <c:v>186.90841225037005</c:v>
                </c:pt>
                <c:pt idx="624">
                  <c:v>199.35516776100158</c:v>
                </c:pt>
                <c:pt idx="625">
                  <c:v>175.21344225321843</c:v>
                </c:pt>
                <c:pt idx="626">
                  <c:v>211.2492916103042</c:v>
                </c:pt>
                <c:pt idx="627">
                  <c:v>213.94858639406658</c:v>
                </c:pt>
                <c:pt idx="628">
                  <c:v>217.19200385442306</c:v>
                </c:pt>
                <c:pt idx="629">
                  <c:v>195.63845907053877</c:v>
                </c:pt>
                <c:pt idx="630">
                  <c:v>166.72592316072763</c:v>
                </c:pt>
                <c:pt idx="631">
                  <c:v>152.69333921624985</c:v>
                </c:pt>
                <c:pt idx="632">
                  <c:v>171.84791967930661</c:v>
                </c:pt>
                <c:pt idx="633">
                  <c:v>149.89233096688375</c:v>
                </c:pt>
                <c:pt idx="634">
                  <c:v>146.82737203146633</c:v>
                </c:pt>
                <c:pt idx="635">
                  <c:v>118.20421366985987</c:v>
                </c:pt>
                <c:pt idx="636">
                  <c:v>145.42300995989714</c:v>
                </c:pt>
                <c:pt idx="637">
                  <c:v>145.75756528952857</c:v>
                </c:pt>
                <c:pt idx="638">
                  <c:v>143.70964100445843</c:v>
                </c:pt>
                <c:pt idx="639">
                  <c:v>139.91940261711088</c:v>
                </c:pt>
                <c:pt idx="640">
                  <c:v>152.23722307188916</c:v>
                </c:pt>
                <c:pt idx="641">
                  <c:v>172.60159989578892</c:v>
                </c:pt>
                <c:pt idx="642">
                  <c:v>169.35654538442569</c:v>
                </c:pt>
                <c:pt idx="643">
                  <c:v>166.7679889605113</c:v>
                </c:pt>
                <c:pt idx="644">
                  <c:v>183.87886965746978</c:v>
                </c:pt>
                <c:pt idx="645">
                  <c:v>182.01955528198602</c:v>
                </c:pt>
                <c:pt idx="646">
                  <c:v>185.07781431008732</c:v>
                </c:pt>
                <c:pt idx="647">
                  <c:v>190.5896459714246</c:v>
                </c:pt>
                <c:pt idx="648">
                  <c:v>189.05756861967268</c:v>
                </c:pt>
                <c:pt idx="649">
                  <c:v>179.20146917151959</c:v>
                </c:pt>
                <c:pt idx="650">
                  <c:v>186.62268881415372</c:v>
                </c:pt>
                <c:pt idx="651">
                  <c:v>192.1110990677679</c:v>
                </c:pt>
                <c:pt idx="652">
                  <c:v>191.60855282508453</c:v>
                </c:pt>
                <c:pt idx="653">
                  <c:v>197.49251438413353</c:v>
                </c:pt>
                <c:pt idx="654">
                  <c:v>195.1667899124345</c:v>
                </c:pt>
                <c:pt idx="655">
                  <c:v>204.02643002071082</c:v>
                </c:pt>
                <c:pt idx="656">
                  <c:v>208.96381768540613</c:v>
                </c:pt>
                <c:pt idx="657">
                  <c:v>214.04108627700259</c:v>
                </c:pt>
                <c:pt idx="658">
                  <c:v>226.21408191919434</c:v>
                </c:pt>
                <c:pt idx="659">
                  <c:v>225.70842423058241</c:v>
                </c:pt>
                <c:pt idx="660">
                  <c:v>261.61071312014974</c:v>
                </c:pt>
                <c:pt idx="661">
                  <c:v>273.01137704498035</c:v>
                </c:pt>
                <c:pt idx="662">
                  <c:v>286.92477334179551</c:v>
                </c:pt>
                <c:pt idx="663">
                  <c:v>305.14911006551824</c:v>
                </c:pt>
                <c:pt idx="664">
                  <c:v>312.10183810136965</c:v>
                </c:pt>
                <c:pt idx="665">
                  <c:v>379.27624955673735</c:v>
                </c:pt>
                <c:pt idx="666">
                  <c:v>393.2358269186177</c:v>
                </c:pt>
                <c:pt idx="667">
                  <c:v>407.3353297826377</c:v>
                </c:pt>
                <c:pt idx="668">
                  <c:v>435.20183122328052</c:v>
                </c:pt>
                <c:pt idx="669">
                  <c:v>376.52050351292206</c:v>
                </c:pt>
                <c:pt idx="670">
                  <c:v>382.49852874694602</c:v>
                </c:pt>
                <c:pt idx="671">
                  <c:v>380.6178803235448</c:v>
                </c:pt>
                <c:pt idx="672">
                  <c:v>426.40927101093871</c:v>
                </c:pt>
                <c:pt idx="673">
                  <c:v>449.24414038524594</c:v>
                </c:pt>
                <c:pt idx="674">
                  <c:v>496.21235727392252</c:v>
                </c:pt>
                <c:pt idx="675">
                  <c:v>588.60445841725152</c:v>
                </c:pt>
                <c:pt idx="676">
                  <c:v>668.02833036592097</c:v>
                </c:pt>
                <c:pt idx="677">
                  <c:v>738.74173605972715</c:v>
                </c:pt>
                <c:pt idx="678">
                  <c:v>654.66466959215131</c:v>
                </c:pt>
                <c:pt idx="679">
                  <c:v>596.19152595522041</c:v>
                </c:pt>
                <c:pt idx="680">
                  <c:v>581.1930926910635</c:v>
                </c:pt>
                <c:pt idx="681">
                  <c:v>640.26626501783778</c:v>
                </c:pt>
                <c:pt idx="682">
                  <c:v>708.07231574096704</c:v>
                </c:pt>
                <c:pt idx="683">
                  <c:v>755.27158488847977</c:v>
                </c:pt>
                <c:pt idx="684">
                  <c:v>875.13637158781637</c:v>
                </c:pt>
                <c:pt idx="685">
                  <c:v>989.73252670122042</c:v>
                </c:pt>
                <c:pt idx="686">
                  <c:v>898.81431311451263</c:v>
                </c:pt>
                <c:pt idx="687">
                  <c:v>946.83770671991692</c:v>
                </c:pt>
                <c:pt idx="688">
                  <c:v>958.7933446116399</c:v>
                </c:pt>
                <c:pt idx="689">
                  <c:v>846.78925899939873</c:v>
                </c:pt>
                <c:pt idx="690">
                  <c:v>883.04285640660885</c:v>
                </c:pt>
                <c:pt idx="691">
                  <c:v>745.83621798106412</c:v>
                </c:pt>
                <c:pt idx="692">
                  <c:v>720.71539721150805</c:v>
                </c:pt>
                <c:pt idx="693">
                  <c:v>752.03844982063026</c:v>
                </c:pt>
                <c:pt idx="694">
                  <c:v>794.01457351069018</c:v>
                </c:pt>
                <c:pt idx="695">
                  <c:v>874.79955410735033</c:v>
                </c:pt>
                <c:pt idx="696">
                  <c:v>853.49260341510194</c:v>
                </c:pt>
                <c:pt idx="697">
                  <c:v>863.55574045561104</c:v>
                </c:pt>
                <c:pt idx="698">
                  <c:v>888.47704412423593</c:v>
                </c:pt>
                <c:pt idx="699">
                  <c:v>715.53000778244245</c:v>
                </c:pt>
                <c:pt idx="700">
                  <c:v>758.01052026573984</c:v>
                </c:pt>
                <c:pt idx="701">
                  <c:v>771.0213186119621</c:v>
                </c:pt>
                <c:pt idx="702">
                  <c:v>749.52001283915456</c:v>
                </c:pt>
                <c:pt idx="703">
                  <c:v>714.74798151590244</c:v>
                </c:pt>
                <c:pt idx="704">
                  <c:v>762.2712730682988</c:v>
                </c:pt>
                <c:pt idx="705">
                  <c:v>784.46961666015682</c:v>
                </c:pt>
                <c:pt idx="706">
                  <c:v>788.16533314628748</c:v>
                </c:pt>
                <c:pt idx="707">
                  <c:v>733.57925306873256</c:v>
                </c:pt>
                <c:pt idx="708">
                  <c:v>648.08126921133623</c:v>
                </c:pt>
                <c:pt idx="709">
                  <c:v>628.86892245286106</c:v>
                </c:pt>
                <c:pt idx="710">
                  <c:v>661.49734682925089</c:v>
                </c:pt>
                <c:pt idx="711">
                  <c:v>638.69713391888229</c:v>
                </c:pt>
                <c:pt idx="712">
                  <c:v>571.00870100018881</c:v>
                </c:pt>
                <c:pt idx="713">
                  <c:v>568.15932038992594</c:v>
                </c:pt>
                <c:pt idx="714">
                  <c:v>614.09436366114289</c:v>
                </c:pt>
                <c:pt idx="715">
                  <c:v>589.81701710256857</c:v>
                </c:pt>
                <c:pt idx="716">
                  <c:v>871.94204187102923</c:v>
                </c:pt>
                <c:pt idx="717">
                  <c:v>778.91826361822234</c:v>
                </c:pt>
                <c:pt idx="718">
                  <c:v>829.313001929797</c:v>
                </c:pt>
                <c:pt idx="719">
                  <c:v>721.64741901358173</c:v>
                </c:pt>
                <c:pt idx="720">
                  <c:v>695.06108048117358</c:v>
                </c:pt>
                <c:pt idx="721">
                  <c:v>773.03763417189714</c:v>
                </c:pt>
                <c:pt idx="722">
                  <c:v>852.17731233977293</c:v>
                </c:pt>
                <c:pt idx="723">
                  <c:v>891.91705360443189</c:v>
                </c:pt>
                <c:pt idx="724">
                  <c:v>794.17589354440224</c:v>
                </c:pt>
                <c:pt idx="725">
                  <c:v>789.47263779106902</c:v>
                </c:pt>
                <c:pt idx="726">
                  <c:v>843.98829717996091</c:v>
                </c:pt>
                <c:pt idx="727">
                  <c:v>898.55917596519168</c:v>
                </c:pt>
                <c:pt idx="728">
                  <c:v>1197.7029402542425</c:v>
                </c:pt>
                <c:pt idx="729">
                  <c:v>1226.3600717312347</c:v>
                </c:pt>
                <c:pt idx="730">
                  <c:v>1170.3916932010857</c:v>
                </c:pt>
                <c:pt idx="731">
                  <c:v>1197.1717588719744</c:v>
                </c:pt>
                <c:pt idx="732">
                  <c:v>1387.4684158516393</c:v>
                </c:pt>
                <c:pt idx="733">
                  <c:v>1899.1985613229265</c:v>
                </c:pt>
                <c:pt idx="734">
                  <c:v>1772.8107572055594</c:v>
                </c:pt>
                <c:pt idx="735">
                  <c:v>1937.2661324195255</c:v>
                </c:pt>
                <c:pt idx="736">
                  <c:v>1896.8311158833712</c:v>
                </c:pt>
                <c:pt idx="737">
                  <c:v>1746.3855211318082</c:v>
                </c:pt>
                <c:pt idx="738">
                  <c:v>1612.0490406667827</c:v>
                </c:pt>
                <c:pt idx="739">
                  <c:v>1691.0786585539138</c:v>
                </c:pt>
                <c:pt idx="740">
                  <c:v>1732.5669045942275</c:v>
                </c:pt>
                <c:pt idx="741">
                  <c:v>1884.8401132167246</c:v>
                </c:pt>
                <c:pt idx="742">
                  <c:v>1916.3062169622594</c:v>
                </c:pt>
                <c:pt idx="743">
                  <c:v>1924.8942552872361</c:v>
                </c:pt>
                <c:pt idx="744">
                  <c:v>2096.7076344062002</c:v>
                </c:pt>
                <c:pt idx="745">
                  <c:v>2083.4349333837408</c:v>
                </c:pt>
                <c:pt idx="746">
                  <c:v>2208.7537216807864</c:v>
                </c:pt>
                <c:pt idx="747">
                  <c:v>2385.1402221672693</c:v>
                </c:pt>
                <c:pt idx="748">
                  <c:v>1881.0673158701338</c:v>
                </c:pt>
                <c:pt idx="749">
                  <c:v>2070.0312542602228</c:v>
                </c:pt>
                <c:pt idx="750">
                  <c:v>2071.8159871979933</c:v>
                </c:pt>
                <c:pt idx="751">
                  <c:v>1736.836219321103</c:v>
                </c:pt>
                <c:pt idx="752">
                  <c:v>1680.4237075830017</c:v>
                </c:pt>
                <c:pt idx="753">
                  <c:v>1655.2571311087147</c:v>
                </c:pt>
                <c:pt idx="754">
                  <c:v>1455.7923387218782</c:v>
                </c:pt>
                <c:pt idx="755">
                  <c:v>909.70180101703943</c:v>
                </c:pt>
                <c:pt idx="756">
                  <c:v>1187.6504434681895</c:v>
                </c:pt>
                <c:pt idx="757">
                  <c:v>1466.1408478350932</c:v>
                </c:pt>
                <c:pt idx="758">
                  <c:v>1364.5071513464836</c:v>
                </c:pt>
                <c:pt idx="759">
                  <c:v>1350.822537673939</c:v>
                </c:pt>
                <c:pt idx="760">
                  <c:v>1160.2400630142854</c:v>
                </c:pt>
                <c:pt idx="761">
                  <c:v>1159.6302056160582</c:v>
                </c:pt>
                <c:pt idx="762">
                  <c:v>1347.5740531204551</c:v>
                </c:pt>
                <c:pt idx="763">
                  <c:v>1323.9729778967946</c:v>
                </c:pt>
                <c:pt idx="764">
                  <c:v>1533.2484472663939</c:v>
                </c:pt>
                <c:pt idx="765">
                  <c:v>1513.7957538894379</c:v>
                </c:pt>
                <c:pt idx="766">
                  <c:v>1504.8284379897407</c:v>
                </c:pt>
                <c:pt idx="767">
                  <c:v>1681.921524222889</c:v>
                </c:pt>
                <c:pt idx="768">
                  <c:v>1611.2967760676479</c:v>
                </c:pt>
                <c:pt idx="769">
                  <c:v>1544.9860686118695</c:v>
                </c:pt>
                <c:pt idx="770">
                  <c:v>1616.8209156656992</c:v>
                </c:pt>
                <c:pt idx="771">
                  <c:v>1647.9459782411425</c:v>
                </c:pt>
                <c:pt idx="772">
                  <c:v>1949.42758740255</c:v>
                </c:pt>
                <c:pt idx="773">
                  <c:v>1956.9129713984662</c:v>
                </c:pt>
                <c:pt idx="774">
                  <c:v>1992.6592381221849</c:v>
                </c:pt>
                <c:pt idx="775">
                  <c:v>2504.2252807481345</c:v>
                </c:pt>
                <c:pt idx="776">
                  <c:v>2687.5323601420196</c:v>
                </c:pt>
                <c:pt idx="777">
                  <c:v>2760.5587528440969</c:v>
                </c:pt>
                <c:pt idx="778">
                  <c:v>2643.8467960173525</c:v>
                </c:pt>
                <c:pt idx="779">
                  <c:v>2628.9743854460421</c:v>
                </c:pt>
                <c:pt idx="780">
                  <c:v>2738.888902016844</c:v>
                </c:pt>
                <c:pt idx="781">
                  <c:v>3028.6131439958453</c:v>
                </c:pt>
                <c:pt idx="782">
                  <c:v>2945.1479321651354</c:v>
                </c:pt>
                <c:pt idx="783">
                  <c:v>2543.2440481582589</c:v>
                </c:pt>
                <c:pt idx="784">
                  <c:v>2748.6661743967729</c:v>
                </c:pt>
                <c:pt idx="785">
                  <c:v>2894.9600332520708</c:v>
                </c:pt>
                <c:pt idx="786">
                  <c:v>2772.4766112175275</c:v>
                </c:pt>
                <c:pt idx="787">
                  <c:v>3106.1179215042084</c:v>
                </c:pt>
                <c:pt idx="788">
                  <c:v>3447.3993844883012</c:v>
                </c:pt>
                <c:pt idx="789">
                  <c:v>3764.8094583017732</c:v>
                </c:pt>
                <c:pt idx="790">
                  <c:v>4109.7386171972385</c:v>
                </c:pt>
                <c:pt idx="791">
                  <c:v>4258.4253159332429</c:v>
                </c:pt>
                <c:pt idx="792">
                  <c:v>4037.4479422669506</c:v>
                </c:pt>
                <c:pt idx="793">
                  <c:v>4175.906291160919</c:v>
                </c:pt>
                <c:pt idx="794">
                  <c:v>4543.0484198131717</c:v>
                </c:pt>
                <c:pt idx="795">
                  <c:v>4156.5272023344796</c:v>
                </c:pt>
                <c:pt idx="796">
                  <c:v>3543.7341690553112</c:v>
                </c:pt>
                <c:pt idx="797">
                  <c:v>3478.9042506279498</c:v>
                </c:pt>
                <c:pt idx="798">
                  <c:v>3558.6081539201755</c:v>
                </c:pt>
                <c:pt idx="799">
                  <c:v>4286.4304506310909</c:v>
                </c:pt>
                <c:pt idx="800">
                  <c:v>4936.6378591787288</c:v>
                </c:pt>
                <c:pt idx="801">
                  <c:v>4730.9215477447451</c:v>
                </c:pt>
                <c:pt idx="802">
                  <c:v>5331.4175666441351</c:v>
                </c:pt>
                <c:pt idx="803">
                  <c:v>5161.4083798358788</c:v>
                </c:pt>
                <c:pt idx="804">
                  <c:v>5392.7759663944935</c:v>
                </c:pt>
                <c:pt idx="805">
                  <c:v>5390.4926667822583</c:v>
                </c:pt>
                <c:pt idx="806">
                  <c:v>7430.414570971654</c:v>
                </c:pt>
                <c:pt idx="807">
                  <c:v>7791.7971830937131</c:v>
                </c:pt>
                <c:pt idx="808">
                  <c:v>7525.5264103887112</c:v>
                </c:pt>
                <c:pt idx="809">
                  <c:v>8048.0118788375567</c:v>
                </c:pt>
                <c:pt idx="810">
                  <c:v>9212.2123363398459</c:v>
                </c:pt>
                <c:pt idx="811">
                  <c:v>10350.675004449813</c:v>
                </c:pt>
                <c:pt idx="812">
                  <c:v>10807.949233691741</c:v>
                </c:pt>
                <c:pt idx="813">
                  <c:v>15111.4676094107</c:v>
                </c:pt>
                <c:pt idx="814">
                  <c:v>22735.881228576229</c:v>
                </c:pt>
                <c:pt idx="815">
                  <c:v>19349.14768194894</c:v>
                </c:pt>
                <c:pt idx="816">
                  <c:v>20195.758203559464</c:v>
                </c:pt>
                <c:pt idx="817">
                  <c:v>21330.171606918004</c:v>
                </c:pt>
                <c:pt idx="818">
                  <c:v>18856.033402748097</c:v>
                </c:pt>
                <c:pt idx="819">
                  <c:v>19207.698565588431</c:v>
                </c:pt>
                <c:pt idx="820">
                  <c:v>21851.510326737276</c:v>
                </c:pt>
                <c:pt idx="821">
                  <c:v>25311.072724346923</c:v>
                </c:pt>
                <c:pt idx="822">
                  <c:v>21760.689371808563</c:v>
                </c:pt>
                <c:pt idx="823">
                  <c:v>18933.062912331061</c:v>
                </c:pt>
                <c:pt idx="824">
                  <c:v>17055.282421570711</c:v>
                </c:pt>
                <c:pt idx="825">
                  <c:v>12795.398020049117</c:v>
                </c:pt>
                <c:pt idx="826">
                  <c:v>16980.618695764875</c:v>
                </c:pt>
                <c:pt idx="827">
                  <c:v>16423.748324698983</c:v>
                </c:pt>
                <c:pt idx="828">
                  <c:v>12440.314434240567</c:v>
                </c:pt>
                <c:pt idx="829">
                  <c:v>13750.939357487947</c:v>
                </c:pt>
                <c:pt idx="830">
                  <c:v>14489.330969484567</c:v>
                </c:pt>
                <c:pt idx="831">
                  <c:v>14713.289745937089</c:v>
                </c:pt>
                <c:pt idx="832">
                  <c:v>14563.724460937308</c:v>
                </c:pt>
                <c:pt idx="833">
                  <c:v>17825.322128579381</c:v>
                </c:pt>
                <c:pt idx="834">
                  <c:v>14234.311624358796</c:v>
                </c:pt>
                <c:pt idx="835">
                  <c:v>13923.120418879089</c:v>
                </c:pt>
                <c:pt idx="836">
                  <c:v>13347.605591279398</c:v>
                </c:pt>
                <c:pt idx="837">
                  <c:v>11374.67244140828</c:v>
                </c:pt>
                <c:pt idx="838">
                  <c:v>12343.039147641677</c:v>
                </c:pt>
                <c:pt idx="839">
                  <c:v>7441.2153769568949</c:v>
                </c:pt>
                <c:pt idx="840">
                  <c:v>7168.6852729294178</c:v>
                </c:pt>
                <c:pt idx="841">
                  <c:v>8292.6784498790366</c:v>
                </c:pt>
                <c:pt idx="842">
                  <c:v>7671.182151169809</c:v>
                </c:pt>
                <c:pt idx="843">
                  <c:v>6279.314372786459</c:v>
                </c:pt>
                <c:pt idx="844">
                  <c:v>7173.123543235879</c:v>
                </c:pt>
                <c:pt idx="845">
                  <c:v>7204.0664388816231</c:v>
                </c:pt>
                <c:pt idx="846">
                  <c:v>7261.3133740198609</c:v>
                </c:pt>
                <c:pt idx="847">
                  <c:v>6953.7347485175333</c:v>
                </c:pt>
                <c:pt idx="848">
                  <c:v>7214.428244174821</c:v>
                </c:pt>
                <c:pt idx="849">
                  <c:v>5627.8392226747674</c:v>
                </c:pt>
                <c:pt idx="850">
                  <c:v>5684.6640258393973</c:v>
                </c:pt>
                <c:pt idx="851">
                  <c:v>4645.5817947403029</c:v>
                </c:pt>
                <c:pt idx="852">
                  <c:v>4129.8212499096508</c:v>
                </c:pt>
                <c:pt idx="853">
                  <c:v>2844.4366030907031</c:v>
                </c:pt>
                <c:pt idx="854">
                  <c:v>3077.7341582853778</c:v>
                </c:pt>
                <c:pt idx="855">
                  <c:v>3632.9044236340883</c:v>
                </c:pt>
                <c:pt idx="856">
                  <c:v>3717.1115727659294</c:v>
                </c:pt>
                <c:pt idx="857">
                  <c:v>3972.1854857863441</c:v>
                </c:pt>
                <c:pt idx="858">
                  <c:v>4221.2827169155771</c:v>
                </c:pt>
                <c:pt idx="859">
                  <c:v>4071.6891336607823</c:v>
                </c:pt>
                <c:pt idx="860">
                  <c:v>4643.2192051196344</c:v>
                </c:pt>
                <c:pt idx="861">
                  <c:v>5425.4702783564871</c:v>
                </c:pt>
                <c:pt idx="862">
                  <c:v>5354.7857911966221</c:v>
                </c:pt>
                <c:pt idx="863">
                  <c:v>7143.5239652443261</c:v>
                </c:pt>
                <c:pt idx="864">
                  <c:v>5465.8893582339033</c:v>
                </c:pt>
                <c:pt idx="865">
                  <c:v>5175.7396336470738</c:v>
                </c:pt>
                <c:pt idx="866">
                  <c:v>5026.1340901594367</c:v>
                </c:pt>
                <c:pt idx="867">
                  <c:v>5325.1958095650343</c:v>
                </c:pt>
                <c:pt idx="868">
                  <c:v>5748.8951637314185</c:v>
                </c:pt>
                <c:pt idx="869">
                  <c:v>5734.1001372928367</c:v>
                </c:pt>
                <c:pt idx="870">
                  <c:v>6184.3244661468452</c:v>
                </c:pt>
                <c:pt idx="871">
                  <c:v>6180.3380411315475</c:v>
                </c:pt>
                <c:pt idx="872">
                  <c:v>6801.6243882779308</c:v>
                </c:pt>
                <c:pt idx="873">
                  <c:v>5664.2254405876929</c:v>
                </c:pt>
                <c:pt idx="874">
                  <c:v>4749.7752648649312</c:v>
                </c:pt>
                <c:pt idx="875">
                  <c:v>4372.6571971634012</c:v>
                </c:pt>
                <c:pt idx="876">
                  <c:v>4012.5231485718045</c:v>
                </c:pt>
                <c:pt idx="877">
                  <c:v>3919.2514596741121</c:v>
                </c:pt>
                <c:pt idx="878">
                  <c:v>4055.5679061712026</c:v>
                </c:pt>
                <c:pt idx="879">
                  <c:v>3343.9171264999072</c:v>
                </c:pt>
                <c:pt idx="880">
                  <c:v>3316.4931513775814</c:v>
                </c:pt>
                <c:pt idx="881">
                  <c:v>3575.8628004747034</c:v>
                </c:pt>
                <c:pt idx="882">
                  <c:v>3439.8547904957336</c:v>
                </c:pt>
                <c:pt idx="883">
                  <c:v>3878.674855682727</c:v>
                </c:pt>
                <c:pt idx="884">
                  <c:v>3834.0559855105312</c:v>
                </c:pt>
                <c:pt idx="885">
                  <c:v>3602.818017775041</c:v>
                </c:pt>
                <c:pt idx="886">
                  <c:v>3596.312761864006</c:v>
                </c:pt>
                <c:pt idx="887">
                  <c:v>3014.8708107858993</c:v>
                </c:pt>
                <c:pt idx="888">
                  <c:v>3003.4409515497236</c:v>
                </c:pt>
                <c:pt idx="889">
                  <c:v>2992.0341366975786</c:v>
                </c:pt>
                <c:pt idx="890">
                  <c:v>2563.8224504061955</c:v>
                </c:pt>
                <c:pt idx="891">
                  <c:v>2321.4983155271289</c:v>
                </c:pt>
                <c:pt idx="892">
                  <c:v>2633.5543207318201</c:v>
                </c:pt>
                <c:pt idx="893">
                  <c:v>2209.784147686898</c:v>
                </c:pt>
                <c:pt idx="894">
                  <c:v>2144.8107157840504</c:v>
                </c:pt>
                <c:pt idx="895">
                  <c:v>2059.567348039554</c:v>
                </c:pt>
                <c:pt idx="896">
                  <c:v>2087.784088716453</c:v>
                </c:pt>
                <c:pt idx="897">
                  <c:v>2192.2992052059922</c:v>
                </c:pt>
                <c:pt idx="898">
                  <c:v>2242.429607770232</c:v>
                </c:pt>
                <c:pt idx="899">
                  <c:v>2735.702306245817</c:v>
                </c:pt>
                <c:pt idx="900">
                  <c:v>3040.2864595055412</c:v>
                </c:pt>
                <c:pt idx="901">
                  <c:v>2943.1501793006605</c:v>
                </c:pt>
                <c:pt idx="902">
                  <c:v>2873.0012220509193</c:v>
                </c:pt>
                <c:pt idx="903">
                  <c:v>3047.691580232452</c:v>
                </c:pt>
                <c:pt idx="904">
                  <c:v>3147.7957369742098</c:v>
                </c:pt>
                <c:pt idx="905">
                  <c:v>3354.9184382091471</c:v>
                </c:pt>
                <c:pt idx="906">
                  <c:v>3610.1126237316021</c:v>
                </c:pt>
                <c:pt idx="907">
                  <c:v>4106.8740000967327</c:v>
                </c:pt>
                <c:pt idx="908">
                  <c:v>3698.4613737695299</c:v>
                </c:pt>
                <c:pt idx="909">
                  <c:v>3611.8531279857862</c:v>
                </c:pt>
                <c:pt idx="910">
                  <c:v>3761.6029884777322</c:v>
                </c:pt>
                <c:pt idx="911">
                  <c:v>3995.4628525216704</c:v>
                </c:pt>
                <c:pt idx="912">
                  <c:v>3670.6658337299937</c:v>
                </c:pt>
                <c:pt idx="913">
                  <c:v>3805.876298931295</c:v>
                </c:pt>
                <c:pt idx="914">
                  <c:v>4242.7162449243933</c:v>
                </c:pt>
                <c:pt idx="915">
                  <c:v>4239.6565961413644</c:v>
                </c:pt>
                <c:pt idx="916">
                  <c:v>4037.7831916879059</c:v>
                </c:pt>
                <c:pt idx="917">
                  <c:v>3862.9851601778278</c:v>
                </c:pt>
                <c:pt idx="918">
                  <c:v>3897.8323321081821</c:v>
                </c:pt>
                <c:pt idx="919">
                  <c:v>3738.3913875576386</c:v>
                </c:pt>
                <c:pt idx="920">
                  <c:v>3358.4042659649763</c:v>
                </c:pt>
                <c:pt idx="921">
                  <c:v>3458.0273952946959</c:v>
                </c:pt>
                <c:pt idx="922">
                  <c:v>3300.1374508943127</c:v>
                </c:pt>
                <c:pt idx="923">
                  <c:v>3077.4786795601958</c:v>
                </c:pt>
                <c:pt idx="924">
                  <c:v>3008.8640501105288</c:v>
                </c:pt>
                <c:pt idx="925">
                  <c:v>3044.9202638855895</c:v>
                </c:pt>
                <c:pt idx="926">
                  <c:v>3148.3086156480008</c:v>
                </c:pt>
                <c:pt idx="927">
                  <c:v>2994.6160721627243</c:v>
                </c:pt>
                <c:pt idx="928">
                  <c:v>2566.126560198999</c:v>
                </c:pt>
                <c:pt idx="929">
                  <c:v>2565.8207341568927</c:v>
                </c:pt>
                <c:pt idx="930">
                  <c:v>2457.1406573498448</c:v>
                </c:pt>
                <c:pt idx="931">
                  <c:v>2492.5826370102186</c:v>
                </c:pt>
                <c:pt idx="932">
                  <c:v>2375.8236329978245</c:v>
                </c:pt>
                <c:pt idx="933">
                  <c:v>2521.4070080186657</c:v>
                </c:pt>
                <c:pt idx="934">
                  <c:v>2450.8861367767627</c:v>
                </c:pt>
                <c:pt idx="935">
                  <c:v>2488.4565714477308</c:v>
                </c:pt>
                <c:pt idx="936">
                  <c:v>2572.4223297864951</c:v>
                </c:pt>
                <c:pt idx="937">
                  <c:v>2512.0586966002224</c:v>
                </c:pt>
                <c:pt idx="938">
                  <c:v>2623.6308561447395</c:v>
                </c:pt>
                <c:pt idx="939">
                  <c:v>2590.5204879567855</c:v>
                </c:pt>
                <c:pt idx="940">
                  <c:v>1979.46502824291</c:v>
                </c:pt>
                <c:pt idx="941">
                  <c:v>1832.9680219826876</c:v>
                </c:pt>
                <c:pt idx="942">
                  <c:v>1703.6305762452814</c:v>
                </c:pt>
                <c:pt idx="943">
                  <c:v>1897.5390512860265</c:v>
                </c:pt>
                <c:pt idx="944">
                  <c:v>1841.3745279077834</c:v>
                </c:pt>
                <c:pt idx="945">
                  <c:v>1929.5047089041987</c:v>
                </c:pt>
                <c:pt idx="946">
                  <c:v>1954.5160288199802</c:v>
                </c:pt>
                <c:pt idx="947">
                  <c:v>1960.2102951043075</c:v>
                </c:pt>
                <c:pt idx="948">
                  <c:v>1939.6265013147201</c:v>
                </c:pt>
                <c:pt idx="949">
                  <c:v>1622.2774242920711</c:v>
                </c:pt>
                <c:pt idx="950">
                  <c:v>1661.6350861013859</c:v>
                </c:pt>
                <c:pt idx="951">
                  <c:v>1614.0229454932683</c:v>
                </c:pt>
                <c:pt idx="952">
                  <c:v>1598.5118367062557</c:v>
                </c:pt>
                <c:pt idx="953">
                  <c:v>1561.7360054314838</c:v>
                </c:pt>
                <c:pt idx="954">
                  <c:v>1459.1037718152324</c:v>
                </c:pt>
                <c:pt idx="955">
                  <c:v>1835.4128556589096</c:v>
                </c:pt>
                <c:pt idx="956">
                  <c:v>1810.8761714590871</c:v>
                </c:pt>
                <c:pt idx="957">
                  <c:v>1769.3895735755987</c:v>
                </c:pt>
                <c:pt idx="958">
                  <c:v>1801.0056172629395</c:v>
                </c:pt>
                <c:pt idx="959">
                  <c:v>1871.7824092223643</c:v>
                </c:pt>
                <c:pt idx="960">
                  <c:v>1682.6038241236126</c:v>
                </c:pt>
                <c:pt idx="961">
                  <c:v>1667.6895258820427</c:v>
                </c:pt>
                <c:pt idx="962">
                  <c:v>1578.0645464890981</c:v>
                </c:pt>
                <c:pt idx="963">
                  <c:v>1579.3756458311225</c:v>
                </c:pt>
                <c:pt idx="964">
                  <c:v>1839.6971857207318</c:v>
                </c:pt>
                <c:pt idx="965">
                  <c:v>2190.4309610462942</c:v>
                </c:pt>
                <c:pt idx="966">
                  <c:v>2243.6635491209372</c:v>
                </c:pt>
                <c:pt idx="967">
                  <c:v>2278.8929281843807</c:v>
                </c:pt>
                <c:pt idx="968">
                  <c:v>2209.7618981752057</c:v>
                </c:pt>
                <c:pt idx="969">
                  <c:v>2451.0389839027052</c:v>
                </c:pt>
                <c:pt idx="970">
                  <c:v>2774.7972726521898</c:v>
                </c:pt>
                <c:pt idx="971">
                  <c:v>2686.9656827341637</c:v>
                </c:pt>
                <c:pt idx="972">
                  <c:v>2765.9631609287044</c:v>
                </c:pt>
                <c:pt idx="973">
                  <c:v>2728.3462830821572</c:v>
                </c:pt>
                <c:pt idx="974">
                  <c:v>2660.148706124286</c:v>
                </c:pt>
                <c:pt idx="975">
                  <c:v>2416.4546715567103</c:v>
                </c:pt>
                <c:pt idx="976">
                  <c:v>2300.7840785852441</c:v>
                </c:pt>
                <c:pt idx="977">
                  <c:v>2288.8979056882176</c:v>
                </c:pt>
                <c:pt idx="978">
                  <c:v>2193.3028585181564</c:v>
                </c:pt>
                <c:pt idx="979">
                  <c:v>1926.6796833579399</c:v>
                </c:pt>
                <c:pt idx="980">
                  <c:v>1961.5060758679983</c:v>
                </c:pt>
                <c:pt idx="981">
                  <c:v>1593.6108599131298</c:v>
                </c:pt>
                <c:pt idx="982">
                  <c:v>1659.7827523819381</c:v>
                </c:pt>
                <c:pt idx="983">
                  <c:v>1624.2266052564446</c:v>
                </c:pt>
                <c:pt idx="984">
                  <c:v>1541.0687750919774</c:v>
                </c:pt>
                <c:pt idx="985">
                  <c:v>1464.094412000263</c:v>
                </c:pt>
                <c:pt idx="986">
                  <c:v>1607.2062039682664</c:v>
                </c:pt>
                <c:pt idx="987">
                  <c:v>1624.7431602589349</c:v>
                </c:pt>
                <c:pt idx="988">
                  <c:v>1660.9394358783063</c:v>
                </c:pt>
                <c:pt idx="989">
                  <c:v>1634.8249801152658</c:v>
                </c:pt>
                <c:pt idx="990">
                  <c:v>1630.1619075115327</c:v>
                </c:pt>
                <c:pt idx="991">
                  <c:v>1621.7880458672078</c:v>
                </c:pt>
                <c:pt idx="992">
                  <c:v>1617.8865667838327</c:v>
                </c:pt>
                <c:pt idx="993">
                  <c:v>1719.9106629507892</c:v>
                </c:pt>
                <c:pt idx="994">
                  <c:v>1781.1080420939506</c:v>
                </c:pt>
                <c:pt idx="995">
                  <c:v>1974.2435155823237</c:v>
                </c:pt>
                <c:pt idx="996">
                  <c:v>1926.658155708107</c:v>
                </c:pt>
                <c:pt idx="997">
                  <c:v>1821.5998629140706</c:v>
                </c:pt>
                <c:pt idx="998">
                  <c:v>1949.9140822384204</c:v>
                </c:pt>
                <c:pt idx="999">
                  <c:v>2118.2855325533005</c:v>
                </c:pt>
                <c:pt idx="1000">
                  <c:v>1858.1827752477823</c:v>
                </c:pt>
                <c:pt idx="1001">
                  <c:v>1604.8717454094703</c:v>
                </c:pt>
                <c:pt idx="1002">
                  <c:v>1583.4893442095249</c:v>
                </c:pt>
                <c:pt idx="1003">
                  <c:v>1521.2462134362215</c:v>
                </c:pt>
                <c:pt idx="1004">
                  <c:v>1504.7093775178123</c:v>
                </c:pt>
                <c:pt idx="1005">
                  <c:v>1532.8173356102604</c:v>
                </c:pt>
                <c:pt idx="1006">
                  <c:v>1603.289293505861</c:v>
                </c:pt>
                <c:pt idx="1007">
                  <c:v>1649.0678058405178</c:v>
                </c:pt>
                <c:pt idx="1008">
                  <c:v>1499.7934522866301</c:v>
                </c:pt>
                <c:pt idx="1009">
                  <c:v>1520.75589459762</c:v>
                </c:pt>
                <c:pt idx="1010">
                  <c:v>1569.5338937305103</c:v>
                </c:pt>
                <c:pt idx="1011">
                  <c:v>1579.4367849290886</c:v>
                </c:pt>
                <c:pt idx="1012">
                  <c:v>1747.6920903062576</c:v>
                </c:pt>
                <c:pt idx="1013">
                  <c:v>1681.7705695657839</c:v>
                </c:pt>
                <c:pt idx="1014">
                  <c:v>1549.0105801147931</c:v>
                </c:pt>
                <c:pt idx="1015">
                  <c:v>1610.2363148318502</c:v>
                </c:pt>
                <c:pt idx="1016">
                  <c:v>1694.4771186155081</c:v>
                </c:pt>
                <c:pt idx="1017">
                  <c:v>1706.9635784695934</c:v>
                </c:pt>
                <c:pt idx="1018">
                  <c:v>1639.701850766412</c:v>
                </c:pt>
                <c:pt idx="1019">
                  <c:v>1624.8286684947445</c:v>
                </c:pt>
                <c:pt idx="1020">
                  <c:v>1582.2659456530082</c:v>
                </c:pt>
                <c:pt idx="1021">
                  <c:v>1646.2253862168973</c:v>
                </c:pt>
                <c:pt idx="1022">
                  <c:v>1634.2692158646983</c:v>
                </c:pt>
                <c:pt idx="1023">
                  <c:v>1682.0036915131116</c:v>
                </c:pt>
                <c:pt idx="1024">
                  <c:v>1657.2947298044139</c:v>
                </c:pt>
                <c:pt idx="1025">
                  <c:v>1637.194358568368</c:v>
                </c:pt>
                <c:pt idx="1026">
                  <c:v>1455.3139369063044</c:v>
                </c:pt>
                <c:pt idx="1027">
                  <c:v>1457.8984020307551</c:v>
                </c:pt>
                <c:pt idx="1028">
                  <c:v>1551.2012635021579</c:v>
                </c:pt>
                <c:pt idx="1029">
                  <c:v>1570.2218254713991</c:v>
                </c:pt>
                <c:pt idx="1030">
                  <c:v>1570.0346894456238</c:v>
                </c:pt>
                <c:pt idx="1031">
                  <c:v>1553.3906503615519</c:v>
                </c:pt>
                <c:pt idx="1032">
                  <c:v>1550.3588663685046</c:v>
                </c:pt>
                <c:pt idx="1033">
                  <c:v>1554.7799217875647</c:v>
                </c:pt>
                <c:pt idx="1034">
                  <c:v>1554.594626098256</c:v>
                </c:pt>
                <c:pt idx="1035">
                  <c:v>1566.508692690102</c:v>
                </c:pt>
                <c:pt idx="1036">
                  <c:v>1561.3211991909618</c:v>
                </c:pt>
                <c:pt idx="1037">
                  <c:v>1554.0033965427338</c:v>
                </c:pt>
                <c:pt idx="1038">
                  <c:v>1480.8967173161675</c:v>
                </c:pt>
                <c:pt idx="1039">
                  <c:v>1482.8028151089416</c:v>
                </c:pt>
                <c:pt idx="1040">
                  <c:v>1506.2425357026498</c:v>
                </c:pt>
                <c:pt idx="1041">
                  <c:v>1515.1631033044539</c:v>
                </c:pt>
                <c:pt idx="1042">
                  <c:v>1530.427207310508</c:v>
                </c:pt>
                <c:pt idx="1043">
                  <c:v>1551.0402596341462</c:v>
                </c:pt>
                <c:pt idx="1044">
                  <c:v>1562.9270863539159</c:v>
                </c:pt>
                <c:pt idx="1045">
                  <c:v>1608.3578835373614</c:v>
                </c:pt>
                <c:pt idx="1046">
                  <c:v>1560.4525727846906</c:v>
                </c:pt>
                <c:pt idx="1047">
                  <c:v>1522.5325696205477</c:v>
                </c:pt>
                <c:pt idx="1048">
                  <c:v>1517.067298695609</c:v>
                </c:pt>
                <c:pt idx="1049">
                  <c:v>1497.9385745851591</c:v>
                </c:pt>
                <c:pt idx="1050">
                  <c:v>1057.7756054987219</c:v>
                </c:pt>
                <c:pt idx="1051">
                  <c:v>1079.0045394010572</c:v>
                </c:pt>
                <c:pt idx="1052">
                  <c:v>1087.6188626113956</c:v>
                </c:pt>
                <c:pt idx="1053">
                  <c:v>842.11334626970336</c:v>
                </c:pt>
                <c:pt idx="1054">
                  <c:v>635.72235663799472</c:v>
                </c:pt>
                <c:pt idx="1055">
                  <c:v>680.45374687695642</c:v>
                </c:pt>
                <c:pt idx="1056">
                  <c:v>618.07531481544856</c:v>
                </c:pt>
                <c:pt idx="1057">
                  <c:v>448.85746823644297</c:v>
                </c:pt>
                <c:pt idx="1058">
                  <c:v>472.80807661544685</c:v>
                </c:pt>
                <c:pt idx="1059">
                  <c:v>622.37559805082299</c:v>
                </c:pt>
                <c:pt idx="1060">
                  <c:v>590.07320764598057</c:v>
                </c:pt>
                <c:pt idx="1061">
                  <c:v>521.07634897802382</c:v>
                </c:pt>
                <c:pt idx="1062">
                  <c:v>486.44785747057927</c:v>
                </c:pt>
                <c:pt idx="1063">
                  <c:v>496.48018462797143</c:v>
                </c:pt>
                <c:pt idx="1064">
                  <c:v>434.08070756826089</c:v>
                </c:pt>
                <c:pt idx="1065">
                  <c:v>360.78108279207788</c:v>
                </c:pt>
                <c:pt idx="1066">
                  <c:v>377.59013195800532</c:v>
                </c:pt>
                <c:pt idx="1067">
                  <c:v>365.77749102819098</c:v>
                </c:pt>
                <c:pt idx="1068">
                  <c:v>387.60716581688939</c:v>
                </c:pt>
                <c:pt idx="1069">
                  <c:v>341.5567229952577</c:v>
                </c:pt>
                <c:pt idx="1070">
                  <c:v>326.01370112703955</c:v>
                </c:pt>
                <c:pt idx="1071">
                  <c:v>407.33360022894612</c:v>
                </c:pt>
                <c:pt idx="1072">
                  <c:v>398.54070203560315</c:v>
                </c:pt>
                <c:pt idx="1073">
                  <c:v>443.06590040549816</c:v>
                </c:pt>
                <c:pt idx="1074">
                  <c:v>487.48951031809872</c:v>
                </c:pt>
                <c:pt idx="1075">
                  <c:v>461.01435415589674</c:v>
                </c:pt>
                <c:pt idx="1076">
                  <c:v>533.23055714871157</c:v>
                </c:pt>
                <c:pt idx="1077">
                  <c:v>452.79376159510338</c:v>
                </c:pt>
                <c:pt idx="1078">
                  <c:v>402.16219494639125</c:v>
                </c:pt>
                <c:pt idx="1079">
                  <c:v>475.79666645790081</c:v>
                </c:pt>
                <c:pt idx="1080">
                  <c:v>421.92391150292406</c:v>
                </c:pt>
                <c:pt idx="1081">
                  <c:v>463.21487064491561</c:v>
                </c:pt>
                <c:pt idx="1082">
                  <c:v>446.25345725945374</c:v>
                </c:pt>
                <c:pt idx="1083">
                  <c:v>442.74403603236499</c:v>
                </c:pt>
                <c:pt idx="1084">
                  <c:v>499.37164536096873</c:v>
                </c:pt>
                <c:pt idx="1085">
                  <c:v>499.67699209834171</c:v>
                </c:pt>
                <c:pt idx="1086">
                  <c:v>501.07724415768342</c:v>
                </c:pt>
                <c:pt idx="1087">
                  <c:v>404.17606459982528</c:v>
                </c:pt>
                <c:pt idx="1088">
                  <c:v>410.32767768026645</c:v>
                </c:pt>
                <c:pt idx="1089">
                  <c:v>414.78237826595205</c:v>
                </c:pt>
                <c:pt idx="1090">
                  <c:v>388.62624993622143</c:v>
                </c:pt>
                <c:pt idx="1091">
                  <c:v>392.41618201293039</c:v>
                </c:pt>
                <c:pt idx="1092">
                  <c:v>402.32721391132515</c:v>
                </c:pt>
                <c:pt idx="1093">
                  <c:v>396.10035987593318</c:v>
                </c:pt>
                <c:pt idx="1094">
                  <c:v>395.58903282209661</c:v>
                </c:pt>
                <c:pt idx="1095">
                  <c:v>383.61438130643535</c:v>
                </c:pt>
                <c:pt idx="1096">
                  <c:v>386.74258644558307</c:v>
                </c:pt>
                <c:pt idx="1097">
                  <c:v>383.19121177174196</c:v>
                </c:pt>
                <c:pt idx="1098">
                  <c:v>355.78380750011416</c:v>
                </c:pt>
                <c:pt idx="1099">
                  <c:v>353.60390385875257</c:v>
                </c:pt>
                <c:pt idx="1100">
                  <c:v>362.08499003625843</c:v>
                </c:pt>
                <c:pt idx="1101">
                  <c:v>358.9619409086626</c:v>
                </c:pt>
                <c:pt idx="1102">
                  <c:v>365.35854741665793</c:v>
                </c:pt>
                <c:pt idx="1103">
                  <c:v>358.42436614975247</c:v>
                </c:pt>
                <c:pt idx="1104">
                  <c:v>359.91319533324025</c:v>
                </c:pt>
                <c:pt idx="1105">
                  <c:v>346.67249946442047</c:v>
                </c:pt>
                <c:pt idx="1106">
                  <c:v>346.93234024613832</c:v>
                </c:pt>
                <c:pt idx="1107">
                  <c:v>404.12876057369573</c:v>
                </c:pt>
                <c:pt idx="1108">
                  <c:v>402.03971854483154</c:v>
                </c:pt>
                <c:pt idx="1109">
                  <c:v>401.99180422221042</c:v>
                </c:pt>
                <c:pt idx="1110">
                  <c:v>393.21652513829957</c:v>
                </c:pt>
                <c:pt idx="1111">
                  <c:v>392.8500122149581</c:v>
                </c:pt>
                <c:pt idx="1112">
                  <c:v>392.80319310391326</c:v>
                </c:pt>
                <c:pt idx="1113">
                  <c:v>476.28037650343191</c:v>
                </c:pt>
                <c:pt idx="1114">
                  <c:v>477.27372151963755</c:v>
                </c:pt>
                <c:pt idx="1115">
                  <c:v>467.75659520706546</c:v>
                </c:pt>
                <c:pt idx="1116">
                  <c:v>474.63745768102308</c:v>
                </c:pt>
                <c:pt idx="1117">
                  <c:v>447.92412680027508</c:v>
                </c:pt>
                <c:pt idx="1118">
                  <c:v>437.69571769167021</c:v>
                </c:pt>
                <c:pt idx="1119">
                  <c:v>422.2229461561792</c:v>
                </c:pt>
                <c:pt idx="1120">
                  <c:v>440.27749540512946</c:v>
                </c:pt>
                <c:pt idx="1121">
                  <c:v>447.61811598332559</c:v>
                </c:pt>
                <c:pt idx="1122">
                  <c:v>417.31141149113995</c:v>
                </c:pt>
                <c:pt idx="1123">
                  <c:v>449.29586776178894</c:v>
                </c:pt>
                <c:pt idx="1124">
                  <c:v>450.93693610829195</c:v>
                </c:pt>
                <c:pt idx="1125">
                  <c:v>457.33408338426216</c:v>
                </c:pt>
                <c:pt idx="1126">
                  <c:v>462.40794829764167</c:v>
                </c:pt>
                <c:pt idx="1127">
                  <c:v>449.1829979248036</c:v>
                </c:pt>
                <c:pt idx="1128">
                  <c:v>450.48430517211301</c:v>
                </c:pt>
                <c:pt idx="1129">
                  <c:v>450.43061731656513</c:v>
                </c:pt>
                <c:pt idx="1130">
                  <c:v>451.0552143772934</c:v>
                </c:pt>
                <c:pt idx="1131">
                  <c:v>464.57561825560236</c:v>
                </c:pt>
                <c:pt idx="1132">
                  <c:v>478.86854341910606</c:v>
                </c:pt>
                <c:pt idx="1133">
                  <c:v>486.1509187176722</c:v>
                </c:pt>
                <c:pt idx="1134">
                  <c:v>490.6704584467513</c:v>
                </c:pt>
                <c:pt idx="1135">
                  <c:v>478.58544388987531</c:v>
                </c:pt>
                <c:pt idx="1136">
                  <c:v>483.41847830686038</c:v>
                </c:pt>
                <c:pt idx="1137">
                  <c:v>461.4873225997157</c:v>
                </c:pt>
                <c:pt idx="1138">
                  <c:v>464.86049819107336</c:v>
                </c:pt>
                <c:pt idx="1139">
                  <c:v>488.54421743297218</c:v>
                </c:pt>
                <c:pt idx="1140">
                  <c:v>488.48599367007267</c:v>
                </c:pt>
                <c:pt idx="1141">
                  <c:v>505.70165708107544</c:v>
                </c:pt>
                <c:pt idx="1142">
                  <c:v>517.71073798924238</c:v>
                </c:pt>
                <c:pt idx="1143">
                  <c:v>680.52529481001341</c:v>
                </c:pt>
                <c:pt idx="1144">
                  <c:v>787.1562985871027</c:v>
                </c:pt>
                <c:pt idx="1145">
                  <c:v>692.9331719913497</c:v>
                </c:pt>
                <c:pt idx="1146">
                  <c:v>744.15753078313946</c:v>
                </c:pt>
                <c:pt idx="1147">
                  <c:v>800.86677831107147</c:v>
                </c:pt>
                <c:pt idx="1148">
                  <c:v>803.88026173336539</c:v>
                </c:pt>
                <c:pt idx="1149">
                  <c:v>863.85138274377573</c:v>
                </c:pt>
                <c:pt idx="1150">
                  <c:v>755.89510468089554</c:v>
                </c:pt>
                <c:pt idx="1151">
                  <c:v>751.93350735848799</c:v>
                </c:pt>
                <c:pt idx="1152">
                  <c:v>736.22393901096962</c:v>
                </c:pt>
                <c:pt idx="1153">
                  <c:v>791.30927632159853</c:v>
                </c:pt>
                <c:pt idx="1154">
                  <c:v>800.44837574666258</c:v>
                </c:pt>
                <c:pt idx="1155">
                  <c:v>820.25125834876474</c:v>
                </c:pt>
                <c:pt idx="1156">
                  <c:v>850.730896991279</c:v>
                </c:pt>
                <c:pt idx="1157">
                  <c:v>914.87094434769392</c:v>
                </c:pt>
                <c:pt idx="1158">
                  <c:v>860.93850123172706</c:v>
                </c:pt>
                <c:pt idx="1159">
                  <c:v>878.23114433480544</c:v>
                </c:pt>
                <c:pt idx="1160">
                  <c:v>746.83512814202106</c:v>
                </c:pt>
                <c:pt idx="1161">
                  <c:v>764.40931403772277</c:v>
                </c:pt>
                <c:pt idx="1162">
                  <c:v>790.96298644794285</c:v>
                </c:pt>
                <c:pt idx="1163">
                  <c:v>811.41076569733139</c:v>
                </c:pt>
                <c:pt idx="1164">
                  <c:v>839.64145014458052</c:v>
                </c:pt>
                <c:pt idx="1165">
                  <c:v>927.32184963584814</c:v>
                </c:pt>
                <c:pt idx="1166">
                  <c:v>950.60792810474231</c:v>
                </c:pt>
                <c:pt idx="1167">
                  <c:v>983.49294083559448</c:v>
                </c:pt>
                <c:pt idx="1168">
                  <c:v>1001.8565795589004</c:v>
                </c:pt>
                <c:pt idx="1169">
                  <c:v>1057.1983763738638</c:v>
                </c:pt>
                <c:pt idx="1170">
                  <c:v>1162.4016438270064</c:v>
                </c:pt>
                <c:pt idx="1171">
                  <c:v>1740.8683593418621</c:v>
                </c:pt>
                <c:pt idx="1172">
                  <c:v>1668.5156974772503</c:v>
                </c:pt>
                <c:pt idx="1173">
                  <c:v>1859.0878099867903</c:v>
                </c:pt>
                <c:pt idx="1174">
                  <c:v>1705.4567415302749</c:v>
                </c:pt>
                <c:pt idx="1175">
                  <c:v>1402.9301593757839</c:v>
                </c:pt>
                <c:pt idx="1176">
                  <c:v>1660.0290580500821</c:v>
                </c:pt>
                <c:pt idx="1177">
                  <c:v>1744.1517447272104</c:v>
                </c:pt>
                <c:pt idx="1178">
                  <c:v>1705.7530429880264</c:v>
                </c:pt>
                <c:pt idx="1179">
                  <c:v>1643.6423225023541</c:v>
                </c:pt>
                <c:pt idx="1180">
                  <c:v>1759.4901588561704</c:v>
                </c:pt>
                <c:pt idx="1181">
                  <c:v>2051.9171222514797</c:v>
                </c:pt>
                <c:pt idx="1182">
                  <c:v>2042.2054013467966</c:v>
                </c:pt>
                <c:pt idx="1183">
                  <c:v>2006.8837116915354</c:v>
                </c:pt>
                <c:pt idx="1184">
                  <c:v>1939.7786725891249</c:v>
                </c:pt>
                <c:pt idx="1185">
                  <c:v>1987.0531003160272</c:v>
                </c:pt>
                <c:pt idx="1186">
                  <c:v>1519.2909817464397</c:v>
                </c:pt>
                <c:pt idx="1187">
                  <c:v>1602.6724867886896</c:v>
                </c:pt>
                <c:pt idx="1188">
                  <c:v>1510.7758788066612</c:v>
                </c:pt>
                <c:pt idx="1189">
                  <c:v>1668.487827641786</c:v>
                </c:pt>
                <c:pt idx="1190">
                  <c:v>1667.8913571952623</c:v>
                </c:pt>
                <c:pt idx="1191">
                  <c:v>1630.3449415757932</c:v>
                </c:pt>
                <c:pt idx="1192">
                  <c:v>1744.4844933126853</c:v>
                </c:pt>
                <c:pt idx="1193">
                  <c:v>1781.212038207505</c:v>
                </c:pt>
                <c:pt idx="1194">
                  <c:v>1850.0379872606031</c:v>
                </c:pt>
                <c:pt idx="1195">
                  <c:v>2258.0261229294542</c:v>
                </c:pt>
                <c:pt idx="1196">
                  <c:v>2135.1701778955839</c:v>
                </c:pt>
                <c:pt idx="1197">
                  <c:v>2179.597633137651</c:v>
                </c:pt>
                <c:pt idx="1198">
                  <c:v>2383.8324669369536</c:v>
                </c:pt>
                <c:pt idx="1199">
                  <c:v>2565.0295669111056</c:v>
                </c:pt>
                <c:pt idx="1200">
                  <c:v>3104.6272281503097</c:v>
                </c:pt>
                <c:pt idx="1201">
                  <c:v>3390.5170993165166</c:v>
                </c:pt>
                <c:pt idx="1202">
                  <c:v>4854.6892586031427</c:v>
                </c:pt>
                <c:pt idx="1203">
                  <c:v>2760.7474165743938</c:v>
                </c:pt>
                <c:pt idx="1204">
                  <c:v>3503.3716912084287</c:v>
                </c:pt>
                <c:pt idx="1205">
                  <c:v>2273.7308301433482</c:v>
                </c:pt>
                <c:pt idx="1206">
                  <c:v>2541.9361510350291</c:v>
                </c:pt>
                <c:pt idx="1207">
                  <c:v>2718.9330274604345</c:v>
                </c:pt>
                <c:pt idx="1208">
                  <c:v>2679.4176459060886</c:v>
                </c:pt>
                <c:pt idx="1209">
                  <c:v>3228.8235058139089</c:v>
                </c:pt>
                <c:pt idx="1210">
                  <c:v>3391.8181779844872</c:v>
                </c:pt>
                <c:pt idx="1211">
                  <c:v>3127.5987377549664</c:v>
                </c:pt>
                <c:pt idx="1212">
                  <c:v>2841.5534762035713</c:v>
                </c:pt>
                <c:pt idx="1213">
                  <c:v>2848.965194331136</c:v>
                </c:pt>
                <c:pt idx="1214">
                  <c:v>2456.512729499098</c:v>
                </c:pt>
                <c:pt idx="1215">
                  <c:v>1914.0945654464149</c:v>
                </c:pt>
                <c:pt idx="1216">
                  <c:v>1952.7673346138449</c:v>
                </c:pt>
                <c:pt idx="1217">
                  <c:v>2262.7908834033142</c:v>
                </c:pt>
                <c:pt idx="1218">
                  <c:v>2224.6884797870925</c:v>
                </c:pt>
                <c:pt idx="1219">
                  <c:v>2105.2445524253685</c:v>
                </c:pt>
                <c:pt idx="1220">
                  <c:v>2105.5914931368661</c:v>
                </c:pt>
                <c:pt idx="1221">
                  <c:v>1877.5584285129098</c:v>
                </c:pt>
                <c:pt idx="1222">
                  <c:v>1944.9660546023342</c:v>
                </c:pt>
                <c:pt idx="1223">
                  <c:v>1972.8356959706241</c:v>
                </c:pt>
                <c:pt idx="1224">
                  <c:v>1779.2767971454884</c:v>
                </c:pt>
                <c:pt idx="1225">
                  <c:v>1855.1891113614377</c:v>
                </c:pt>
                <c:pt idx="1226">
                  <c:v>1999.765094702137</c:v>
                </c:pt>
                <c:pt idx="1227">
                  <c:v>2132.9252165123335</c:v>
                </c:pt>
                <c:pt idx="1228">
                  <c:v>2197.3246241913357</c:v>
                </c:pt>
                <c:pt idx="1229">
                  <c:v>2744.3832210387041</c:v>
                </c:pt>
                <c:pt idx="1230">
                  <c:v>2704.2530006440124</c:v>
                </c:pt>
                <c:pt idx="1231">
                  <c:v>2731.3851852784028</c:v>
                </c:pt>
                <c:pt idx="1232">
                  <c:v>2638.1962332957428</c:v>
                </c:pt>
                <c:pt idx="1233">
                  <c:v>2754.9153014741692</c:v>
                </c:pt>
                <c:pt idx="1234">
                  <c:v>2573.6216075450807</c:v>
                </c:pt>
                <c:pt idx="1235">
                  <c:v>2304.5341216301158</c:v>
                </c:pt>
                <c:pt idx="1236">
                  <c:v>1965.8781823997667</c:v>
                </c:pt>
                <c:pt idx="1237">
                  <c:v>1956.5647062363037</c:v>
                </c:pt>
                <c:pt idx="1238">
                  <c:v>2103.5092456224979</c:v>
                </c:pt>
                <c:pt idx="1239">
                  <c:v>2187.7823011846326</c:v>
                </c:pt>
                <c:pt idx="1240">
                  <c:v>2195.2946365124603</c:v>
                </c:pt>
                <c:pt idx="1241">
                  <c:v>1935.1027669292812</c:v>
                </c:pt>
                <c:pt idx="1242">
                  <c:v>1960.1242467542675</c:v>
                </c:pt>
                <c:pt idx="1243">
                  <c:v>2064.9301644675475</c:v>
                </c:pt>
                <c:pt idx="1244">
                  <c:v>2030.015646432912</c:v>
                </c:pt>
                <c:pt idx="1245">
                  <c:v>1964.2971416722753</c:v>
                </c:pt>
                <c:pt idx="1246">
                  <c:v>1752.8005794335211</c:v>
                </c:pt>
                <c:pt idx="1247">
                  <c:v>1689.7327725585967</c:v>
                </c:pt>
                <c:pt idx="1248">
                  <c:v>1717.245774088854</c:v>
                </c:pt>
                <c:pt idx="1249">
                  <c:v>2125.8406428860917</c:v>
                </c:pt>
                <c:pt idx="1250">
                  <c:v>2140.7450702738988</c:v>
                </c:pt>
                <c:pt idx="1251">
                  <c:v>2056.8359197548448</c:v>
                </c:pt>
                <c:pt idx="1252">
                  <c:v>1994.6780916476716</c:v>
                </c:pt>
                <c:pt idx="1253">
                  <c:v>1958.9782185854951</c:v>
                </c:pt>
                <c:pt idx="1254">
                  <c:v>1842.9816782211619</c:v>
                </c:pt>
                <c:pt idx="1255">
                  <c:v>1866.0744116374735</c:v>
                </c:pt>
                <c:pt idx="1256">
                  <c:v>1968.4043272692006</c:v>
                </c:pt>
                <c:pt idx="1257">
                  <c:v>1918.8884912552085</c:v>
                </c:pt>
                <c:pt idx="1258">
                  <c:v>1870.6688883560487</c:v>
                </c:pt>
                <c:pt idx="1259">
                  <c:v>1928.2919763290358</c:v>
                </c:pt>
                <c:pt idx="1260">
                  <c:v>1893.1626067956456</c:v>
                </c:pt>
                <c:pt idx="1261">
                  <c:v>1869.3370151183728</c:v>
                </c:pt>
                <c:pt idx="1262">
                  <c:v>1883.838106899176</c:v>
                </c:pt>
                <c:pt idx="1263">
                  <c:v>1750.1774345801728</c:v>
                </c:pt>
                <c:pt idx="1264">
                  <c:v>1227.5350117165449</c:v>
                </c:pt>
                <c:pt idx="1265">
                  <c:v>1220.0000449963197</c:v>
                </c:pt>
                <c:pt idx="1266">
                  <c:v>1154.4317914680892</c:v>
                </c:pt>
                <c:pt idx="1267">
                  <c:v>1113.4305084191853</c:v>
                </c:pt>
                <c:pt idx="1268">
                  <c:v>1195.7396902740791</c:v>
                </c:pt>
                <c:pt idx="1269">
                  <c:v>1193.0273891808231</c:v>
                </c:pt>
                <c:pt idx="1270">
                  <c:v>1177.4848595279725</c:v>
                </c:pt>
                <c:pt idx="1271">
                  <c:v>1145.8976801399169</c:v>
                </c:pt>
                <c:pt idx="1272">
                  <c:v>1162.5273277402414</c:v>
                </c:pt>
                <c:pt idx="1273">
                  <c:v>1171.3968104430421</c:v>
                </c:pt>
                <c:pt idx="1274">
                  <c:v>1149.2259613810741</c:v>
                </c:pt>
                <c:pt idx="1275">
                  <c:v>1280.4254445663598</c:v>
                </c:pt>
                <c:pt idx="1276">
                  <c:v>1267.8902415355562</c:v>
                </c:pt>
                <c:pt idx="1277">
                  <c:v>1197.7736655299404</c:v>
                </c:pt>
                <c:pt idx="1278">
                  <c:v>1197.3454714602703</c:v>
                </c:pt>
                <c:pt idx="1279">
                  <c:v>1144.6395254289321</c:v>
                </c:pt>
                <c:pt idx="1280">
                  <c:v>1078.9239167157018</c:v>
                </c:pt>
                <c:pt idx="1281">
                  <c:v>1109.6006849826808</c:v>
                </c:pt>
                <c:pt idx="1282">
                  <c:v>1079.0551591360236</c:v>
                </c:pt>
                <c:pt idx="1283">
                  <c:v>1148.3524623984929</c:v>
                </c:pt>
                <c:pt idx="1284">
                  <c:v>1141.9491917079133</c:v>
                </c:pt>
                <c:pt idx="1285">
                  <c:v>941.02728374769458</c:v>
                </c:pt>
                <c:pt idx="1286">
                  <c:v>939.7860357600224</c:v>
                </c:pt>
                <c:pt idx="1287">
                  <c:v>1244.3112031356595</c:v>
                </c:pt>
                <c:pt idx="1288">
                  <c:v>1476.0604738107413</c:v>
                </c:pt>
                <c:pt idx="1289">
                  <c:v>1410.3310165426331</c:v>
                </c:pt>
                <c:pt idx="1290">
                  <c:v>1395.6251737700545</c:v>
                </c:pt>
                <c:pt idx="1291">
                  <c:v>1406.3043809096689</c:v>
                </c:pt>
                <c:pt idx="1292">
                  <c:v>1386.1787098212112</c:v>
                </c:pt>
                <c:pt idx="1293">
                  <c:v>1484.2746545940411</c:v>
                </c:pt>
                <c:pt idx="1294">
                  <c:v>1440.3314275984915</c:v>
                </c:pt>
                <c:pt idx="1295">
                  <c:v>1420.4409784176592</c:v>
                </c:pt>
                <c:pt idx="1296">
                  <c:v>1377.9230981005419</c:v>
                </c:pt>
                <c:pt idx="1297">
                  <c:v>1263.4127401233334</c:v>
                </c:pt>
                <c:pt idx="1298">
                  <c:v>1234.6570292507533</c:v>
                </c:pt>
                <c:pt idx="1299">
                  <c:v>1258.2504599091087</c:v>
                </c:pt>
                <c:pt idx="1300">
                  <c:v>1245.6906691286595</c:v>
                </c:pt>
                <c:pt idx="1301">
                  <c:v>1214.4621959736212</c:v>
                </c:pt>
                <c:pt idx="1302">
                  <c:v>1162.1972216339746</c:v>
                </c:pt>
                <c:pt idx="1303">
                  <c:v>1083.2885327374458</c:v>
                </c:pt>
                <c:pt idx="1304">
                  <c:v>1055.0048176794446</c:v>
                </c:pt>
                <c:pt idx="1305">
                  <c:v>1054.8790842285707</c:v>
                </c:pt>
                <c:pt idx="1306">
                  <c:v>916.64953115030744</c:v>
                </c:pt>
                <c:pt idx="1307">
                  <c:v>853.97036032297808</c:v>
                </c:pt>
                <c:pt idx="1308">
                  <c:v>815.4281743694562</c:v>
                </c:pt>
                <c:pt idx="1309">
                  <c:v>800.59403115733733</c:v>
                </c:pt>
                <c:pt idx="1310">
                  <c:v>912.89100072688768</c:v>
                </c:pt>
                <c:pt idx="1311">
                  <c:v>954.63541684025029</c:v>
                </c:pt>
                <c:pt idx="1312">
                  <c:v>841.15427142759302</c:v>
                </c:pt>
                <c:pt idx="1313">
                  <c:v>842.09321787964905</c:v>
                </c:pt>
                <c:pt idx="1314">
                  <c:v>813.57408359394481</c:v>
                </c:pt>
                <c:pt idx="1315">
                  <c:v>858.77436325741849</c:v>
                </c:pt>
                <c:pt idx="1316">
                  <c:v>868.46542409956703</c:v>
                </c:pt>
                <c:pt idx="1317">
                  <c:v>835.8057221424574</c:v>
                </c:pt>
                <c:pt idx="1318">
                  <c:v>811.90763047267251</c:v>
                </c:pt>
                <c:pt idx="1319">
                  <c:v>801.27449168127453</c:v>
                </c:pt>
                <c:pt idx="1320">
                  <c:v>820.42349915610339</c:v>
                </c:pt>
                <c:pt idx="1321">
                  <c:v>818.95936709135606</c:v>
                </c:pt>
                <c:pt idx="1322">
                  <c:v>726.88859458429283</c:v>
                </c:pt>
                <c:pt idx="1323">
                  <c:v>667.7593333281643</c:v>
                </c:pt>
                <c:pt idx="1324">
                  <c:v>780.13754621244266</c:v>
                </c:pt>
                <c:pt idx="1325">
                  <c:v>786.33525293935429</c:v>
                </c:pt>
                <c:pt idx="1326">
                  <c:v>799.53668234759846</c:v>
                </c:pt>
                <c:pt idx="1327">
                  <c:v>844.1469412447999</c:v>
                </c:pt>
                <c:pt idx="1328">
                  <c:v>803.09159159870819</c:v>
                </c:pt>
                <c:pt idx="1329">
                  <c:v>808.604027007593</c:v>
                </c:pt>
                <c:pt idx="1330">
                  <c:v>800.76430032965231</c:v>
                </c:pt>
                <c:pt idx="1331">
                  <c:v>804.83209840718962</c:v>
                </c:pt>
                <c:pt idx="1332">
                  <c:v>787.61056137432934</c:v>
                </c:pt>
                <c:pt idx="1333">
                  <c:v>728.97222075048114</c:v>
                </c:pt>
                <c:pt idx="1334">
                  <c:v>821.79188501875035</c:v>
                </c:pt>
                <c:pt idx="1335">
                  <c:v>873.25400390546588</c:v>
                </c:pt>
                <c:pt idx="1336">
                  <c:v>1024.7747695145556</c:v>
                </c:pt>
                <c:pt idx="1337">
                  <c:v>984.0052614149979</c:v>
                </c:pt>
                <c:pt idx="1338">
                  <c:v>929.31972181883782</c:v>
                </c:pt>
                <c:pt idx="1339">
                  <c:v>987.58671314910714</c:v>
                </c:pt>
                <c:pt idx="1340">
                  <c:v>1004.5729648301275</c:v>
                </c:pt>
                <c:pt idx="1341">
                  <c:v>1141.3818555548985</c:v>
                </c:pt>
                <c:pt idx="1342">
                  <c:v>1173.7001916080947</c:v>
                </c:pt>
                <c:pt idx="1343">
                  <c:v>1148.2793070819459</c:v>
                </c:pt>
                <c:pt idx="1344">
                  <c:v>1184.6544193600339</c:v>
                </c:pt>
                <c:pt idx="1345">
                  <c:v>1133.3258093873101</c:v>
                </c:pt>
                <c:pt idx="1346">
                  <c:v>1118.2181242011227</c:v>
                </c:pt>
                <c:pt idx="1347">
                  <c:v>1038.6409558169059</c:v>
                </c:pt>
                <c:pt idx="1348">
                  <c:v>1067.1607237014832</c:v>
                </c:pt>
                <c:pt idx="1349">
                  <c:v>1198.1456277485679</c:v>
                </c:pt>
                <c:pt idx="1350">
                  <c:v>1223.8575581808759</c:v>
                </c:pt>
                <c:pt idx="1351">
                  <c:v>1316.7913568539411</c:v>
                </c:pt>
                <c:pt idx="1352">
                  <c:v>1373.3366619616475</c:v>
                </c:pt>
                <c:pt idx="1353">
                  <c:v>1291.5213637243123</c:v>
                </c:pt>
                <c:pt idx="1354">
                  <c:v>1283.1056564610024</c:v>
                </c:pt>
                <c:pt idx="1355">
                  <c:v>1240.8066246874359</c:v>
                </c:pt>
                <c:pt idx="1356">
                  <c:v>1394.9205497004027</c:v>
                </c:pt>
                <c:pt idx="1357">
                  <c:v>1414.2947614600782</c:v>
                </c:pt>
                <c:pt idx="1358">
                  <c:v>1400.572981605392</c:v>
                </c:pt>
                <c:pt idx="1359">
                  <c:v>1428.778337261185</c:v>
                </c:pt>
                <c:pt idx="1360">
                  <c:v>1564.3521818102395</c:v>
                </c:pt>
                <c:pt idx="1361">
                  <c:v>1603.6544445973307</c:v>
                </c:pt>
                <c:pt idx="1362">
                  <c:v>1533.7374222313797</c:v>
                </c:pt>
                <c:pt idx="1363">
                  <c:v>1588.9980082956374</c:v>
                </c:pt>
                <c:pt idx="1364">
                  <c:v>1511.9607165672342</c:v>
                </c:pt>
                <c:pt idx="1365">
                  <c:v>1505.4682879803811</c:v>
                </c:pt>
                <c:pt idx="1366">
                  <c:v>1322.6387553262509</c:v>
                </c:pt>
                <c:pt idx="1367">
                  <c:v>1356.1427516308986</c:v>
                </c:pt>
                <c:pt idx="1368">
                  <c:v>1317.3264261425827</c:v>
                </c:pt>
                <c:pt idx="1369">
                  <c:v>1234.059312725989</c:v>
                </c:pt>
                <c:pt idx="1370">
                  <c:v>1090.179126074916</c:v>
                </c:pt>
                <c:pt idx="1371">
                  <c:v>1104.903120541981</c:v>
                </c:pt>
                <c:pt idx="1372">
                  <c:v>1043.8106008106854</c:v>
                </c:pt>
                <c:pt idx="1373">
                  <c:v>1109.3505193987926</c:v>
                </c:pt>
                <c:pt idx="1374">
                  <c:v>1059.3313068179427</c:v>
                </c:pt>
                <c:pt idx="1375">
                  <c:v>1056.2060697911238</c:v>
                </c:pt>
                <c:pt idx="1376">
                  <c:v>1160.1348781687491</c:v>
                </c:pt>
                <c:pt idx="1377">
                  <c:v>1154.5110716522192</c:v>
                </c:pt>
                <c:pt idx="1378">
                  <c:v>819.61106338141644</c:v>
                </c:pt>
                <c:pt idx="1379">
                  <c:v>849.69146514990973</c:v>
                </c:pt>
                <c:pt idx="1380">
                  <c:v>820.19147277108698</c:v>
                </c:pt>
                <c:pt idx="1381">
                  <c:v>433.32746520314367</c:v>
                </c:pt>
                <c:pt idx="1382">
                  <c:v>337.04215514133415</c:v>
                </c:pt>
                <c:pt idx="1383">
                  <c:v>284.33284400056226</c:v>
                </c:pt>
                <c:pt idx="1384">
                  <c:v>337.27949631623744</c:v>
                </c:pt>
                <c:pt idx="1385">
                  <c:v>330.02875153865602</c:v>
                </c:pt>
                <c:pt idx="1386">
                  <c:v>443.5196576593446</c:v>
                </c:pt>
                <c:pt idx="1387">
                  <c:v>437.94142231610954</c:v>
                </c:pt>
                <c:pt idx="1388">
                  <c:v>449.42106938294944</c:v>
                </c:pt>
                <c:pt idx="1389">
                  <c:v>510.97344725837399</c:v>
                </c:pt>
                <c:pt idx="1390">
                  <c:v>498.13382058367762</c:v>
                </c:pt>
                <c:pt idx="1391">
                  <c:v>503.21405900978976</c:v>
                </c:pt>
                <c:pt idx="1392">
                  <c:v>501.04098063198006</c:v>
                </c:pt>
                <c:pt idx="1393">
                  <c:v>455.6589917356186</c:v>
                </c:pt>
                <c:pt idx="1394">
                  <c:v>469.21481739485682</c:v>
                </c:pt>
                <c:pt idx="1395">
                  <c:v>430.4490437462959</c:v>
                </c:pt>
                <c:pt idx="1396">
                  <c:v>522.02242687872263</c:v>
                </c:pt>
                <c:pt idx="1397">
                  <c:v>512.46355255569983</c:v>
                </c:pt>
                <c:pt idx="1398">
                  <c:v>592.93775779264342</c:v>
                </c:pt>
                <c:pt idx="1399">
                  <c:v>593.87622808458991</c:v>
                </c:pt>
                <c:pt idx="1400">
                  <c:v>593.04804614260786</c:v>
                </c:pt>
                <c:pt idx="1401">
                  <c:v>586.16588560536638</c:v>
                </c:pt>
                <c:pt idx="1402">
                  <c:v>504.40891918585703</c:v>
                </c:pt>
                <c:pt idx="1403">
                  <c:v>525.45514695048757</c:v>
                </c:pt>
                <c:pt idx="1404">
                  <c:v>493.67964212161229</c:v>
                </c:pt>
                <c:pt idx="1405">
                  <c:v>547.49952880297678</c:v>
                </c:pt>
                <c:pt idx="1406">
                  <c:v>545.50541991578473</c:v>
                </c:pt>
                <c:pt idx="1407">
                  <c:v>499.59720214449493</c:v>
                </c:pt>
                <c:pt idx="1408">
                  <c:v>512.19000803920278</c:v>
                </c:pt>
                <c:pt idx="1409">
                  <c:v>549.85743030320509</c:v>
                </c:pt>
                <c:pt idx="1410">
                  <c:v>621.8918019392728</c:v>
                </c:pt>
                <c:pt idx="1411">
                  <c:v>616.95473647436563</c:v>
                </c:pt>
                <c:pt idx="1412">
                  <c:v>646.55149399142601</c:v>
                </c:pt>
                <c:pt idx="1413">
                  <c:v>646.47443922433388</c:v>
                </c:pt>
                <c:pt idx="1414">
                  <c:v>820.87383356199894</c:v>
                </c:pt>
                <c:pt idx="1415">
                  <c:v>839.4498975332624</c:v>
                </c:pt>
                <c:pt idx="1416">
                  <c:v>822.23832749268968</c:v>
                </c:pt>
                <c:pt idx="1417">
                  <c:v>840.62493835174405</c:v>
                </c:pt>
                <c:pt idx="1418">
                  <c:v>850.26398072032293</c:v>
                </c:pt>
                <c:pt idx="1419">
                  <c:v>917.83138020563206</c:v>
                </c:pt>
                <c:pt idx="1420">
                  <c:v>1049.5954256709817</c:v>
                </c:pt>
                <c:pt idx="1421">
                  <c:v>1054.4012860172882</c:v>
                </c:pt>
                <c:pt idx="1422">
                  <c:v>794.47085107971668</c:v>
                </c:pt>
                <c:pt idx="1423">
                  <c:v>808.81422335704031</c:v>
                </c:pt>
                <c:pt idx="1424">
                  <c:v>880.69271768602482</c:v>
                </c:pt>
                <c:pt idx="1425">
                  <c:v>970.80520247452341</c:v>
                </c:pt>
                <c:pt idx="1426">
                  <c:v>901.37684058882633</c:v>
                </c:pt>
                <c:pt idx="1427">
                  <c:v>971.38375126315134</c:v>
                </c:pt>
                <c:pt idx="1428">
                  <c:v>958.17223551697771</c:v>
                </c:pt>
                <c:pt idx="1429">
                  <c:v>934.21496893445567</c:v>
                </c:pt>
                <c:pt idx="1430">
                  <c:v>841.16712179946433</c:v>
                </c:pt>
                <c:pt idx="1431">
                  <c:v>857.86793343562101</c:v>
                </c:pt>
                <c:pt idx="1432">
                  <c:v>783.48219107434545</c:v>
                </c:pt>
                <c:pt idx="1433">
                  <c:v>853.18468470050993</c:v>
                </c:pt>
                <c:pt idx="1434">
                  <c:v>910.4208924744828</c:v>
                </c:pt>
                <c:pt idx="1435">
                  <c:v>893.48535812303669</c:v>
                </c:pt>
                <c:pt idx="1436">
                  <c:v>926.79171560576742</c:v>
                </c:pt>
                <c:pt idx="1437">
                  <c:v>913.34771900339513</c:v>
                </c:pt>
                <c:pt idx="1438">
                  <c:v>927.37662383512577</c:v>
                </c:pt>
                <c:pt idx="1439">
                  <c:v>973.63698285250973</c:v>
                </c:pt>
                <c:pt idx="1440">
                  <c:v>955.20534211912184</c:v>
                </c:pt>
                <c:pt idx="1441">
                  <c:v>950.25322265062277</c:v>
                </c:pt>
                <c:pt idx="1442">
                  <c:v>955.35209963986813</c:v>
                </c:pt>
                <c:pt idx="1443">
                  <c:v>979.52265810876577</c:v>
                </c:pt>
                <c:pt idx="1444">
                  <c:v>856.47444968301693</c:v>
                </c:pt>
                <c:pt idx="1445">
                  <c:v>886.27790468850912</c:v>
                </c:pt>
                <c:pt idx="1446">
                  <c:v>882.41840436541895</c:v>
                </c:pt>
                <c:pt idx="1447">
                  <c:v>898.22139132857103</c:v>
                </c:pt>
                <c:pt idx="1448">
                  <c:v>860.96533810246603</c:v>
                </c:pt>
                <c:pt idx="1449">
                  <c:v>875.98854911566684</c:v>
                </c:pt>
                <c:pt idx="1450">
                  <c:v>858.28138744943783</c:v>
                </c:pt>
                <c:pt idx="1451">
                  <c:v>908.19604396090836</c:v>
                </c:pt>
                <c:pt idx="1452">
                  <c:v>923.90919209392735</c:v>
                </c:pt>
                <c:pt idx="1453">
                  <c:v>853.3513113811083</c:v>
                </c:pt>
                <c:pt idx="1454">
                  <c:v>846.88962706327459</c:v>
                </c:pt>
                <c:pt idx="1455">
                  <c:v>825.19061706571722</c:v>
                </c:pt>
                <c:pt idx="1456">
                  <c:v>821.20163174157335</c:v>
                </c:pt>
                <c:pt idx="1457">
                  <c:v>818.26894889473397</c:v>
                </c:pt>
                <c:pt idx="1458">
                  <c:v>842.78872619225092</c:v>
                </c:pt>
                <c:pt idx="1459">
                  <c:v>795.31398547442313</c:v>
                </c:pt>
                <c:pt idx="1460">
                  <c:v>846.49073135471019</c:v>
                </c:pt>
                <c:pt idx="1461">
                  <c:v>835.18128995119321</c:v>
                </c:pt>
                <c:pt idx="1462">
                  <c:v>873.90285142748246</c:v>
                </c:pt>
                <c:pt idx="1463">
                  <c:v>827.97060845573947</c:v>
                </c:pt>
                <c:pt idx="1464">
                  <c:v>830.71197344135464</c:v>
                </c:pt>
                <c:pt idx="1465">
                  <c:v>830.1306121583209</c:v>
                </c:pt>
                <c:pt idx="1466">
                  <c:v>837.13933145383589</c:v>
                </c:pt>
                <c:pt idx="1467">
                  <c:v>815.34276648671641</c:v>
                </c:pt>
                <c:pt idx="1468">
                  <c:v>806.5128334191445</c:v>
                </c:pt>
                <c:pt idx="1469">
                  <c:v>815.66172139737978</c:v>
                </c:pt>
                <c:pt idx="1470">
                  <c:v>815.65177686553125</c:v>
                </c:pt>
                <c:pt idx="1471">
                  <c:v>851.60740442955739</c:v>
                </c:pt>
                <c:pt idx="1472">
                  <c:v>855.82170425203492</c:v>
                </c:pt>
                <c:pt idx="1473">
                  <c:v>898.40475016180471</c:v>
                </c:pt>
                <c:pt idx="1474">
                  <c:v>892.68516572840895</c:v>
                </c:pt>
                <c:pt idx="1475">
                  <c:v>1143.4589726431318</c:v>
                </c:pt>
                <c:pt idx="1476">
                  <c:v>1174.4020304076207</c:v>
                </c:pt>
                <c:pt idx="1477">
                  <c:v>1218.1503215864841</c:v>
                </c:pt>
                <c:pt idx="1478">
                  <c:v>1206.406720198763</c:v>
                </c:pt>
                <c:pt idx="1479">
                  <c:v>1257.1815982131793</c:v>
                </c:pt>
                <c:pt idx="1480">
                  <c:v>1258.4639179459364</c:v>
                </c:pt>
                <c:pt idx="1481">
                  <c:v>1205.6387181312816</c:v>
                </c:pt>
                <c:pt idx="1482">
                  <c:v>1305.529078711955</c:v>
                </c:pt>
                <c:pt idx="1483">
                  <c:v>1347.3287739057407</c:v>
                </c:pt>
                <c:pt idx="1484">
                  <c:v>1245.4681036740371</c:v>
                </c:pt>
                <c:pt idx="1485">
                  <c:v>1338.2276092013458</c:v>
                </c:pt>
                <c:pt idx="1486">
                  <c:v>1210.8705929814598</c:v>
                </c:pt>
                <c:pt idx="1487">
                  <c:v>1258.1128310554627</c:v>
                </c:pt>
                <c:pt idx="1488">
                  <c:v>1243.1308640686045</c:v>
                </c:pt>
                <c:pt idx="1489">
                  <c:v>1315.3228981826587</c:v>
                </c:pt>
                <c:pt idx="1490">
                  <c:v>1439.9592751455721</c:v>
                </c:pt>
                <c:pt idx="1491">
                  <c:v>1338.853335860678</c:v>
                </c:pt>
                <c:pt idx="1492">
                  <c:v>1262.7344824620855</c:v>
                </c:pt>
                <c:pt idx="1493">
                  <c:v>1307.3748010254953</c:v>
                </c:pt>
                <c:pt idx="1494">
                  <c:v>1264.4570340806922</c:v>
                </c:pt>
                <c:pt idx="1495">
                  <c:v>1280.8882628323004</c:v>
                </c:pt>
                <c:pt idx="1496">
                  <c:v>1174.2677422585427</c:v>
                </c:pt>
                <c:pt idx="1497">
                  <c:v>1212.9391957748621</c:v>
                </c:pt>
                <c:pt idx="1498">
                  <c:v>1152.4582752046435</c:v>
                </c:pt>
                <c:pt idx="1499">
                  <c:v>1211.1111357919749</c:v>
                </c:pt>
                <c:pt idx="1500">
                  <c:v>1254.0849231061627</c:v>
                </c:pt>
                <c:pt idx="1501">
                  <c:v>1304.6064394034124</c:v>
                </c:pt>
                <c:pt idx="1502">
                  <c:v>1171.7890120651</c:v>
                </c:pt>
                <c:pt idx="1503">
                  <c:v>1019.3498101836446</c:v>
                </c:pt>
                <c:pt idx="1504">
                  <c:v>1000.7863177164566</c:v>
                </c:pt>
                <c:pt idx="1505">
                  <c:v>885.84908978676253</c:v>
                </c:pt>
                <c:pt idx="1506">
                  <c:v>940.06606861808791</c:v>
                </c:pt>
                <c:pt idx="1507">
                  <c:v>939.65965375612063</c:v>
                </c:pt>
                <c:pt idx="1508">
                  <c:v>943.37354622215105</c:v>
                </c:pt>
                <c:pt idx="1509">
                  <c:v>1008.774683334844</c:v>
                </c:pt>
                <c:pt idx="1510">
                  <c:v>1029.0682485940006</c:v>
                </c:pt>
                <c:pt idx="1511">
                  <c:v>1067.7156858736544</c:v>
                </c:pt>
                <c:pt idx="1512">
                  <c:v>1055.6810819370326</c:v>
                </c:pt>
                <c:pt idx="1513">
                  <c:v>1042.7814290521756</c:v>
                </c:pt>
                <c:pt idx="1514">
                  <c:v>965.02121628323869</c:v>
                </c:pt>
                <c:pt idx="1515">
                  <c:v>965.79894973369335</c:v>
                </c:pt>
                <c:pt idx="1516">
                  <c:v>925.49663452433924</c:v>
                </c:pt>
                <c:pt idx="1517">
                  <c:v>993.26450850418007</c:v>
                </c:pt>
                <c:pt idx="1518">
                  <c:v>1011.8449063775582</c:v>
                </c:pt>
                <c:pt idx="1519">
                  <c:v>1036.4355331074569</c:v>
                </c:pt>
                <c:pt idx="1520">
                  <c:v>1009.210836744463</c:v>
                </c:pt>
                <c:pt idx="1521">
                  <c:v>1001.1904240506774</c:v>
                </c:pt>
                <c:pt idx="1522">
                  <c:v>978.07188888705286</c:v>
                </c:pt>
                <c:pt idx="1523">
                  <c:v>960.0111897669226</c:v>
                </c:pt>
                <c:pt idx="1524">
                  <c:v>1007.0590058333918</c:v>
                </c:pt>
                <c:pt idx="1525">
                  <c:v>974.18313992452408</c:v>
                </c:pt>
                <c:pt idx="1526">
                  <c:v>989.87400528681951</c:v>
                </c:pt>
                <c:pt idx="1527">
                  <c:v>1033.6449879767126</c:v>
                </c:pt>
                <c:pt idx="1528">
                  <c:v>1063.9240162286496</c:v>
                </c:pt>
                <c:pt idx="1529">
                  <c:v>1162.267931181224</c:v>
                </c:pt>
                <c:pt idx="1530">
                  <c:v>1123.4297080627389</c:v>
                </c:pt>
                <c:pt idx="1531">
                  <c:v>1117.2222226599229</c:v>
                </c:pt>
                <c:pt idx="1532">
                  <c:v>1153.746298837777</c:v>
                </c:pt>
                <c:pt idx="1533">
                  <c:v>1107.9437665567527</c:v>
                </c:pt>
                <c:pt idx="1534">
                  <c:v>1182.7270648634264</c:v>
                </c:pt>
                <c:pt idx="1535">
                  <c:v>1230.0861058168696</c:v>
                </c:pt>
                <c:pt idx="1536">
                  <c:v>1386.917529069586</c:v>
                </c:pt>
                <c:pt idx="1537">
                  <c:v>1476.6654663852751</c:v>
                </c:pt>
                <c:pt idx="1538">
                  <c:v>1440.7134957882724</c:v>
                </c:pt>
                <c:pt idx="1539">
                  <c:v>1455.6980231446025</c:v>
                </c:pt>
                <c:pt idx="1540">
                  <c:v>1608.4325154643241</c:v>
                </c:pt>
                <c:pt idx="1541">
                  <c:v>1493.366480878811</c:v>
                </c:pt>
                <c:pt idx="1542">
                  <c:v>1582.1864946496528</c:v>
                </c:pt>
                <c:pt idx="1543">
                  <c:v>1571.824312551586</c:v>
                </c:pt>
                <c:pt idx="1544">
                  <c:v>1584.4031831981802</c:v>
                </c:pt>
                <c:pt idx="1545">
                  <c:v>1596.2773813190688</c:v>
                </c:pt>
                <c:pt idx="1546">
                  <c:v>1677.0549361708388</c:v>
                </c:pt>
                <c:pt idx="1547">
                  <c:v>1929.2265046356613</c:v>
                </c:pt>
                <c:pt idx="1548">
                  <c:v>2024.8035516653156</c:v>
                </c:pt>
                <c:pt idx="1549">
                  <c:v>1975.2453017355178</c:v>
                </c:pt>
                <c:pt idx="1550">
                  <c:v>1949.8451912340615</c:v>
                </c:pt>
                <c:pt idx="1551">
                  <c:v>2062.1145135038241</c:v>
                </c:pt>
                <c:pt idx="1552">
                  <c:v>2174.9417399495201</c:v>
                </c:pt>
                <c:pt idx="1553">
                  <c:v>2181.7174962610061</c:v>
                </c:pt>
                <c:pt idx="1554">
                  <c:v>2348.6681130228467</c:v>
                </c:pt>
                <c:pt idx="1555">
                  <c:v>2583.0216052395399</c:v>
                </c:pt>
                <c:pt idx="1556">
                  <c:v>2565.500455382261</c:v>
                </c:pt>
                <c:pt idx="1557">
                  <c:v>2688.1296410104519</c:v>
                </c:pt>
                <c:pt idx="1558">
                  <c:v>2871.6286121319208</c:v>
                </c:pt>
                <c:pt idx="1559">
                  <c:v>2793.5625427861128</c:v>
                </c:pt>
                <c:pt idx="1560">
                  <c:v>3019.1909364853386</c:v>
                </c:pt>
                <c:pt idx="1561">
                  <c:v>2956.4116747499497</c:v>
                </c:pt>
                <c:pt idx="1562">
                  <c:v>2262.1378649782832</c:v>
                </c:pt>
                <c:pt idx="1563">
                  <c:v>3010.6819891135851</c:v>
                </c:pt>
                <c:pt idx="1564">
                  <c:v>2871.9059051147292</c:v>
                </c:pt>
                <c:pt idx="1565">
                  <c:v>2876.0026737595613</c:v>
                </c:pt>
                <c:pt idx="1566">
                  <c:v>2956.6018595117166</c:v>
                </c:pt>
                <c:pt idx="1567">
                  <c:v>2814.6537272518995</c:v>
                </c:pt>
                <c:pt idx="1568">
                  <c:v>2834.1387892622683</c:v>
                </c:pt>
                <c:pt idx="1569">
                  <c:v>2731.9643578031751</c:v>
                </c:pt>
                <c:pt idx="1570">
                  <c:v>2619.6627237523198</c:v>
                </c:pt>
                <c:pt idx="1571">
                  <c:v>2620.2914605313777</c:v>
                </c:pt>
                <c:pt idx="1572">
                  <c:v>2500.472182448852</c:v>
                </c:pt>
                <c:pt idx="1573">
                  <c:v>2853.2813589080174</c:v>
                </c:pt>
                <c:pt idx="1574">
                  <c:v>2948.422912557774</c:v>
                </c:pt>
                <c:pt idx="1575">
                  <c:v>3380.030688546874</c:v>
                </c:pt>
                <c:pt idx="1576">
                  <c:v>4014.3047532497649</c:v>
                </c:pt>
                <c:pt idx="1577">
                  <c:v>4000.5527191804804</c:v>
                </c:pt>
                <c:pt idx="1578">
                  <c:v>3974.9325719853532</c:v>
                </c:pt>
                <c:pt idx="1579">
                  <c:v>4194.9272035625709</c:v>
                </c:pt>
                <c:pt idx="1580">
                  <c:v>4173.2030868239544</c:v>
                </c:pt>
                <c:pt idx="1581">
                  <c:v>4150.3619266870401</c:v>
                </c:pt>
                <c:pt idx="1582">
                  <c:v>5348.2059402304267</c:v>
                </c:pt>
                <c:pt idx="1583">
                  <c:v>5387.1752804821945</c:v>
                </c:pt>
                <c:pt idx="1584">
                  <c:v>6157.6468495040399</c:v>
                </c:pt>
                <c:pt idx="1585">
                  <c:v>6247.3623058389085</c:v>
                </c:pt>
                <c:pt idx="1586">
                  <c:v>7179.9395947217054</c:v>
                </c:pt>
                <c:pt idx="1587">
                  <c:v>8519.859337876167</c:v>
                </c:pt>
                <c:pt idx="1588">
                  <c:v>9540.3950189161333</c:v>
                </c:pt>
                <c:pt idx="1589">
                  <c:v>11124.481335552118</c:v>
                </c:pt>
                <c:pt idx="1590">
                  <c:v>11058.346781873084</c:v>
                </c:pt>
                <c:pt idx="1591">
                  <c:v>7859.216934410244</c:v>
                </c:pt>
                <c:pt idx="1592">
                  <c:v>8186.567599946261</c:v>
                </c:pt>
                <c:pt idx="1593">
                  <c:v>9071.4218174285998</c:v>
                </c:pt>
                <c:pt idx="1594">
                  <c:v>10682.400703487383</c:v>
                </c:pt>
                <c:pt idx="1595">
                  <c:v>8550.5871271715023</c:v>
                </c:pt>
                <c:pt idx="1596">
                  <c:v>9004.4751025784772</c:v>
                </c:pt>
                <c:pt idx="1597">
                  <c:v>8232.3753574825532</c:v>
                </c:pt>
                <c:pt idx="1598">
                  <c:v>6757.7129442368314</c:v>
                </c:pt>
                <c:pt idx="1599">
                  <c:v>7451.3409452620645</c:v>
                </c:pt>
                <c:pt idx="1600">
                  <c:v>7395.1830875465403</c:v>
                </c:pt>
                <c:pt idx="1601">
                  <c:v>6728.1150908803511</c:v>
                </c:pt>
                <c:pt idx="1602">
                  <c:v>6453.6932942154299</c:v>
                </c:pt>
                <c:pt idx="1603">
                  <c:v>6923.8346764250091</c:v>
                </c:pt>
                <c:pt idx="1604">
                  <c:v>7794.9520661789966</c:v>
                </c:pt>
                <c:pt idx="1605">
                  <c:v>7407.7221745498246</c:v>
                </c:pt>
                <c:pt idx="1606">
                  <c:v>8358.2779965214231</c:v>
                </c:pt>
                <c:pt idx="1607">
                  <c:v>8922.6446607374146</c:v>
                </c:pt>
                <c:pt idx="1608">
                  <c:v>9171.085179186568</c:v>
                </c:pt>
                <c:pt idx="1609">
                  <c:v>9225.6497464189051</c:v>
                </c:pt>
                <c:pt idx="1610">
                  <c:v>12497.671382387289</c:v>
                </c:pt>
                <c:pt idx="1611">
                  <c:v>14184.625468813765</c:v>
                </c:pt>
                <c:pt idx="1612">
                  <c:v>12510.338549621323</c:v>
                </c:pt>
                <c:pt idx="1613">
                  <c:v>13956.012297022338</c:v>
                </c:pt>
                <c:pt idx="1614">
                  <c:v>14251.038967654402</c:v>
                </c:pt>
                <c:pt idx="1615">
                  <c:v>14775.430399854764</c:v>
                </c:pt>
                <c:pt idx="1616">
                  <c:v>17103.373339824255</c:v>
                </c:pt>
                <c:pt idx="1617">
                  <c:v>16858.265886479134</c:v>
                </c:pt>
                <c:pt idx="1618">
                  <c:v>19004.049073311766</c:v>
                </c:pt>
                <c:pt idx="1619">
                  <c:v>17701.673798545617</c:v>
                </c:pt>
                <c:pt idx="1620">
                  <c:v>13531.693642753384</c:v>
                </c:pt>
                <c:pt idx="1621">
                  <c:v>14441.550758397305</c:v>
                </c:pt>
                <c:pt idx="1622">
                  <c:v>14208.291529996197</c:v>
                </c:pt>
                <c:pt idx="1623">
                  <c:v>12430.588640759277</c:v>
                </c:pt>
                <c:pt idx="1624">
                  <c:v>13785.218478417062</c:v>
                </c:pt>
                <c:pt idx="1625">
                  <c:v>13203.316305230843</c:v>
                </c:pt>
                <c:pt idx="1626">
                  <c:v>14897.318679378983</c:v>
                </c:pt>
                <c:pt idx="1627">
                  <c:v>13373.737062834825</c:v>
                </c:pt>
                <c:pt idx="1628">
                  <c:v>14051.664465254653</c:v>
                </c:pt>
                <c:pt idx="1629">
                  <c:v>15521.499540724233</c:v>
                </c:pt>
                <c:pt idx="1630">
                  <c:v>17054.621814065296</c:v>
                </c:pt>
                <c:pt idx="1631">
                  <c:v>18244.031896476499</c:v>
                </c:pt>
                <c:pt idx="1632">
                  <c:v>19102.260070593737</c:v>
                </c:pt>
                <c:pt idx="1633">
                  <c:v>18565.583914209157</c:v>
                </c:pt>
                <c:pt idx="1634">
                  <c:v>18439.815112725322</c:v>
                </c:pt>
                <c:pt idx="1635">
                  <c:v>17778.477242986508</c:v>
                </c:pt>
                <c:pt idx="1636">
                  <c:v>19092.278467168449</c:v>
                </c:pt>
                <c:pt idx="1637">
                  <c:v>18666.97155066815</c:v>
                </c:pt>
                <c:pt idx="1638">
                  <c:v>19733.215783527598</c:v>
                </c:pt>
                <c:pt idx="1639">
                  <c:v>17321.985277795815</c:v>
                </c:pt>
                <c:pt idx="1640">
                  <c:v>16838.841725948423</c:v>
                </c:pt>
                <c:pt idx="1641">
                  <c:v>16673.119249347401</c:v>
                </c:pt>
                <c:pt idx="1642">
                  <c:v>15109.428691739749</c:v>
                </c:pt>
                <c:pt idx="1643">
                  <c:v>16062.845726884159</c:v>
                </c:pt>
                <c:pt idx="1644">
                  <c:v>18514.361106453609</c:v>
                </c:pt>
                <c:pt idx="1645">
                  <c:v>19464.690203223759</c:v>
                </c:pt>
                <c:pt idx="1646">
                  <c:v>19200.21292480874</c:v>
                </c:pt>
                <c:pt idx="1647">
                  <c:v>19397.675116793362</c:v>
                </c:pt>
                <c:pt idx="1648">
                  <c:v>19546.274578018369</c:v>
                </c:pt>
                <c:pt idx="1649">
                  <c:v>18813.869824327372</c:v>
                </c:pt>
                <c:pt idx="1650">
                  <c:v>17226.228411515734</c:v>
                </c:pt>
                <c:pt idx="1651">
                  <c:v>18356.534952900885</c:v>
                </c:pt>
                <c:pt idx="1652">
                  <c:v>18734.277372171655</c:v>
                </c:pt>
                <c:pt idx="1653">
                  <c:v>19881.951728377644</c:v>
                </c:pt>
                <c:pt idx="1654">
                  <c:v>21932.557020459888</c:v>
                </c:pt>
                <c:pt idx="1655">
                  <c:v>21061.607928206278</c:v>
                </c:pt>
                <c:pt idx="1656">
                  <c:v>22018.616667850009</c:v>
                </c:pt>
                <c:pt idx="1657">
                  <c:v>20711.084189315792</c:v>
                </c:pt>
                <c:pt idx="1658">
                  <c:v>16795.116509365405</c:v>
                </c:pt>
                <c:pt idx="1659">
                  <c:v>17139.86772803159</c:v>
                </c:pt>
                <c:pt idx="1660">
                  <c:v>16470.873419411495</c:v>
                </c:pt>
                <c:pt idx="1661">
                  <c:v>14776.233893601677</c:v>
                </c:pt>
                <c:pt idx="1662">
                  <c:v>13648.965383834327</c:v>
                </c:pt>
                <c:pt idx="1663">
                  <c:v>15394.619799610628</c:v>
                </c:pt>
                <c:pt idx="1664">
                  <c:v>15764.74442977218</c:v>
                </c:pt>
                <c:pt idx="1665">
                  <c:v>16173.252644897362</c:v>
                </c:pt>
                <c:pt idx="1666">
                  <c:v>14612.2768133631</c:v>
                </c:pt>
                <c:pt idx="1667">
                  <c:v>16982.437987112458</c:v>
                </c:pt>
                <c:pt idx="1668">
                  <c:v>17249.370340888836</c:v>
                </c:pt>
                <c:pt idx="1669">
                  <c:v>15298.347721437822</c:v>
                </c:pt>
                <c:pt idx="1670">
                  <c:v>16861.103199074485</c:v>
                </c:pt>
                <c:pt idx="1671">
                  <c:v>16206.795131696379</c:v>
                </c:pt>
                <c:pt idx="1672">
                  <c:v>17102.980283250879</c:v>
                </c:pt>
                <c:pt idx="1673">
                  <c:v>15883.37674748821</c:v>
                </c:pt>
                <c:pt idx="1674">
                  <c:v>16500.676007081558</c:v>
                </c:pt>
                <c:pt idx="1675">
                  <c:v>15128.255030998587</c:v>
                </c:pt>
                <c:pt idx="1676">
                  <c:v>11732.242737424569</c:v>
                </c:pt>
                <c:pt idx="1677">
                  <c:v>12613.200662694557</c:v>
                </c:pt>
                <c:pt idx="1678">
                  <c:v>9511.0651581611255</c:v>
                </c:pt>
                <c:pt idx="1679">
                  <c:v>9130.9386188683511</c:v>
                </c:pt>
                <c:pt idx="1680">
                  <c:v>7540.6034358215993</c:v>
                </c:pt>
                <c:pt idx="1681">
                  <c:v>7876.8541888673908</c:v>
                </c:pt>
                <c:pt idx="1682">
                  <c:v>6245.7793365626094</c:v>
                </c:pt>
                <c:pt idx="1683">
                  <c:v>7483.7340706690038</c:v>
                </c:pt>
                <c:pt idx="1684">
                  <c:v>6579.4849226813849</c:v>
                </c:pt>
                <c:pt idx="1685">
                  <c:v>7014.5682330274294</c:v>
                </c:pt>
                <c:pt idx="1686">
                  <c:v>7106.6167264985925</c:v>
                </c:pt>
                <c:pt idx="1687">
                  <c:v>5993.5623307303213</c:v>
                </c:pt>
                <c:pt idx="1688">
                  <c:v>6046.9288978307031</c:v>
                </c:pt>
                <c:pt idx="1689">
                  <c:v>6733.3709512574778</c:v>
                </c:pt>
                <c:pt idx="1690">
                  <c:v>6970.6042324904829</c:v>
                </c:pt>
                <c:pt idx="1691">
                  <c:v>6337.30422210492</c:v>
                </c:pt>
                <c:pt idx="1692">
                  <c:v>5886.5456877895394</c:v>
                </c:pt>
                <c:pt idx="1693">
                  <c:v>4983.7104346019132</c:v>
                </c:pt>
                <c:pt idx="1694">
                  <c:v>6030.8541079641454</c:v>
                </c:pt>
                <c:pt idx="1695">
                  <c:v>6131.1601604356674</c:v>
                </c:pt>
                <c:pt idx="1696">
                  <c:v>6347.0110417726419</c:v>
                </c:pt>
                <c:pt idx="1697">
                  <c:v>7156.1403681358279</c:v>
                </c:pt>
                <c:pt idx="1698">
                  <c:v>7248.0453299227174</c:v>
                </c:pt>
                <c:pt idx="1699">
                  <c:v>6739.1866722735576</c:v>
                </c:pt>
                <c:pt idx="1700">
                  <c:v>6412.8754705438814</c:v>
                </c:pt>
                <c:pt idx="1701">
                  <c:v>5592.9217785920137</c:v>
                </c:pt>
                <c:pt idx="1702">
                  <c:v>4726.7620990469159</c:v>
                </c:pt>
                <c:pt idx="1703">
                  <c:v>4722.1257800184367</c:v>
                </c:pt>
                <c:pt idx="1704">
                  <c:v>4839.6148023759424</c:v>
                </c:pt>
                <c:pt idx="1705">
                  <c:v>5424.1521506814715</c:v>
                </c:pt>
                <c:pt idx="1706">
                  <c:v>4567.2200052384869</c:v>
                </c:pt>
                <c:pt idx="1707">
                  <c:v>5224.3174464715312</c:v>
                </c:pt>
                <c:pt idx="1708">
                  <c:v>5798.7074251317781</c:v>
                </c:pt>
                <c:pt idx="1709">
                  <c:v>5256.1978630730855</c:v>
                </c:pt>
                <c:pt idx="1710">
                  <c:v>4740.3714095469804</c:v>
                </c:pt>
                <c:pt idx="1711">
                  <c:v>4812.8427987792711</c:v>
                </c:pt>
                <c:pt idx="1712">
                  <c:v>5012.4574831905893</c:v>
                </c:pt>
                <c:pt idx="1713">
                  <c:v>5219.4473521795899</c:v>
                </c:pt>
                <c:pt idx="1714">
                  <c:v>4702.3295432579371</c:v>
                </c:pt>
                <c:pt idx="1715">
                  <c:v>4841.4256374126571</c:v>
                </c:pt>
                <c:pt idx="1716">
                  <c:v>4637.1207006545437</c:v>
                </c:pt>
                <c:pt idx="1717">
                  <c:v>4486.5366042328842</c:v>
                </c:pt>
                <c:pt idx="1718">
                  <c:v>4626.7085671011318</c:v>
                </c:pt>
                <c:pt idx="1719">
                  <c:v>4249.6556327735725</c:v>
                </c:pt>
                <c:pt idx="1720">
                  <c:v>4390.2096154746105</c:v>
                </c:pt>
                <c:pt idx="1721">
                  <c:v>4046.5240590160524</c:v>
                </c:pt>
                <c:pt idx="1722">
                  <c:v>3790.0540305698291</c:v>
                </c:pt>
                <c:pt idx="1723">
                  <c:v>4279.8687098775799</c:v>
                </c:pt>
                <c:pt idx="1724">
                  <c:v>4479.2820732659084</c:v>
                </c:pt>
                <c:pt idx="1725">
                  <c:v>4442.323808349508</c:v>
                </c:pt>
                <c:pt idx="1726">
                  <c:v>6420.1980715448699</c:v>
                </c:pt>
                <c:pt idx="1727">
                  <c:v>5912.4626175538906</c:v>
                </c:pt>
                <c:pt idx="1728">
                  <c:v>6706.3491081569828</c:v>
                </c:pt>
                <c:pt idx="1729">
                  <c:v>6474.9064340375444</c:v>
                </c:pt>
                <c:pt idx="1730">
                  <c:v>6537.0737705868523</c:v>
                </c:pt>
                <c:pt idx="1731">
                  <c:v>6282.4281613429248</c:v>
                </c:pt>
                <c:pt idx="1732">
                  <c:v>5892.4017789132431</c:v>
                </c:pt>
                <c:pt idx="1733">
                  <c:v>6474.0535459924104</c:v>
                </c:pt>
                <c:pt idx="1734">
                  <c:v>6767.8594127594151</c:v>
                </c:pt>
                <c:pt idx="1735">
                  <c:v>7503.4519591234748</c:v>
                </c:pt>
                <c:pt idx="1736">
                  <c:v>8576.689538551258</c:v>
                </c:pt>
                <c:pt idx="1737">
                  <c:v>8378.0442222017391</c:v>
                </c:pt>
                <c:pt idx="1738">
                  <c:v>8726.8976610490408</c:v>
                </c:pt>
                <c:pt idx="1739">
                  <c:v>7943.9648114416104</c:v>
                </c:pt>
                <c:pt idx="1740">
                  <c:v>8703.2388407994222</c:v>
                </c:pt>
                <c:pt idx="1741">
                  <c:v>8540.407716933074</c:v>
                </c:pt>
                <c:pt idx="1742">
                  <c:v>8314.1036579295342</c:v>
                </c:pt>
                <c:pt idx="1743">
                  <c:v>8079.3024869284145</c:v>
                </c:pt>
                <c:pt idx="1744">
                  <c:v>8751.9566445590244</c:v>
                </c:pt>
                <c:pt idx="1745">
                  <c:v>9521.852500930534</c:v>
                </c:pt>
                <c:pt idx="1746">
                  <c:v>9711.1838116454255</c:v>
                </c:pt>
                <c:pt idx="1747">
                  <c:v>9308.2704703726595</c:v>
                </c:pt>
                <c:pt idx="1748">
                  <c:v>9525.4672097989605</c:v>
                </c:pt>
                <c:pt idx="1749">
                  <c:v>8783.0401063280351</c:v>
                </c:pt>
                <c:pt idx="1750">
                  <c:v>9343.1830324354069</c:v>
                </c:pt>
                <c:pt idx="1751">
                  <c:v>9458.4979143863366</c:v>
                </c:pt>
                <c:pt idx="1752">
                  <c:v>8922.5047640162156</c:v>
                </c:pt>
                <c:pt idx="1753">
                  <c:v>9271.1330237218917</c:v>
                </c:pt>
                <c:pt idx="1754">
                  <c:v>9678.3696569062304</c:v>
                </c:pt>
                <c:pt idx="1755">
                  <c:v>10201.166076831245</c:v>
                </c:pt>
                <c:pt idx="1756">
                  <c:v>8609.2534974419923</c:v>
                </c:pt>
                <c:pt idx="1757">
                  <c:v>8526.6451644859953</c:v>
                </c:pt>
                <c:pt idx="1758">
                  <c:v>8568.7983481020237</c:v>
                </c:pt>
                <c:pt idx="1759">
                  <c:v>8215.7784514456871</c:v>
                </c:pt>
                <c:pt idx="1760">
                  <c:v>7899.3210742499887</c:v>
                </c:pt>
                <c:pt idx="1761">
                  <c:v>8497.0328252671425</c:v>
                </c:pt>
                <c:pt idx="1762">
                  <c:v>9118.3851137898746</c:v>
                </c:pt>
                <c:pt idx="1763">
                  <c:v>8864.6403607309094</c:v>
                </c:pt>
                <c:pt idx="1764">
                  <c:v>8848.5080955160611</c:v>
                </c:pt>
                <c:pt idx="1765">
                  <c:v>7458.7383334943743</c:v>
                </c:pt>
                <c:pt idx="1766">
                  <c:v>6859.5205070805023</c:v>
                </c:pt>
                <c:pt idx="1767">
                  <c:v>7313.7501877770537</c:v>
                </c:pt>
                <c:pt idx="1768">
                  <c:v>7785.4412733370991</c:v>
                </c:pt>
                <c:pt idx="1769">
                  <c:v>6951.5924667547224</c:v>
                </c:pt>
                <c:pt idx="1770">
                  <c:v>7154.7124455293424</c:v>
                </c:pt>
                <c:pt idx="1771">
                  <c:v>6642.0559997243645</c:v>
                </c:pt>
                <c:pt idx="1772">
                  <c:v>6496.6995577887737</c:v>
                </c:pt>
                <c:pt idx="1773">
                  <c:v>7277.4610906064463</c:v>
                </c:pt>
                <c:pt idx="1774">
                  <c:v>8865.8599269328424</c:v>
                </c:pt>
                <c:pt idx="1775">
                  <c:v>9404.1648630415566</c:v>
                </c:pt>
                <c:pt idx="1776">
                  <c:v>10070.133993010948</c:v>
                </c:pt>
                <c:pt idx="1777">
                  <c:v>11676.087960751056</c:v>
                </c:pt>
                <c:pt idx="1778">
                  <c:v>11176.676387911173</c:v>
                </c:pt>
                <c:pt idx="1779">
                  <c:v>11467.609287885885</c:v>
                </c:pt>
                <c:pt idx="1780">
                  <c:v>12647.966433061811</c:v>
                </c:pt>
                <c:pt idx="1781">
                  <c:v>11702.132896695897</c:v>
                </c:pt>
                <c:pt idx="1782">
                  <c:v>12500.776145309324</c:v>
                </c:pt>
                <c:pt idx="1783">
                  <c:v>12689.522633959794</c:v>
                </c:pt>
                <c:pt idx="1784">
                  <c:v>14376.831947303217</c:v>
                </c:pt>
                <c:pt idx="1785">
                  <c:v>14132.333757780758</c:v>
                </c:pt>
                <c:pt idx="1786">
                  <c:v>15582.016651613279</c:v>
                </c:pt>
                <c:pt idx="1787">
                  <c:v>16773.782103623234</c:v>
                </c:pt>
                <c:pt idx="1788">
                  <c:v>14787.377298698373</c:v>
                </c:pt>
                <c:pt idx="1789">
                  <c:v>13806.979792435817</c:v>
                </c:pt>
                <c:pt idx="1790">
                  <c:v>14558.679200736138</c:v>
                </c:pt>
                <c:pt idx="1791">
                  <c:v>14193.438227905719</c:v>
                </c:pt>
                <c:pt idx="1792">
                  <c:v>12760.301331999677</c:v>
                </c:pt>
                <c:pt idx="1793">
                  <c:v>13774.272255489721</c:v>
                </c:pt>
                <c:pt idx="1794">
                  <c:v>14319.913699516368</c:v>
                </c:pt>
                <c:pt idx="1795">
                  <c:v>13685.315861922229</c:v>
                </c:pt>
                <c:pt idx="1796">
                  <c:v>14755.849242465201</c:v>
                </c:pt>
                <c:pt idx="1797">
                  <c:v>14311.888898520885</c:v>
                </c:pt>
                <c:pt idx="1798">
                  <c:v>13539.944463624088</c:v>
                </c:pt>
                <c:pt idx="1799">
                  <c:v>13543.025766775387</c:v>
                </c:pt>
                <c:pt idx="1800">
                  <c:v>15794.483093820185</c:v>
                </c:pt>
                <c:pt idx="1801">
                  <c:v>16336.8100607695</c:v>
                </c:pt>
                <c:pt idx="1802">
                  <c:v>15581.058330389418</c:v>
                </c:pt>
                <c:pt idx="1803">
                  <c:v>15101.694015286144</c:v>
                </c:pt>
                <c:pt idx="1804">
                  <c:v>14722.067608078889</c:v>
                </c:pt>
                <c:pt idx="1805">
                  <c:v>14559.19272909535</c:v>
                </c:pt>
                <c:pt idx="1806">
                  <c:v>12645.819203989517</c:v>
                </c:pt>
                <c:pt idx="1807">
                  <c:v>12988.313699887736</c:v>
                </c:pt>
                <c:pt idx="1808">
                  <c:v>11928.858289023043</c:v>
                </c:pt>
                <c:pt idx="1809">
                  <c:v>11897.560655259929</c:v>
                </c:pt>
                <c:pt idx="1810">
                  <c:v>11010.112175231534</c:v>
                </c:pt>
                <c:pt idx="1811">
                  <c:v>11803.285546575651</c:v>
                </c:pt>
                <c:pt idx="1812">
                  <c:v>11581.168016044205</c:v>
                </c:pt>
                <c:pt idx="1813">
                  <c:v>10222.523267732491</c:v>
                </c:pt>
                <c:pt idx="1814">
                  <c:v>11735.860731257866</c:v>
                </c:pt>
                <c:pt idx="1815">
                  <c:v>11455.095768504023</c:v>
                </c:pt>
                <c:pt idx="1816">
                  <c:v>11141.581829405839</c:v>
                </c:pt>
                <c:pt idx="1817">
                  <c:v>11210.908041239345</c:v>
                </c:pt>
                <c:pt idx="1818">
                  <c:v>9783.0713822499893</c:v>
                </c:pt>
                <c:pt idx="1819">
                  <c:v>8111.8359777380083</c:v>
                </c:pt>
                <c:pt idx="1820">
                  <c:v>8649.6772873306163</c:v>
                </c:pt>
                <c:pt idx="1821">
                  <c:v>8755.0875500889542</c:v>
                </c:pt>
                <c:pt idx="1822">
                  <c:v>7635.2496020886256</c:v>
                </c:pt>
                <c:pt idx="1823">
                  <c:v>7885.4541539685815</c:v>
                </c:pt>
                <c:pt idx="1824">
                  <c:v>7267.6323817518023</c:v>
                </c:pt>
                <c:pt idx="1825">
                  <c:v>7660.0777970729432</c:v>
                </c:pt>
                <c:pt idx="1826">
                  <c:v>8131.591851590586</c:v>
                </c:pt>
                <c:pt idx="1827">
                  <c:v>7688.4009420710636</c:v>
                </c:pt>
                <c:pt idx="1828">
                  <c:v>7127.4141107727473</c:v>
                </c:pt>
                <c:pt idx="1829">
                  <c:v>7382.0755254004616</c:v>
                </c:pt>
                <c:pt idx="1830">
                  <c:v>7884.4527073429126</c:v>
                </c:pt>
                <c:pt idx="1831">
                  <c:v>7996.0559381436206</c:v>
                </c:pt>
                <c:pt idx="1832">
                  <c:v>8648.7777899886969</c:v>
                </c:pt>
                <c:pt idx="1833">
                  <c:v>8724.7548412807027</c:v>
                </c:pt>
                <c:pt idx="1834">
                  <c:v>7522.3146541366541</c:v>
                </c:pt>
                <c:pt idx="1835">
                  <c:v>7373.5465080550075</c:v>
                </c:pt>
                <c:pt idx="1836">
                  <c:v>7295.0048414593666</c:v>
                </c:pt>
                <c:pt idx="1837">
                  <c:v>6861.7998151203983</c:v>
                </c:pt>
                <c:pt idx="1838">
                  <c:v>6874.964354364457</c:v>
                </c:pt>
                <c:pt idx="1839">
                  <c:v>7005.1427144506306</c:v>
                </c:pt>
                <c:pt idx="1840">
                  <c:v>6255.614651492594</c:v>
                </c:pt>
                <c:pt idx="1841">
                  <c:v>6077.7718812418798</c:v>
                </c:pt>
                <c:pt idx="1842">
                  <c:v>5761.3091953924695</c:v>
                </c:pt>
                <c:pt idx="1843">
                  <c:v>5814.0243782534408</c:v>
                </c:pt>
                <c:pt idx="1844">
                  <c:v>5881.2405738926045</c:v>
                </c:pt>
                <c:pt idx="1845">
                  <c:v>6182.9178098919128</c:v>
                </c:pt>
                <c:pt idx="1846">
                  <c:v>5880.8796710545248</c:v>
                </c:pt>
                <c:pt idx="1847">
                  <c:v>6028.3361283833365</c:v>
                </c:pt>
                <c:pt idx="1848">
                  <c:v>5610.8257896573996</c:v>
                </c:pt>
                <c:pt idx="1849">
                  <c:v>5584.9429129769023</c:v>
                </c:pt>
                <c:pt idx="1850">
                  <c:v>5872.5854596087502</c:v>
                </c:pt>
                <c:pt idx="1851">
                  <c:v>4638.7003516934501</c:v>
                </c:pt>
                <c:pt idx="1852">
                  <c:v>4406.469694579836</c:v>
                </c:pt>
                <c:pt idx="1853">
                  <c:v>4319.4030071601692</c:v>
                </c:pt>
                <c:pt idx="1854">
                  <c:v>4356.8713179278884</c:v>
                </c:pt>
                <c:pt idx="1855">
                  <c:v>3999.0621197278269</c:v>
                </c:pt>
                <c:pt idx="1856">
                  <c:v>4500.3862990478337</c:v>
                </c:pt>
                <c:pt idx="1857">
                  <c:v>4664.1184172862368</c:v>
                </c:pt>
                <c:pt idx="1858">
                  <c:v>4688.4803542852605</c:v>
                </c:pt>
                <c:pt idx="1859">
                  <c:v>4432.850271019398</c:v>
                </c:pt>
                <c:pt idx="1860">
                  <c:v>4131.5945386132998</c:v>
                </c:pt>
                <c:pt idx="1861">
                  <c:v>5126.4296129418926</c:v>
                </c:pt>
                <c:pt idx="1862">
                  <c:v>6031.8146366915598</c:v>
                </c:pt>
                <c:pt idx="1863">
                  <c:v>6058.6428883310909</c:v>
                </c:pt>
                <c:pt idx="1864">
                  <c:v>6197.4326993160967</c:v>
                </c:pt>
                <c:pt idx="1865">
                  <c:v>6007.2537344431539</c:v>
                </c:pt>
                <c:pt idx="1866">
                  <c:v>5520.714891051327</c:v>
                </c:pt>
                <c:pt idx="1867">
                  <c:v>5470.8135157221204</c:v>
                </c:pt>
                <c:pt idx="1868">
                  <c:v>5989.8596028058992</c:v>
                </c:pt>
                <c:pt idx="1869">
                  <c:v>5974.4778484395556</c:v>
                </c:pt>
                <c:pt idx="1870">
                  <c:v>5088.5283836765539</c:v>
                </c:pt>
                <c:pt idx="1871">
                  <c:v>4853.4679124276054</c:v>
                </c:pt>
                <c:pt idx="1872">
                  <c:v>4359.770834988014</c:v>
                </c:pt>
                <c:pt idx="1873">
                  <c:v>4288.7165566880794</c:v>
                </c:pt>
                <c:pt idx="1874">
                  <c:v>4450.7387703272607</c:v>
                </c:pt>
                <c:pt idx="1875">
                  <c:v>4622.0310556392988</c:v>
                </c:pt>
                <c:pt idx="1876">
                  <c:v>5301.6540724198958</c:v>
                </c:pt>
                <c:pt idx="1877">
                  <c:v>5867.5228003302718</c:v>
                </c:pt>
                <c:pt idx="1878">
                  <c:v>5783.4430340180861</c:v>
                </c:pt>
                <c:pt idx="1879">
                  <c:v>5300.3819146115056</c:v>
                </c:pt>
                <c:pt idx="1880">
                  <c:v>4658.7211182644678</c:v>
                </c:pt>
                <c:pt idx="1881">
                  <c:v>4180.4781739780037</c:v>
                </c:pt>
                <c:pt idx="1882">
                  <c:v>4396.1337620870354</c:v>
                </c:pt>
                <c:pt idx="1883">
                  <c:v>5174.218284499625</c:v>
                </c:pt>
                <c:pt idx="1884">
                  <c:v>4610.133441542197</c:v>
                </c:pt>
                <c:pt idx="1885">
                  <c:v>4306.0619299924401</c:v>
                </c:pt>
                <c:pt idx="1886">
                  <c:v>4414.1246884477523</c:v>
                </c:pt>
                <c:pt idx="1887">
                  <c:v>4625.6683569561383</c:v>
                </c:pt>
                <c:pt idx="1888">
                  <c:v>4893.8676300293928</c:v>
                </c:pt>
                <c:pt idx="1889">
                  <c:v>4885.0687382572996</c:v>
                </c:pt>
                <c:pt idx="1890">
                  <c:v>5175.2143637305853</c:v>
                </c:pt>
                <c:pt idx="1891">
                  <c:v>4959.6494731056246</c:v>
                </c:pt>
                <c:pt idx="1892">
                  <c:v>5245.6513478379102</c:v>
                </c:pt>
                <c:pt idx="1893">
                  <c:v>5209.262098963427</c:v>
                </c:pt>
                <c:pt idx="1894">
                  <c:v>5665.2465546067178</c:v>
                </c:pt>
                <c:pt idx="1895">
                  <c:v>5790.3476078809235</c:v>
                </c:pt>
                <c:pt idx="1896">
                  <c:v>6703.8578419411151</c:v>
                </c:pt>
                <c:pt idx="1897">
                  <c:v>6629.5676114475191</c:v>
                </c:pt>
                <c:pt idx="1898">
                  <c:v>6438.5758696259772</c:v>
                </c:pt>
                <c:pt idx="1899">
                  <c:v>6027.9706430078613</c:v>
                </c:pt>
                <c:pt idx="1900">
                  <c:v>6241.3870927616663</c:v>
                </c:pt>
                <c:pt idx="1901">
                  <c:v>6114.4939984766424</c:v>
                </c:pt>
                <c:pt idx="1902">
                  <c:v>6127.6885762532393</c:v>
                </c:pt>
                <c:pt idx="1903">
                  <c:v>5494.9662791414576</c:v>
                </c:pt>
                <c:pt idx="1904">
                  <c:v>5394.3404701542468</c:v>
                </c:pt>
                <c:pt idx="1905">
                  <c:v>5227.128172626657</c:v>
                </c:pt>
                <c:pt idx="1906">
                  <c:v>4551.0610620614261</c:v>
                </c:pt>
                <c:pt idx="1907">
                  <c:v>4393.817533816371</c:v>
                </c:pt>
                <c:pt idx="1908">
                  <c:v>4802.8485315898852</c:v>
                </c:pt>
                <c:pt idx="1909">
                  <c:v>4498.4979542732663</c:v>
                </c:pt>
                <c:pt idx="1910">
                  <c:v>4693.1191851107669</c:v>
                </c:pt>
                <c:pt idx="1911">
                  <c:v>4884.3231320101422</c:v>
                </c:pt>
                <c:pt idx="1912">
                  <c:v>4816.4172845728899</c:v>
                </c:pt>
                <c:pt idx="1913">
                  <c:v>4820.920375704216</c:v>
                </c:pt>
                <c:pt idx="1914">
                  <c:v>4398.351290171935</c:v>
                </c:pt>
                <c:pt idx="1915">
                  <c:v>4570.7928477652704</c:v>
                </c:pt>
                <c:pt idx="1916">
                  <c:v>4129.0877858774465</c:v>
                </c:pt>
                <c:pt idx="1917">
                  <c:v>4262.5763240887163</c:v>
                </c:pt>
                <c:pt idx="1918">
                  <c:v>4500.5473296236923</c:v>
                </c:pt>
                <c:pt idx="1919">
                  <c:v>4108.3512668355552</c:v>
                </c:pt>
                <c:pt idx="1920">
                  <c:v>4161.324716845922</c:v>
                </c:pt>
                <c:pt idx="1921">
                  <c:v>3966.3097392286318</c:v>
                </c:pt>
                <c:pt idx="1922">
                  <c:v>4441.0117379517696</c:v>
                </c:pt>
                <c:pt idx="1923">
                  <c:v>3633.0486518099019</c:v>
                </c:pt>
                <c:pt idx="1924">
                  <c:v>3564.7129200727259</c:v>
                </c:pt>
                <c:pt idx="1925">
                  <c:v>2569.9689363223047</c:v>
                </c:pt>
                <c:pt idx="1926">
                  <c:v>2628.7145787057684</c:v>
                </c:pt>
                <c:pt idx="1927">
                  <c:v>2276.8103473573306</c:v>
                </c:pt>
                <c:pt idx="1928">
                  <c:v>2179.5386440128227</c:v>
                </c:pt>
                <c:pt idx="1929">
                  <c:v>2402.7804892728132</c:v>
                </c:pt>
                <c:pt idx="1930">
                  <c:v>2316.3716394539579</c:v>
                </c:pt>
                <c:pt idx="1931">
                  <c:v>2394.6748509711488</c:v>
                </c:pt>
                <c:pt idx="1932">
                  <c:v>2260.9658464372164</c:v>
                </c:pt>
                <c:pt idx="1933">
                  <c:v>2379.8801338283906</c:v>
                </c:pt>
                <c:pt idx="1934">
                  <c:v>2268.6092059382463</c:v>
                </c:pt>
                <c:pt idx="1935">
                  <c:v>2238.5435441154232</c:v>
                </c:pt>
                <c:pt idx="1936">
                  <c:v>2278.7948773937269</c:v>
                </c:pt>
                <c:pt idx="1937">
                  <c:v>2305.3045771463121</c:v>
                </c:pt>
                <c:pt idx="1938">
                  <c:v>2283.1986794856116</c:v>
                </c:pt>
                <c:pt idx="1939">
                  <c:v>2196.8742204524947</c:v>
                </c:pt>
                <c:pt idx="1940">
                  <c:v>2627.8566026101653</c:v>
                </c:pt>
                <c:pt idx="1941">
                  <c:v>2359.3652495700608</c:v>
                </c:pt>
                <c:pt idx="1942">
                  <c:v>2398.9960612093478</c:v>
                </c:pt>
                <c:pt idx="1943">
                  <c:v>2278.559063687735</c:v>
                </c:pt>
                <c:pt idx="1944">
                  <c:v>2579.2600859057366</c:v>
                </c:pt>
                <c:pt idx="1945">
                  <c:v>2506.4108239232537</c:v>
                </c:pt>
                <c:pt idx="1946">
                  <c:v>2349.6357780328935</c:v>
                </c:pt>
                <c:pt idx="1947">
                  <c:v>2326.3881811663523</c:v>
                </c:pt>
                <c:pt idx="1948">
                  <c:v>2168.4037092173403</c:v>
                </c:pt>
                <c:pt idx="1949">
                  <c:v>1296.2775054198923</c:v>
                </c:pt>
                <c:pt idx="1950">
                  <c:v>1184.9307530255339</c:v>
                </c:pt>
                <c:pt idx="1951">
                  <c:v>1132.080356222215</c:v>
                </c:pt>
                <c:pt idx="1952">
                  <c:v>1042.6213344009088</c:v>
                </c:pt>
                <c:pt idx="1953">
                  <c:v>1012.7947479108258</c:v>
                </c:pt>
                <c:pt idx="1954">
                  <c:v>1051.2643602459859</c:v>
                </c:pt>
                <c:pt idx="1955">
                  <c:v>972.50479957504092</c:v>
                </c:pt>
                <c:pt idx="1956">
                  <c:v>1047.7828685654338</c:v>
                </c:pt>
                <c:pt idx="1957">
                  <c:v>1083.0204405603467</c:v>
                </c:pt>
                <c:pt idx="1958">
                  <c:v>1036.1381118447873</c:v>
                </c:pt>
                <c:pt idx="1959">
                  <c:v>973.69795760501108</c:v>
                </c:pt>
                <c:pt idx="1960">
                  <c:v>974.28397430060988</c:v>
                </c:pt>
                <c:pt idx="1961">
                  <c:v>837.05755294143853</c:v>
                </c:pt>
                <c:pt idx="1962">
                  <c:v>885.79452873774449</c:v>
                </c:pt>
                <c:pt idx="1963">
                  <c:v>983.93233693298782</c:v>
                </c:pt>
                <c:pt idx="1964">
                  <c:v>973.10712131521063</c:v>
                </c:pt>
                <c:pt idx="1965">
                  <c:v>1123.9845718946815</c:v>
                </c:pt>
                <c:pt idx="1966">
                  <c:v>1115.0566478652122</c:v>
                </c:pt>
                <c:pt idx="1967">
                  <c:v>980.89160933718563</c:v>
                </c:pt>
                <c:pt idx="1968">
                  <c:v>871.60597321561534</c:v>
                </c:pt>
                <c:pt idx="1969">
                  <c:v>897.59300884457468</c:v>
                </c:pt>
                <c:pt idx="1970">
                  <c:v>989.05774853520006</c:v>
                </c:pt>
                <c:pt idx="1971">
                  <c:v>1043.4009531374813</c:v>
                </c:pt>
                <c:pt idx="1972">
                  <c:v>1084.774147416982</c:v>
                </c:pt>
                <c:pt idx="1973">
                  <c:v>1269.1331306438901</c:v>
                </c:pt>
                <c:pt idx="1974">
                  <c:v>1294.9799544432751</c:v>
                </c:pt>
                <c:pt idx="1975">
                  <c:v>1244.6956386460949</c:v>
                </c:pt>
                <c:pt idx="1976">
                  <c:v>1176.4998272569092</c:v>
                </c:pt>
                <c:pt idx="1977">
                  <c:v>1103.337927695713</c:v>
                </c:pt>
                <c:pt idx="1978">
                  <c:v>1004.1901497194723</c:v>
                </c:pt>
                <c:pt idx="1979">
                  <c:v>1185.262690089256</c:v>
                </c:pt>
                <c:pt idx="1980">
                  <c:v>1301.0798426957065</c:v>
                </c:pt>
                <c:pt idx="1981">
                  <c:v>1307.6555810351585</c:v>
                </c:pt>
                <c:pt idx="1982">
                  <c:v>1202.6289290522536</c:v>
                </c:pt>
                <c:pt idx="1983">
                  <c:v>1199.0635086299724</c:v>
                </c:pt>
                <c:pt idx="1984">
                  <c:v>1255.1081460491396</c:v>
                </c:pt>
                <c:pt idx="1985">
                  <c:v>1139.6359490404309</c:v>
                </c:pt>
                <c:pt idx="1986">
                  <c:v>1191.0520243554793</c:v>
                </c:pt>
                <c:pt idx="1987">
                  <c:v>1296.1618019736247</c:v>
                </c:pt>
                <c:pt idx="1988">
                  <c:v>1196.2387710718046</c:v>
                </c:pt>
                <c:pt idx="1989">
                  <c:v>1257.4829039047081</c:v>
                </c:pt>
                <c:pt idx="1990">
                  <c:v>1320.6352571970958</c:v>
                </c:pt>
                <c:pt idx="1991">
                  <c:v>1319.2879787276679</c:v>
                </c:pt>
                <c:pt idx="1992">
                  <c:v>1292.4618144006088</c:v>
                </c:pt>
                <c:pt idx="1993">
                  <c:v>1286.4238484469936</c:v>
                </c:pt>
                <c:pt idx="1994">
                  <c:v>1209.7673741115655</c:v>
                </c:pt>
                <c:pt idx="1995">
                  <c:v>1219.4845126859595</c:v>
                </c:pt>
                <c:pt idx="1996">
                  <c:v>999.44117556859476</c:v>
                </c:pt>
                <c:pt idx="1997">
                  <c:v>974.22252054494788</c:v>
                </c:pt>
                <c:pt idx="1998">
                  <c:v>1021.5040679021129</c:v>
                </c:pt>
                <c:pt idx="1999">
                  <c:v>1036.1108871548843</c:v>
                </c:pt>
                <c:pt idx="2000">
                  <c:v>1021.1551788230456</c:v>
                </c:pt>
                <c:pt idx="2001">
                  <c:v>918.83486165849718</c:v>
                </c:pt>
                <c:pt idx="2002">
                  <c:v>877.33394140055236</c:v>
                </c:pt>
                <c:pt idx="2003">
                  <c:v>860.08222423629365</c:v>
                </c:pt>
                <c:pt idx="2004">
                  <c:v>885.84019441047053</c:v>
                </c:pt>
                <c:pt idx="2005">
                  <c:v>852.73287731957976</c:v>
                </c:pt>
                <c:pt idx="2006">
                  <c:v>859.4213500303922</c:v>
                </c:pt>
                <c:pt idx="2007">
                  <c:v>760.44959888023152</c:v>
                </c:pt>
                <c:pt idx="2008">
                  <c:v>783.57149428284004</c:v>
                </c:pt>
                <c:pt idx="2009">
                  <c:v>810.96327087054078</c:v>
                </c:pt>
                <c:pt idx="2010">
                  <c:v>985.97326112579276</c:v>
                </c:pt>
                <c:pt idx="2011">
                  <c:v>1088.9180211580181</c:v>
                </c:pt>
                <c:pt idx="2012">
                  <c:v>874.5858959191213</c:v>
                </c:pt>
                <c:pt idx="2013">
                  <c:v>847.06548253686833</c:v>
                </c:pt>
                <c:pt idx="2014">
                  <c:v>829.91051325142666</c:v>
                </c:pt>
                <c:pt idx="2015">
                  <c:v>816.15531303417265</c:v>
                </c:pt>
                <c:pt idx="2016">
                  <c:v>808.25784335247931</c:v>
                </c:pt>
                <c:pt idx="2017">
                  <c:v>763.35196181045319</c:v>
                </c:pt>
                <c:pt idx="2018">
                  <c:v>764.43738384646508</c:v>
                </c:pt>
                <c:pt idx="2019">
                  <c:v>789.06669067361861</c:v>
                </c:pt>
                <c:pt idx="2020">
                  <c:v>742.18882251140826</c:v>
                </c:pt>
                <c:pt idx="2021">
                  <c:v>777.55668248227494</c:v>
                </c:pt>
                <c:pt idx="2022">
                  <c:v>767.97732326278833</c:v>
                </c:pt>
                <c:pt idx="2023">
                  <c:v>809.13038250717545</c:v>
                </c:pt>
                <c:pt idx="2024">
                  <c:v>796.64075480377539</c:v>
                </c:pt>
                <c:pt idx="2025">
                  <c:v>800.8944249921276</c:v>
                </c:pt>
                <c:pt idx="2026">
                  <c:v>808.72466840354707</c:v>
                </c:pt>
                <c:pt idx="2027">
                  <c:v>871.31264941587483</c:v>
                </c:pt>
                <c:pt idx="2028">
                  <c:v>858.83234772603657</c:v>
                </c:pt>
                <c:pt idx="2029">
                  <c:v>848.93193349570754</c:v>
                </c:pt>
                <c:pt idx="2030">
                  <c:v>797.49891749863991</c:v>
                </c:pt>
                <c:pt idx="2031">
                  <c:v>773.55495592787872</c:v>
                </c:pt>
                <c:pt idx="2032">
                  <c:v>755.17689613722587</c:v>
                </c:pt>
                <c:pt idx="2033">
                  <c:v>770.09248121891005</c:v>
                </c:pt>
                <c:pt idx="2034">
                  <c:v>790.30065474533615</c:v>
                </c:pt>
                <c:pt idx="2035">
                  <c:v>770.68783952375566</c:v>
                </c:pt>
                <c:pt idx="2036">
                  <c:v>802.47606826229764</c:v>
                </c:pt>
                <c:pt idx="2037">
                  <c:v>775.96955436089047</c:v>
                </c:pt>
                <c:pt idx="2038">
                  <c:v>777.49994094944975</c:v>
                </c:pt>
                <c:pt idx="2039">
                  <c:v>762.64030725567818</c:v>
                </c:pt>
                <c:pt idx="2040">
                  <c:v>774.24832478883275</c:v>
                </c:pt>
                <c:pt idx="2041">
                  <c:v>787.37555497889173</c:v>
                </c:pt>
                <c:pt idx="2042">
                  <c:v>867.04969481872695</c:v>
                </c:pt>
                <c:pt idx="2043">
                  <c:v>909.60476197495177</c:v>
                </c:pt>
                <c:pt idx="2044">
                  <c:v>903.27948594789984</c:v>
                </c:pt>
                <c:pt idx="2045">
                  <c:v>899.67732544552337</c:v>
                </c:pt>
                <c:pt idx="2046">
                  <c:v>873.04855366891502</c:v>
                </c:pt>
                <c:pt idx="2047">
                  <c:v>881.5303329913628</c:v>
                </c:pt>
                <c:pt idx="2048">
                  <c:v>862.91683323137318</c:v>
                </c:pt>
                <c:pt idx="2049">
                  <c:v>864.52084506434528</c:v>
                </c:pt>
                <c:pt idx="2050">
                  <c:v>938.34215359674317</c:v>
                </c:pt>
                <c:pt idx="2051">
                  <c:v>911.34042118381922</c:v>
                </c:pt>
                <c:pt idx="2052">
                  <c:v>669.14977665138599</c:v>
                </c:pt>
                <c:pt idx="2053">
                  <c:v>486.07536396664102</c:v>
                </c:pt>
                <c:pt idx="2054">
                  <c:v>618.44385189854029</c:v>
                </c:pt>
                <c:pt idx="2055">
                  <c:v>491.17636967451546</c:v>
                </c:pt>
                <c:pt idx="2056">
                  <c:v>491.00077822956268</c:v>
                </c:pt>
                <c:pt idx="2057">
                  <c:v>533.44711165769297</c:v>
                </c:pt>
                <c:pt idx="2058">
                  <c:v>506.09959265731709</c:v>
                </c:pt>
                <c:pt idx="2059">
                  <c:v>519.60662463942981</c:v>
                </c:pt>
                <c:pt idx="2060">
                  <c:v>518.04312464408054</c:v>
                </c:pt>
                <c:pt idx="2061">
                  <c:v>461.2469427139755</c:v>
                </c:pt>
                <c:pt idx="2062">
                  <c:v>475.20369249226951</c:v>
                </c:pt>
                <c:pt idx="2063">
                  <c:v>515.60152342659899</c:v>
                </c:pt>
                <c:pt idx="2064">
                  <c:v>518.11682010348159</c:v>
                </c:pt>
                <c:pt idx="2065">
                  <c:v>498.15926723226596</c:v>
                </c:pt>
                <c:pt idx="2066">
                  <c:v>515.23106272740165</c:v>
                </c:pt>
                <c:pt idx="2067">
                  <c:v>566.96738634573126</c:v>
                </c:pt>
                <c:pt idx="2068">
                  <c:v>550.21040093429485</c:v>
                </c:pt>
                <c:pt idx="2069">
                  <c:v>561.49777363182329</c:v>
                </c:pt>
                <c:pt idx="2070">
                  <c:v>550.19052691826107</c:v>
                </c:pt>
                <c:pt idx="2071">
                  <c:v>557.45443886844691</c:v>
                </c:pt>
                <c:pt idx="2072">
                  <c:v>542.39581801175905</c:v>
                </c:pt>
                <c:pt idx="2073">
                  <c:v>572.37267391385831</c:v>
                </c:pt>
                <c:pt idx="2074">
                  <c:v>562.7851307992961</c:v>
                </c:pt>
                <c:pt idx="2075">
                  <c:v>567.0033890298173</c:v>
                </c:pt>
                <c:pt idx="2076">
                  <c:v>608.54028281123135</c:v>
                </c:pt>
                <c:pt idx="2077">
                  <c:v>612.43980389620947</c:v>
                </c:pt>
                <c:pt idx="2078">
                  <c:v>583.85278429578989</c:v>
                </c:pt>
                <c:pt idx="2079">
                  <c:v>542.94815326807884</c:v>
                </c:pt>
                <c:pt idx="2080">
                  <c:v>523.90314182338909</c:v>
                </c:pt>
                <c:pt idx="2081">
                  <c:v>545.34634876248629</c:v>
                </c:pt>
                <c:pt idx="2082">
                  <c:v>536.95286748051251</c:v>
                </c:pt>
                <c:pt idx="2083">
                  <c:v>536.07417207836181</c:v>
                </c:pt>
                <c:pt idx="2084">
                  <c:v>540.54535289773457</c:v>
                </c:pt>
                <c:pt idx="2085">
                  <c:v>526.51498797211548</c:v>
                </c:pt>
                <c:pt idx="2086">
                  <c:v>523.91789554346735</c:v>
                </c:pt>
                <c:pt idx="2087">
                  <c:v>523.28092710797398</c:v>
                </c:pt>
                <c:pt idx="2088">
                  <c:v>532.63454553962583</c:v>
                </c:pt>
                <c:pt idx="2089">
                  <c:v>537.59158133062022</c:v>
                </c:pt>
                <c:pt idx="2090">
                  <c:v>548.34787120871158</c:v>
                </c:pt>
                <c:pt idx="2091">
                  <c:v>552.15979931358402</c:v>
                </c:pt>
                <c:pt idx="2092">
                  <c:v>555.63079085404229</c:v>
                </c:pt>
                <c:pt idx="2093">
                  <c:v>577.54067461702539</c:v>
                </c:pt>
                <c:pt idx="2094">
                  <c:v>598.08077386396121</c:v>
                </c:pt>
                <c:pt idx="2095">
                  <c:v>603.52731967472278</c:v>
                </c:pt>
                <c:pt idx="2096">
                  <c:v>710.73361406487925</c:v>
                </c:pt>
                <c:pt idx="2097">
                  <c:v>739.68760980643094</c:v>
                </c:pt>
                <c:pt idx="2098">
                  <c:v>887.36503434692418</c:v>
                </c:pt>
                <c:pt idx="2099">
                  <c:v>829.62964891467516</c:v>
                </c:pt>
                <c:pt idx="2100">
                  <c:v>863.74560918729958</c:v>
                </c:pt>
                <c:pt idx="2101">
                  <c:v>962.79947936258577</c:v>
                </c:pt>
                <c:pt idx="2102">
                  <c:v>1032.4828160475831</c:v>
                </c:pt>
                <c:pt idx="2103">
                  <c:v>1029.8111235737481</c:v>
                </c:pt>
                <c:pt idx="2104">
                  <c:v>1016.485220004811</c:v>
                </c:pt>
                <c:pt idx="2105">
                  <c:v>1036.5918004654068</c:v>
                </c:pt>
                <c:pt idx="2106">
                  <c:v>1034.7130230659097</c:v>
                </c:pt>
                <c:pt idx="2107">
                  <c:v>990.5150234305288</c:v>
                </c:pt>
                <c:pt idx="2108">
                  <c:v>1027.5027577612118</c:v>
                </c:pt>
                <c:pt idx="2109">
                  <c:v>1072.1490951464464</c:v>
                </c:pt>
                <c:pt idx="2110">
                  <c:v>1095.3666598511843</c:v>
                </c:pt>
                <c:pt idx="2111">
                  <c:v>1046.7373667508086</c:v>
                </c:pt>
                <c:pt idx="2112">
                  <c:v>1013.386679114011</c:v>
                </c:pt>
                <c:pt idx="2113">
                  <c:v>1030.275731980845</c:v>
                </c:pt>
                <c:pt idx="2114">
                  <c:v>992.67840308472603</c:v>
                </c:pt>
                <c:pt idx="2115">
                  <c:v>915.58000679962583</c:v>
                </c:pt>
                <c:pt idx="2116">
                  <c:v>894.08871950060609</c:v>
                </c:pt>
                <c:pt idx="2117">
                  <c:v>888.74708578628702</c:v>
                </c:pt>
                <c:pt idx="2118">
                  <c:v>939.30284399370726</c:v>
                </c:pt>
                <c:pt idx="2119">
                  <c:v>1101.1203651446044</c:v>
                </c:pt>
                <c:pt idx="2120">
                  <c:v>1142.4742626375787</c:v>
                </c:pt>
                <c:pt idx="2121">
                  <c:v>1166.2892822479589</c:v>
                </c:pt>
                <c:pt idx="2122">
                  <c:v>1130.7949898598863</c:v>
                </c:pt>
                <c:pt idx="2123">
                  <c:v>1065.6588388632858</c:v>
                </c:pt>
                <c:pt idx="2124">
                  <c:v>1081.5802103486465</c:v>
                </c:pt>
                <c:pt idx="2125">
                  <c:v>1007.570862944072</c:v>
                </c:pt>
                <c:pt idx="2126">
                  <c:v>1015.6287697074513</c:v>
                </c:pt>
                <c:pt idx="2127">
                  <c:v>1012.5338315382877</c:v>
                </c:pt>
                <c:pt idx="2128">
                  <c:v>1023.0397082601764</c:v>
                </c:pt>
                <c:pt idx="2129">
                  <c:v>1027.7869515381994</c:v>
                </c:pt>
                <c:pt idx="2130">
                  <c:v>917.31017451909145</c:v>
                </c:pt>
                <c:pt idx="2131">
                  <c:v>922.32604967464886</c:v>
                </c:pt>
                <c:pt idx="2132">
                  <c:v>895.72037026879093</c:v>
                </c:pt>
                <c:pt idx="2133">
                  <c:v>899.42692620185858</c:v>
                </c:pt>
                <c:pt idx="2134">
                  <c:v>732.0796235060767</c:v>
                </c:pt>
                <c:pt idx="2135">
                  <c:v>722.89274969520329</c:v>
                </c:pt>
                <c:pt idx="2136">
                  <c:v>1043.601342589234</c:v>
                </c:pt>
                <c:pt idx="2137">
                  <c:v>1114.3733413361383</c:v>
                </c:pt>
                <c:pt idx="2138">
                  <c:v>1048.8568340688716</c:v>
                </c:pt>
                <c:pt idx="2139">
                  <c:v>1103.1409492044006</c:v>
                </c:pt>
                <c:pt idx="2140">
                  <c:v>1274.3168148615689</c:v>
                </c:pt>
                <c:pt idx="2141">
                  <c:v>1361.0560385013996</c:v>
                </c:pt>
                <c:pt idx="2142">
                  <c:v>1398.8919001760678</c:v>
                </c:pt>
                <c:pt idx="2143">
                  <c:v>1248.7598745543403</c:v>
                </c:pt>
                <c:pt idx="2144">
                  <c:v>1412.9396003775587</c:v>
                </c:pt>
                <c:pt idx="2145">
                  <c:v>1349.2036469658694</c:v>
                </c:pt>
                <c:pt idx="2146">
                  <c:v>1263.4452997808287</c:v>
                </c:pt>
                <c:pt idx="2147">
                  <c:v>1303.6081554927646</c:v>
                </c:pt>
                <c:pt idx="2148">
                  <c:v>1398.5265619653644</c:v>
                </c:pt>
                <c:pt idx="2149">
                  <c:v>1355.4507279199904</c:v>
                </c:pt>
                <c:pt idx="2150">
                  <c:v>1405.0293744385924</c:v>
                </c:pt>
                <c:pt idx="2151">
                  <c:v>1358.1713003741484</c:v>
                </c:pt>
                <c:pt idx="2152">
                  <c:v>1368.4858830750522</c:v>
                </c:pt>
                <c:pt idx="2153">
                  <c:v>1369.374334443107</c:v>
                </c:pt>
                <c:pt idx="2154">
                  <c:v>1345.3698042167264</c:v>
                </c:pt>
                <c:pt idx="2155">
                  <c:v>1467.8687068482577</c:v>
                </c:pt>
                <c:pt idx="2156">
                  <c:v>1557.7819255767599</c:v>
                </c:pt>
                <c:pt idx="2157">
                  <c:v>1515.2292055791415</c:v>
                </c:pt>
                <c:pt idx="2158">
                  <c:v>1576.5192551785469</c:v>
                </c:pt>
                <c:pt idx="2159">
                  <c:v>1569.3871775859116</c:v>
                </c:pt>
                <c:pt idx="2160">
                  <c:v>1474.1031440162644</c:v>
                </c:pt>
                <c:pt idx="2161">
                  <c:v>1552.2709469729175</c:v>
                </c:pt>
                <c:pt idx="2162">
                  <c:v>1444.0063749255646</c:v>
                </c:pt>
                <c:pt idx="2163">
                  <c:v>1328.7291514470526</c:v>
                </c:pt>
                <c:pt idx="2164">
                  <c:v>1252.4511811232699</c:v>
                </c:pt>
                <c:pt idx="2165">
                  <c:v>1261.0052625180331</c:v>
                </c:pt>
                <c:pt idx="2166">
                  <c:v>1282.0992346804976</c:v>
                </c:pt>
                <c:pt idx="2167">
                  <c:v>1311.7983664656711</c:v>
                </c:pt>
                <c:pt idx="2168">
                  <c:v>1482.9000556376909</c:v>
                </c:pt>
                <c:pt idx="2169">
                  <c:v>1436.5664018060256</c:v>
                </c:pt>
                <c:pt idx="2170">
                  <c:v>1283.9708563974079</c:v>
                </c:pt>
                <c:pt idx="2171">
                  <c:v>1370.5600118492644</c:v>
                </c:pt>
                <c:pt idx="2172">
                  <c:v>1327.8701119932557</c:v>
                </c:pt>
                <c:pt idx="2173">
                  <c:v>1383.7413848397237</c:v>
                </c:pt>
                <c:pt idx="2174">
                  <c:v>1455.923759325894</c:v>
                </c:pt>
                <c:pt idx="2175">
                  <c:v>1220.2226899985596</c:v>
                </c:pt>
                <c:pt idx="2176">
                  <c:v>1256.2590926874407</c:v>
                </c:pt>
                <c:pt idx="2177">
                  <c:v>1256.4400597702979</c:v>
                </c:pt>
                <c:pt idx="2178">
                  <c:v>1172.9565053464771</c:v>
                </c:pt>
                <c:pt idx="2179">
                  <c:v>1141.2052649393413</c:v>
                </c:pt>
                <c:pt idx="2180">
                  <c:v>1226.2744469632814</c:v>
                </c:pt>
                <c:pt idx="2181">
                  <c:v>1181.607050822385</c:v>
                </c:pt>
                <c:pt idx="2182">
                  <c:v>1222.1181422198606</c:v>
                </c:pt>
                <c:pt idx="2183">
                  <c:v>1164.6899892116655</c:v>
                </c:pt>
                <c:pt idx="2184">
                  <c:v>1174.2385725107913</c:v>
                </c:pt>
                <c:pt idx="2185">
                  <c:v>1174.2970233670424</c:v>
                </c:pt>
                <c:pt idx="2186">
                  <c:v>1203.9693434541541</c:v>
                </c:pt>
                <c:pt idx="2187">
                  <c:v>1112.4716387051797</c:v>
                </c:pt>
                <c:pt idx="2188">
                  <c:v>1126.6008073147382</c:v>
                </c:pt>
                <c:pt idx="2189">
                  <c:v>1156.1042401215861</c:v>
                </c:pt>
                <c:pt idx="2190">
                  <c:v>1254.7382591152239</c:v>
                </c:pt>
                <c:pt idx="2191">
                  <c:v>1165.638784262298</c:v>
                </c:pt>
                <c:pt idx="2192">
                  <c:v>1152.5146769467101</c:v>
                </c:pt>
                <c:pt idx="2193">
                  <c:v>1191.582398737633</c:v>
                </c:pt>
                <c:pt idx="2194">
                  <c:v>1039.9314814716813</c:v>
                </c:pt>
                <c:pt idx="2195">
                  <c:v>1170.4733612335044</c:v>
                </c:pt>
                <c:pt idx="2196">
                  <c:v>1113.941750073893</c:v>
                </c:pt>
                <c:pt idx="2197">
                  <c:v>1117.1979419219711</c:v>
                </c:pt>
                <c:pt idx="2198">
                  <c:v>1102.564473157192</c:v>
                </c:pt>
                <c:pt idx="2199">
                  <c:v>1053.3007164853968</c:v>
                </c:pt>
                <c:pt idx="2200">
                  <c:v>1057.366928160367</c:v>
                </c:pt>
                <c:pt idx="2201">
                  <c:v>1053.9412536587047</c:v>
                </c:pt>
                <c:pt idx="2202">
                  <c:v>1019.2274948658589</c:v>
                </c:pt>
                <c:pt idx="2203">
                  <c:v>1095.5113740958393</c:v>
                </c:pt>
                <c:pt idx="2204">
                  <c:v>1240.7438460355477</c:v>
                </c:pt>
                <c:pt idx="2205">
                  <c:v>1424.256007558655</c:v>
                </c:pt>
                <c:pt idx="2206">
                  <c:v>1434.4722132531615</c:v>
                </c:pt>
                <c:pt idx="2207">
                  <c:v>1508.6479841269979</c:v>
                </c:pt>
                <c:pt idx="2208">
                  <c:v>1434.7594913651069</c:v>
                </c:pt>
                <c:pt idx="2209">
                  <c:v>1475.551946047658</c:v>
                </c:pt>
                <c:pt idx="2210">
                  <c:v>1421.8732496823998</c:v>
                </c:pt>
                <c:pt idx="2211">
                  <c:v>1474.0396275302683</c:v>
                </c:pt>
                <c:pt idx="2212">
                  <c:v>1439.5778259408319</c:v>
                </c:pt>
                <c:pt idx="2213">
                  <c:v>1534.9428364949113</c:v>
                </c:pt>
                <c:pt idx="2214">
                  <c:v>1435.6298510257184</c:v>
                </c:pt>
                <c:pt idx="2215">
                  <c:v>1419.1723193229493</c:v>
                </c:pt>
                <c:pt idx="2216">
                  <c:v>1406.7733688529618</c:v>
                </c:pt>
                <c:pt idx="2217">
                  <c:v>1468.161789310544</c:v>
                </c:pt>
                <c:pt idx="2218">
                  <c:v>1441.019147540919</c:v>
                </c:pt>
                <c:pt idx="2219">
                  <c:v>1407.8879817792726</c:v>
                </c:pt>
                <c:pt idx="2220">
                  <c:v>1550.7038290299001</c:v>
                </c:pt>
                <c:pt idx="2221">
                  <c:v>1386.0863693189842</c:v>
                </c:pt>
                <c:pt idx="2222">
                  <c:v>1361.3402593197966</c:v>
                </c:pt>
                <c:pt idx="2223">
                  <c:v>1341.5141295066887</c:v>
                </c:pt>
                <c:pt idx="2224">
                  <c:v>1370.0481041750422</c:v>
                </c:pt>
                <c:pt idx="2225">
                  <c:v>1342.2393299499417</c:v>
                </c:pt>
                <c:pt idx="2226">
                  <c:v>1353.0902710294927</c:v>
                </c:pt>
                <c:pt idx="2227">
                  <c:v>1278.9269632026608</c:v>
                </c:pt>
                <c:pt idx="2228">
                  <c:v>1288.3765409821447</c:v>
                </c:pt>
                <c:pt idx="2229">
                  <c:v>1299.1664384603655</c:v>
                </c:pt>
                <c:pt idx="2230">
                  <c:v>1272.2785854225779</c:v>
                </c:pt>
                <c:pt idx="2231">
                  <c:v>1291.438490800178</c:v>
                </c:pt>
                <c:pt idx="2232">
                  <c:v>1269.2385182270241</c:v>
                </c:pt>
                <c:pt idx="2233">
                  <c:v>1282.5364665509942</c:v>
                </c:pt>
                <c:pt idx="2234">
                  <c:v>1268.3765049913904</c:v>
                </c:pt>
                <c:pt idx="2235">
                  <c:v>1279.4005608318582</c:v>
                </c:pt>
                <c:pt idx="2236">
                  <c:v>1251.1095059937306</c:v>
                </c:pt>
                <c:pt idx="2237">
                  <c:v>1264.4897119348643</c:v>
                </c:pt>
                <c:pt idx="2238">
                  <c:v>1335.3029997517567</c:v>
                </c:pt>
                <c:pt idx="2239">
                  <c:v>1285.1652137015949</c:v>
                </c:pt>
                <c:pt idx="2240">
                  <c:v>1283.5463498464155</c:v>
                </c:pt>
                <c:pt idx="2241">
                  <c:v>1280.6267437674378</c:v>
                </c:pt>
                <c:pt idx="2242">
                  <c:v>1274.1560772985968</c:v>
                </c:pt>
                <c:pt idx="2243">
                  <c:v>1259.5766426553409</c:v>
                </c:pt>
                <c:pt idx="2244">
                  <c:v>1251.045931184462</c:v>
                </c:pt>
                <c:pt idx="2245">
                  <c:v>1142.6469185327715</c:v>
                </c:pt>
                <c:pt idx="2246">
                  <c:v>991.17770638747959</c:v>
                </c:pt>
                <c:pt idx="2247">
                  <c:v>993.386579429731</c:v>
                </c:pt>
                <c:pt idx="2248">
                  <c:v>967.17832606852517</c:v>
                </c:pt>
                <c:pt idx="2249">
                  <c:v>1027.5440596297597</c:v>
                </c:pt>
                <c:pt idx="2250">
                  <c:v>980.18382423732567</c:v>
                </c:pt>
                <c:pt idx="2251">
                  <c:v>975.53981268086125</c:v>
                </c:pt>
                <c:pt idx="2252">
                  <c:v>975.75545286325269</c:v>
                </c:pt>
                <c:pt idx="2253">
                  <c:v>1119.3002141968404</c:v>
                </c:pt>
                <c:pt idx="2254">
                  <c:v>1059.156256524343</c:v>
                </c:pt>
                <c:pt idx="2255">
                  <c:v>980.00778352016482</c:v>
                </c:pt>
                <c:pt idx="2256">
                  <c:v>939.30879011905301</c:v>
                </c:pt>
                <c:pt idx="2257">
                  <c:v>940.79120098499834</c:v>
                </c:pt>
                <c:pt idx="2258">
                  <c:v>937.64329526216829</c:v>
                </c:pt>
                <c:pt idx="2259">
                  <c:v>957.64315703615273</c:v>
                </c:pt>
                <c:pt idx="2260">
                  <c:v>959.19937851288444</c:v>
                </c:pt>
                <c:pt idx="2261">
                  <c:v>887.41226498190315</c:v>
                </c:pt>
                <c:pt idx="2262">
                  <c:v>964.54507369468968</c:v>
                </c:pt>
                <c:pt idx="2263">
                  <c:v>970.14670845073067</c:v>
                </c:pt>
                <c:pt idx="2264">
                  <c:v>1011.8385542272572</c:v>
                </c:pt>
                <c:pt idx="2265">
                  <c:v>989.87616354391298</c:v>
                </c:pt>
                <c:pt idx="2266">
                  <c:v>1021.2807270810536</c:v>
                </c:pt>
                <c:pt idx="2267">
                  <c:v>1050.261256183069</c:v>
                </c:pt>
                <c:pt idx="2268">
                  <c:v>1028.9138763012063</c:v>
                </c:pt>
                <c:pt idx="2269">
                  <c:v>1002.4654746252921</c:v>
                </c:pt>
                <c:pt idx="2270">
                  <c:v>994.39538286101856</c:v>
                </c:pt>
                <c:pt idx="2271">
                  <c:v>982.16569813087528</c:v>
                </c:pt>
                <c:pt idx="2272">
                  <c:v>972.91657655694542</c:v>
                </c:pt>
                <c:pt idx="2273">
                  <c:v>972.38116494190217</c:v>
                </c:pt>
                <c:pt idx="2274">
                  <c:v>1041.8725395829485</c:v>
                </c:pt>
                <c:pt idx="2275">
                  <c:v>1022.2291442702812</c:v>
                </c:pt>
                <c:pt idx="2276">
                  <c:v>1101.0357730601379</c:v>
                </c:pt>
                <c:pt idx="2277">
                  <c:v>1041.2115903348663</c:v>
                </c:pt>
                <c:pt idx="2278">
                  <c:v>1070.5318165738054</c:v>
                </c:pt>
                <c:pt idx="2279">
                  <c:v>1057.2345291674624</c:v>
                </c:pt>
                <c:pt idx="2280">
                  <c:v>1098.2586969694651</c:v>
                </c:pt>
                <c:pt idx="2281">
                  <c:v>1066.6106320522852</c:v>
                </c:pt>
                <c:pt idx="2282">
                  <c:v>1047.3609667809278</c:v>
                </c:pt>
                <c:pt idx="2283">
                  <c:v>995.02258887887695</c:v>
                </c:pt>
                <c:pt idx="2284">
                  <c:v>990.95820907830273</c:v>
                </c:pt>
                <c:pt idx="2285">
                  <c:v>996.74633687352798</c:v>
                </c:pt>
                <c:pt idx="2286">
                  <c:v>1126.5255648873638</c:v>
                </c:pt>
                <c:pt idx="2287">
                  <c:v>1129.3836469957439</c:v>
                </c:pt>
                <c:pt idx="2288">
                  <c:v>1106.0304244751344</c:v>
                </c:pt>
                <c:pt idx="2289">
                  <c:v>1150.9586792384634</c:v>
                </c:pt>
                <c:pt idx="2290">
                  <c:v>1214.0086100537269</c:v>
                </c:pt>
                <c:pt idx="2291">
                  <c:v>1364.9999280867589</c:v>
                </c:pt>
                <c:pt idx="2292">
                  <c:v>1569.6449576865894</c:v>
                </c:pt>
                <c:pt idx="2293">
                  <c:v>1666.6102062329605</c:v>
                </c:pt>
                <c:pt idx="2294">
                  <c:v>1580.2865107917464</c:v>
                </c:pt>
                <c:pt idx="2295">
                  <c:v>1547.8692445944539</c:v>
                </c:pt>
                <c:pt idx="2296">
                  <c:v>1621.018346090834</c:v>
                </c:pt>
                <c:pt idx="2297">
                  <c:v>1634.017089972838</c:v>
                </c:pt>
                <c:pt idx="2298">
                  <c:v>1640.2652915384806</c:v>
                </c:pt>
                <c:pt idx="2299">
                  <c:v>1672.3440579395624</c:v>
                </c:pt>
                <c:pt idx="2300">
                  <c:v>1625.4398312074188</c:v>
                </c:pt>
                <c:pt idx="2301">
                  <c:v>1673.3832977118527</c:v>
                </c:pt>
                <c:pt idx="2302">
                  <c:v>1751.1957933999577</c:v>
                </c:pt>
                <c:pt idx="2303">
                  <c:v>1728.7746625077521</c:v>
                </c:pt>
                <c:pt idx="2304">
                  <c:v>1812.9787588041268</c:v>
                </c:pt>
                <c:pt idx="2305">
                  <c:v>1888.0669885531918</c:v>
                </c:pt>
                <c:pt idx="2306">
                  <c:v>1824.4085446893475</c:v>
                </c:pt>
                <c:pt idx="2307">
                  <c:v>1672.0650894320368</c:v>
                </c:pt>
                <c:pt idx="2308">
                  <c:v>1904.9017442688737</c:v>
                </c:pt>
                <c:pt idx="2309">
                  <c:v>1728.3853732761638</c:v>
                </c:pt>
                <c:pt idx="2310">
                  <c:v>1780.6703902940687</c:v>
                </c:pt>
                <c:pt idx="2311">
                  <c:v>1893.0429991161659</c:v>
                </c:pt>
                <c:pt idx="2312">
                  <c:v>1816.5079891986929</c:v>
                </c:pt>
                <c:pt idx="2313">
                  <c:v>1894.2061457072014</c:v>
                </c:pt>
                <c:pt idx="2314">
                  <c:v>1917.8436264016859</c:v>
                </c:pt>
                <c:pt idx="2315">
                  <c:v>1781.1866319475253</c:v>
                </c:pt>
                <c:pt idx="2316">
                  <c:v>1941.5676727835321</c:v>
                </c:pt>
                <c:pt idx="2317">
                  <c:v>1858.0685353473618</c:v>
                </c:pt>
                <c:pt idx="2318">
                  <c:v>1870.3171348014648</c:v>
                </c:pt>
                <c:pt idx="2319">
                  <c:v>1972.4509019788509</c:v>
                </c:pt>
                <c:pt idx="2320">
                  <c:v>2277.5453278665659</c:v>
                </c:pt>
                <c:pt idx="2321">
                  <c:v>2494.7429176235169</c:v>
                </c:pt>
                <c:pt idx="2322">
                  <c:v>2485.9444080212734</c:v>
                </c:pt>
                <c:pt idx="2323">
                  <c:v>2426.9012019011793</c:v>
                </c:pt>
                <c:pt idx="2324">
                  <c:v>2561.3879188849069</c:v>
                </c:pt>
                <c:pt idx="2325">
                  <c:v>2118.665268665799</c:v>
                </c:pt>
                <c:pt idx="2326">
                  <c:v>2161.9739628546422</c:v>
                </c:pt>
                <c:pt idx="2327">
                  <c:v>2345.5848013317495</c:v>
                </c:pt>
                <c:pt idx="2328">
                  <c:v>2342.7847805176211</c:v>
                </c:pt>
                <c:pt idx="2329">
                  <c:v>2265.4715625213134</c:v>
                </c:pt>
                <c:pt idx="2330">
                  <c:v>2229.1747890183387</c:v>
                </c:pt>
                <c:pt idx="2331">
                  <c:v>2253.2643091965979</c:v>
                </c:pt>
                <c:pt idx="2332">
                  <c:v>2395.5826250253144</c:v>
                </c:pt>
                <c:pt idx="2333">
                  <c:v>2418.4093611933813</c:v>
                </c:pt>
                <c:pt idx="2334">
                  <c:v>2410.6650355051838</c:v>
                </c:pt>
                <c:pt idx="2335">
                  <c:v>2230.7184122360959</c:v>
                </c:pt>
                <c:pt idx="2336">
                  <c:v>2379.4491613329978</c:v>
                </c:pt>
                <c:pt idx="2337">
                  <c:v>2260.8138303503756</c:v>
                </c:pt>
                <c:pt idx="2338">
                  <c:v>2194.7651597321069</c:v>
                </c:pt>
                <c:pt idx="2339">
                  <c:v>2487.6454474916463</c:v>
                </c:pt>
                <c:pt idx="2340">
                  <c:v>2239.9692876695017</c:v>
                </c:pt>
                <c:pt idx="2341">
                  <c:v>2401.1370109186305</c:v>
                </c:pt>
                <c:pt idx="2342">
                  <c:v>2372.379760129666</c:v>
                </c:pt>
                <c:pt idx="2343">
                  <c:v>2682.3151511486712</c:v>
                </c:pt>
                <c:pt idx="2344">
                  <c:v>2653.7475574471168</c:v>
                </c:pt>
                <c:pt idx="2345">
                  <c:v>2571.1372008229155</c:v>
                </c:pt>
                <c:pt idx="2346">
                  <c:v>2566.0411534441191</c:v>
                </c:pt>
                <c:pt idx="2347">
                  <c:v>2271.265691716319</c:v>
                </c:pt>
                <c:pt idx="2348">
                  <c:v>2234.6620921425865</c:v>
                </c:pt>
                <c:pt idx="2349">
                  <c:v>2187.6159241350947</c:v>
                </c:pt>
                <c:pt idx="2350">
                  <c:v>1989.6157330350406</c:v>
                </c:pt>
                <c:pt idx="2351">
                  <c:v>2057.8890391766085</c:v>
                </c:pt>
                <c:pt idx="2352">
                  <c:v>1915.340921697237</c:v>
                </c:pt>
                <c:pt idx="2353">
                  <c:v>1827.386148694424</c:v>
                </c:pt>
                <c:pt idx="2354">
                  <c:v>1864.9756265542828</c:v>
                </c:pt>
                <c:pt idx="2355">
                  <c:v>1870.2881237377119</c:v>
                </c:pt>
                <c:pt idx="2356">
                  <c:v>2091.0183516769275</c:v>
                </c:pt>
                <c:pt idx="2357">
                  <c:v>2202.7736302475532</c:v>
                </c:pt>
                <c:pt idx="2358">
                  <c:v>2237.9225409292558</c:v>
                </c:pt>
                <c:pt idx="2359">
                  <c:v>2128.3691020029037</c:v>
                </c:pt>
                <c:pt idx="2360">
                  <c:v>2174.7014500064133</c:v>
                </c:pt>
                <c:pt idx="2361">
                  <c:v>2166.0981366226429</c:v>
                </c:pt>
                <c:pt idx="2362">
                  <c:v>2102.0925146632098</c:v>
                </c:pt>
                <c:pt idx="2363">
                  <c:v>2176.4300948602058</c:v>
                </c:pt>
                <c:pt idx="2364">
                  <c:v>2286.6130393215335</c:v>
                </c:pt>
                <c:pt idx="2365">
                  <c:v>2424.7400940535681</c:v>
                </c:pt>
                <c:pt idx="2366">
                  <c:v>2638.1237444845187</c:v>
                </c:pt>
                <c:pt idx="2367">
                  <c:v>2936.8329743787376</c:v>
                </c:pt>
                <c:pt idx="2368">
                  <c:v>2841.9728273053961</c:v>
                </c:pt>
                <c:pt idx="2369">
                  <c:v>3113.9352516860386</c:v>
                </c:pt>
                <c:pt idx="2370">
                  <c:v>3111.4358528827233</c:v>
                </c:pt>
                <c:pt idx="2371">
                  <c:v>3122.1742961518144</c:v>
                </c:pt>
                <c:pt idx="2372">
                  <c:v>3134.8867194947761</c:v>
                </c:pt>
                <c:pt idx="2373">
                  <c:v>2996.234486654459</c:v>
                </c:pt>
                <c:pt idx="2374">
                  <c:v>3121.7487590233345</c:v>
                </c:pt>
                <c:pt idx="2375">
                  <c:v>3007.1237535031182</c:v>
                </c:pt>
                <c:pt idx="2376">
                  <c:v>3417.0192664294268</c:v>
                </c:pt>
                <c:pt idx="2377">
                  <c:v>3704.467058461365</c:v>
                </c:pt>
                <c:pt idx="2378">
                  <c:v>4120.5920064238744</c:v>
                </c:pt>
                <c:pt idx="2379">
                  <c:v>4198.106004508204</c:v>
                </c:pt>
                <c:pt idx="2380">
                  <c:v>4340.590467719524</c:v>
                </c:pt>
                <c:pt idx="2381">
                  <c:v>4973.8610136974285</c:v>
                </c:pt>
                <c:pt idx="2382">
                  <c:v>4093.9090020535259</c:v>
                </c:pt>
                <c:pt idx="2383">
                  <c:v>4793.3616586338685</c:v>
                </c:pt>
                <c:pt idx="2384">
                  <c:v>4876.9909277891693</c:v>
                </c:pt>
                <c:pt idx="2385">
                  <c:v>5081.3092428390491</c:v>
                </c:pt>
                <c:pt idx="2386">
                  <c:v>5501.063574125772</c:v>
                </c:pt>
                <c:pt idx="2387">
                  <c:v>5371.9361396949007</c:v>
                </c:pt>
                <c:pt idx="2388">
                  <c:v>5687.5971088512642</c:v>
                </c:pt>
                <c:pt idx="2389">
                  <c:v>5016.0268347342753</c:v>
                </c:pt>
                <c:pt idx="2390">
                  <c:v>4953.2435873208569</c:v>
                </c:pt>
                <c:pt idx="2391">
                  <c:v>4662.0434836601498</c:v>
                </c:pt>
                <c:pt idx="2392">
                  <c:v>4303.1465643519559</c:v>
                </c:pt>
                <c:pt idx="2393">
                  <c:v>4490.8623011963764</c:v>
                </c:pt>
                <c:pt idx="2394">
                  <c:v>4414.4664053323277</c:v>
                </c:pt>
                <c:pt idx="2395">
                  <c:v>4224.1745590922201</c:v>
                </c:pt>
                <c:pt idx="2396">
                  <c:v>5164.0210907527935</c:v>
                </c:pt>
                <c:pt idx="2397">
                  <c:v>4917.2530669034013</c:v>
                </c:pt>
                <c:pt idx="2398">
                  <c:v>4790.5297607110397</c:v>
                </c:pt>
                <c:pt idx="2399">
                  <c:v>5096.7015294997427</c:v>
                </c:pt>
                <c:pt idx="2400">
                  <c:v>4930.6089901239584</c:v>
                </c:pt>
                <c:pt idx="2401">
                  <c:v>4393.3530461774089</c:v>
                </c:pt>
                <c:pt idx="2402">
                  <c:v>4360.3057751241495</c:v>
                </c:pt>
                <c:pt idx="2403">
                  <c:v>4692.8050536745768</c:v>
                </c:pt>
                <c:pt idx="2404">
                  <c:v>4541.9309306633795</c:v>
                </c:pt>
                <c:pt idx="2405">
                  <c:v>5126.9654934238779</c:v>
                </c:pt>
                <c:pt idx="2406">
                  <c:v>4734.7250504028489</c:v>
                </c:pt>
                <c:pt idx="2407">
                  <c:v>4877.5157671178813</c:v>
                </c:pt>
                <c:pt idx="2408">
                  <c:v>4932.8866837989162</c:v>
                </c:pt>
                <c:pt idx="2409">
                  <c:v>4427.3236695470987</c:v>
                </c:pt>
              </c:numCache>
            </c:numRef>
          </c:val>
          <c:smooth val="0"/>
          <c:extLst>
            <c:ext xmlns:c16="http://schemas.microsoft.com/office/drawing/2014/chart" uri="{C3380CC4-5D6E-409C-BE32-E72D297353CC}">
              <c16:uniqueId val="{00000004-5255-4AA1-91FF-961F1921FDA5}"/>
            </c:ext>
          </c:extLst>
        </c:ser>
        <c:dLbls>
          <c:showLegendKey val="0"/>
          <c:showVal val="0"/>
          <c:showCatName val="0"/>
          <c:showSerName val="0"/>
          <c:showPercent val="0"/>
          <c:showBubbleSize val="0"/>
        </c:dLbls>
        <c:smooth val="0"/>
        <c:axId val="1602051520"/>
        <c:axId val="1719746704"/>
      </c:lineChart>
      <c:catAx>
        <c:axId val="160205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9746704"/>
        <c:crosses val="autoZero"/>
        <c:auto val="1"/>
        <c:lblAlgn val="ctr"/>
        <c:lblOffset val="100"/>
        <c:noMultiLvlLbl val="0"/>
      </c:catAx>
      <c:valAx>
        <c:axId val="1719746704"/>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Price (log scale)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20515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AF7A83C-5621-4A75-A1ED-92827B1A6240}">
  <sheetPr codeName="Chart1"/>
  <sheetViews>
    <sheetView zoomScale="11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65221" cy="6288186"/>
    <xdr:graphicFrame macro="">
      <xdr:nvGraphicFramePr>
        <xdr:cNvPr id="2" name="Chart 1">
          <a:extLst>
            <a:ext uri="{FF2B5EF4-FFF2-40B4-BE49-F238E27FC236}">
              <a16:creationId xmlns:a16="http://schemas.microsoft.com/office/drawing/2014/main" id="{ABD4F5C0-880C-826B-EEED-016215E76A1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Harwood" refreshedDate="45405.39898460648" createdVersion="8" refreshedVersion="8" minRefreshableVersion="3" recordCount="4316" xr:uid="{BC23EF5B-6062-4732-891C-A8FB59D6BF62}">
  <cacheSource type="worksheet">
    <worksheetSource ref="A6:O10000" sheet="Master"/>
  </cacheSource>
  <cacheFields count="18">
    <cacheField name="Trade Date" numFmtId="0">
      <sharedItems containsNonDate="0" containsDate="1" containsString="0" containsBlank="1" minDate="2009-12-31T00:00:00" maxDate="2027-02-13T00:00:00" count="4316">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d v="2022-02-28T00:00:00"/>
        <d v="2022-03-01T00:00:00"/>
        <d v="2022-03-02T00:00:00"/>
        <d v="2022-03-03T00:00:00"/>
        <d v="2022-03-04T00:00:00"/>
        <d v="2022-03-07T00:00:00"/>
        <d v="2022-03-08T00:00:00"/>
        <d v="2022-03-09T00:00:00"/>
        <d v="2022-03-10T00:00:00"/>
        <d v="2022-03-11T00:00:00"/>
        <d v="2022-03-14T00:00:00"/>
        <d v="2022-03-15T00:00:00"/>
        <d v="2022-03-16T00:00:00"/>
        <d v="2022-03-17T00:00:00"/>
        <d v="2022-03-18T00:00:00"/>
        <d v="2022-03-21T00:00:00"/>
        <d v="2022-03-22T00:00:00"/>
        <d v="2022-03-23T00:00:00"/>
        <d v="2022-03-24T00:00:00"/>
        <d v="2022-03-25T00:00:00"/>
        <d v="2022-03-28T00:00:00"/>
        <d v="2022-03-29T00:00:00"/>
        <d v="2022-03-30T00:00:00"/>
        <d v="2022-03-31T00:00:00"/>
        <d v="2022-04-01T00:00:00"/>
        <d v="2022-04-04T00:00:00"/>
        <d v="2022-04-05T00:00:00"/>
        <d v="2022-04-06T00:00:00"/>
        <d v="2022-04-07T00:00:00"/>
        <d v="2022-04-08T00:00:00"/>
        <d v="2022-04-11T00:00:00"/>
        <d v="2022-04-12T00:00:00"/>
        <d v="2022-04-13T00:00:00"/>
        <d v="2022-04-14T00:00:00"/>
        <d v="2022-04-18T00:00:00"/>
        <d v="2022-04-19T00:00:00"/>
        <d v="2022-04-20T00:00:00"/>
        <d v="2022-04-21T00:00:00"/>
        <d v="2022-04-22T00:00:00"/>
        <d v="2022-04-25T00:00:00"/>
        <d v="2022-04-26T00:00:00"/>
        <d v="2022-04-27T00:00:00"/>
        <d v="2022-04-28T00:00:00"/>
        <d v="2022-04-29T00:00:00"/>
        <d v="2022-05-02T00:00:00"/>
        <d v="2022-05-03T00:00:00"/>
        <d v="2022-05-04T00:00:00"/>
        <d v="2022-05-05T00:00:00"/>
        <d v="2022-05-06T00:00:00"/>
        <d v="2022-05-09T00:00:00"/>
        <d v="2022-05-10T00:00:00"/>
        <d v="2022-05-11T00:00:00"/>
        <d v="2022-05-12T00:00:00"/>
        <d v="2022-05-13T00:00:00"/>
        <d v="2022-05-16T00:00:00"/>
        <d v="2022-05-17T00:00:00"/>
        <d v="2022-05-18T00:00:00"/>
        <d v="2022-05-19T00:00:00"/>
        <d v="2022-05-20T00:00:00"/>
        <d v="2022-05-23T00:00:00"/>
        <d v="2022-05-24T00:00:00"/>
        <d v="2022-05-25T00:00:00"/>
        <d v="2022-05-26T00:00:00"/>
        <d v="2022-05-27T00:00:00"/>
        <d v="2022-05-31T00:00:00"/>
        <d v="2022-06-01T00:00:00"/>
        <d v="2022-06-02T00:00:00"/>
        <d v="2022-06-03T00:00:00"/>
        <d v="2022-06-06T00:00:00"/>
        <d v="2022-06-07T00:00:00"/>
        <d v="2022-06-08T00:00:00"/>
        <d v="2022-06-09T00:00:00"/>
        <d v="2022-06-10T00:00:00"/>
        <d v="2022-06-13T00:00:00"/>
        <d v="2022-06-14T00:00:00"/>
        <d v="2022-06-15T00:00:00"/>
        <d v="2022-06-16T00:00:00"/>
        <d v="2022-06-17T00:00:00"/>
        <d v="2022-06-21T00:00:00"/>
        <d v="2022-06-22T00:00:00"/>
        <d v="2022-06-23T00:00:00"/>
        <d v="2022-06-24T00:00:00"/>
        <d v="2022-06-27T00:00:00"/>
        <d v="2022-06-28T00:00:00"/>
        <d v="2022-06-29T00:00:00"/>
        <d v="2022-06-30T00:00:00"/>
        <d v="2022-07-01T00:00:00"/>
        <d v="2022-07-05T00:00:00"/>
        <d v="2022-07-06T00:00:00"/>
        <d v="2022-07-07T00:00:00"/>
        <d v="2022-07-08T00:00:00"/>
        <d v="2022-07-11T00:00:00"/>
        <d v="2022-07-12T00:00:00"/>
        <d v="2022-07-13T00:00:00"/>
        <d v="2022-07-14T00:00:00"/>
        <d v="2022-07-15T00:00:00"/>
        <d v="2022-07-18T00:00:00"/>
        <d v="2022-07-19T00:00:00"/>
        <d v="2022-07-20T00:00:00"/>
        <d v="2022-07-21T00:00:00"/>
        <d v="2022-07-22T00:00:00"/>
        <d v="2022-07-25T00:00:00"/>
        <d v="2022-07-26T00:00:00"/>
        <d v="2022-07-27T00:00:00"/>
        <d v="2022-07-28T00:00:00"/>
        <d v="2022-07-29T00:00:00"/>
        <d v="2022-08-01T00:00:00"/>
        <d v="2022-08-02T00:00:00"/>
        <d v="2022-08-03T00:00:00"/>
        <d v="2022-08-04T00:00:00"/>
        <d v="2022-08-05T00:00:00"/>
        <d v="2022-08-08T00:00:00"/>
        <d v="2022-08-09T00:00:00"/>
        <d v="2022-08-10T00:00:00"/>
        <d v="2022-08-11T00:00:00"/>
        <d v="2022-08-12T00:00:00"/>
        <d v="2022-08-15T00:00:00"/>
        <d v="2022-08-16T00:00:00"/>
        <d v="2022-08-17T00:00:00"/>
        <d v="2022-08-18T00:00:00"/>
        <d v="2022-08-19T00:00:00"/>
        <d v="2022-08-22T00:00:00"/>
        <d v="2022-08-23T00:00:00"/>
        <d v="2022-08-24T00:00:00"/>
        <d v="2022-08-25T00:00:00"/>
        <d v="2022-08-26T00:00:00"/>
        <d v="2022-08-29T00:00:00"/>
        <d v="2022-08-30T00:00:00"/>
        <d v="2022-08-31T00:00:00"/>
        <d v="2022-09-01T00:00:00"/>
        <d v="2022-09-02T00:00:00"/>
        <d v="2022-09-06T00:00:00"/>
        <d v="2022-09-07T00:00:00"/>
        <d v="2022-09-08T00:00:00"/>
        <d v="2022-09-09T00:00:00"/>
        <d v="2022-09-12T00:00:00"/>
        <d v="2022-09-13T00:00:00"/>
        <d v="2022-09-14T00:00:00"/>
        <d v="2022-09-15T00:00:00"/>
        <d v="2022-09-16T00:00:00"/>
        <d v="2022-09-19T00:00:00"/>
        <d v="2022-09-20T00:00:00"/>
        <d v="2022-09-21T00:00:00"/>
        <d v="2022-09-22T00:00:00"/>
        <d v="2022-09-23T00:00:00"/>
        <d v="2022-09-26T00:00:00"/>
        <d v="2022-09-27T00:00:00"/>
        <d v="2022-09-28T00:00:00"/>
        <d v="2022-09-29T00:00:00"/>
        <d v="2022-09-30T00:00:00"/>
        <d v="2022-10-03T00:00:00"/>
        <d v="2022-10-04T00:00:00"/>
        <d v="2022-10-05T00:00:00"/>
        <d v="2022-10-06T00:00:00"/>
        <d v="2022-10-07T00:00:00"/>
        <d v="2022-10-10T00:00:00"/>
        <d v="2022-10-11T00:00:00"/>
        <d v="2022-10-12T00:00:00"/>
        <d v="2022-10-13T00:00:00"/>
        <d v="2022-10-14T00:00:00"/>
        <d v="2022-10-17T00:00:00"/>
        <d v="2022-10-18T00:00:00"/>
        <d v="2022-10-19T00:00:00"/>
        <d v="2022-10-20T00:00:00"/>
        <d v="2022-10-21T00:00:00"/>
        <d v="2022-10-24T00:00:00"/>
        <d v="2022-10-25T00:00:00"/>
        <d v="2022-10-26T00:00:00"/>
        <d v="2022-10-27T00:00:00"/>
        <d v="2022-10-28T00:00:00"/>
        <d v="2022-10-31T00:00:00"/>
        <d v="2022-11-01T00:00:00"/>
        <d v="2022-11-02T00:00:00"/>
        <d v="2022-11-03T00:00:00"/>
        <d v="2022-11-04T00:00:00"/>
        <d v="2022-11-07T00:00:00"/>
        <d v="2022-11-08T00:00:00"/>
        <d v="2022-11-09T00:00:00"/>
        <d v="2022-11-10T00:00:00"/>
        <d v="2022-11-11T00:00:00"/>
        <d v="2022-11-14T00:00:00"/>
        <d v="2022-11-15T00:00:00"/>
        <d v="2022-11-16T00:00:00"/>
        <d v="2022-11-17T00:00:00"/>
        <d v="2022-11-18T00:00:00"/>
        <d v="2022-11-21T00:00:00"/>
        <d v="2022-11-22T00:00:00"/>
        <d v="2022-11-23T00:00:00"/>
        <d v="2022-11-25T00:00:00"/>
        <d v="2022-11-28T00:00:00"/>
        <d v="2022-11-29T00:00:00"/>
        <d v="2022-11-30T00:00:00"/>
        <d v="2022-12-01T00:00:00"/>
        <d v="2022-12-02T00:00:00"/>
        <d v="2022-12-05T00:00:00"/>
        <d v="2022-12-06T00:00:00"/>
        <d v="2022-12-07T00:00:00"/>
        <d v="2022-12-08T00:00:00"/>
        <d v="2022-12-09T00:00:00"/>
        <d v="2022-12-12T00:00:00"/>
        <d v="2022-12-13T00:00:00"/>
        <d v="2022-12-14T00:00:00"/>
        <d v="2022-12-15T00:00:00"/>
        <d v="2022-12-16T00:00:00"/>
        <d v="2022-12-19T00:00:00"/>
        <d v="2022-12-20T00:00:00"/>
        <d v="2022-12-21T00:00:00"/>
        <d v="2022-12-22T00:00:00"/>
        <d v="2022-12-23T00:00:00"/>
        <d v="2022-12-27T00:00:00"/>
        <d v="2022-12-28T00:00:00"/>
        <d v="2022-12-29T00:00:00"/>
        <d v="2022-12-30T00:00:00"/>
        <d v="2023-01-03T00:00:00"/>
        <d v="2023-01-04T00:00:00"/>
        <d v="2023-01-05T00:00:00"/>
        <d v="2023-01-06T00:00:00"/>
        <d v="2023-01-09T00:00:00"/>
        <d v="2023-01-10T00:00:00"/>
        <d v="2023-01-11T00:00:00"/>
        <d v="2023-01-12T00:00:00"/>
        <d v="2023-01-13T00:00:00"/>
        <d v="2023-01-17T00:00:00"/>
        <d v="2023-01-18T00:00:00"/>
        <d v="2023-01-19T00:00:00"/>
        <d v="2023-01-20T00:00:00"/>
        <d v="2023-01-23T00:00:00"/>
        <d v="2023-01-24T00:00:00"/>
        <d v="2023-01-25T00:00:00"/>
        <d v="2023-01-26T00:00:00"/>
        <d v="2023-01-27T00:00:00"/>
        <d v="2023-01-30T00:00:00"/>
        <d v="2023-01-31T00:00:00"/>
        <d v="2023-02-01T00:00:00"/>
        <d v="2023-02-02T00:00:00"/>
        <d v="2023-02-03T00:00:00"/>
        <d v="2023-02-06T00:00:00"/>
        <d v="2023-02-07T00:00:00"/>
        <d v="2023-02-08T00:00:00"/>
        <d v="2023-02-09T00:00:00"/>
        <d v="2023-02-10T00:00:00"/>
        <d v="2023-02-13T00:00:00"/>
        <d v="2023-02-14T00:00:00"/>
        <d v="2023-02-15T00:00:00"/>
        <d v="2023-02-16T00:00:00"/>
        <d v="2023-02-17T00:00:00"/>
        <d v="2023-02-21T00:00:00"/>
        <d v="2023-02-22T00:00:00"/>
        <d v="2023-02-23T00:00:00"/>
        <d v="2023-02-24T00:00:00"/>
        <d v="2023-02-27T00:00:00"/>
        <d v="2023-02-28T00:00:00"/>
        <d v="2023-03-01T00:00:00"/>
        <d v="2023-03-02T00:00:00"/>
        <d v="2023-03-03T00:00:00"/>
        <d v="2023-03-06T00:00:00"/>
        <d v="2023-03-07T00:00:00"/>
        <d v="2023-03-08T00:00:00"/>
        <d v="2023-03-09T00:00:00"/>
        <d v="2023-03-10T00:00:00"/>
        <d v="2023-03-13T00:00:00"/>
        <d v="2023-03-14T00:00:00"/>
        <d v="2023-03-15T00:00:00"/>
        <d v="2023-03-16T00:00:00"/>
        <d v="2023-03-17T00:00:00"/>
        <d v="2023-03-20T00:00:00"/>
        <d v="2023-03-21T00:00:00"/>
        <d v="2023-03-22T00:00:00"/>
        <d v="2023-03-23T00:00:00"/>
        <d v="2023-03-24T00:00:00"/>
        <d v="2023-03-27T00:00:00"/>
        <d v="2023-03-28T00:00:00"/>
        <d v="2023-03-29T00:00:00"/>
        <d v="2023-03-30T00:00:00"/>
        <d v="2023-03-31T00:00:00"/>
        <d v="2023-04-03T00:00:00"/>
        <d v="2023-04-04T00:00:00"/>
        <d v="2023-04-05T00:00:00"/>
        <d v="2023-04-06T00:00:00"/>
        <d v="2023-04-10T00:00:00"/>
        <d v="2023-04-11T00:00:00"/>
        <d v="2023-04-12T00:00:00"/>
        <d v="2023-04-13T00:00:00"/>
        <d v="2023-04-14T00:00:00"/>
        <d v="2023-04-17T00:00:00"/>
        <d v="2023-04-18T00:00:00"/>
        <d v="2023-04-19T00:00:00"/>
        <d v="2023-04-20T00:00:00"/>
        <d v="2023-04-21T00:00:00"/>
        <d v="2023-04-24T00:00:00"/>
        <d v="2023-04-25T00:00:00"/>
        <d v="2023-04-26T00:00:00"/>
        <d v="2023-04-27T00:00:00"/>
        <d v="2023-04-28T00:00:00"/>
        <d v="2023-05-01T00:00:00"/>
        <d v="2023-05-02T00:00:00"/>
        <d v="2023-05-03T00:00:00"/>
        <d v="2023-05-04T00:00:00"/>
        <d v="2023-05-05T00:00:00"/>
        <d v="2023-05-08T00:00:00"/>
        <d v="2023-05-09T00:00:00"/>
        <d v="2023-05-10T00:00:00"/>
        <d v="2023-05-11T00:00:00"/>
        <d v="2023-05-12T00:00:00"/>
        <d v="2023-05-15T00:00:00"/>
        <d v="2023-05-16T00:00:00"/>
        <d v="2023-05-17T00:00:00"/>
        <d v="2023-05-18T00:00:00"/>
        <d v="2023-05-19T00:00:00"/>
        <d v="2023-05-22T00:00:00"/>
        <d v="2023-05-23T00:00:00"/>
        <d v="2023-05-24T00:00:00"/>
        <d v="2023-05-25T00:00:00"/>
        <d v="2023-05-26T00:00:00"/>
        <d v="2023-05-30T00:00:00"/>
        <d v="2023-05-31T00:00:00"/>
        <d v="2023-06-01T00:00:00"/>
        <d v="2023-06-02T00:00:00"/>
        <d v="2023-06-05T00:00:00"/>
        <d v="2023-06-06T00:00:00"/>
        <d v="2023-06-07T00:00:00"/>
        <d v="2023-06-08T00:00:00"/>
        <d v="2023-06-09T00:00:00"/>
        <d v="2023-06-12T00:00:00"/>
        <d v="2023-06-13T00:00:00"/>
        <d v="2023-06-14T00:00:00"/>
        <d v="2023-06-15T00:00:00"/>
        <d v="2023-06-16T00:00:00"/>
        <d v="2023-06-20T00:00:00"/>
        <d v="2023-06-21T00:00:00"/>
        <d v="2023-06-22T00:00:00"/>
        <d v="2023-06-23T00:00:00"/>
        <d v="2023-06-26T00:00:00"/>
        <d v="2023-06-27T00:00:00"/>
        <d v="2023-06-28T00:00:00"/>
        <d v="2023-06-29T00:00:00"/>
        <d v="2023-06-30T00:00:00"/>
        <d v="2023-07-03T00:00:00"/>
        <d v="2023-07-05T00:00:00"/>
        <d v="2023-07-06T00:00:00"/>
        <d v="2023-07-07T00:00:00"/>
        <d v="2023-07-10T00:00:00"/>
        <d v="2023-07-11T00:00:00"/>
        <d v="2023-07-12T00:00:00"/>
        <d v="2023-07-13T00:00:00"/>
        <d v="2023-07-14T00:00:00"/>
        <d v="2023-07-17T00:00:00"/>
        <d v="2023-07-18T00:00:00"/>
        <d v="2023-07-19T00:00:00"/>
        <d v="2023-07-20T00:00:00"/>
        <d v="2023-07-21T00:00:00"/>
        <d v="2023-07-24T00:00:00"/>
        <d v="2023-07-25T00:00:00"/>
        <d v="2023-07-26T00:00:00"/>
        <d v="2023-07-27T00:00:00"/>
        <d v="2023-07-28T00:00:00"/>
        <d v="2023-07-31T00:00:00"/>
        <d v="2023-08-01T00:00:00"/>
        <d v="2023-08-02T00:00:00"/>
        <d v="2023-08-03T00:00:00"/>
        <d v="2023-08-04T00:00:00"/>
        <d v="2023-08-07T00:00:00"/>
        <d v="2023-08-08T00:00:00"/>
        <d v="2023-08-09T00:00:00"/>
        <d v="2023-08-10T00:00:00"/>
        <d v="2023-08-11T00:00:00"/>
        <d v="2023-08-14T00:00:00"/>
        <d v="2023-08-15T00:00:00"/>
        <d v="2023-08-16T00:00:00"/>
        <d v="2023-08-17T00:00:00"/>
        <d v="2023-08-18T00:00:00"/>
        <d v="2023-08-21T00:00:00"/>
        <d v="2023-08-22T00:00:00"/>
        <d v="2023-08-23T00:00:00"/>
        <d v="2023-08-24T00:00:00"/>
        <d v="2023-08-25T00:00:00"/>
        <d v="2023-08-28T00:00:00"/>
        <d v="2023-08-29T00:00:00"/>
        <d v="2023-08-30T00:00:00"/>
        <d v="2023-08-31T00:00:00"/>
        <d v="2023-09-01T00:00:00"/>
        <d v="2023-09-05T00:00:00"/>
        <d v="2023-09-06T00:00:00"/>
        <d v="2023-09-07T00:00:00"/>
        <d v="2023-09-08T00:00:00"/>
        <d v="2023-09-11T00:00:00"/>
        <d v="2023-09-12T00:00:00"/>
        <d v="2023-09-13T00:00:00"/>
        <d v="2023-09-14T00:00:00"/>
        <d v="2023-09-15T00:00:00"/>
        <d v="2023-09-18T00:00:00"/>
        <d v="2023-09-19T00:00:00"/>
        <d v="2023-09-20T00:00:00"/>
        <d v="2023-09-21T00:00:00"/>
        <d v="2023-09-22T00:00:00"/>
        <d v="2023-09-25T00:00:00"/>
        <d v="2023-09-26T00:00:00"/>
        <d v="2023-09-27T00:00:00"/>
        <d v="2023-09-28T00:00:00"/>
        <d v="2023-09-29T00:00:00"/>
        <d v="2023-10-02T00:00:00"/>
        <d v="2023-10-03T00:00:00"/>
        <d v="2023-10-04T00:00:00"/>
        <d v="2023-10-05T00:00:00"/>
        <d v="2023-10-06T00:00:00"/>
        <d v="2023-10-09T00:00:00"/>
        <d v="2023-10-10T00:00:00"/>
        <d v="2023-10-11T00:00:00"/>
        <d v="2023-10-12T00:00:00"/>
        <d v="2023-10-13T00:00:00"/>
        <d v="2023-10-16T00:00:00"/>
        <d v="2023-10-17T00:00:00"/>
        <d v="2023-10-18T00:00:00"/>
        <d v="2023-10-19T00:00:00"/>
        <d v="2023-10-20T00:00:00"/>
        <d v="2023-10-23T00:00:00"/>
        <d v="2023-10-24T00:00:00"/>
        <d v="2023-10-25T00:00:00"/>
        <d v="2023-10-26T00:00:00"/>
        <d v="2023-10-27T00:00:00"/>
        <d v="2023-10-30T00:00:00"/>
        <d v="2023-10-31T00:00:00"/>
        <d v="2023-11-01T00:00:00"/>
        <d v="2023-11-02T00:00:00"/>
        <d v="2023-11-03T00:00:00"/>
        <d v="2023-11-06T00:00:00"/>
        <d v="2023-11-07T00:00:00"/>
        <d v="2023-11-08T00:00:00"/>
        <d v="2023-11-09T00:00:00"/>
        <d v="2023-11-10T00:00:00"/>
        <d v="2023-11-13T00:00:00"/>
        <d v="2023-11-14T00:00:00"/>
        <d v="2023-11-15T00:00:00"/>
        <d v="2023-11-16T00:00:00"/>
        <d v="2023-11-17T00:00:00"/>
        <d v="2023-11-20T00:00:00"/>
        <d v="2023-11-21T00:00:00"/>
        <d v="2023-11-22T00:00:00"/>
        <d v="2023-11-24T00:00:00"/>
        <d v="2023-11-27T00:00:00"/>
        <d v="2023-11-28T00:00:00"/>
        <d v="2023-11-29T00:00:00"/>
        <d v="2023-11-30T00:00:00"/>
        <d v="2023-12-01T00:00:00"/>
        <d v="2023-12-04T00:00:00"/>
        <d v="2023-12-05T00:00:00"/>
        <d v="2023-12-06T00:00:00"/>
        <d v="2023-12-07T00:00:00"/>
        <d v="2023-12-08T00:00:00"/>
        <d v="2023-12-11T00:00:00"/>
        <d v="2023-12-12T00:00:00"/>
        <d v="2023-12-13T00:00:00"/>
        <d v="2023-12-14T00:00:00"/>
        <d v="2023-12-15T00:00:00"/>
        <d v="2023-12-18T00:00:00"/>
        <d v="2023-12-19T00:00:00"/>
        <d v="2023-12-20T00:00:00"/>
        <d v="2023-12-21T00:00:00"/>
        <d v="2023-12-22T00:00:00"/>
        <d v="2023-12-26T00:00:00"/>
        <d v="2023-12-27T00:00:00"/>
        <d v="2023-12-28T00:00:00"/>
        <d v="2023-12-29T00:00:00"/>
        <d v="2024-01-02T00:00:00"/>
        <d v="2024-01-03T00:00:00"/>
        <d v="2024-01-04T00:00:00"/>
        <d v="2024-01-05T00:00:00"/>
        <d v="2024-01-08T00:00:00"/>
        <d v="2024-01-09T00:00:00"/>
        <d v="2024-01-10T00:00:00"/>
        <d v="2024-01-11T00:00:00"/>
        <d v="2024-01-12T00:00:00"/>
        <d v="2024-01-16T00:00:00"/>
        <d v="2024-01-17T00:00:00"/>
        <d v="2024-01-18T00:00:00"/>
        <d v="2024-01-19T00:00:00"/>
        <d v="2024-01-22T00:00:00"/>
        <d v="2024-01-23T00:00:00"/>
        <d v="2024-01-24T00:00:00"/>
        <d v="2024-01-25T00:00:00"/>
        <d v="2024-01-26T00:00:00"/>
        <d v="2024-01-29T00:00:00"/>
        <d v="2024-01-30T00:00:00"/>
        <d v="2024-01-31T00:00:00"/>
        <d v="2024-02-01T00:00:00"/>
        <d v="2024-02-02T00:00:00"/>
        <d v="2024-02-05T00:00:00"/>
        <d v="2024-02-06T00:00:00"/>
        <d v="2024-02-07T00:00:00"/>
        <d v="2024-02-08T00:00:00"/>
        <d v="2024-02-09T00:00:00"/>
        <d v="2024-02-12T00:00:00"/>
        <d v="2024-02-13T00:00:00"/>
        <d v="2024-02-14T00:00:00"/>
        <d v="2024-02-15T00:00:00"/>
        <d v="2024-02-16T00:00:00"/>
        <d v="2024-02-20T00:00:00"/>
        <d v="2024-02-21T00:00:00"/>
        <d v="2024-02-22T00:00:00"/>
        <d v="2024-02-23T00:00:00"/>
        <d v="2024-02-26T00:00:00"/>
        <d v="2024-02-27T00:00:00"/>
        <d v="2024-02-28T00:00:00"/>
        <d v="2024-02-29T00:00:00"/>
        <d v="2024-03-01T00:00:00"/>
        <d v="2024-03-04T00:00:00"/>
        <d v="2024-03-05T00:00:00"/>
        <d v="2024-03-06T00:00:00"/>
        <d v="2024-03-07T00:00:00"/>
        <d v="2024-03-08T00:00:00"/>
        <d v="2024-03-11T00:00:00"/>
        <d v="2024-03-12T00:00:00"/>
        <d v="2024-03-13T00:00:00"/>
        <d v="2024-03-14T00:00:00"/>
        <d v="2024-03-15T00:00:00"/>
        <d v="2024-03-18T00:00:00"/>
        <d v="2024-03-19T00:00:00"/>
        <d v="2024-03-20T00:00:00"/>
        <d v="2024-03-21T00:00:00"/>
        <d v="2024-03-22T00:00:00"/>
        <d v="2024-03-25T00:00:00"/>
        <d v="2024-03-26T00:00:00"/>
        <d v="2024-03-27T00:00:00"/>
        <d v="2024-03-28T00:00:00"/>
        <d v="2024-04-01T00:00:00"/>
        <d v="2024-04-02T00:00:00"/>
        <d v="2024-04-03T00:00:00"/>
        <d v="2024-04-04T00:00:00"/>
        <d v="2024-04-05T00:00:00"/>
        <d v="2024-04-08T00:00:00"/>
        <d v="2024-04-09T00:00:00"/>
        <d v="2024-04-10T00:00:00"/>
        <d v="2024-04-11T00:00:00"/>
        <d v="2024-04-12T00:00:00"/>
        <d v="2024-04-15T00:00:00"/>
        <d v="2024-04-16T00:00:00"/>
        <d v="2024-04-17T00:00:00"/>
        <d v="2024-04-18T00:00:00"/>
        <d v="2024-04-19T00:00:00"/>
        <d v="2024-04-22T00:00:00"/>
        <d v="2024-04-23T00:00:00"/>
        <d v="2024-04-24T00:00:00"/>
        <d v="2024-04-25T00:00:00"/>
        <d v="2024-04-26T00:00:00"/>
        <d v="2024-04-29T00:00:00"/>
        <d v="2024-04-30T00:00:00"/>
        <d v="2024-05-01T00:00:00"/>
        <d v="2024-05-02T00:00:00"/>
        <d v="2024-05-03T00:00:00"/>
        <d v="2024-05-06T00:00:00"/>
        <d v="2024-05-07T00:00:00"/>
        <d v="2024-05-08T00:00:00"/>
        <d v="2024-05-09T00:00:00"/>
        <d v="2024-05-10T00:00:00"/>
        <d v="2024-05-13T00:00:00"/>
        <d v="2024-05-14T00:00:00"/>
        <d v="2024-05-15T00:00:00"/>
        <d v="2024-05-16T00:00:00"/>
        <d v="2024-05-17T00:00:00"/>
        <d v="2024-05-20T00:00:00"/>
        <d v="2024-05-21T00:00:00"/>
        <d v="2024-05-22T00:00:00"/>
        <d v="2024-05-23T00:00:00"/>
        <d v="2024-05-28T00:00:00"/>
        <d v="2024-05-29T00:00:00"/>
        <d v="2024-05-30T00:00:00"/>
        <d v="2024-05-31T00:00:00"/>
        <d v="2024-06-03T00:00:00"/>
        <d v="2024-06-04T00:00:00"/>
        <d v="2024-06-05T00:00:00"/>
        <d v="2024-06-06T00:00:00"/>
        <d v="2024-06-07T00:00:00"/>
        <d v="2024-06-10T00:00:00"/>
        <d v="2024-06-11T00:00:00"/>
        <d v="2024-06-12T00:00:00"/>
        <d v="2024-06-13T00:00:00"/>
        <d v="2024-06-14T00:00:00"/>
        <d v="2024-06-17T00:00:00"/>
        <d v="2024-06-18T00:00:00"/>
        <d v="2024-06-19T00:00:00"/>
        <d v="2024-06-20T00:00:00"/>
        <d v="2024-06-21T00:00:00"/>
        <d v="2024-06-24T00:00:00"/>
        <d v="2024-06-25T00:00:00"/>
        <d v="2024-06-26T00:00:00"/>
        <d v="2024-06-27T00:00:00"/>
        <d v="2024-06-28T00:00:00"/>
        <d v="2024-07-01T00:00:00"/>
        <d v="2024-07-02T00:00:00"/>
        <d v="2024-07-03T00:00:00"/>
        <d v="2024-07-05T00:00:00"/>
        <d v="2024-07-08T00:00:00"/>
        <d v="2024-07-09T00:00:00"/>
        <d v="2024-07-10T00:00:00"/>
        <d v="2024-07-11T00:00:00"/>
        <d v="2024-07-12T00:00:00"/>
        <d v="2024-07-15T00:00:00"/>
        <d v="2024-07-16T00:00:00"/>
        <d v="2024-07-17T00:00:00"/>
        <d v="2024-07-18T00:00:00"/>
        <d v="2024-07-19T00:00:00"/>
        <d v="2024-07-22T00:00:00"/>
        <d v="2024-07-23T00:00:00"/>
        <d v="2024-07-24T00:00:00"/>
        <d v="2024-07-25T00:00:00"/>
        <d v="2024-07-26T00:00:00"/>
        <d v="2024-07-29T00:00:00"/>
        <d v="2024-07-30T00:00:00"/>
        <d v="2024-07-31T00:00:00"/>
        <d v="2024-08-01T00:00:00"/>
        <d v="2024-08-02T00:00:00"/>
        <d v="2024-08-05T00:00:00"/>
        <d v="2024-08-06T00:00:00"/>
        <d v="2024-08-07T00:00:00"/>
        <d v="2024-08-08T00:00:00"/>
        <d v="2024-08-09T00:00:00"/>
        <d v="2024-08-12T00:00:00"/>
        <d v="2024-08-13T00:00:00"/>
        <d v="2024-08-14T00:00:00"/>
        <d v="2024-08-15T00:00:00"/>
        <d v="2024-08-16T00:00:00"/>
        <d v="2024-08-19T00:00:00"/>
        <d v="2024-08-20T00:00:00"/>
        <d v="2024-08-21T00:00:00"/>
        <d v="2024-08-22T00:00:00"/>
        <d v="2024-08-23T00:00:00"/>
        <d v="2024-08-26T00:00:00"/>
        <d v="2024-08-27T00:00:00"/>
        <d v="2024-08-28T00:00:00"/>
        <d v="2024-08-29T00:00:00"/>
        <d v="2024-08-30T00:00:00"/>
        <d v="2024-09-03T00:00:00"/>
        <d v="2024-09-04T00:00:00"/>
        <d v="2024-09-05T00:00:00"/>
        <d v="2024-09-06T00:00:00"/>
        <d v="2024-09-09T00:00:00"/>
        <d v="2024-09-10T00:00:00"/>
        <d v="2024-09-11T00:00:00"/>
        <d v="2024-09-12T00:00:00"/>
        <d v="2024-09-13T00:00:00"/>
        <d v="2024-09-16T00:00:00"/>
        <d v="2024-09-17T00:00:00"/>
        <d v="2024-09-18T00:00:00"/>
        <d v="2024-09-19T00:00:00"/>
        <d v="2024-09-20T00:00:00"/>
        <d v="2024-09-23T00:00:00"/>
        <d v="2024-09-24T00:00:00"/>
        <d v="2024-09-25T00:00:00"/>
        <d v="2024-09-26T00:00:00"/>
        <d v="2024-09-27T00:00:00"/>
        <d v="2024-09-30T00:00:00"/>
        <d v="2024-10-01T00:00:00"/>
        <d v="2024-10-02T00:00:00"/>
        <d v="2024-10-03T00:00:00"/>
        <d v="2024-10-04T00:00:00"/>
        <d v="2024-10-07T00:00:00"/>
        <d v="2024-10-08T00:00:00"/>
        <d v="2024-10-09T00:00:00"/>
        <d v="2024-10-10T00:00:00"/>
        <d v="2024-10-11T00:00:00"/>
        <d v="2024-10-14T00:00:00"/>
        <d v="2024-10-15T00:00:00"/>
        <d v="2024-10-16T00:00:00"/>
        <d v="2024-10-17T00:00:00"/>
        <d v="2024-10-18T00:00:00"/>
        <d v="2024-10-21T00:00:00"/>
        <d v="2024-10-22T00:00:00"/>
        <d v="2024-10-23T00:00:00"/>
        <d v="2024-10-24T00:00:00"/>
        <d v="2024-10-25T00:00:00"/>
        <d v="2024-10-28T00:00:00"/>
        <d v="2024-10-29T00:00:00"/>
        <d v="2024-10-30T00:00:00"/>
        <d v="2024-10-31T00:00:00"/>
        <d v="2024-11-01T00:00:00"/>
        <d v="2024-11-04T00:00:00"/>
        <d v="2024-11-05T00:00:00"/>
        <d v="2024-11-06T00:00:00"/>
        <d v="2024-11-07T00:00:00"/>
        <d v="2024-11-08T00:00:00"/>
        <d v="2024-11-11T00:00:00"/>
        <d v="2024-11-12T00:00:00"/>
        <d v="2024-11-13T00:00:00"/>
        <d v="2024-11-14T00:00:00"/>
        <d v="2024-11-15T00:00:00"/>
        <d v="2024-11-18T00:00:00"/>
        <d v="2024-11-19T00:00:00"/>
        <d v="2024-11-20T00:00:00"/>
        <d v="2024-11-21T00:00:00"/>
        <d v="2024-11-22T00:00:00"/>
        <d v="2024-11-25T00:00:00"/>
        <d v="2024-11-26T00:00:00"/>
        <d v="2024-11-27T00:00:00"/>
        <d v="2024-11-29T00:00:00"/>
        <d v="2024-12-02T00:00:00"/>
        <d v="2024-12-03T00:00:00"/>
        <d v="2024-12-04T00:00:00"/>
        <d v="2024-12-05T00:00:00"/>
        <d v="2024-12-06T00:00:00"/>
        <d v="2024-12-09T00:00:00"/>
        <d v="2024-12-10T00:00:00"/>
        <d v="2024-12-11T00:00:00"/>
        <d v="2024-12-12T00:00:00"/>
        <d v="2024-12-13T00:00:00"/>
        <d v="2024-12-16T00:00:00"/>
        <d v="2024-12-17T00:00:00"/>
        <d v="2024-12-18T00:00:00"/>
        <d v="2024-12-19T00:00:00"/>
        <d v="2024-12-20T00:00:00"/>
        <d v="2024-12-23T00:00:00"/>
        <d v="2024-12-24T00:00:00"/>
        <d v="2024-12-26T00:00:00"/>
        <d v="2024-12-27T00:00:00"/>
        <d v="2024-12-30T00:00:00"/>
        <d v="2024-12-31T00:00:00"/>
        <d v="2025-01-02T00:00:00"/>
        <d v="2025-01-03T00:00:00"/>
        <d v="2025-01-06T00:00:00"/>
        <d v="2025-01-07T00:00:00"/>
        <d v="2025-01-08T00:00:00"/>
        <d v="2025-01-09T00:00:00"/>
        <d v="2025-01-10T00:00:00"/>
        <d v="2025-01-13T00:00:00"/>
        <d v="2025-01-14T00:00:00"/>
        <d v="2025-01-15T00:00:00"/>
        <d v="2025-01-16T00:00:00"/>
        <d v="2025-01-17T00:00:00"/>
        <d v="2025-01-21T00:00:00"/>
        <d v="2025-01-22T00:00:00"/>
        <d v="2025-01-23T00:00:00"/>
        <d v="2025-01-24T00:00:00"/>
        <d v="2025-01-27T00:00:00"/>
        <d v="2025-01-28T00:00:00"/>
        <d v="2025-01-29T00:00:00"/>
        <d v="2025-01-30T00:00:00"/>
        <d v="2025-01-31T00:00:00"/>
        <d v="2025-02-03T00:00:00"/>
        <d v="2025-02-04T00:00:00"/>
        <d v="2025-02-05T00:00:00"/>
        <d v="2025-02-06T00:00:00"/>
        <d v="2025-02-07T00:00:00"/>
        <d v="2025-02-10T00:00:00"/>
        <d v="2025-02-11T00:00:00"/>
        <d v="2025-02-12T00:00:00"/>
        <d v="2025-02-13T00:00:00"/>
        <d v="2025-02-14T00:00:00"/>
        <d v="2025-02-18T00:00:00"/>
        <d v="2025-02-19T00:00:00"/>
        <d v="2025-02-20T00:00:00"/>
        <d v="2025-02-21T00:00:00"/>
        <d v="2025-02-24T00:00:00"/>
        <d v="2025-02-25T00:00:00"/>
        <d v="2025-02-26T00:00:00"/>
        <d v="2025-02-27T00:00:00"/>
        <d v="2025-02-28T00:00:00"/>
        <d v="2025-03-03T00:00:00"/>
        <d v="2025-03-04T00:00:00"/>
        <d v="2025-03-05T00:00:00"/>
        <d v="2025-03-06T00:00:00"/>
        <d v="2025-03-07T00:00:00"/>
        <d v="2025-03-10T00:00:00"/>
        <d v="2025-03-11T00:00:00"/>
        <d v="2025-03-12T00:00:00"/>
        <d v="2025-03-13T00:00:00"/>
        <d v="2025-03-14T00:00:00"/>
        <d v="2025-03-17T00:00:00"/>
        <d v="2025-03-18T00:00:00"/>
        <d v="2025-03-19T00:00:00"/>
        <d v="2025-03-20T00:00:00"/>
        <d v="2025-03-21T00:00:00"/>
        <d v="2025-03-24T00:00:00"/>
        <d v="2025-03-25T00:00:00"/>
        <d v="2025-03-26T00:00:00"/>
        <d v="2025-03-27T00:00:00"/>
        <d v="2025-03-28T00:00:00"/>
        <d v="2025-03-31T00:00:00"/>
        <d v="2025-04-01T00:00:00"/>
        <d v="2025-04-02T00:00:00"/>
        <d v="2025-04-03T00:00:00"/>
        <d v="2025-04-04T00:00:00"/>
        <d v="2025-04-07T00:00:00"/>
        <d v="2025-04-08T00:00:00"/>
        <d v="2025-04-09T00:00:00"/>
        <d v="2025-04-10T00:00:00"/>
        <d v="2025-04-11T00:00:00"/>
        <d v="2025-04-14T00:00:00"/>
        <d v="2025-04-15T00:00:00"/>
        <d v="2025-04-16T00:00:00"/>
        <d v="2025-04-17T00:00:00"/>
        <d v="2025-04-21T00:00:00"/>
        <d v="2025-04-22T00:00:00"/>
        <d v="2025-04-23T00:00:00"/>
        <d v="2025-04-24T00:00:00"/>
        <d v="2025-04-25T00:00:00"/>
        <d v="2025-04-28T00:00:00"/>
        <d v="2025-04-29T00:00:00"/>
        <d v="2025-04-30T00:00:00"/>
        <d v="2025-05-01T00:00:00"/>
        <d v="2025-05-02T00:00:00"/>
        <d v="2025-05-05T00:00:00"/>
        <d v="2025-05-06T00:00:00"/>
        <d v="2025-05-07T00:00:00"/>
        <d v="2025-05-08T00:00:00"/>
        <d v="2025-05-09T00:00:00"/>
        <d v="2025-05-12T00:00:00"/>
        <d v="2025-05-13T00:00:00"/>
        <d v="2025-05-14T00:00:00"/>
        <d v="2025-05-15T00:00:00"/>
        <d v="2025-05-16T00:00:00"/>
        <d v="2025-05-19T00:00:00"/>
        <d v="2025-05-20T00:00:00"/>
        <d v="2025-05-21T00:00:00"/>
        <d v="2025-05-22T00:00:00"/>
        <d v="2025-05-23T00:00:00"/>
        <d v="2025-05-27T00:00:00"/>
        <d v="2025-05-28T00:00:00"/>
        <d v="2025-05-29T00:00:00"/>
        <d v="2025-05-30T00:00:00"/>
        <d v="2025-06-02T00:00:00"/>
        <d v="2025-06-03T00:00:00"/>
        <d v="2025-06-04T00:00:00"/>
        <d v="2025-06-05T00:00:00"/>
        <d v="2025-06-06T00:00:00"/>
        <d v="2025-06-09T00:00:00"/>
        <d v="2025-06-10T00:00:00"/>
        <d v="2025-06-11T00:00:00"/>
        <d v="2025-06-12T00:00:00"/>
        <d v="2025-06-13T00:00:00"/>
        <d v="2025-06-16T00:00:00"/>
        <d v="2025-06-17T00:00:00"/>
        <d v="2025-06-18T00:00:00"/>
        <d v="2025-06-20T00:00:00"/>
        <d v="2025-06-23T00:00:00"/>
        <d v="2025-06-24T00:00:00"/>
        <d v="2025-06-25T00:00:00"/>
        <d v="2025-06-26T00:00:00"/>
        <d v="2025-06-27T00:00:00"/>
        <d v="2025-06-30T00:00:00"/>
        <d v="2025-07-01T00:00:00"/>
        <d v="2025-07-02T00:00:00"/>
        <d v="2025-07-03T00:00:00"/>
        <d v="2025-07-07T00:00:00"/>
        <d v="2025-07-08T00:00:00"/>
        <d v="2025-07-09T00:00:00"/>
        <d v="2025-07-10T00:00:00"/>
        <d v="2025-07-11T00:00:00"/>
        <d v="2025-07-14T00:00:00"/>
        <d v="2025-07-15T00:00:00"/>
        <d v="2025-07-16T00:00:00"/>
        <d v="2025-07-17T00:00:00"/>
        <d v="2025-07-18T00:00:00"/>
        <d v="2025-07-21T00:00:00"/>
        <d v="2025-07-22T00:00:00"/>
        <d v="2025-07-23T00:00:00"/>
        <d v="2025-07-24T00:00:00"/>
        <d v="2025-07-25T00:00:00"/>
        <d v="2025-07-28T00:00:00"/>
        <d v="2025-07-29T00:00:00"/>
        <d v="2025-07-30T00:00:00"/>
        <d v="2025-07-31T00:00:00"/>
        <d v="2025-08-01T00:00:00"/>
        <d v="2025-08-04T00:00:00"/>
        <d v="2025-08-05T00:00:00"/>
        <d v="2025-08-06T00:00:00"/>
        <d v="2025-08-07T00:00:00"/>
        <d v="2025-08-08T00:00:00"/>
        <d v="2025-08-11T00:00:00"/>
        <d v="2025-08-12T00:00:00"/>
        <d v="2025-08-13T00:00:00"/>
        <d v="2025-08-14T00:00:00"/>
        <d v="2025-08-15T00:00:00"/>
        <d v="2025-08-18T00:00:00"/>
        <d v="2025-08-19T00:00:00"/>
        <d v="2025-08-20T00:00:00"/>
        <d v="2025-08-21T00:00:00"/>
        <d v="2025-08-22T00:00:00"/>
        <d v="2025-08-25T00:00:00"/>
        <d v="2025-08-26T00:00:00"/>
        <d v="2025-08-27T00:00:00"/>
        <d v="2025-08-28T00:00:00"/>
        <d v="2025-08-29T00:00:00"/>
        <d v="2025-09-02T00:00:00"/>
        <d v="2025-09-03T00:00:00"/>
        <d v="2025-09-04T00:00:00"/>
        <d v="2025-09-05T00:00:00"/>
        <d v="2025-09-08T00:00:00"/>
        <d v="2025-09-09T00:00:00"/>
        <d v="2025-09-10T00:00:00"/>
        <d v="2025-09-11T00:00:00"/>
        <d v="2025-09-12T00:00:00"/>
        <d v="2025-09-15T00:00:00"/>
        <d v="2025-09-16T00:00:00"/>
        <d v="2025-09-17T00:00:00"/>
        <d v="2025-09-18T00:00:00"/>
        <d v="2025-09-19T00:00:00"/>
        <d v="2025-09-22T00:00:00"/>
        <d v="2025-09-23T00:00:00"/>
        <d v="2025-09-24T00:00:00"/>
        <d v="2025-09-25T00:00:00"/>
        <d v="2025-09-26T00:00:00"/>
        <d v="2025-09-29T00:00:00"/>
        <d v="2025-09-30T00:00:00"/>
        <d v="2025-10-01T00:00:00"/>
        <d v="2025-10-02T00:00:00"/>
        <d v="2025-10-03T00:00:00"/>
        <d v="2025-10-06T00:00:00"/>
        <d v="2025-10-07T00:00:00"/>
        <d v="2025-10-08T00:00:00"/>
        <d v="2025-10-09T00:00:00"/>
        <d v="2025-10-10T00:00:00"/>
        <d v="2025-10-13T00:00:00"/>
        <d v="2025-10-14T00:00:00"/>
        <d v="2025-10-15T00:00:00"/>
        <d v="2025-10-16T00:00:00"/>
        <d v="2025-10-17T00:00:00"/>
        <d v="2025-10-20T00:00:00"/>
        <d v="2025-10-21T00:00:00"/>
        <d v="2025-10-22T00:00:00"/>
        <d v="2025-10-23T00:00:00"/>
        <d v="2025-10-24T00:00:00"/>
        <d v="2025-10-27T00:00:00"/>
        <d v="2025-10-28T00:00:00"/>
        <d v="2025-10-29T00:00:00"/>
        <d v="2025-10-30T00:00:00"/>
        <d v="2025-10-31T00:00:00"/>
        <d v="2025-11-03T00:00:00"/>
        <d v="2025-11-04T00:00:00"/>
        <d v="2025-11-05T00:00:00"/>
        <d v="2025-11-06T00:00:00"/>
        <d v="2025-11-07T00:00:00"/>
        <d v="2025-11-10T00:00:00"/>
        <d v="2025-11-11T00:00:00"/>
        <d v="2025-11-12T00:00:00"/>
        <d v="2025-11-13T00:00:00"/>
        <d v="2025-11-14T00:00:00"/>
        <d v="2025-11-17T00:00:00"/>
        <d v="2025-11-18T00:00:00"/>
        <d v="2025-11-19T00:00:00"/>
        <d v="2025-11-20T00:00:00"/>
        <d v="2025-11-21T00:00:00"/>
        <d v="2025-11-24T00:00:00"/>
        <d v="2025-11-25T00:00:00"/>
        <d v="2025-11-26T00:00:00"/>
        <d v="2025-11-28T00:00:00"/>
        <d v="2025-12-01T00:00:00"/>
        <d v="2025-12-02T00:00:00"/>
        <d v="2025-12-03T00:00:00"/>
        <d v="2025-12-04T00:00:00"/>
        <d v="2025-12-05T00:00:00"/>
        <d v="2025-12-08T00:00:00"/>
        <d v="2025-12-09T00:00:00"/>
        <d v="2025-12-10T00:00:00"/>
        <d v="2025-12-11T00:00:00"/>
        <d v="2025-12-12T00:00:00"/>
        <d v="2025-12-15T00:00:00"/>
        <d v="2025-12-16T00:00:00"/>
        <d v="2025-12-17T00:00:00"/>
        <d v="2025-12-18T00:00:00"/>
        <d v="2025-12-19T00:00:00"/>
        <d v="2025-12-22T00:00:00"/>
        <d v="2025-12-23T00:00:00"/>
        <d v="2025-12-24T00:00:00"/>
        <d v="2025-12-26T00:00:00"/>
        <d v="2025-12-29T00:00:00"/>
        <d v="2025-12-30T00:00:00"/>
        <d v="2025-12-31T00:00:00"/>
        <d v="2026-01-02T00:00:00"/>
        <d v="2026-01-05T00:00:00"/>
        <d v="2026-01-06T00:00:00"/>
        <d v="2026-01-07T00:00:00"/>
        <d v="2026-01-08T00:00:00"/>
        <d v="2026-01-09T00:00:00"/>
        <d v="2026-01-12T00:00:00"/>
        <d v="2026-01-13T00:00:00"/>
        <d v="2026-01-14T00:00:00"/>
        <d v="2026-01-15T00:00:00"/>
        <d v="2026-01-16T00:00:00"/>
        <d v="2026-01-20T00:00:00"/>
        <d v="2026-01-21T00:00:00"/>
        <d v="2026-01-22T00:00:00"/>
        <d v="2026-01-23T00:00:00"/>
        <d v="2026-01-26T00:00:00"/>
        <d v="2026-01-27T00:00:00"/>
        <d v="2026-01-28T00:00:00"/>
        <d v="2026-01-29T00:00:00"/>
        <d v="2026-01-30T00:00:00"/>
        <d v="2026-02-02T00:00:00"/>
        <d v="2026-02-03T00:00:00"/>
        <d v="2026-02-04T00:00:00"/>
        <d v="2026-02-05T00:00:00"/>
        <d v="2026-02-06T00:00:00"/>
        <d v="2026-02-09T00:00:00"/>
        <d v="2026-02-10T00:00:00"/>
        <d v="2026-02-11T00:00:00"/>
        <d v="2026-02-12T00:00:00"/>
        <d v="2026-02-13T00:00:00"/>
        <d v="2026-02-17T00:00:00"/>
        <d v="2026-02-18T00:00:00"/>
        <d v="2026-02-19T00:00:00"/>
        <d v="2026-02-20T00:00:00"/>
        <d v="2026-02-23T00:00:00"/>
        <d v="2026-02-24T00:00:00"/>
        <d v="2026-02-25T00:00:00"/>
        <d v="2026-02-26T00:00:00"/>
        <d v="2026-02-27T00:00:00"/>
        <d v="2026-03-02T00:00:00"/>
        <d v="2026-03-03T00:00:00"/>
        <d v="2026-03-04T00:00:00"/>
        <d v="2026-03-05T00:00:00"/>
        <d v="2026-03-06T00:00:00"/>
        <d v="2026-03-09T00:00:00"/>
        <d v="2026-03-10T00:00:00"/>
        <d v="2026-03-11T00:00:00"/>
        <d v="2026-03-12T00:00:00"/>
        <d v="2026-03-13T00:00:00"/>
        <d v="2026-03-16T00:00:00"/>
        <d v="2026-03-17T00:00:00"/>
        <d v="2026-03-18T00:00:00"/>
        <d v="2026-03-19T00:00:00"/>
        <d v="2026-03-20T00:00:00"/>
        <d v="2026-03-23T00:00:00"/>
        <d v="2026-03-24T00:00:00"/>
        <d v="2026-03-25T00:00:00"/>
        <d v="2026-03-26T00:00:00"/>
        <d v="2026-03-27T00:00:00"/>
        <d v="2026-03-30T00:00:00"/>
        <d v="2026-03-31T00:00:00"/>
        <d v="2026-04-01T00:00:00"/>
        <d v="2026-04-02T00:00:00"/>
        <d v="2026-04-03T00:00:00"/>
        <d v="2026-04-06T00:00:00"/>
        <d v="2026-04-07T00:00:00"/>
        <d v="2026-04-08T00:00:00"/>
        <d v="2026-04-09T00:00:00"/>
        <d v="2026-04-10T00:00:00"/>
        <d v="2026-04-13T00:00:00"/>
        <d v="2026-04-14T00:00:00"/>
        <d v="2026-04-15T00:00:00"/>
        <d v="2026-04-16T00:00:00"/>
        <d v="2026-04-17T00:00:00"/>
        <d v="2026-04-20T00:00:00"/>
        <d v="2026-04-21T00:00:00"/>
        <d v="2026-04-22T00:00:00"/>
        <d v="2026-04-23T00:00:00"/>
        <d v="2026-04-24T00:00:00"/>
        <d v="2026-04-27T00:00:00"/>
        <d v="2026-04-28T00:00:00"/>
        <d v="2026-04-29T00:00:00"/>
        <d v="2026-04-30T00:00:00"/>
        <d v="2026-05-01T00:00:00"/>
        <d v="2026-05-04T00:00:00"/>
        <d v="2026-05-05T00:00:00"/>
        <d v="2026-05-06T00:00:00"/>
        <d v="2026-05-07T00:00:00"/>
        <d v="2026-05-08T00:00:00"/>
        <d v="2026-05-11T00:00:00"/>
        <d v="2026-05-12T00:00:00"/>
        <d v="2026-05-13T00:00:00"/>
        <d v="2026-05-14T00:00:00"/>
        <d v="2026-05-15T00:00:00"/>
        <d v="2026-05-18T00:00:00"/>
        <d v="2026-05-19T00:00:00"/>
        <d v="2026-05-20T00:00:00"/>
        <d v="2026-05-21T00:00:00"/>
        <d v="2026-05-22T00:00:00"/>
        <d v="2026-05-25T00:00:00"/>
        <d v="2026-05-26T00:00:00"/>
        <d v="2026-05-27T00:00:00"/>
        <d v="2026-05-28T00:00:00"/>
        <d v="2026-05-29T00:00:00"/>
        <d v="2026-06-01T00:00:00"/>
        <d v="2026-06-02T00:00:00"/>
        <d v="2026-06-03T00:00:00"/>
        <d v="2026-06-04T00:00:00"/>
        <d v="2026-06-05T00:00:00"/>
        <d v="2026-06-08T00:00:00"/>
        <d v="2026-06-09T00:00:00"/>
        <d v="2026-06-10T00:00:00"/>
        <d v="2026-06-11T00:00:00"/>
        <d v="2026-06-12T00:00:00"/>
        <d v="2026-06-15T00:00:00"/>
        <d v="2026-06-16T00:00:00"/>
        <d v="2026-06-17T00:00:00"/>
        <d v="2026-06-18T00:00:00"/>
        <d v="2026-06-19T00:00:00"/>
        <d v="2026-06-22T00:00:00"/>
        <d v="2026-06-23T00:00:00"/>
        <d v="2026-06-24T00:00:00"/>
        <d v="2026-06-25T00:00:00"/>
        <d v="2026-06-26T00:00:00"/>
        <d v="2026-06-29T00:00:00"/>
        <d v="2026-06-30T00:00:00"/>
        <d v="2026-07-01T00:00:00"/>
        <d v="2026-07-02T00:00:00"/>
        <d v="2026-07-03T00:00:00"/>
        <d v="2026-07-06T00:00:00"/>
        <d v="2026-07-07T00:00:00"/>
        <d v="2026-07-08T00:00:00"/>
        <d v="2026-07-09T00:00:00"/>
        <d v="2026-07-10T00:00:00"/>
        <d v="2026-07-13T00:00:00"/>
        <d v="2026-07-14T00:00:00"/>
        <d v="2026-07-15T00:00:00"/>
        <d v="2026-07-16T00:00:00"/>
        <d v="2026-07-17T00:00:00"/>
        <d v="2026-07-20T00:00:00"/>
        <d v="2026-07-21T00:00:00"/>
        <d v="2026-07-22T00:00:00"/>
        <d v="2026-07-23T00:00:00"/>
        <d v="2026-07-24T00:00:00"/>
        <d v="2026-07-27T00:00:00"/>
        <d v="2026-07-28T00:00:00"/>
        <d v="2026-07-29T00:00:00"/>
        <d v="2026-07-30T00:00:00"/>
        <d v="2026-07-31T00:00:00"/>
        <d v="2026-08-03T00:00:00"/>
        <d v="2026-08-04T00:00:00"/>
        <d v="2026-08-05T00:00:00"/>
        <d v="2026-08-06T00:00:00"/>
        <d v="2026-08-07T00:00:00"/>
        <d v="2026-08-10T00:00:00"/>
        <d v="2026-08-11T00:00:00"/>
        <d v="2026-08-12T00:00:00"/>
        <d v="2026-08-13T00:00:00"/>
        <d v="2026-08-14T00:00:00"/>
        <d v="2026-08-17T00:00:00"/>
        <d v="2026-08-18T00:00:00"/>
        <d v="2026-08-19T00:00:00"/>
        <d v="2026-08-20T00:00:00"/>
        <d v="2026-08-21T00:00:00"/>
        <d v="2026-08-24T00:00:00"/>
        <d v="2026-08-25T00:00:00"/>
        <d v="2026-08-26T00:00:00"/>
        <d v="2026-08-27T00:00:00"/>
        <d v="2026-08-28T00:00:00"/>
        <d v="2026-08-31T00:00:00"/>
        <d v="2026-09-01T00:00:00"/>
        <d v="2026-09-02T00:00:00"/>
        <d v="2026-09-03T00:00:00"/>
        <d v="2026-09-04T00:00:00"/>
        <d v="2026-09-07T00:00:00"/>
        <d v="2026-09-08T00:00:00"/>
        <d v="2026-09-09T00:00:00"/>
        <d v="2026-09-10T00:00:00"/>
        <d v="2026-09-11T00:00:00"/>
        <d v="2026-09-14T00:00:00"/>
        <d v="2026-09-15T00:00:00"/>
        <d v="2026-09-16T00:00:00"/>
        <d v="2026-09-17T00:00:00"/>
        <d v="2026-09-18T00:00:00"/>
        <d v="2026-09-21T00:00:00"/>
        <d v="2026-09-22T00:00:00"/>
        <d v="2026-09-23T00:00:00"/>
        <d v="2026-09-24T00:00:00"/>
        <d v="2026-09-25T00:00:00"/>
        <d v="2026-09-28T00:00:00"/>
        <d v="2026-09-29T00:00:00"/>
        <d v="2026-09-30T00:00:00"/>
        <d v="2026-10-01T00:00:00"/>
        <d v="2026-10-02T00:00:00"/>
        <d v="2026-10-05T00:00:00"/>
        <d v="2026-10-06T00:00:00"/>
        <d v="2026-10-07T00:00:00"/>
        <d v="2026-10-08T00:00:00"/>
        <d v="2026-10-09T00:00:00"/>
        <d v="2026-10-12T00:00:00"/>
        <d v="2026-10-13T00:00:00"/>
        <d v="2026-10-14T00:00:00"/>
        <d v="2026-10-15T00:00:00"/>
        <d v="2026-10-16T00:00:00"/>
        <d v="2026-10-19T00:00:00"/>
        <d v="2026-10-20T00:00:00"/>
        <d v="2026-10-21T00:00:00"/>
        <d v="2026-10-22T00:00:00"/>
        <d v="2026-10-23T00:00:00"/>
        <d v="2026-10-26T00:00:00"/>
        <d v="2026-10-27T00:00:00"/>
        <d v="2026-10-28T00:00:00"/>
        <d v="2026-10-29T00:00:00"/>
        <d v="2026-10-30T00:00:00"/>
        <d v="2026-11-02T00:00:00"/>
        <d v="2026-11-03T00:00:00"/>
        <d v="2026-11-04T00:00:00"/>
        <d v="2026-11-05T00:00:00"/>
        <d v="2026-11-06T00:00:00"/>
        <d v="2026-11-09T00:00:00"/>
        <d v="2026-11-10T00:00:00"/>
        <d v="2026-11-11T00:00:00"/>
        <d v="2026-11-12T00:00:00"/>
        <d v="2026-11-13T00:00:00"/>
        <d v="2026-11-16T00:00:00"/>
        <d v="2026-11-17T00:00:00"/>
        <d v="2026-11-18T00:00:00"/>
        <d v="2026-11-19T00:00:00"/>
        <d v="2026-11-20T00:00:00"/>
        <d v="2026-11-23T00:00:00"/>
        <d v="2026-11-24T00:00:00"/>
        <d v="2026-11-25T00:00:00"/>
        <d v="2026-11-26T00:00:00"/>
        <d v="2026-11-27T00:00:00"/>
        <d v="2026-11-30T00:00:00"/>
        <d v="2026-12-01T00:00:00"/>
        <d v="2026-12-02T00:00:00"/>
        <d v="2026-12-03T00:00:00"/>
        <d v="2026-12-04T00:00:00"/>
        <d v="2026-12-07T00:00:00"/>
        <d v="2026-12-08T00:00:00"/>
        <d v="2026-12-09T00:00:00"/>
        <d v="2026-12-10T00:00:00"/>
        <d v="2026-12-11T00:00:00"/>
        <d v="2026-12-14T00:00:00"/>
        <d v="2026-12-15T00:00:00"/>
        <d v="2026-12-16T00:00:00"/>
        <d v="2026-12-17T00:00:00"/>
        <d v="2026-12-18T00:00:00"/>
        <d v="2026-12-21T00:00:00"/>
        <d v="2026-12-22T00:00:00"/>
        <d v="2026-12-23T00:00:00"/>
        <d v="2026-12-24T00:00:00"/>
        <d v="2026-12-25T00:00:00"/>
        <d v="2026-12-28T00:00:00"/>
        <d v="2026-12-29T00:00:00"/>
        <d v="2026-12-30T00:00:00"/>
        <d v="2026-12-31T00:00:00"/>
        <d v="2027-01-01T00:00:00"/>
        <d v="2027-01-04T00:00:00"/>
        <d v="2027-01-05T00:00:00"/>
        <d v="2027-01-06T00:00:00"/>
        <d v="2027-01-07T00:00:00"/>
        <d v="2027-01-08T00:00:00"/>
        <d v="2027-01-11T00:00:00"/>
        <d v="2027-01-12T00:00:00"/>
        <d v="2027-01-13T00:00:00"/>
        <d v="2027-01-14T00:00:00"/>
        <d v="2027-01-15T00:00:00"/>
        <d v="2027-01-18T00:00:00"/>
        <d v="2027-01-19T00:00:00"/>
        <d v="2027-01-20T00:00:00"/>
        <d v="2027-01-21T00:00:00"/>
        <d v="2027-01-22T00:00:00"/>
        <d v="2027-01-25T00:00:00"/>
        <d v="2027-01-26T00:00:00"/>
        <d v="2027-01-27T00:00:00"/>
        <d v="2027-01-28T00:00:00"/>
        <d v="2027-01-29T00:00:00"/>
        <d v="2027-02-01T00:00:00"/>
        <d v="2027-02-02T00:00:00"/>
        <d v="2027-02-03T00:00:00"/>
        <d v="2027-02-04T00:00:00"/>
        <d v="2027-02-05T00:00:00"/>
        <d v="2027-02-08T00:00:00"/>
        <d v="2027-02-09T00:00:00"/>
        <d v="2027-02-10T00:00:00"/>
        <d v="2027-02-11T00:00:00"/>
        <d v="2027-02-12T00:00:00"/>
        <m/>
      </sharedItems>
      <fieldGroup par="17"/>
    </cacheField>
    <cacheField name="BTC" numFmtId="0">
      <sharedItems containsBlank="1" containsMixedTypes="1" containsNumber="1" minValue="176.89700300000001" maxValue="73079.375"/>
    </cacheField>
    <cacheField name="H-SPBTFDUE" numFmtId="0">
      <sharedItems containsString="0" containsBlank="1" containsNumber="1" minValue="1.3182244771818032" maxValue="382.19"/>
    </cacheField>
    <cacheField name="BITX w Fee" numFmtId="0">
      <sharedItems containsString="0" containsBlank="1" containsNumber="1" minValue="0.11840317318281865" maxValue="264.68051983005915"/>
    </cacheField>
    <cacheField name="BITX-IV" numFmtId="2">
      <sharedItems containsString="0" containsBlank="1" containsNumber="1" minValue="9.24" maxValue="59.669998"/>
    </cacheField>
    <cacheField name="Sim BITO w fee" numFmtId="0">
      <sharedItems containsString="0" containsBlank="1" containsNumber="1" minValue="0.12264500823787336" maxValue="43.89416874835932"/>
    </cacheField>
    <cacheField name="BITO-IV" numFmtId="2">
      <sharedItems containsBlank="1" containsMixedTypes="1" containsNumber="1" minValue="9.6069999999999993" maxValue="43.298400000000001"/>
    </cacheField>
    <cacheField name="Sim Spot ETF" numFmtId="2">
      <sharedItems containsNonDate="0" containsString="0" containsBlank="1"/>
    </cacheField>
    <cacheField name="Row" numFmtId="0">
      <sharedItems containsString="0" containsBlank="1" containsNumber="1" containsInteger="1" minValue="7" maxValue="2232"/>
    </cacheField>
    <cacheField name="BTC port" numFmtId="0">
      <sharedItems containsBlank="1" containsMixedTypes="1" containsNumber="1" minValue="37.971811018654897" maxValue="15686.846977624677"/>
    </cacheField>
    <cacheField name="Bito port" numFmtId="0">
      <sharedItems containsBlank="1"/>
    </cacheField>
    <cacheField name="SPBTDUE port" numFmtId="0">
      <sharedItems containsString="0" containsBlank="1" containsNumber="1" minValue="2486.0212535495771" maxValue="11188.559384056911"/>
    </cacheField>
    <cacheField name="BTIX port" numFmtId="0">
      <sharedItems containsString="0" containsBlank="1" containsNumber="1" minValue="11.32274989163526" maxValue="25311.072724346923"/>
    </cacheField>
    <cacheField name="Tbills" numFmtId="0">
      <sharedItems containsString="0" containsBlank="1" containsNumber="1" minValue="0" maxValue="5.358240000000003"/>
    </cacheField>
    <cacheField name="END" numFmtId="0">
      <sharedItems containsNonDate="0" containsString="0" containsBlank="1"/>
    </cacheField>
    <cacheField name="Months (Trade Date)" numFmtId="0" databaseField="0">
      <fieldGroup base="0">
        <rangePr groupBy="months" startDate="2009-12-31T00:00:00" endDate="2027-02-13T00:00:00"/>
        <groupItems count="14">
          <s v="&lt;12/31/2009"/>
          <s v="Jan"/>
          <s v="Feb"/>
          <s v="Mar"/>
          <s v="Apr"/>
          <s v="May"/>
          <s v="Jun"/>
          <s v="Jul"/>
          <s v="Aug"/>
          <s v="Sep"/>
          <s v="Oct"/>
          <s v="Nov"/>
          <s v="Dec"/>
          <s v="&gt;2/13/2027"/>
        </groupItems>
      </fieldGroup>
    </cacheField>
    <cacheField name="Quarters (Trade Date)" numFmtId="0" databaseField="0">
      <fieldGroup base="0">
        <rangePr groupBy="quarters" startDate="2009-12-31T00:00:00" endDate="2027-02-13T00:00:00"/>
        <groupItems count="6">
          <s v="&lt;12/31/2009"/>
          <s v="Qtr1"/>
          <s v="Qtr2"/>
          <s v="Qtr3"/>
          <s v="Qtr4"/>
          <s v="&gt;2/13/2027"/>
        </groupItems>
      </fieldGroup>
    </cacheField>
    <cacheField name="Years (Trade Date)" numFmtId="0" databaseField="0">
      <fieldGroup base="0">
        <rangePr groupBy="years" startDate="2009-12-31T00:00:00" endDate="2027-02-13T00:00:00"/>
        <groupItems count="21">
          <s v="&lt;12/31/2009"/>
          <s v="2009"/>
          <s v="2010"/>
          <s v="2011"/>
          <s v="2012"/>
          <s v="2013"/>
          <s v="2014"/>
          <s v="2015"/>
          <s v="2016"/>
          <s v="2017"/>
          <s v="2018"/>
          <s v="2019"/>
          <s v="2020"/>
          <s v="2021"/>
          <s v="2022"/>
          <s v="2023"/>
          <s v="2024"/>
          <s v="2025"/>
          <s v="2026"/>
          <s v="2027"/>
          <s v="&gt;2/13/2027"/>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16">
  <r>
    <x v="0"/>
    <s v=""/>
    <m/>
    <m/>
    <m/>
    <m/>
    <m/>
    <m/>
    <n v="7"/>
    <m/>
    <m/>
    <m/>
    <m/>
    <n v="0.11"/>
    <m/>
  </r>
  <r>
    <x v="1"/>
    <s v=""/>
    <m/>
    <m/>
    <m/>
    <m/>
    <m/>
    <m/>
    <n v="8"/>
    <m/>
    <m/>
    <m/>
    <m/>
    <n v="0.08"/>
    <m/>
  </r>
  <r>
    <x v="2"/>
    <s v=""/>
    <m/>
    <m/>
    <m/>
    <m/>
    <m/>
    <m/>
    <n v="9"/>
    <m/>
    <m/>
    <m/>
    <m/>
    <n v="0.08"/>
    <m/>
  </r>
  <r>
    <x v="3"/>
    <s v=""/>
    <m/>
    <m/>
    <m/>
    <m/>
    <m/>
    <m/>
    <n v="10"/>
    <m/>
    <m/>
    <m/>
    <m/>
    <n v="0.08"/>
    <m/>
  </r>
  <r>
    <x v="4"/>
    <s v=""/>
    <m/>
    <m/>
    <m/>
    <m/>
    <m/>
    <m/>
    <n v="11"/>
    <m/>
    <m/>
    <m/>
    <m/>
    <n v="0.08"/>
    <m/>
  </r>
  <r>
    <x v="5"/>
    <s v=""/>
    <m/>
    <m/>
    <m/>
    <m/>
    <m/>
    <m/>
    <n v="12"/>
    <m/>
    <m/>
    <m/>
    <m/>
    <n v="0.08"/>
    <m/>
  </r>
  <r>
    <x v="6"/>
    <s v=""/>
    <m/>
    <m/>
    <m/>
    <m/>
    <m/>
    <m/>
    <n v="13"/>
    <m/>
    <m/>
    <m/>
    <m/>
    <n v="0.04"/>
    <m/>
  </r>
  <r>
    <x v="7"/>
    <s v=""/>
    <m/>
    <m/>
    <m/>
    <m/>
    <m/>
    <m/>
    <n v="14"/>
    <m/>
    <m/>
    <m/>
    <m/>
    <n v="0.04"/>
    <m/>
  </r>
  <r>
    <x v="8"/>
    <s v=""/>
    <m/>
    <m/>
    <m/>
    <m/>
    <m/>
    <m/>
    <n v="15"/>
    <m/>
    <m/>
    <m/>
    <m/>
    <n v="0.04"/>
    <m/>
  </r>
  <r>
    <x v="9"/>
    <s v=""/>
    <m/>
    <m/>
    <m/>
    <m/>
    <m/>
    <m/>
    <n v="16"/>
    <m/>
    <m/>
    <m/>
    <m/>
    <n v="0.04"/>
    <m/>
  </r>
  <r>
    <x v="10"/>
    <s v=""/>
    <m/>
    <m/>
    <m/>
    <m/>
    <m/>
    <m/>
    <n v="17"/>
    <m/>
    <m/>
    <m/>
    <m/>
    <n v="0.04"/>
    <m/>
  </r>
  <r>
    <x v="11"/>
    <s v=""/>
    <m/>
    <m/>
    <m/>
    <m/>
    <m/>
    <m/>
    <n v="18"/>
    <m/>
    <m/>
    <m/>
    <m/>
    <n v="0.06"/>
    <m/>
  </r>
  <r>
    <x v="12"/>
    <s v=""/>
    <m/>
    <m/>
    <m/>
    <m/>
    <m/>
    <m/>
    <n v="19"/>
    <m/>
    <m/>
    <m/>
    <m/>
    <n v="0.06"/>
    <m/>
  </r>
  <r>
    <x v="13"/>
    <s v=""/>
    <m/>
    <m/>
    <m/>
    <m/>
    <m/>
    <m/>
    <n v="20"/>
    <m/>
    <m/>
    <m/>
    <m/>
    <n v="0.06"/>
    <m/>
  </r>
  <r>
    <x v="14"/>
    <s v=""/>
    <m/>
    <m/>
    <m/>
    <m/>
    <m/>
    <m/>
    <n v="21"/>
    <m/>
    <m/>
    <m/>
    <m/>
    <n v="0.06"/>
    <m/>
  </r>
  <r>
    <x v="15"/>
    <s v=""/>
    <m/>
    <m/>
    <m/>
    <m/>
    <m/>
    <m/>
    <n v="22"/>
    <m/>
    <m/>
    <m/>
    <m/>
    <n v="5.5E-2"/>
    <m/>
  </r>
  <r>
    <x v="16"/>
    <s v=""/>
    <m/>
    <m/>
    <m/>
    <m/>
    <m/>
    <m/>
    <n v="23"/>
    <m/>
    <m/>
    <m/>
    <m/>
    <n v="5.5E-2"/>
    <m/>
  </r>
  <r>
    <x v="17"/>
    <s v=""/>
    <m/>
    <m/>
    <m/>
    <m/>
    <m/>
    <m/>
    <n v="24"/>
    <m/>
    <m/>
    <m/>
    <m/>
    <n v="5.5E-2"/>
    <m/>
  </r>
  <r>
    <x v="18"/>
    <s v=""/>
    <m/>
    <m/>
    <m/>
    <m/>
    <m/>
    <m/>
    <n v="25"/>
    <m/>
    <m/>
    <m/>
    <m/>
    <n v="5.5E-2"/>
    <m/>
  </r>
  <r>
    <x v="19"/>
    <s v=""/>
    <m/>
    <m/>
    <m/>
    <m/>
    <m/>
    <m/>
    <n v="26"/>
    <m/>
    <m/>
    <m/>
    <m/>
    <n v="5.5E-2"/>
    <m/>
  </r>
  <r>
    <x v="20"/>
    <s v=""/>
    <m/>
    <m/>
    <m/>
    <m/>
    <m/>
    <m/>
    <n v="27"/>
    <m/>
    <m/>
    <m/>
    <m/>
    <n v="9.5000000000000001E-2"/>
    <m/>
  </r>
  <r>
    <x v="21"/>
    <s v=""/>
    <m/>
    <m/>
    <m/>
    <m/>
    <m/>
    <m/>
    <n v="28"/>
    <m/>
    <m/>
    <m/>
    <m/>
    <n v="9.5000000000000001E-2"/>
    <m/>
  </r>
  <r>
    <x v="22"/>
    <s v=""/>
    <m/>
    <m/>
    <m/>
    <m/>
    <m/>
    <m/>
    <n v="29"/>
    <m/>
    <m/>
    <m/>
    <m/>
    <n v="9.5000000000000001E-2"/>
    <m/>
  </r>
  <r>
    <x v="23"/>
    <s v=""/>
    <m/>
    <m/>
    <m/>
    <m/>
    <m/>
    <m/>
    <n v="30"/>
    <m/>
    <m/>
    <m/>
    <m/>
    <n v="9.5000000000000001E-2"/>
    <m/>
  </r>
  <r>
    <x v="24"/>
    <s v=""/>
    <m/>
    <m/>
    <m/>
    <m/>
    <m/>
    <m/>
    <n v="31"/>
    <m/>
    <m/>
    <m/>
    <m/>
    <n v="9.5000000000000001E-2"/>
    <m/>
  </r>
  <r>
    <x v="25"/>
    <s v=""/>
    <m/>
    <m/>
    <m/>
    <m/>
    <m/>
    <m/>
    <n v="32"/>
    <m/>
    <m/>
    <m/>
    <m/>
    <n v="0.11"/>
    <m/>
  </r>
  <r>
    <x v="26"/>
    <s v=""/>
    <m/>
    <m/>
    <m/>
    <m/>
    <m/>
    <m/>
    <n v="33"/>
    <m/>
    <m/>
    <m/>
    <m/>
    <n v="0.11"/>
    <m/>
  </r>
  <r>
    <x v="27"/>
    <s v=""/>
    <m/>
    <m/>
    <m/>
    <m/>
    <m/>
    <m/>
    <n v="34"/>
    <m/>
    <m/>
    <m/>
    <m/>
    <n v="0.11"/>
    <m/>
  </r>
  <r>
    <x v="28"/>
    <s v=""/>
    <m/>
    <m/>
    <m/>
    <m/>
    <m/>
    <m/>
    <n v="35"/>
    <m/>
    <m/>
    <m/>
    <m/>
    <n v="0.11"/>
    <m/>
  </r>
  <r>
    <x v="29"/>
    <s v=""/>
    <m/>
    <m/>
    <m/>
    <m/>
    <m/>
    <m/>
    <n v="36"/>
    <m/>
    <m/>
    <m/>
    <m/>
    <n v="0.11"/>
    <m/>
  </r>
  <r>
    <x v="30"/>
    <s v=""/>
    <m/>
    <m/>
    <m/>
    <m/>
    <m/>
    <m/>
    <n v="37"/>
    <m/>
    <m/>
    <m/>
    <m/>
    <n v="0.1"/>
    <m/>
  </r>
  <r>
    <x v="31"/>
    <s v=""/>
    <m/>
    <m/>
    <m/>
    <m/>
    <m/>
    <m/>
    <n v="38"/>
    <m/>
    <m/>
    <m/>
    <m/>
    <n v="0.1"/>
    <m/>
  </r>
  <r>
    <x v="32"/>
    <s v=""/>
    <m/>
    <m/>
    <m/>
    <m/>
    <m/>
    <m/>
    <n v="39"/>
    <m/>
    <m/>
    <m/>
    <m/>
    <n v="0.1"/>
    <m/>
  </r>
  <r>
    <x v="33"/>
    <s v=""/>
    <m/>
    <m/>
    <m/>
    <m/>
    <m/>
    <m/>
    <n v="40"/>
    <m/>
    <m/>
    <m/>
    <m/>
    <n v="0.1"/>
    <m/>
  </r>
  <r>
    <x v="34"/>
    <s v=""/>
    <m/>
    <m/>
    <m/>
    <m/>
    <m/>
    <m/>
    <n v="41"/>
    <m/>
    <m/>
    <m/>
    <m/>
    <n v="0.1"/>
    <m/>
  </r>
  <r>
    <x v="35"/>
    <s v=""/>
    <m/>
    <m/>
    <m/>
    <m/>
    <m/>
    <m/>
    <n v="42"/>
    <m/>
    <m/>
    <m/>
    <m/>
    <n v="0.1"/>
    <m/>
  </r>
  <r>
    <x v="36"/>
    <s v=""/>
    <m/>
    <m/>
    <m/>
    <m/>
    <m/>
    <m/>
    <n v="43"/>
    <m/>
    <m/>
    <m/>
    <m/>
    <n v="0.1"/>
    <m/>
  </r>
  <r>
    <x v="37"/>
    <s v=""/>
    <m/>
    <m/>
    <m/>
    <m/>
    <m/>
    <m/>
    <n v="44"/>
    <m/>
    <m/>
    <m/>
    <m/>
    <n v="0.1"/>
    <m/>
  </r>
  <r>
    <x v="38"/>
    <s v=""/>
    <m/>
    <m/>
    <m/>
    <m/>
    <m/>
    <m/>
    <n v="45"/>
    <m/>
    <m/>
    <m/>
    <m/>
    <n v="0.1"/>
    <m/>
  </r>
  <r>
    <x v="39"/>
    <s v=""/>
    <m/>
    <m/>
    <m/>
    <m/>
    <m/>
    <m/>
    <n v="46"/>
    <m/>
    <m/>
    <m/>
    <m/>
    <n v="0.125"/>
    <m/>
  </r>
  <r>
    <x v="40"/>
    <s v=""/>
    <m/>
    <m/>
    <m/>
    <m/>
    <m/>
    <m/>
    <n v="47"/>
    <m/>
    <m/>
    <m/>
    <m/>
    <n v="0.125"/>
    <m/>
  </r>
  <r>
    <x v="41"/>
    <s v=""/>
    <m/>
    <m/>
    <m/>
    <m/>
    <m/>
    <m/>
    <n v="48"/>
    <m/>
    <m/>
    <m/>
    <m/>
    <n v="0.125"/>
    <m/>
  </r>
  <r>
    <x v="42"/>
    <s v=""/>
    <m/>
    <m/>
    <m/>
    <m/>
    <m/>
    <m/>
    <n v="49"/>
    <m/>
    <m/>
    <m/>
    <m/>
    <n v="0.125"/>
    <m/>
  </r>
  <r>
    <x v="43"/>
    <s v=""/>
    <m/>
    <m/>
    <m/>
    <m/>
    <m/>
    <m/>
    <n v="50"/>
    <m/>
    <m/>
    <m/>
    <m/>
    <n v="0.125"/>
    <m/>
  </r>
  <r>
    <x v="44"/>
    <s v=""/>
    <m/>
    <m/>
    <m/>
    <m/>
    <m/>
    <m/>
    <n v="51"/>
    <m/>
    <m/>
    <m/>
    <m/>
    <n v="0.15"/>
    <m/>
  </r>
  <r>
    <x v="45"/>
    <s v=""/>
    <m/>
    <m/>
    <m/>
    <m/>
    <m/>
    <m/>
    <n v="52"/>
    <m/>
    <m/>
    <m/>
    <m/>
    <n v="0.15"/>
    <m/>
  </r>
  <r>
    <x v="46"/>
    <s v=""/>
    <m/>
    <m/>
    <m/>
    <m/>
    <m/>
    <m/>
    <n v="53"/>
    <m/>
    <m/>
    <m/>
    <m/>
    <n v="0.15"/>
    <m/>
  </r>
  <r>
    <x v="47"/>
    <s v=""/>
    <m/>
    <m/>
    <m/>
    <m/>
    <m/>
    <m/>
    <n v="54"/>
    <m/>
    <m/>
    <m/>
    <m/>
    <n v="0.15"/>
    <m/>
  </r>
  <r>
    <x v="48"/>
    <s v=""/>
    <m/>
    <m/>
    <m/>
    <m/>
    <m/>
    <m/>
    <n v="55"/>
    <m/>
    <m/>
    <m/>
    <m/>
    <n v="0.15"/>
    <m/>
  </r>
  <r>
    <x v="49"/>
    <s v=""/>
    <m/>
    <m/>
    <m/>
    <m/>
    <m/>
    <m/>
    <n v="56"/>
    <m/>
    <m/>
    <m/>
    <m/>
    <n v="0.16500000000000001"/>
    <m/>
  </r>
  <r>
    <x v="50"/>
    <s v=""/>
    <m/>
    <m/>
    <m/>
    <m/>
    <m/>
    <m/>
    <n v="57"/>
    <m/>
    <m/>
    <m/>
    <m/>
    <n v="0.16500000000000001"/>
    <m/>
  </r>
  <r>
    <x v="51"/>
    <s v=""/>
    <m/>
    <m/>
    <m/>
    <m/>
    <m/>
    <m/>
    <n v="58"/>
    <m/>
    <m/>
    <m/>
    <m/>
    <n v="0.16500000000000001"/>
    <m/>
  </r>
  <r>
    <x v="52"/>
    <s v=""/>
    <m/>
    <m/>
    <m/>
    <m/>
    <m/>
    <m/>
    <n v="59"/>
    <m/>
    <m/>
    <m/>
    <m/>
    <n v="0.16500000000000001"/>
    <m/>
  </r>
  <r>
    <x v="53"/>
    <s v=""/>
    <m/>
    <m/>
    <m/>
    <m/>
    <m/>
    <m/>
    <n v="60"/>
    <m/>
    <m/>
    <m/>
    <m/>
    <n v="0.16500000000000001"/>
    <m/>
  </r>
  <r>
    <x v="54"/>
    <s v=""/>
    <m/>
    <m/>
    <m/>
    <m/>
    <m/>
    <m/>
    <n v="61"/>
    <m/>
    <m/>
    <m/>
    <m/>
    <n v="0.155"/>
    <m/>
  </r>
  <r>
    <x v="55"/>
    <s v=""/>
    <m/>
    <m/>
    <m/>
    <m/>
    <m/>
    <m/>
    <n v="62"/>
    <m/>
    <m/>
    <m/>
    <m/>
    <n v="0.155"/>
    <m/>
  </r>
  <r>
    <x v="56"/>
    <s v=""/>
    <m/>
    <m/>
    <m/>
    <m/>
    <m/>
    <m/>
    <n v="63"/>
    <m/>
    <m/>
    <m/>
    <m/>
    <n v="0.155"/>
    <m/>
  </r>
  <r>
    <x v="57"/>
    <s v=""/>
    <m/>
    <m/>
    <m/>
    <m/>
    <m/>
    <m/>
    <n v="64"/>
    <m/>
    <m/>
    <m/>
    <m/>
    <n v="0.155"/>
    <m/>
  </r>
  <r>
    <x v="58"/>
    <s v=""/>
    <m/>
    <m/>
    <m/>
    <m/>
    <m/>
    <m/>
    <n v="65"/>
    <m/>
    <m/>
    <m/>
    <m/>
    <n v="0.155"/>
    <m/>
  </r>
  <r>
    <x v="59"/>
    <s v=""/>
    <m/>
    <m/>
    <m/>
    <m/>
    <m/>
    <m/>
    <n v="66"/>
    <m/>
    <m/>
    <m/>
    <m/>
    <n v="0.14499999999999999"/>
    <m/>
  </r>
  <r>
    <x v="60"/>
    <s v=""/>
    <m/>
    <m/>
    <m/>
    <m/>
    <m/>
    <m/>
    <n v="67"/>
    <m/>
    <m/>
    <m/>
    <m/>
    <n v="0.14499999999999999"/>
    <m/>
  </r>
  <r>
    <x v="61"/>
    <s v=""/>
    <m/>
    <m/>
    <m/>
    <m/>
    <m/>
    <m/>
    <n v="68"/>
    <m/>
    <m/>
    <m/>
    <m/>
    <n v="0.14499999999999999"/>
    <m/>
  </r>
  <r>
    <x v="62"/>
    <s v=""/>
    <m/>
    <m/>
    <m/>
    <m/>
    <m/>
    <m/>
    <n v="69"/>
    <m/>
    <m/>
    <m/>
    <m/>
    <n v="0.14499999999999999"/>
    <m/>
  </r>
  <r>
    <x v="63"/>
    <s v=""/>
    <m/>
    <m/>
    <m/>
    <m/>
    <m/>
    <m/>
    <n v="70"/>
    <m/>
    <m/>
    <m/>
    <m/>
    <n v="0.17499999999999999"/>
    <m/>
  </r>
  <r>
    <x v="64"/>
    <s v=""/>
    <m/>
    <m/>
    <m/>
    <m/>
    <m/>
    <m/>
    <n v="71"/>
    <m/>
    <m/>
    <m/>
    <m/>
    <n v="0.17499999999999999"/>
    <m/>
  </r>
  <r>
    <x v="65"/>
    <s v=""/>
    <m/>
    <m/>
    <m/>
    <m/>
    <m/>
    <m/>
    <n v="72"/>
    <m/>
    <m/>
    <m/>
    <m/>
    <n v="0.17499999999999999"/>
    <m/>
  </r>
  <r>
    <x v="66"/>
    <s v=""/>
    <m/>
    <m/>
    <m/>
    <m/>
    <m/>
    <m/>
    <n v="73"/>
    <m/>
    <m/>
    <m/>
    <m/>
    <n v="0.17499999999999999"/>
    <m/>
  </r>
  <r>
    <x v="67"/>
    <s v=""/>
    <m/>
    <m/>
    <m/>
    <m/>
    <m/>
    <m/>
    <n v="74"/>
    <m/>
    <m/>
    <m/>
    <m/>
    <n v="0.17499999999999999"/>
    <m/>
  </r>
  <r>
    <x v="68"/>
    <s v=""/>
    <m/>
    <m/>
    <m/>
    <m/>
    <m/>
    <m/>
    <n v="75"/>
    <m/>
    <m/>
    <m/>
    <m/>
    <n v="0.155"/>
    <m/>
  </r>
  <r>
    <x v="69"/>
    <s v=""/>
    <m/>
    <m/>
    <m/>
    <m/>
    <m/>
    <m/>
    <n v="76"/>
    <m/>
    <m/>
    <m/>
    <m/>
    <n v="0.155"/>
    <m/>
  </r>
  <r>
    <x v="70"/>
    <s v=""/>
    <m/>
    <m/>
    <m/>
    <m/>
    <m/>
    <m/>
    <n v="77"/>
    <m/>
    <m/>
    <m/>
    <m/>
    <n v="0.155"/>
    <m/>
  </r>
  <r>
    <x v="71"/>
    <s v=""/>
    <m/>
    <m/>
    <m/>
    <m/>
    <m/>
    <m/>
    <n v="78"/>
    <m/>
    <m/>
    <m/>
    <m/>
    <n v="0.155"/>
    <m/>
  </r>
  <r>
    <x v="72"/>
    <s v=""/>
    <m/>
    <m/>
    <m/>
    <m/>
    <m/>
    <m/>
    <n v="79"/>
    <m/>
    <m/>
    <m/>
    <m/>
    <n v="0.155"/>
    <m/>
  </r>
  <r>
    <x v="73"/>
    <s v=""/>
    <m/>
    <m/>
    <m/>
    <m/>
    <m/>
    <m/>
    <n v="80"/>
    <m/>
    <m/>
    <m/>
    <m/>
    <n v="0.14499999999999999"/>
    <m/>
  </r>
  <r>
    <x v="74"/>
    <s v=""/>
    <m/>
    <m/>
    <m/>
    <m/>
    <m/>
    <m/>
    <n v="81"/>
    <m/>
    <m/>
    <m/>
    <m/>
    <n v="0.14499999999999999"/>
    <m/>
  </r>
  <r>
    <x v="75"/>
    <s v=""/>
    <m/>
    <m/>
    <m/>
    <m/>
    <m/>
    <m/>
    <n v="82"/>
    <m/>
    <m/>
    <m/>
    <m/>
    <n v="0.14499999999999999"/>
    <m/>
  </r>
  <r>
    <x v="76"/>
    <s v=""/>
    <m/>
    <m/>
    <m/>
    <m/>
    <m/>
    <m/>
    <n v="83"/>
    <m/>
    <m/>
    <m/>
    <m/>
    <n v="0.14499999999999999"/>
    <m/>
  </r>
  <r>
    <x v="77"/>
    <s v=""/>
    <m/>
    <m/>
    <m/>
    <m/>
    <m/>
    <m/>
    <n v="84"/>
    <m/>
    <m/>
    <m/>
    <m/>
    <n v="0.14499999999999999"/>
    <m/>
  </r>
  <r>
    <x v="78"/>
    <s v=""/>
    <m/>
    <m/>
    <m/>
    <m/>
    <m/>
    <m/>
    <n v="85"/>
    <m/>
    <m/>
    <m/>
    <m/>
    <n v="0.15"/>
    <m/>
  </r>
  <r>
    <x v="79"/>
    <s v=""/>
    <m/>
    <m/>
    <m/>
    <m/>
    <m/>
    <m/>
    <n v="86"/>
    <m/>
    <m/>
    <m/>
    <m/>
    <n v="0.15"/>
    <m/>
  </r>
  <r>
    <x v="80"/>
    <s v=""/>
    <m/>
    <m/>
    <m/>
    <m/>
    <m/>
    <m/>
    <n v="87"/>
    <m/>
    <m/>
    <m/>
    <m/>
    <n v="0.15"/>
    <m/>
  </r>
  <r>
    <x v="81"/>
    <s v=""/>
    <m/>
    <m/>
    <m/>
    <m/>
    <m/>
    <m/>
    <n v="88"/>
    <m/>
    <m/>
    <m/>
    <m/>
    <n v="0.15"/>
    <m/>
  </r>
  <r>
    <x v="82"/>
    <s v=""/>
    <m/>
    <m/>
    <m/>
    <m/>
    <m/>
    <m/>
    <n v="89"/>
    <m/>
    <m/>
    <m/>
    <m/>
    <n v="0.15"/>
    <m/>
  </r>
  <r>
    <x v="83"/>
    <s v=""/>
    <m/>
    <m/>
    <m/>
    <m/>
    <m/>
    <m/>
    <n v="90"/>
    <m/>
    <m/>
    <m/>
    <m/>
    <n v="0.16500000000000001"/>
    <m/>
  </r>
  <r>
    <x v="84"/>
    <s v=""/>
    <m/>
    <m/>
    <m/>
    <m/>
    <m/>
    <m/>
    <n v="91"/>
    <m/>
    <m/>
    <m/>
    <m/>
    <n v="0.16500000000000001"/>
    <m/>
  </r>
  <r>
    <x v="85"/>
    <s v=""/>
    <m/>
    <m/>
    <m/>
    <m/>
    <m/>
    <m/>
    <n v="92"/>
    <m/>
    <m/>
    <m/>
    <m/>
    <n v="0.16500000000000001"/>
    <m/>
  </r>
  <r>
    <x v="86"/>
    <s v=""/>
    <m/>
    <m/>
    <m/>
    <m/>
    <m/>
    <m/>
    <n v="93"/>
    <m/>
    <m/>
    <m/>
    <m/>
    <n v="0.16500000000000001"/>
    <m/>
  </r>
  <r>
    <x v="87"/>
    <s v=""/>
    <m/>
    <m/>
    <m/>
    <m/>
    <m/>
    <m/>
    <n v="94"/>
    <m/>
    <m/>
    <m/>
    <m/>
    <n v="0.16500000000000001"/>
    <m/>
  </r>
  <r>
    <x v="88"/>
    <s v=""/>
    <m/>
    <m/>
    <m/>
    <m/>
    <m/>
    <m/>
    <n v="95"/>
    <m/>
    <m/>
    <m/>
    <m/>
    <n v="0.155"/>
    <m/>
  </r>
  <r>
    <x v="89"/>
    <s v=""/>
    <m/>
    <m/>
    <m/>
    <m/>
    <m/>
    <m/>
    <n v="96"/>
    <m/>
    <m/>
    <m/>
    <m/>
    <n v="0.155"/>
    <m/>
  </r>
  <r>
    <x v="90"/>
    <s v=""/>
    <m/>
    <m/>
    <m/>
    <m/>
    <m/>
    <m/>
    <n v="97"/>
    <m/>
    <m/>
    <m/>
    <m/>
    <n v="0.155"/>
    <m/>
  </r>
  <r>
    <x v="91"/>
    <s v=""/>
    <m/>
    <m/>
    <m/>
    <m/>
    <m/>
    <m/>
    <n v="98"/>
    <m/>
    <m/>
    <m/>
    <m/>
    <n v="0.155"/>
    <m/>
  </r>
  <r>
    <x v="92"/>
    <s v=""/>
    <m/>
    <m/>
    <m/>
    <m/>
    <m/>
    <m/>
    <n v="99"/>
    <m/>
    <m/>
    <m/>
    <m/>
    <n v="0.155"/>
    <m/>
  </r>
  <r>
    <x v="93"/>
    <s v=""/>
    <m/>
    <m/>
    <m/>
    <m/>
    <m/>
    <m/>
    <n v="100"/>
    <m/>
    <m/>
    <m/>
    <m/>
    <n v="0.16"/>
    <m/>
  </r>
  <r>
    <x v="94"/>
    <s v=""/>
    <m/>
    <m/>
    <m/>
    <m/>
    <m/>
    <m/>
    <n v="101"/>
    <m/>
    <m/>
    <m/>
    <m/>
    <n v="0.16"/>
    <m/>
  </r>
  <r>
    <x v="95"/>
    <s v=""/>
    <m/>
    <m/>
    <m/>
    <m/>
    <m/>
    <m/>
    <n v="102"/>
    <m/>
    <m/>
    <m/>
    <m/>
    <n v="0.16"/>
    <m/>
  </r>
  <r>
    <x v="96"/>
    <s v=""/>
    <m/>
    <m/>
    <m/>
    <m/>
    <m/>
    <m/>
    <n v="103"/>
    <m/>
    <m/>
    <m/>
    <m/>
    <n v="0.16"/>
    <m/>
  </r>
  <r>
    <x v="97"/>
    <s v=""/>
    <m/>
    <m/>
    <m/>
    <m/>
    <m/>
    <m/>
    <n v="104"/>
    <m/>
    <m/>
    <m/>
    <m/>
    <n v="0.16"/>
    <m/>
  </r>
  <r>
    <x v="98"/>
    <s v=""/>
    <m/>
    <m/>
    <m/>
    <m/>
    <m/>
    <m/>
    <n v="105"/>
    <m/>
    <m/>
    <m/>
    <m/>
    <n v="0.16500000000000001"/>
    <m/>
  </r>
  <r>
    <x v="99"/>
    <s v=""/>
    <m/>
    <m/>
    <m/>
    <m/>
    <m/>
    <m/>
    <n v="106"/>
    <m/>
    <m/>
    <m/>
    <m/>
    <n v="0.16500000000000001"/>
    <m/>
  </r>
  <r>
    <x v="100"/>
    <s v=""/>
    <m/>
    <m/>
    <m/>
    <m/>
    <m/>
    <m/>
    <n v="107"/>
    <m/>
    <m/>
    <m/>
    <m/>
    <n v="0.16500000000000001"/>
    <m/>
  </r>
  <r>
    <x v="101"/>
    <s v=""/>
    <m/>
    <m/>
    <m/>
    <m/>
    <m/>
    <m/>
    <n v="108"/>
    <m/>
    <m/>
    <m/>
    <m/>
    <n v="0.16500000000000001"/>
    <m/>
  </r>
  <r>
    <x v="102"/>
    <s v=""/>
    <m/>
    <m/>
    <m/>
    <m/>
    <m/>
    <m/>
    <n v="109"/>
    <m/>
    <m/>
    <m/>
    <m/>
    <n v="0.16500000000000001"/>
    <m/>
  </r>
  <r>
    <x v="103"/>
    <s v=""/>
    <m/>
    <m/>
    <m/>
    <m/>
    <m/>
    <m/>
    <n v="110"/>
    <m/>
    <m/>
    <m/>
    <m/>
    <n v="0.16"/>
    <m/>
  </r>
  <r>
    <x v="104"/>
    <s v=""/>
    <m/>
    <m/>
    <m/>
    <m/>
    <m/>
    <m/>
    <n v="111"/>
    <m/>
    <m/>
    <m/>
    <m/>
    <n v="0.16"/>
    <m/>
  </r>
  <r>
    <x v="105"/>
    <s v=""/>
    <m/>
    <m/>
    <m/>
    <m/>
    <m/>
    <m/>
    <n v="112"/>
    <m/>
    <m/>
    <m/>
    <m/>
    <n v="0.16"/>
    <m/>
  </r>
  <r>
    <x v="106"/>
    <s v=""/>
    <m/>
    <m/>
    <m/>
    <m/>
    <m/>
    <m/>
    <n v="113"/>
    <m/>
    <m/>
    <m/>
    <m/>
    <n v="0.16"/>
    <m/>
  </r>
  <r>
    <x v="107"/>
    <s v=""/>
    <m/>
    <m/>
    <m/>
    <m/>
    <m/>
    <m/>
    <n v="114"/>
    <m/>
    <m/>
    <m/>
    <m/>
    <n v="0.13"/>
    <m/>
  </r>
  <r>
    <x v="108"/>
    <s v=""/>
    <m/>
    <m/>
    <m/>
    <m/>
    <m/>
    <m/>
    <n v="115"/>
    <m/>
    <m/>
    <m/>
    <m/>
    <n v="0.13"/>
    <m/>
  </r>
  <r>
    <x v="109"/>
    <s v=""/>
    <m/>
    <m/>
    <m/>
    <m/>
    <m/>
    <m/>
    <n v="116"/>
    <m/>
    <m/>
    <m/>
    <m/>
    <n v="0.13"/>
    <m/>
  </r>
  <r>
    <x v="110"/>
    <s v=""/>
    <m/>
    <m/>
    <m/>
    <m/>
    <m/>
    <m/>
    <n v="117"/>
    <m/>
    <m/>
    <m/>
    <m/>
    <n v="0.13"/>
    <m/>
  </r>
  <r>
    <x v="111"/>
    <s v=""/>
    <m/>
    <m/>
    <m/>
    <m/>
    <m/>
    <m/>
    <n v="118"/>
    <m/>
    <m/>
    <m/>
    <m/>
    <n v="0.13"/>
    <m/>
  </r>
  <r>
    <x v="112"/>
    <s v=""/>
    <m/>
    <m/>
    <m/>
    <m/>
    <m/>
    <m/>
    <n v="119"/>
    <m/>
    <m/>
    <m/>
    <m/>
    <n v="6.5000000000000002E-2"/>
    <m/>
  </r>
  <r>
    <x v="113"/>
    <s v=""/>
    <m/>
    <m/>
    <m/>
    <m/>
    <m/>
    <m/>
    <n v="120"/>
    <m/>
    <m/>
    <m/>
    <m/>
    <n v="6.5000000000000002E-2"/>
    <m/>
  </r>
  <r>
    <x v="114"/>
    <s v=""/>
    <m/>
    <m/>
    <m/>
    <m/>
    <m/>
    <m/>
    <n v="121"/>
    <m/>
    <m/>
    <m/>
    <m/>
    <n v="6.5000000000000002E-2"/>
    <m/>
  </r>
  <r>
    <x v="115"/>
    <s v=""/>
    <m/>
    <m/>
    <m/>
    <m/>
    <m/>
    <m/>
    <n v="122"/>
    <m/>
    <m/>
    <m/>
    <m/>
    <n v="6.5000000000000002E-2"/>
    <m/>
  </r>
  <r>
    <x v="116"/>
    <s v=""/>
    <m/>
    <m/>
    <m/>
    <m/>
    <m/>
    <m/>
    <n v="123"/>
    <m/>
    <m/>
    <m/>
    <m/>
    <n v="6.5000000000000002E-2"/>
    <m/>
  </r>
  <r>
    <x v="117"/>
    <s v=""/>
    <m/>
    <m/>
    <m/>
    <m/>
    <m/>
    <m/>
    <n v="124"/>
    <m/>
    <m/>
    <m/>
    <m/>
    <n v="0.115"/>
    <m/>
  </r>
  <r>
    <x v="118"/>
    <s v=""/>
    <m/>
    <m/>
    <m/>
    <m/>
    <m/>
    <m/>
    <n v="125"/>
    <m/>
    <m/>
    <m/>
    <m/>
    <n v="0.115"/>
    <m/>
  </r>
  <r>
    <x v="119"/>
    <s v=""/>
    <m/>
    <m/>
    <m/>
    <m/>
    <m/>
    <m/>
    <n v="126"/>
    <m/>
    <m/>
    <m/>
    <m/>
    <n v="0.115"/>
    <m/>
  </r>
  <r>
    <x v="120"/>
    <s v=""/>
    <m/>
    <m/>
    <m/>
    <m/>
    <m/>
    <m/>
    <n v="127"/>
    <m/>
    <m/>
    <m/>
    <m/>
    <n v="0.115"/>
    <m/>
  </r>
  <r>
    <x v="121"/>
    <s v=""/>
    <m/>
    <m/>
    <m/>
    <m/>
    <m/>
    <m/>
    <n v="128"/>
    <m/>
    <m/>
    <m/>
    <m/>
    <n v="0.115"/>
    <m/>
  </r>
  <r>
    <x v="122"/>
    <s v=""/>
    <m/>
    <m/>
    <m/>
    <m/>
    <m/>
    <m/>
    <n v="129"/>
    <m/>
    <m/>
    <m/>
    <m/>
    <n v="0.16"/>
    <m/>
  </r>
  <r>
    <x v="123"/>
    <s v=""/>
    <m/>
    <m/>
    <m/>
    <m/>
    <m/>
    <m/>
    <n v="130"/>
    <m/>
    <m/>
    <m/>
    <m/>
    <n v="0.16"/>
    <m/>
  </r>
  <r>
    <x v="124"/>
    <s v=""/>
    <m/>
    <m/>
    <m/>
    <m/>
    <m/>
    <m/>
    <n v="131"/>
    <m/>
    <m/>
    <m/>
    <m/>
    <n v="0.16"/>
    <m/>
  </r>
  <r>
    <x v="125"/>
    <s v=""/>
    <m/>
    <m/>
    <m/>
    <m/>
    <m/>
    <m/>
    <n v="132"/>
    <m/>
    <m/>
    <m/>
    <m/>
    <n v="0.16"/>
    <m/>
  </r>
  <r>
    <x v="126"/>
    <s v=""/>
    <m/>
    <m/>
    <m/>
    <m/>
    <m/>
    <m/>
    <n v="133"/>
    <m/>
    <m/>
    <m/>
    <m/>
    <n v="0.16"/>
    <m/>
  </r>
  <r>
    <x v="127"/>
    <s v=""/>
    <m/>
    <m/>
    <m/>
    <m/>
    <m/>
    <m/>
    <n v="134"/>
    <m/>
    <m/>
    <m/>
    <m/>
    <n v="0.16500000000000001"/>
    <m/>
  </r>
  <r>
    <x v="128"/>
    <s v=""/>
    <m/>
    <m/>
    <m/>
    <m/>
    <m/>
    <m/>
    <n v="135"/>
    <m/>
    <m/>
    <m/>
    <m/>
    <n v="0.16500000000000001"/>
    <m/>
  </r>
  <r>
    <x v="129"/>
    <s v=""/>
    <m/>
    <m/>
    <m/>
    <m/>
    <m/>
    <m/>
    <n v="136"/>
    <m/>
    <m/>
    <m/>
    <m/>
    <n v="0.16500000000000001"/>
    <m/>
  </r>
  <r>
    <x v="130"/>
    <s v=""/>
    <m/>
    <m/>
    <m/>
    <m/>
    <m/>
    <m/>
    <n v="137"/>
    <m/>
    <m/>
    <m/>
    <m/>
    <n v="0.16500000000000001"/>
    <m/>
  </r>
  <r>
    <x v="131"/>
    <s v=""/>
    <m/>
    <m/>
    <m/>
    <m/>
    <m/>
    <m/>
    <n v="138"/>
    <m/>
    <m/>
    <m/>
    <m/>
    <n v="0.15"/>
    <m/>
  </r>
  <r>
    <x v="132"/>
    <s v=""/>
    <m/>
    <m/>
    <m/>
    <m/>
    <m/>
    <m/>
    <n v="139"/>
    <m/>
    <m/>
    <m/>
    <m/>
    <n v="0.15"/>
    <m/>
  </r>
  <r>
    <x v="133"/>
    <s v=""/>
    <m/>
    <m/>
    <m/>
    <m/>
    <m/>
    <m/>
    <n v="140"/>
    <m/>
    <m/>
    <m/>
    <m/>
    <n v="0.15"/>
    <m/>
  </r>
  <r>
    <x v="134"/>
    <s v=""/>
    <m/>
    <m/>
    <m/>
    <m/>
    <m/>
    <m/>
    <n v="141"/>
    <m/>
    <m/>
    <m/>
    <m/>
    <n v="0.15"/>
    <m/>
  </r>
  <r>
    <x v="135"/>
    <s v=""/>
    <m/>
    <m/>
    <m/>
    <m/>
    <m/>
    <m/>
    <n v="142"/>
    <m/>
    <m/>
    <m/>
    <m/>
    <n v="0.15"/>
    <m/>
  </r>
  <r>
    <x v="136"/>
    <s v=""/>
    <m/>
    <m/>
    <m/>
    <m/>
    <m/>
    <m/>
    <n v="143"/>
    <m/>
    <m/>
    <m/>
    <m/>
    <n v="0.155"/>
    <m/>
  </r>
  <r>
    <x v="137"/>
    <s v=""/>
    <m/>
    <m/>
    <m/>
    <m/>
    <m/>
    <m/>
    <n v="144"/>
    <m/>
    <m/>
    <m/>
    <m/>
    <n v="0.155"/>
    <m/>
  </r>
  <r>
    <x v="138"/>
    <s v=""/>
    <m/>
    <m/>
    <m/>
    <m/>
    <m/>
    <m/>
    <n v="145"/>
    <m/>
    <m/>
    <m/>
    <m/>
    <n v="0.155"/>
    <m/>
  </r>
  <r>
    <x v="139"/>
    <s v=""/>
    <m/>
    <m/>
    <m/>
    <m/>
    <m/>
    <m/>
    <n v="146"/>
    <m/>
    <m/>
    <m/>
    <m/>
    <n v="0.155"/>
    <m/>
  </r>
  <r>
    <x v="140"/>
    <s v=""/>
    <m/>
    <m/>
    <m/>
    <m/>
    <m/>
    <m/>
    <n v="147"/>
    <m/>
    <m/>
    <m/>
    <m/>
    <n v="0.155"/>
    <m/>
  </r>
  <r>
    <x v="141"/>
    <s v=""/>
    <m/>
    <m/>
    <m/>
    <m/>
    <m/>
    <m/>
    <n v="148"/>
    <m/>
    <m/>
    <m/>
    <m/>
    <n v="0.15"/>
    <m/>
  </r>
  <r>
    <x v="142"/>
    <s v=""/>
    <m/>
    <m/>
    <m/>
    <m/>
    <m/>
    <m/>
    <n v="149"/>
    <m/>
    <m/>
    <m/>
    <m/>
    <n v="0.15"/>
    <m/>
  </r>
  <r>
    <x v="143"/>
    <s v=""/>
    <m/>
    <m/>
    <m/>
    <m/>
    <m/>
    <m/>
    <n v="150"/>
    <m/>
    <m/>
    <m/>
    <m/>
    <n v="0.15"/>
    <m/>
  </r>
  <r>
    <x v="144"/>
    <s v=""/>
    <m/>
    <m/>
    <m/>
    <m/>
    <m/>
    <m/>
    <n v="151"/>
    <m/>
    <m/>
    <m/>
    <m/>
    <n v="0.15"/>
    <m/>
  </r>
  <r>
    <x v="145"/>
    <s v=""/>
    <m/>
    <m/>
    <m/>
    <m/>
    <m/>
    <m/>
    <n v="152"/>
    <m/>
    <m/>
    <m/>
    <m/>
    <n v="0.15"/>
    <m/>
  </r>
  <r>
    <x v="146"/>
    <s v=""/>
    <m/>
    <m/>
    <m/>
    <m/>
    <m/>
    <m/>
    <n v="153"/>
    <m/>
    <m/>
    <m/>
    <m/>
    <n v="0.155"/>
    <m/>
  </r>
  <r>
    <x v="147"/>
    <s v=""/>
    <m/>
    <m/>
    <m/>
    <m/>
    <m/>
    <m/>
    <n v="154"/>
    <m/>
    <m/>
    <m/>
    <m/>
    <n v="0.155"/>
    <m/>
  </r>
  <r>
    <x v="148"/>
    <s v=""/>
    <m/>
    <m/>
    <m/>
    <m/>
    <m/>
    <m/>
    <n v="155"/>
    <m/>
    <m/>
    <m/>
    <m/>
    <n v="0.155"/>
    <m/>
  </r>
  <r>
    <x v="149"/>
    <s v=""/>
    <m/>
    <m/>
    <m/>
    <m/>
    <m/>
    <m/>
    <n v="156"/>
    <m/>
    <m/>
    <m/>
    <m/>
    <n v="0.155"/>
    <m/>
  </r>
  <r>
    <x v="150"/>
    <s v=""/>
    <m/>
    <m/>
    <m/>
    <m/>
    <m/>
    <m/>
    <n v="157"/>
    <m/>
    <m/>
    <m/>
    <m/>
    <n v="0.155"/>
    <m/>
  </r>
  <r>
    <x v="151"/>
    <s v=""/>
    <m/>
    <m/>
    <m/>
    <m/>
    <m/>
    <m/>
    <n v="158"/>
    <m/>
    <m/>
    <m/>
    <m/>
    <n v="0.15"/>
    <m/>
  </r>
  <r>
    <x v="152"/>
    <s v=""/>
    <m/>
    <m/>
    <m/>
    <m/>
    <m/>
    <m/>
    <n v="159"/>
    <m/>
    <m/>
    <m/>
    <m/>
    <n v="0.15"/>
    <m/>
  </r>
  <r>
    <x v="153"/>
    <s v=""/>
    <m/>
    <m/>
    <m/>
    <m/>
    <m/>
    <m/>
    <n v="160"/>
    <m/>
    <m/>
    <m/>
    <m/>
    <n v="0.15"/>
    <m/>
  </r>
  <r>
    <x v="154"/>
    <s v=""/>
    <m/>
    <m/>
    <m/>
    <m/>
    <m/>
    <m/>
    <n v="161"/>
    <m/>
    <m/>
    <m/>
    <m/>
    <n v="0.15"/>
    <m/>
  </r>
  <r>
    <x v="155"/>
    <s v=""/>
    <m/>
    <m/>
    <m/>
    <m/>
    <m/>
    <m/>
    <n v="162"/>
    <m/>
    <m/>
    <m/>
    <m/>
    <n v="0.15"/>
    <m/>
  </r>
  <r>
    <x v="156"/>
    <s v=""/>
    <m/>
    <m/>
    <m/>
    <m/>
    <m/>
    <m/>
    <n v="163"/>
    <m/>
    <m/>
    <m/>
    <m/>
    <n v="0.155"/>
    <m/>
  </r>
  <r>
    <x v="157"/>
    <s v=""/>
    <m/>
    <m/>
    <m/>
    <m/>
    <m/>
    <m/>
    <n v="164"/>
    <m/>
    <m/>
    <m/>
    <m/>
    <n v="0.155"/>
    <m/>
  </r>
  <r>
    <x v="158"/>
    <s v=""/>
    <m/>
    <m/>
    <m/>
    <m/>
    <m/>
    <m/>
    <n v="165"/>
    <m/>
    <m/>
    <m/>
    <m/>
    <n v="0.155"/>
    <m/>
  </r>
  <r>
    <x v="159"/>
    <s v=""/>
    <m/>
    <m/>
    <m/>
    <m/>
    <m/>
    <m/>
    <n v="166"/>
    <m/>
    <m/>
    <m/>
    <m/>
    <n v="0.155"/>
    <m/>
  </r>
  <r>
    <x v="160"/>
    <s v=""/>
    <m/>
    <m/>
    <m/>
    <m/>
    <m/>
    <m/>
    <n v="167"/>
    <m/>
    <m/>
    <m/>
    <m/>
    <n v="0.155"/>
    <m/>
  </r>
  <r>
    <x v="161"/>
    <s v=""/>
    <m/>
    <m/>
    <m/>
    <m/>
    <m/>
    <m/>
    <n v="168"/>
    <m/>
    <m/>
    <m/>
    <m/>
    <n v="0.155"/>
    <m/>
  </r>
  <r>
    <x v="162"/>
    <s v=""/>
    <m/>
    <m/>
    <m/>
    <m/>
    <m/>
    <m/>
    <n v="169"/>
    <m/>
    <m/>
    <m/>
    <m/>
    <n v="0.155"/>
    <m/>
  </r>
  <r>
    <x v="163"/>
    <s v=""/>
    <m/>
    <m/>
    <m/>
    <m/>
    <m/>
    <m/>
    <n v="170"/>
    <m/>
    <m/>
    <m/>
    <m/>
    <n v="0.155"/>
    <m/>
  </r>
  <r>
    <x v="164"/>
    <s v=""/>
    <m/>
    <m/>
    <m/>
    <m/>
    <m/>
    <m/>
    <n v="171"/>
    <m/>
    <m/>
    <m/>
    <m/>
    <n v="0.155"/>
    <m/>
  </r>
  <r>
    <x v="165"/>
    <s v=""/>
    <m/>
    <m/>
    <m/>
    <m/>
    <m/>
    <m/>
    <n v="172"/>
    <m/>
    <m/>
    <m/>
    <m/>
    <n v="0.155"/>
    <m/>
  </r>
  <r>
    <x v="166"/>
    <s v=""/>
    <m/>
    <m/>
    <m/>
    <m/>
    <m/>
    <m/>
    <n v="173"/>
    <m/>
    <m/>
    <m/>
    <m/>
    <n v="0.14499999999999999"/>
    <m/>
  </r>
  <r>
    <x v="167"/>
    <s v=""/>
    <m/>
    <m/>
    <m/>
    <m/>
    <m/>
    <m/>
    <n v="174"/>
    <m/>
    <m/>
    <m/>
    <m/>
    <n v="0.14499999999999999"/>
    <m/>
  </r>
  <r>
    <x v="168"/>
    <s v=""/>
    <m/>
    <m/>
    <m/>
    <m/>
    <m/>
    <m/>
    <n v="175"/>
    <m/>
    <m/>
    <m/>
    <m/>
    <n v="0.14499999999999999"/>
    <m/>
  </r>
  <r>
    <x v="169"/>
    <s v=""/>
    <m/>
    <m/>
    <m/>
    <m/>
    <m/>
    <m/>
    <n v="176"/>
    <m/>
    <m/>
    <m/>
    <m/>
    <n v="0.14499999999999999"/>
    <m/>
  </r>
  <r>
    <x v="170"/>
    <s v=""/>
    <m/>
    <m/>
    <m/>
    <m/>
    <m/>
    <m/>
    <n v="177"/>
    <m/>
    <m/>
    <m/>
    <m/>
    <n v="0.14499999999999999"/>
    <m/>
  </r>
  <r>
    <x v="171"/>
    <s v=""/>
    <m/>
    <m/>
    <m/>
    <m/>
    <m/>
    <m/>
    <n v="178"/>
    <m/>
    <m/>
    <m/>
    <m/>
    <n v="0.13500000000000001"/>
    <m/>
  </r>
  <r>
    <x v="172"/>
    <s v=""/>
    <m/>
    <m/>
    <m/>
    <m/>
    <m/>
    <m/>
    <n v="179"/>
    <m/>
    <m/>
    <m/>
    <m/>
    <n v="0.13500000000000001"/>
    <m/>
  </r>
  <r>
    <x v="173"/>
    <s v=""/>
    <m/>
    <m/>
    <m/>
    <m/>
    <m/>
    <m/>
    <n v="180"/>
    <m/>
    <m/>
    <m/>
    <m/>
    <n v="0.13500000000000001"/>
    <m/>
  </r>
  <r>
    <x v="174"/>
    <s v=""/>
    <m/>
    <m/>
    <m/>
    <m/>
    <m/>
    <m/>
    <n v="181"/>
    <m/>
    <m/>
    <m/>
    <m/>
    <n v="0.13500000000000001"/>
    <m/>
  </r>
  <r>
    <x v="175"/>
    <s v=""/>
    <m/>
    <m/>
    <m/>
    <m/>
    <m/>
    <m/>
    <n v="182"/>
    <m/>
    <m/>
    <m/>
    <m/>
    <n v="0.14000000000000001"/>
    <m/>
  </r>
  <r>
    <x v="176"/>
    <s v=""/>
    <m/>
    <m/>
    <m/>
    <m/>
    <m/>
    <m/>
    <n v="183"/>
    <m/>
    <m/>
    <m/>
    <m/>
    <n v="0.14000000000000001"/>
    <m/>
  </r>
  <r>
    <x v="177"/>
    <s v=""/>
    <m/>
    <m/>
    <m/>
    <m/>
    <m/>
    <m/>
    <n v="184"/>
    <m/>
    <m/>
    <m/>
    <m/>
    <n v="0.14000000000000001"/>
    <m/>
  </r>
  <r>
    <x v="178"/>
    <s v=""/>
    <m/>
    <m/>
    <m/>
    <m/>
    <m/>
    <m/>
    <n v="185"/>
    <m/>
    <m/>
    <m/>
    <m/>
    <n v="0.14000000000000001"/>
    <m/>
  </r>
  <r>
    <x v="179"/>
    <s v=""/>
    <m/>
    <m/>
    <m/>
    <m/>
    <m/>
    <m/>
    <n v="186"/>
    <m/>
    <m/>
    <m/>
    <m/>
    <n v="0.14000000000000001"/>
    <m/>
  </r>
  <r>
    <x v="180"/>
    <s v=""/>
    <m/>
    <m/>
    <m/>
    <m/>
    <m/>
    <m/>
    <n v="187"/>
    <m/>
    <m/>
    <m/>
    <m/>
    <n v="0.16"/>
    <m/>
  </r>
  <r>
    <x v="181"/>
    <s v=""/>
    <m/>
    <m/>
    <m/>
    <m/>
    <m/>
    <m/>
    <n v="188"/>
    <m/>
    <m/>
    <m/>
    <m/>
    <n v="0.16"/>
    <m/>
  </r>
  <r>
    <x v="182"/>
    <s v=""/>
    <m/>
    <m/>
    <m/>
    <m/>
    <m/>
    <m/>
    <n v="189"/>
    <m/>
    <m/>
    <m/>
    <m/>
    <n v="0.16"/>
    <m/>
  </r>
  <r>
    <x v="183"/>
    <s v=""/>
    <m/>
    <m/>
    <m/>
    <m/>
    <m/>
    <m/>
    <n v="190"/>
    <m/>
    <m/>
    <m/>
    <m/>
    <n v="0.16"/>
    <m/>
  </r>
  <r>
    <x v="184"/>
    <s v=""/>
    <m/>
    <m/>
    <m/>
    <m/>
    <m/>
    <m/>
    <n v="191"/>
    <m/>
    <m/>
    <m/>
    <m/>
    <n v="0.16"/>
    <m/>
  </r>
  <r>
    <x v="185"/>
    <s v=""/>
    <m/>
    <m/>
    <m/>
    <m/>
    <m/>
    <m/>
    <n v="192"/>
    <m/>
    <m/>
    <m/>
    <m/>
    <n v="0.155"/>
    <m/>
  </r>
  <r>
    <x v="186"/>
    <s v=""/>
    <m/>
    <m/>
    <m/>
    <m/>
    <m/>
    <m/>
    <n v="193"/>
    <m/>
    <m/>
    <m/>
    <m/>
    <n v="0.155"/>
    <m/>
  </r>
  <r>
    <x v="187"/>
    <s v=""/>
    <m/>
    <m/>
    <m/>
    <m/>
    <m/>
    <m/>
    <n v="194"/>
    <m/>
    <m/>
    <m/>
    <m/>
    <n v="0.155"/>
    <m/>
  </r>
  <r>
    <x v="188"/>
    <s v=""/>
    <m/>
    <m/>
    <m/>
    <m/>
    <m/>
    <m/>
    <n v="195"/>
    <m/>
    <m/>
    <m/>
    <m/>
    <n v="0.155"/>
    <m/>
  </r>
  <r>
    <x v="189"/>
    <s v=""/>
    <m/>
    <m/>
    <m/>
    <m/>
    <m/>
    <m/>
    <n v="196"/>
    <m/>
    <m/>
    <m/>
    <m/>
    <n v="0.155"/>
    <m/>
  </r>
  <r>
    <x v="190"/>
    <s v=""/>
    <m/>
    <m/>
    <m/>
    <m/>
    <m/>
    <m/>
    <n v="197"/>
    <m/>
    <m/>
    <m/>
    <m/>
    <n v="0.13"/>
    <m/>
  </r>
  <r>
    <x v="191"/>
    <s v=""/>
    <m/>
    <m/>
    <m/>
    <m/>
    <m/>
    <m/>
    <n v="198"/>
    <m/>
    <m/>
    <m/>
    <m/>
    <n v="0.13"/>
    <m/>
  </r>
  <r>
    <x v="192"/>
    <s v=""/>
    <m/>
    <m/>
    <m/>
    <m/>
    <m/>
    <m/>
    <n v="199"/>
    <m/>
    <m/>
    <m/>
    <m/>
    <n v="0.13"/>
    <m/>
  </r>
  <r>
    <x v="193"/>
    <s v=""/>
    <m/>
    <m/>
    <m/>
    <m/>
    <m/>
    <m/>
    <n v="200"/>
    <m/>
    <m/>
    <m/>
    <m/>
    <n v="0.13"/>
    <m/>
  </r>
  <r>
    <x v="194"/>
    <s v=""/>
    <m/>
    <m/>
    <m/>
    <m/>
    <m/>
    <m/>
    <n v="201"/>
    <m/>
    <m/>
    <m/>
    <m/>
    <n v="0.13"/>
    <m/>
  </r>
  <r>
    <x v="195"/>
    <s v=""/>
    <m/>
    <m/>
    <m/>
    <m/>
    <m/>
    <m/>
    <n v="202"/>
    <m/>
    <m/>
    <m/>
    <m/>
    <n v="0.13"/>
    <m/>
  </r>
  <r>
    <x v="196"/>
    <s v=""/>
    <m/>
    <m/>
    <m/>
    <m/>
    <m/>
    <m/>
    <n v="203"/>
    <m/>
    <m/>
    <m/>
    <m/>
    <n v="0.125"/>
    <m/>
  </r>
  <r>
    <x v="197"/>
    <s v=""/>
    <m/>
    <m/>
    <m/>
    <m/>
    <m/>
    <m/>
    <n v="204"/>
    <m/>
    <m/>
    <m/>
    <m/>
    <n v="0.125"/>
    <m/>
  </r>
  <r>
    <x v="198"/>
    <s v=""/>
    <m/>
    <m/>
    <m/>
    <m/>
    <m/>
    <m/>
    <n v="205"/>
    <m/>
    <m/>
    <m/>
    <m/>
    <n v="0.125"/>
    <m/>
  </r>
  <r>
    <x v="199"/>
    <s v=""/>
    <m/>
    <m/>
    <m/>
    <m/>
    <m/>
    <m/>
    <n v="206"/>
    <m/>
    <m/>
    <m/>
    <m/>
    <n v="0.125"/>
    <m/>
  </r>
  <r>
    <x v="200"/>
    <s v=""/>
    <m/>
    <m/>
    <m/>
    <m/>
    <m/>
    <m/>
    <n v="207"/>
    <m/>
    <m/>
    <m/>
    <m/>
    <n v="0.13500000000000001"/>
    <m/>
  </r>
  <r>
    <x v="201"/>
    <s v=""/>
    <m/>
    <m/>
    <m/>
    <m/>
    <m/>
    <m/>
    <n v="208"/>
    <m/>
    <m/>
    <m/>
    <m/>
    <n v="0.13500000000000001"/>
    <m/>
  </r>
  <r>
    <x v="202"/>
    <s v=""/>
    <m/>
    <m/>
    <m/>
    <m/>
    <m/>
    <m/>
    <n v="209"/>
    <m/>
    <m/>
    <m/>
    <m/>
    <n v="0.13500000000000001"/>
    <m/>
  </r>
  <r>
    <x v="203"/>
    <s v=""/>
    <m/>
    <m/>
    <m/>
    <m/>
    <m/>
    <m/>
    <n v="210"/>
    <m/>
    <m/>
    <m/>
    <m/>
    <n v="0.13500000000000001"/>
    <m/>
  </r>
  <r>
    <x v="204"/>
    <s v=""/>
    <m/>
    <m/>
    <m/>
    <m/>
    <m/>
    <m/>
    <n v="211"/>
    <m/>
    <m/>
    <m/>
    <m/>
    <n v="0.13500000000000001"/>
    <m/>
  </r>
  <r>
    <x v="205"/>
    <s v=""/>
    <m/>
    <m/>
    <m/>
    <m/>
    <m/>
    <m/>
    <n v="212"/>
    <m/>
    <m/>
    <m/>
    <m/>
    <n v="0.13"/>
    <m/>
  </r>
  <r>
    <x v="206"/>
    <s v=""/>
    <m/>
    <m/>
    <m/>
    <m/>
    <m/>
    <m/>
    <n v="213"/>
    <m/>
    <m/>
    <m/>
    <m/>
    <n v="0.13"/>
    <m/>
  </r>
  <r>
    <x v="207"/>
    <s v=""/>
    <m/>
    <m/>
    <m/>
    <m/>
    <m/>
    <m/>
    <n v="214"/>
    <m/>
    <m/>
    <m/>
    <m/>
    <n v="0.13"/>
    <m/>
  </r>
  <r>
    <x v="208"/>
    <s v=""/>
    <m/>
    <m/>
    <m/>
    <m/>
    <m/>
    <m/>
    <n v="215"/>
    <m/>
    <m/>
    <m/>
    <m/>
    <n v="0.13"/>
    <m/>
  </r>
  <r>
    <x v="209"/>
    <s v=""/>
    <m/>
    <m/>
    <m/>
    <m/>
    <m/>
    <m/>
    <n v="216"/>
    <m/>
    <m/>
    <m/>
    <m/>
    <n v="0.13"/>
    <m/>
  </r>
  <r>
    <x v="210"/>
    <s v=""/>
    <m/>
    <m/>
    <m/>
    <m/>
    <m/>
    <m/>
    <n v="217"/>
    <m/>
    <m/>
    <m/>
    <m/>
    <n v="0.125"/>
    <m/>
  </r>
  <r>
    <x v="211"/>
    <s v=""/>
    <m/>
    <m/>
    <m/>
    <m/>
    <m/>
    <m/>
    <n v="218"/>
    <m/>
    <m/>
    <m/>
    <m/>
    <n v="0.125"/>
    <m/>
  </r>
  <r>
    <x v="212"/>
    <s v=""/>
    <m/>
    <m/>
    <m/>
    <m/>
    <m/>
    <m/>
    <n v="219"/>
    <m/>
    <m/>
    <m/>
    <m/>
    <n v="0.125"/>
    <m/>
  </r>
  <r>
    <x v="213"/>
    <s v=""/>
    <m/>
    <m/>
    <m/>
    <m/>
    <m/>
    <m/>
    <n v="220"/>
    <m/>
    <m/>
    <m/>
    <m/>
    <n v="0.125"/>
    <m/>
  </r>
  <r>
    <x v="214"/>
    <s v=""/>
    <m/>
    <m/>
    <m/>
    <m/>
    <m/>
    <m/>
    <n v="221"/>
    <m/>
    <m/>
    <m/>
    <m/>
    <n v="0.125"/>
    <m/>
  </r>
  <r>
    <x v="215"/>
    <s v=""/>
    <m/>
    <m/>
    <m/>
    <m/>
    <m/>
    <m/>
    <n v="222"/>
    <m/>
    <m/>
    <m/>
    <m/>
    <n v="0.125"/>
    <m/>
  </r>
  <r>
    <x v="216"/>
    <s v=""/>
    <m/>
    <m/>
    <m/>
    <m/>
    <m/>
    <m/>
    <n v="223"/>
    <m/>
    <m/>
    <m/>
    <m/>
    <n v="0.125"/>
    <m/>
  </r>
  <r>
    <x v="217"/>
    <s v=""/>
    <m/>
    <m/>
    <m/>
    <m/>
    <m/>
    <m/>
    <n v="224"/>
    <m/>
    <m/>
    <m/>
    <m/>
    <n v="0.125"/>
    <m/>
  </r>
  <r>
    <x v="218"/>
    <s v=""/>
    <m/>
    <m/>
    <m/>
    <m/>
    <m/>
    <m/>
    <n v="225"/>
    <m/>
    <m/>
    <m/>
    <m/>
    <n v="0.125"/>
    <m/>
  </r>
  <r>
    <x v="219"/>
    <s v=""/>
    <m/>
    <m/>
    <m/>
    <m/>
    <m/>
    <m/>
    <n v="226"/>
    <m/>
    <m/>
    <m/>
    <m/>
    <n v="0.125"/>
    <m/>
  </r>
  <r>
    <x v="220"/>
    <s v=""/>
    <m/>
    <m/>
    <m/>
    <m/>
    <m/>
    <m/>
    <n v="227"/>
    <m/>
    <m/>
    <m/>
    <m/>
    <n v="0.13500000000000001"/>
    <m/>
  </r>
  <r>
    <x v="221"/>
    <s v=""/>
    <m/>
    <m/>
    <m/>
    <m/>
    <m/>
    <m/>
    <n v="228"/>
    <m/>
    <m/>
    <m/>
    <m/>
    <n v="0.13500000000000001"/>
    <m/>
  </r>
  <r>
    <x v="222"/>
    <s v=""/>
    <m/>
    <m/>
    <m/>
    <m/>
    <m/>
    <m/>
    <n v="229"/>
    <m/>
    <m/>
    <m/>
    <m/>
    <n v="0.13500000000000001"/>
    <m/>
  </r>
  <r>
    <x v="223"/>
    <s v=""/>
    <m/>
    <m/>
    <m/>
    <m/>
    <m/>
    <m/>
    <n v="230"/>
    <m/>
    <m/>
    <m/>
    <m/>
    <n v="0.13500000000000001"/>
    <m/>
  </r>
  <r>
    <x v="224"/>
    <s v=""/>
    <m/>
    <m/>
    <m/>
    <m/>
    <m/>
    <m/>
    <n v="231"/>
    <m/>
    <m/>
    <m/>
    <m/>
    <n v="0.13500000000000001"/>
    <m/>
  </r>
  <r>
    <x v="225"/>
    <s v=""/>
    <m/>
    <m/>
    <m/>
    <m/>
    <m/>
    <m/>
    <n v="232"/>
    <m/>
    <m/>
    <m/>
    <m/>
    <n v="0.14000000000000001"/>
    <m/>
  </r>
  <r>
    <x v="226"/>
    <s v=""/>
    <m/>
    <m/>
    <m/>
    <m/>
    <m/>
    <m/>
    <n v="233"/>
    <m/>
    <m/>
    <m/>
    <m/>
    <n v="0.14000000000000001"/>
    <m/>
  </r>
  <r>
    <x v="227"/>
    <s v=""/>
    <m/>
    <m/>
    <m/>
    <m/>
    <m/>
    <m/>
    <n v="234"/>
    <m/>
    <m/>
    <m/>
    <m/>
    <n v="0.14000000000000001"/>
    <m/>
  </r>
  <r>
    <x v="228"/>
    <s v=""/>
    <m/>
    <m/>
    <m/>
    <m/>
    <m/>
    <m/>
    <n v="235"/>
    <m/>
    <m/>
    <m/>
    <m/>
    <n v="0.14000000000000001"/>
    <m/>
  </r>
  <r>
    <x v="229"/>
    <s v=""/>
    <m/>
    <m/>
    <m/>
    <m/>
    <m/>
    <m/>
    <n v="236"/>
    <m/>
    <m/>
    <m/>
    <m/>
    <n v="0.17499999999999999"/>
    <m/>
  </r>
  <r>
    <x v="230"/>
    <s v=""/>
    <m/>
    <m/>
    <m/>
    <m/>
    <m/>
    <m/>
    <n v="237"/>
    <m/>
    <m/>
    <m/>
    <m/>
    <n v="0.17499999999999999"/>
    <m/>
  </r>
  <r>
    <x v="231"/>
    <s v=""/>
    <m/>
    <m/>
    <m/>
    <m/>
    <m/>
    <m/>
    <n v="238"/>
    <m/>
    <m/>
    <m/>
    <m/>
    <n v="0.17499999999999999"/>
    <m/>
  </r>
  <r>
    <x v="232"/>
    <s v=""/>
    <m/>
    <m/>
    <m/>
    <m/>
    <m/>
    <m/>
    <n v="239"/>
    <m/>
    <m/>
    <m/>
    <m/>
    <n v="0.17499999999999999"/>
    <m/>
  </r>
  <r>
    <x v="233"/>
    <s v=""/>
    <m/>
    <m/>
    <m/>
    <m/>
    <m/>
    <m/>
    <n v="240"/>
    <m/>
    <m/>
    <m/>
    <m/>
    <n v="0.17499999999999999"/>
    <m/>
  </r>
  <r>
    <x v="234"/>
    <s v=""/>
    <m/>
    <m/>
    <m/>
    <m/>
    <m/>
    <m/>
    <n v="241"/>
    <m/>
    <m/>
    <m/>
    <m/>
    <n v="0.14499999999999999"/>
    <m/>
  </r>
  <r>
    <x v="235"/>
    <s v=""/>
    <m/>
    <m/>
    <m/>
    <m/>
    <m/>
    <m/>
    <n v="242"/>
    <m/>
    <m/>
    <m/>
    <m/>
    <n v="0.14499999999999999"/>
    <m/>
  </r>
  <r>
    <x v="236"/>
    <s v=""/>
    <m/>
    <m/>
    <m/>
    <m/>
    <m/>
    <m/>
    <n v="243"/>
    <m/>
    <m/>
    <m/>
    <m/>
    <n v="0.14499999999999999"/>
    <m/>
  </r>
  <r>
    <x v="237"/>
    <s v=""/>
    <m/>
    <m/>
    <m/>
    <m/>
    <m/>
    <m/>
    <n v="244"/>
    <m/>
    <m/>
    <m/>
    <m/>
    <n v="0.14499999999999999"/>
    <m/>
  </r>
  <r>
    <x v="238"/>
    <s v=""/>
    <m/>
    <m/>
    <m/>
    <m/>
    <m/>
    <m/>
    <n v="245"/>
    <m/>
    <m/>
    <m/>
    <m/>
    <n v="0.14499999999999999"/>
    <m/>
  </r>
  <r>
    <x v="239"/>
    <s v=""/>
    <m/>
    <m/>
    <m/>
    <m/>
    <m/>
    <m/>
    <n v="246"/>
    <m/>
    <m/>
    <m/>
    <m/>
    <n v="0.14000000000000001"/>
    <m/>
  </r>
  <r>
    <x v="240"/>
    <s v=""/>
    <m/>
    <m/>
    <m/>
    <m/>
    <m/>
    <m/>
    <n v="247"/>
    <m/>
    <m/>
    <m/>
    <m/>
    <n v="0.14000000000000001"/>
    <m/>
  </r>
  <r>
    <x v="241"/>
    <s v=""/>
    <m/>
    <m/>
    <m/>
    <m/>
    <m/>
    <m/>
    <n v="248"/>
    <m/>
    <m/>
    <m/>
    <m/>
    <n v="0.14000000000000001"/>
    <m/>
  </r>
  <r>
    <x v="242"/>
    <s v=""/>
    <m/>
    <m/>
    <m/>
    <m/>
    <m/>
    <m/>
    <n v="249"/>
    <m/>
    <m/>
    <m/>
    <m/>
    <n v="0.14000000000000001"/>
    <m/>
  </r>
  <r>
    <x v="243"/>
    <s v=""/>
    <m/>
    <m/>
    <m/>
    <m/>
    <m/>
    <m/>
    <n v="250"/>
    <m/>
    <m/>
    <m/>
    <m/>
    <n v="0.14000000000000001"/>
    <m/>
  </r>
  <r>
    <x v="244"/>
    <s v=""/>
    <m/>
    <m/>
    <m/>
    <m/>
    <m/>
    <m/>
    <n v="251"/>
    <m/>
    <m/>
    <m/>
    <m/>
    <n v="0.13"/>
    <m/>
  </r>
  <r>
    <x v="245"/>
    <s v=""/>
    <m/>
    <m/>
    <m/>
    <m/>
    <m/>
    <m/>
    <n v="252"/>
    <m/>
    <m/>
    <m/>
    <m/>
    <n v="0.13"/>
    <m/>
  </r>
  <r>
    <x v="246"/>
    <s v=""/>
    <m/>
    <m/>
    <m/>
    <m/>
    <m/>
    <m/>
    <n v="253"/>
    <m/>
    <m/>
    <m/>
    <m/>
    <n v="0.13"/>
    <m/>
  </r>
  <r>
    <x v="247"/>
    <s v=""/>
    <m/>
    <m/>
    <m/>
    <m/>
    <m/>
    <m/>
    <n v="254"/>
    <m/>
    <m/>
    <m/>
    <m/>
    <n v="0.13"/>
    <m/>
  </r>
  <r>
    <x v="248"/>
    <s v=""/>
    <m/>
    <m/>
    <m/>
    <m/>
    <m/>
    <m/>
    <n v="255"/>
    <m/>
    <m/>
    <m/>
    <m/>
    <n v="0.18"/>
    <m/>
  </r>
  <r>
    <x v="249"/>
    <s v=""/>
    <m/>
    <m/>
    <m/>
    <m/>
    <m/>
    <m/>
    <n v="256"/>
    <m/>
    <m/>
    <m/>
    <m/>
    <n v="0.18"/>
    <m/>
  </r>
  <r>
    <x v="250"/>
    <s v=""/>
    <m/>
    <m/>
    <m/>
    <m/>
    <m/>
    <m/>
    <n v="257"/>
    <m/>
    <m/>
    <m/>
    <m/>
    <n v="0.18"/>
    <m/>
  </r>
  <r>
    <x v="251"/>
    <s v=""/>
    <m/>
    <m/>
    <m/>
    <m/>
    <m/>
    <m/>
    <n v="258"/>
    <m/>
    <m/>
    <m/>
    <m/>
    <n v="0.18"/>
    <m/>
  </r>
  <r>
    <x v="252"/>
    <s v=""/>
    <m/>
    <m/>
    <m/>
    <m/>
    <m/>
    <m/>
    <n v="259"/>
    <m/>
    <m/>
    <m/>
    <m/>
    <n v="0.18"/>
    <m/>
  </r>
  <r>
    <x v="253"/>
    <s v=""/>
    <m/>
    <m/>
    <m/>
    <m/>
    <m/>
    <m/>
    <n v="260"/>
    <m/>
    <m/>
    <m/>
    <m/>
    <n v="0.15"/>
    <m/>
  </r>
  <r>
    <x v="254"/>
    <s v=""/>
    <m/>
    <m/>
    <m/>
    <m/>
    <m/>
    <m/>
    <n v="261"/>
    <m/>
    <m/>
    <m/>
    <m/>
    <n v="0.15"/>
    <m/>
  </r>
  <r>
    <x v="255"/>
    <s v=""/>
    <m/>
    <m/>
    <m/>
    <m/>
    <m/>
    <m/>
    <n v="262"/>
    <m/>
    <m/>
    <m/>
    <m/>
    <n v="0.15"/>
    <m/>
  </r>
  <r>
    <x v="256"/>
    <s v=""/>
    <m/>
    <m/>
    <m/>
    <m/>
    <m/>
    <m/>
    <n v="263"/>
    <m/>
    <m/>
    <m/>
    <m/>
    <n v="0.15"/>
    <m/>
  </r>
  <r>
    <x v="257"/>
    <s v=""/>
    <m/>
    <m/>
    <m/>
    <m/>
    <m/>
    <m/>
    <n v="264"/>
    <m/>
    <m/>
    <m/>
    <m/>
    <n v="0.15"/>
    <m/>
  </r>
  <r>
    <x v="258"/>
    <s v=""/>
    <m/>
    <m/>
    <m/>
    <m/>
    <m/>
    <m/>
    <n v="265"/>
    <m/>
    <m/>
    <m/>
    <m/>
    <n v="0.15"/>
    <m/>
  </r>
  <r>
    <x v="259"/>
    <s v=""/>
    <m/>
    <m/>
    <m/>
    <m/>
    <m/>
    <m/>
    <n v="266"/>
    <m/>
    <m/>
    <m/>
    <m/>
    <n v="0.15"/>
    <m/>
  </r>
  <r>
    <x v="260"/>
    <s v=""/>
    <m/>
    <m/>
    <m/>
    <m/>
    <m/>
    <m/>
    <n v="267"/>
    <m/>
    <m/>
    <m/>
    <m/>
    <n v="0.15"/>
    <m/>
  </r>
  <r>
    <x v="261"/>
    <s v=""/>
    <m/>
    <m/>
    <m/>
    <m/>
    <m/>
    <m/>
    <n v="268"/>
    <m/>
    <m/>
    <m/>
    <m/>
    <n v="0.15"/>
    <m/>
  </r>
  <r>
    <x v="262"/>
    <s v=""/>
    <m/>
    <m/>
    <m/>
    <m/>
    <m/>
    <m/>
    <n v="269"/>
    <m/>
    <m/>
    <m/>
    <m/>
    <n v="0.15"/>
    <m/>
  </r>
  <r>
    <x v="263"/>
    <s v=""/>
    <m/>
    <m/>
    <m/>
    <m/>
    <m/>
    <m/>
    <n v="270"/>
    <m/>
    <m/>
    <m/>
    <m/>
    <n v="0.155"/>
    <m/>
  </r>
  <r>
    <x v="264"/>
    <s v=""/>
    <m/>
    <m/>
    <m/>
    <m/>
    <m/>
    <m/>
    <n v="271"/>
    <m/>
    <m/>
    <m/>
    <m/>
    <n v="0.155"/>
    <m/>
  </r>
  <r>
    <x v="265"/>
    <s v=""/>
    <m/>
    <m/>
    <m/>
    <m/>
    <m/>
    <m/>
    <n v="272"/>
    <m/>
    <m/>
    <m/>
    <m/>
    <n v="0.155"/>
    <m/>
  </r>
  <r>
    <x v="266"/>
    <s v=""/>
    <m/>
    <m/>
    <m/>
    <m/>
    <m/>
    <m/>
    <n v="273"/>
    <m/>
    <m/>
    <m/>
    <m/>
    <n v="0.155"/>
    <m/>
  </r>
  <r>
    <x v="267"/>
    <s v=""/>
    <m/>
    <m/>
    <m/>
    <m/>
    <m/>
    <m/>
    <n v="274"/>
    <m/>
    <m/>
    <m/>
    <m/>
    <n v="0.155"/>
    <m/>
  </r>
  <r>
    <x v="268"/>
    <s v=""/>
    <m/>
    <m/>
    <m/>
    <m/>
    <m/>
    <m/>
    <n v="275"/>
    <m/>
    <m/>
    <m/>
    <m/>
    <n v="0.155"/>
    <m/>
  </r>
  <r>
    <x v="269"/>
    <s v=""/>
    <m/>
    <m/>
    <m/>
    <m/>
    <m/>
    <m/>
    <n v="276"/>
    <m/>
    <m/>
    <m/>
    <m/>
    <n v="0.155"/>
    <m/>
  </r>
  <r>
    <x v="270"/>
    <s v=""/>
    <m/>
    <m/>
    <m/>
    <m/>
    <m/>
    <m/>
    <n v="277"/>
    <m/>
    <m/>
    <m/>
    <m/>
    <n v="0.155"/>
    <m/>
  </r>
  <r>
    <x v="271"/>
    <s v=""/>
    <m/>
    <m/>
    <m/>
    <m/>
    <m/>
    <m/>
    <n v="278"/>
    <m/>
    <m/>
    <m/>
    <m/>
    <n v="0.155"/>
    <m/>
  </r>
  <r>
    <x v="272"/>
    <s v=""/>
    <m/>
    <m/>
    <m/>
    <m/>
    <m/>
    <m/>
    <n v="279"/>
    <m/>
    <m/>
    <m/>
    <m/>
    <n v="0.15"/>
    <m/>
  </r>
  <r>
    <x v="273"/>
    <s v=""/>
    <m/>
    <m/>
    <m/>
    <m/>
    <m/>
    <m/>
    <n v="280"/>
    <m/>
    <m/>
    <m/>
    <m/>
    <n v="0.15"/>
    <m/>
  </r>
  <r>
    <x v="274"/>
    <s v=""/>
    <m/>
    <m/>
    <m/>
    <m/>
    <m/>
    <m/>
    <n v="281"/>
    <m/>
    <m/>
    <m/>
    <m/>
    <n v="0.15"/>
    <m/>
  </r>
  <r>
    <x v="275"/>
    <s v=""/>
    <m/>
    <m/>
    <m/>
    <m/>
    <m/>
    <m/>
    <n v="282"/>
    <m/>
    <m/>
    <m/>
    <m/>
    <n v="0.15"/>
    <m/>
  </r>
  <r>
    <x v="276"/>
    <s v=""/>
    <m/>
    <m/>
    <m/>
    <m/>
    <m/>
    <m/>
    <n v="283"/>
    <m/>
    <m/>
    <m/>
    <m/>
    <n v="0.15"/>
    <m/>
  </r>
  <r>
    <x v="277"/>
    <s v=""/>
    <m/>
    <m/>
    <m/>
    <m/>
    <m/>
    <m/>
    <n v="284"/>
    <m/>
    <m/>
    <m/>
    <m/>
    <n v="0.15"/>
    <m/>
  </r>
  <r>
    <x v="278"/>
    <s v=""/>
    <m/>
    <m/>
    <m/>
    <m/>
    <m/>
    <m/>
    <n v="285"/>
    <m/>
    <m/>
    <m/>
    <m/>
    <n v="0.15"/>
    <m/>
  </r>
  <r>
    <x v="279"/>
    <s v=""/>
    <m/>
    <m/>
    <m/>
    <m/>
    <m/>
    <m/>
    <n v="286"/>
    <m/>
    <m/>
    <m/>
    <m/>
    <n v="0.15"/>
    <m/>
  </r>
  <r>
    <x v="280"/>
    <s v=""/>
    <m/>
    <m/>
    <m/>
    <m/>
    <m/>
    <m/>
    <n v="287"/>
    <m/>
    <m/>
    <m/>
    <m/>
    <n v="0.15"/>
    <m/>
  </r>
  <r>
    <x v="281"/>
    <s v=""/>
    <m/>
    <m/>
    <m/>
    <m/>
    <m/>
    <m/>
    <n v="288"/>
    <m/>
    <m/>
    <m/>
    <m/>
    <n v="0.15"/>
    <m/>
  </r>
  <r>
    <x v="282"/>
    <s v=""/>
    <m/>
    <m/>
    <m/>
    <m/>
    <m/>
    <m/>
    <n v="289"/>
    <m/>
    <m/>
    <m/>
    <m/>
    <n v="0.13"/>
    <m/>
  </r>
  <r>
    <x v="283"/>
    <s v=""/>
    <m/>
    <m/>
    <m/>
    <m/>
    <m/>
    <m/>
    <n v="290"/>
    <m/>
    <m/>
    <m/>
    <m/>
    <n v="0.13"/>
    <m/>
  </r>
  <r>
    <x v="284"/>
    <s v=""/>
    <m/>
    <m/>
    <m/>
    <m/>
    <m/>
    <m/>
    <n v="291"/>
    <m/>
    <m/>
    <m/>
    <m/>
    <n v="0.13"/>
    <m/>
  </r>
  <r>
    <x v="285"/>
    <s v=""/>
    <m/>
    <m/>
    <m/>
    <m/>
    <m/>
    <m/>
    <n v="292"/>
    <m/>
    <m/>
    <m/>
    <m/>
    <n v="0.13"/>
    <m/>
  </r>
  <r>
    <x v="286"/>
    <s v=""/>
    <m/>
    <m/>
    <m/>
    <m/>
    <m/>
    <m/>
    <n v="293"/>
    <m/>
    <m/>
    <m/>
    <m/>
    <n v="0.13"/>
    <m/>
  </r>
  <r>
    <x v="287"/>
    <s v=""/>
    <m/>
    <m/>
    <m/>
    <m/>
    <m/>
    <m/>
    <n v="294"/>
    <m/>
    <m/>
    <m/>
    <m/>
    <n v="0.11"/>
    <m/>
  </r>
  <r>
    <x v="288"/>
    <s v=""/>
    <m/>
    <m/>
    <m/>
    <m/>
    <m/>
    <m/>
    <n v="295"/>
    <m/>
    <m/>
    <m/>
    <m/>
    <n v="0.11"/>
    <m/>
  </r>
  <r>
    <x v="289"/>
    <s v=""/>
    <m/>
    <m/>
    <m/>
    <m/>
    <m/>
    <m/>
    <n v="296"/>
    <m/>
    <m/>
    <m/>
    <m/>
    <n v="0.11"/>
    <m/>
  </r>
  <r>
    <x v="290"/>
    <s v=""/>
    <m/>
    <m/>
    <m/>
    <m/>
    <m/>
    <m/>
    <n v="297"/>
    <m/>
    <m/>
    <m/>
    <m/>
    <n v="0.11"/>
    <m/>
  </r>
  <r>
    <x v="291"/>
    <s v=""/>
    <m/>
    <m/>
    <m/>
    <m/>
    <m/>
    <m/>
    <n v="298"/>
    <m/>
    <m/>
    <m/>
    <m/>
    <n v="0.14499999999999999"/>
    <m/>
  </r>
  <r>
    <x v="292"/>
    <s v=""/>
    <m/>
    <m/>
    <m/>
    <m/>
    <m/>
    <m/>
    <n v="299"/>
    <m/>
    <m/>
    <m/>
    <m/>
    <n v="0.14499999999999999"/>
    <m/>
  </r>
  <r>
    <x v="293"/>
    <s v=""/>
    <m/>
    <m/>
    <m/>
    <m/>
    <m/>
    <m/>
    <n v="300"/>
    <m/>
    <m/>
    <m/>
    <m/>
    <n v="0.14499999999999999"/>
    <m/>
  </r>
  <r>
    <x v="294"/>
    <s v=""/>
    <m/>
    <m/>
    <m/>
    <m/>
    <m/>
    <m/>
    <n v="301"/>
    <m/>
    <m/>
    <m/>
    <m/>
    <n v="0.14499999999999999"/>
    <m/>
  </r>
  <r>
    <x v="295"/>
    <s v=""/>
    <m/>
    <m/>
    <m/>
    <m/>
    <m/>
    <m/>
    <n v="302"/>
    <m/>
    <m/>
    <m/>
    <m/>
    <n v="0.14499999999999999"/>
    <m/>
  </r>
  <r>
    <x v="296"/>
    <s v=""/>
    <m/>
    <m/>
    <m/>
    <m/>
    <m/>
    <m/>
    <n v="303"/>
    <m/>
    <m/>
    <m/>
    <m/>
    <n v="0.11"/>
    <m/>
  </r>
  <r>
    <x v="297"/>
    <s v=""/>
    <m/>
    <m/>
    <m/>
    <m/>
    <m/>
    <m/>
    <n v="304"/>
    <m/>
    <m/>
    <m/>
    <m/>
    <n v="0.11"/>
    <m/>
  </r>
  <r>
    <x v="298"/>
    <s v=""/>
    <m/>
    <m/>
    <m/>
    <m/>
    <m/>
    <m/>
    <n v="305"/>
    <m/>
    <m/>
    <m/>
    <m/>
    <n v="0.11"/>
    <m/>
  </r>
  <r>
    <x v="299"/>
    <s v=""/>
    <m/>
    <m/>
    <m/>
    <m/>
    <m/>
    <m/>
    <n v="306"/>
    <m/>
    <m/>
    <m/>
    <m/>
    <n v="0.11"/>
    <m/>
  </r>
  <r>
    <x v="300"/>
    <s v=""/>
    <m/>
    <m/>
    <m/>
    <m/>
    <m/>
    <m/>
    <n v="307"/>
    <m/>
    <m/>
    <m/>
    <m/>
    <n v="0.11"/>
    <m/>
  </r>
  <r>
    <x v="301"/>
    <s v=""/>
    <m/>
    <m/>
    <m/>
    <m/>
    <m/>
    <m/>
    <n v="308"/>
    <m/>
    <m/>
    <m/>
    <m/>
    <n v="0.09"/>
    <m/>
  </r>
  <r>
    <x v="302"/>
    <s v=""/>
    <m/>
    <m/>
    <m/>
    <m/>
    <m/>
    <m/>
    <n v="309"/>
    <m/>
    <m/>
    <m/>
    <m/>
    <n v="0.09"/>
    <m/>
  </r>
  <r>
    <x v="303"/>
    <s v=""/>
    <m/>
    <m/>
    <m/>
    <m/>
    <m/>
    <m/>
    <n v="310"/>
    <m/>
    <m/>
    <m/>
    <m/>
    <n v="0.09"/>
    <m/>
  </r>
  <r>
    <x v="304"/>
    <s v=""/>
    <m/>
    <m/>
    <m/>
    <m/>
    <m/>
    <m/>
    <n v="311"/>
    <m/>
    <m/>
    <m/>
    <m/>
    <n v="0.09"/>
    <m/>
  </r>
  <r>
    <x v="305"/>
    <s v=""/>
    <m/>
    <m/>
    <m/>
    <m/>
    <m/>
    <m/>
    <n v="312"/>
    <m/>
    <m/>
    <m/>
    <m/>
    <n v="0.09"/>
    <m/>
  </r>
  <r>
    <x v="306"/>
    <s v=""/>
    <m/>
    <m/>
    <m/>
    <m/>
    <m/>
    <m/>
    <n v="313"/>
    <m/>
    <m/>
    <m/>
    <m/>
    <n v="9.5000000000000001E-2"/>
    <m/>
  </r>
  <r>
    <x v="307"/>
    <s v=""/>
    <m/>
    <m/>
    <m/>
    <m/>
    <m/>
    <m/>
    <n v="314"/>
    <m/>
    <m/>
    <m/>
    <m/>
    <n v="9.5000000000000001E-2"/>
    <m/>
  </r>
  <r>
    <x v="308"/>
    <s v=""/>
    <m/>
    <m/>
    <m/>
    <m/>
    <m/>
    <m/>
    <n v="315"/>
    <m/>
    <m/>
    <m/>
    <m/>
    <n v="9.5000000000000001E-2"/>
    <m/>
  </r>
  <r>
    <x v="309"/>
    <s v=""/>
    <m/>
    <m/>
    <m/>
    <m/>
    <m/>
    <m/>
    <n v="316"/>
    <m/>
    <m/>
    <m/>
    <m/>
    <n v="9.5000000000000001E-2"/>
    <m/>
  </r>
  <r>
    <x v="310"/>
    <s v=""/>
    <m/>
    <m/>
    <m/>
    <m/>
    <m/>
    <m/>
    <n v="317"/>
    <m/>
    <m/>
    <m/>
    <m/>
    <n v="9.5000000000000001E-2"/>
    <m/>
  </r>
  <r>
    <x v="311"/>
    <s v=""/>
    <m/>
    <m/>
    <m/>
    <m/>
    <m/>
    <m/>
    <n v="318"/>
    <m/>
    <m/>
    <m/>
    <m/>
    <n v="0.1"/>
    <m/>
  </r>
  <r>
    <x v="312"/>
    <s v=""/>
    <m/>
    <m/>
    <m/>
    <m/>
    <m/>
    <m/>
    <n v="319"/>
    <m/>
    <m/>
    <m/>
    <m/>
    <n v="0.1"/>
    <m/>
  </r>
  <r>
    <x v="313"/>
    <s v=""/>
    <m/>
    <m/>
    <m/>
    <m/>
    <m/>
    <m/>
    <n v="320"/>
    <m/>
    <m/>
    <m/>
    <m/>
    <n v="0.1"/>
    <m/>
  </r>
  <r>
    <x v="314"/>
    <s v=""/>
    <m/>
    <m/>
    <m/>
    <m/>
    <m/>
    <m/>
    <n v="321"/>
    <m/>
    <m/>
    <m/>
    <m/>
    <n v="0.1"/>
    <m/>
  </r>
  <r>
    <x v="315"/>
    <s v=""/>
    <m/>
    <m/>
    <m/>
    <m/>
    <m/>
    <m/>
    <n v="322"/>
    <m/>
    <m/>
    <m/>
    <m/>
    <n v="0.1"/>
    <m/>
  </r>
  <r>
    <x v="316"/>
    <s v=""/>
    <m/>
    <m/>
    <m/>
    <m/>
    <m/>
    <m/>
    <n v="323"/>
    <m/>
    <m/>
    <m/>
    <m/>
    <n v="0.05"/>
    <m/>
  </r>
  <r>
    <x v="317"/>
    <s v=""/>
    <m/>
    <m/>
    <m/>
    <m/>
    <m/>
    <m/>
    <n v="324"/>
    <m/>
    <m/>
    <m/>
    <m/>
    <n v="0.05"/>
    <m/>
  </r>
  <r>
    <x v="318"/>
    <s v=""/>
    <m/>
    <m/>
    <m/>
    <m/>
    <m/>
    <m/>
    <n v="325"/>
    <m/>
    <m/>
    <m/>
    <m/>
    <n v="0.05"/>
    <m/>
  </r>
  <r>
    <x v="319"/>
    <s v=""/>
    <m/>
    <m/>
    <m/>
    <m/>
    <m/>
    <m/>
    <n v="326"/>
    <m/>
    <m/>
    <m/>
    <m/>
    <n v="0.05"/>
    <m/>
  </r>
  <r>
    <x v="320"/>
    <s v=""/>
    <m/>
    <m/>
    <m/>
    <m/>
    <m/>
    <m/>
    <n v="327"/>
    <m/>
    <m/>
    <m/>
    <m/>
    <n v="0.05"/>
    <m/>
  </r>
  <r>
    <x v="321"/>
    <s v=""/>
    <m/>
    <m/>
    <m/>
    <m/>
    <m/>
    <m/>
    <n v="328"/>
    <m/>
    <m/>
    <m/>
    <m/>
    <n v="0.05"/>
    <m/>
  </r>
  <r>
    <x v="322"/>
    <s v=""/>
    <m/>
    <m/>
    <m/>
    <m/>
    <m/>
    <m/>
    <n v="329"/>
    <m/>
    <m/>
    <m/>
    <m/>
    <n v="0.05"/>
    <m/>
  </r>
  <r>
    <x v="323"/>
    <s v=""/>
    <m/>
    <m/>
    <m/>
    <m/>
    <m/>
    <m/>
    <n v="330"/>
    <m/>
    <m/>
    <m/>
    <m/>
    <n v="0.05"/>
    <m/>
  </r>
  <r>
    <x v="324"/>
    <s v=""/>
    <m/>
    <m/>
    <m/>
    <m/>
    <m/>
    <m/>
    <n v="331"/>
    <m/>
    <m/>
    <m/>
    <m/>
    <n v="0.05"/>
    <m/>
  </r>
  <r>
    <x v="325"/>
    <s v=""/>
    <m/>
    <m/>
    <m/>
    <m/>
    <m/>
    <m/>
    <n v="332"/>
    <m/>
    <m/>
    <m/>
    <m/>
    <n v="0.05"/>
    <m/>
  </r>
  <r>
    <x v="326"/>
    <s v=""/>
    <m/>
    <m/>
    <m/>
    <m/>
    <m/>
    <m/>
    <n v="333"/>
    <m/>
    <m/>
    <m/>
    <m/>
    <n v="0.06"/>
    <m/>
  </r>
  <r>
    <x v="327"/>
    <s v=""/>
    <m/>
    <m/>
    <m/>
    <m/>
    <m/>
    <m/>
    <n v="334"/>
    <m/>
    <m/>
    <m/>
    <m/>
    <n v="0.06"/>
    <m/>
  </r>
  <r>
    <x v="328"/>
    <s v=""/>
    <m/>
    <m/>
    <m/>
    <m/>
    <m/>
    <m/>
    <n v="335"/>
    <m/>
    <m/>
    <m/>
    <m/>
    <n v="0.06"/>
    <m/>
  </r>
  <r>
    <x v="329"/>
    <s v=""/>
    <m/>
    <m/>
    <m/>
    <m/>
    <m/>
    <m/>
    <n v="336"/>
    <m/>
    <m/>
    <m/>
    <m/>
    <n v="0.06"/>
    <m/>
  </r>
  <r>
    <x v="330"/>
    <s v=""/>
    <m/>
    <m/>
    <m/>
    <m/>
    <m/>
    <m/>
    <n v="337"/>
    <m/>
    <m/>
    <m/>
    <m/>
    <n v="6.5000000000000002E-2"/>
    <m/>
  </r>
  <r>
    <x v="331"/>
    <s v=""/>
    <m/>
    <m/>
    <m/>
    <m/>
    <m/>
    <m/>
    <n v="338"/>
    <m/>
    <m/>
    <m/>
    <m/>
    <n v="6.5000000000000002E-2"/>
    <m/>
  </r>
  <r>
    <x v="332"/>
    <s v=""/>
    <m/>
    <m/>
    <m/>
    <m/>
    <m/>
    <m/>
    <n v="339"/>
    <m/>
    <m/>
    <m/>
    <m/>
    <n v="6.5000000000000002E-2"/>
    <m/>
  </r>
  <r>
    <x v="333"/>
    <s v=""/>
    <m/>
    <m/>
    <m/>
    <m/>
    <m/>
    <m/>
    <n v="340"/>
    <m/>
    <m/>
    <m/>
    <m/>
    <n v="6.5000000000000002E-2"/>
    <m/>
  </r>
  <r>
    <x v="334"/>
    <s v=""/>
    <m/>
    <m/>
    <m/>
    <m/>
    <m/>
    <m/>
    <n v="341"/>
    <m/>
    <m/>
    <m/>
    <m/>
    <n v="6.5000000000000002E-2"/>
    <m/>
  </r>
  <r>
    <x v="335"/>
    <s v=""/>
    <m/>
    <m/>
    <m/>
    <m/>
    <m/>
    <m/>
    <n v="342"/>
    <m/>
    <m/>
    <m/>
    <m/>
    <n v="0.05"/>
    <m/>
  </r>
  <r>
    <x v="336"/>
    <s v=""/>
    <m/>
    <m/>
    <m/>
    <m/>
    <m/>
    <m/>
    <n v="343"/>
    <m/>
    <m/>
    <m/>
    <m/>
    <n v="0.05"/>
    <m/>
  </r>
  <r>
    <x v="337"/>
    <s v=""/>
    <m/>
    <m/>
    <m/>
    <m/>
    <m/>
    <m/>
    <n v="344"/>
    <m/>
    <m/>
    <m/>
    <m/>
    <n v="0.05"/>
    <m/>
  </r>
  <r>
    <x v="338"/>
    <s v=""/>
    <m/>
    <m/>
    <m/>
    <m/>
    <m/>
    <m/>
    <n v="345"/>
    <m/>
    <m/>
    <m/>
    <m/>
    <n v="0.05"/>
    <m/>
  </r>
  <r>
    <x v="339"/>
    <s v=""/>
    <m/>
    <m/>
    <m/>
    <m/>
    <m/>
    <m/>
    <n v="346"/>
    <m/>
    <m/>
    <m/>
    <m/>
    <n v="0.05"/>
    <m/>
  </r>
  <r>
    <x v="340"/>
    <s v=""/>
    <m/>
    <m/>
    <m/>
    <m/>
    <m/>
    <m/>
    <n v="347"/>
    <m/>
    <m/>
    <m/>
    <m/>
    <n v="2.5000000000000001E-2"/>
    <m/>
  </r>
  <r>
    <x v="341"/>
    <s v=""/>
    <m/>
    <m/>
    <m/>
    <m/>
    <m/>
    <m/>
    <n v="348"/>
    <m/>
    <m/>
    <m/>
    <m/>
    <n v="2.5000000000000001E-2"/>
    <m/>
  </r>
  <r>
    <x v="342"/>
    <s v=""/>
    <m/>
    <m/>
    <m/>
    <m/>
    <m/>
    <m/>
    <n v="349"/>
    <m/>
    <m/>
    <m/>
    <m/>
    <n v="2.5000000000000001E-2"/>
    <m/>
  </r>
  <r>
    <x v="343"/>
    <s v=""/>
    <m/>
    <m/>
    <m/>
    <m/>
    <m/>
    <m/>
    <n v="350"/>
    <m/>
    <m/>
    <m/>
    <m/>
    <n v="2.5000000000000001E-2"/>
    <m/>
  </r>
  <r>
    <x v="344"/>
    <s v=""/>
    <m/>
    <m/>
    <m/>
    <m/>
    <m/>
    <m/>
    <n v="351"/>
    <m/>
    <m/>
    <m/>
    <m/>
    <n v="2.5000000000000001E-2"/>
    <m/>
  </r>
  <r>
    <x v="345"/>
    <s v=""/>
    <m/>
    <m/>
    <m/>
    <m/>
    <m/>
    <m/>
    <n v="352"/>
    <m/>
    <m/>
    <m/>
    <m/>
    <n v="0.03"/>
    <m/>
  </r>
  <r>
    <x v="346"/>
    <s v=""/>
    <m/>
    <m/>
    <m/>
    <m/>
    <m/>
    <m/>
    <n v="353"/>
    <m/>
    <m/>
    <m/>
    <m/>
    <n v="0.03"/>
    <m/>
  </r>
  <r>
    <x v="347"/>
    <s v=""/>
    <m/>
    <m/>
    <m/>
    <m/>
    <m/>
    <m/>
    <n v="354"/>
    <m/>
    <m/>
    <m/>
    <m/>
    <n v="0.03"/>
    <m/>
  </r>
  <r>
    <x v="348"/>
    <s v=""/>
    <m/>
    <m/>
    <m/>
    <m/>
    <m/>
    <m/>
    <n v="355"/>
    <m/>
    <m/>
    <m/>
    <m/>
    <n v="0.03"/>
    <m/>
  </r>
  <r>
    <x v="349"/>
    <s v=""/>
    <m/>
    <m/>
    <m/>
    <m/>
    <m/>
    <m/>
    <n v="356"/>
    <m/>
    <m/>
    <m/>
    <m/>
    <n v="0.03"/>
    <m/>
  </r>
  <r>
    <x v="350"/>
    <s v=""/>
    <m/>
    <m/>
    <m/>
    <m/>
    <m/>
    <m/>
    <n v="357"/>
    <m/>
    <m/>
    <m/>
    <m/>
    <n v="5.5E-2"/>
    <m/>
  </r>
  <r>
    <x v="351"/>
    <s v=""/>
    <m/>
    <m/>
    <m/>
    <m/>
    <m/>
    <m/>
    <n v="358"/>
    <m/>
    <m/>
    <m/>
    <m/>
    <n v="5.5E-2"/>
    <m/>
  </r>
  <r>
    <x v="352"/>
    <s v=""/>
    <m/>
    <m/>
    <m/>
    <m/>
    <m/>
    <m/>
    <n v="359"/>
    <m/>
    <m/>
    <m/>
    <m/>
    <n v="5.5E-2"/>
    <m/>
  </r>
  <r>
    <x v="353"/>
    <s v=""/>
    <m/>
    <m/>
    <m/>
    <m/>
    <m/>
    <m/>
    <n v="360"/>
    <m/>
    <m/>
    <m/>
    <m/>
    <n v="5.5E-2"/>
    <m/>
  </r>
  <r>
    <x v="354"/>
    <s v=""/>
    <m/>
    <m/>
    <m/>
    <m/>
    <m/>
    <m/>
    <n v="361"/>
    <m/>
    <m/>
    <m/>
    <m/>
    <n v="5.5E-2"/>
    <m/>
  </r>
  <r>
    <x v="355"/>
    <s v=""/>
    <m/>
    <m/>
    <m/>
    <m/>
    <m/>
    <m/>
    <n v="362"/>
    <m/>
    <m/>
    <m/>
    <m/>
    <n v="0.06"/>
    <m/>
  </r>
  <r>
    <x v="356"/>
    <s v=""/>
    <m/>
    <m/>
    <m/>
    <m/>
    <m/>
    <m/>
    <n v="363"/>
    <m/>
    <m/>
    <m/>
    <m/>
    <n v="0.06"/>
    <m/>
  </r>
  <r>
    <x v="357"/>
    <s v=""/>
    <m/>
    <m/>
    <m/>
    <m/>
    <m/>
    <m/>
    <n v="364"/>
    <m/>
    <m/>
    <m/>
    <m/>
    <n v="0.06"/>
    <m/>
  </r>
  <r>
    <x v="358"/>
    <s v=""/>
    <m/>
    <m/>
    <m/>
    <m/>
    <m/>
    <m/>
    <n v="365"/>
    <m/>
    <m/>
    <m/>
    <m/>
    <n v="0.06"/>
    <m/>
  </r>
  <r>
    <x v="359"/>
    <s v=""/>
    <m/>
    <m/>
    <m/>
    <m/>
    <m/>
    <m/>
    <n v="366"/>
    <m/>
    <m/>
    <m/>
    <m/>
    <n v="4.4999999999999998E-2"/>
    <m/>
  </r>
  <r>
    <x v="360"/>
    <s v=""/>
    <m/>
    <m/>
    <m/>
    <m/>
    <m/>
    <m/>
    <n v="367"/>
    <m/>
    <m/>
    <m/>
    <m/>
    <n v="4.4999999999999998E-2"/>
    <m/>
  </r>
  <r>
    <x v="361"/>
    <s v=""/>
    <m/>
    <m/>
    <m/>
    <m/>
    <m/>
    <m/>
    <n v="368"/>
    <m/>
    <m/>
    <m/>
    <m/>
    <n v="4.4999999999999998E-2"/>
    <m/>
  </r>
  <r>
    <x v="362"/>
    <s v=""/>
    <m/>
    <m/>
    <m/>
    <m/>
    <m/>
    <m/>
    <n v="369"/>
    <m/>
    <m/>
    <m/>
    <m/>
    <n v="4.4999999999999998E-2"/>
    <m/>
  </r>
  <r>
    <x v="363"/>
    <s v=""/>
    <m/>
    <m/>
    <m/>
    <m/>
    <m/>
    <m/>
    <n v="370"/>
    <m/>
    <m/>
    <m/>
    <m/>
    <n v="4.4999999999999998E-2"/>
    <m/>
  </r>
  <r>
    <x v="364"/>
    <s v=""/>
    <m/>
    <m/>
    <m/>
    <m/>
    <m/>
    <m/>
    <n v="371"/>
    <m/>
    <m/>
    <m/>
    <m/>
    <n v="0.05"/>
    <m/>
  </r>
  <r>
    <x v="365"/>
    <s v=""/>
    <m/>
    <m/>
    <m/>
    <m/>
    <m/>
    <m/>
    <n v="372"/>
    <m/>
    <m/>
    <m/>
    <m/>
    <n v="0.05"/>
    <m/>
  </r>
  <r>
    <x v="366"/>
    <s v=""/>
    <m/>
    <m/>
    <m/>
    <m/>
    <m/>
    <m/>
    <n v="373"/>
    <m/>
    <m/>
    <m/>
    <m/>
    <n v="0.05"/>
    <m/>
  </r>
  <r>
    <x v="367"/>
    <s v=""/>
    <m/>
    <m/>
    <m/>
    <m/>
    <m/>
    <m/>
    <n v="374"/>
    <m/>
    <m/>
    <m/>
    <m/>
    <n v="0.05"/>
    <m/>
  </r>
  <r>
    <x v="368"/>
    <s v=""/>
    <m/>
    <m/>
    <m/>
    <m/>
    <m/>
    <m/>
    <n v="375"/>
    <m/>
    <m/>
    <m/>
    <m/>
    <n v="0.05"/>
    <m/>
  </r>
  <r>
    <x v="369"/>
    <s v=""/>
    <m/>
    <m/>
    <m/>
    <m/>
    <m/>
    <m/>
    <n v="376"/>
    <m/>
    <m/>
    <m/>
    <m/>
    <n v="3.5000000000000003E-2"/>
    <m/>
  </r>
  <r>
    <x v="370"/>
    <s v=""/>
    <m/>
    <m/>
    <m/>
    <m/>
    <m/>
    <m/>
    <n v="377"/>
    <m/>
    <m/>
    <m/>
    <m/>
    <n v="3.5000000000000003E-2"/>
    <m/>
  </r>
  <r>
    <x v="371"/>
    <s v=""/>
    <m/>
    <m/>
    <m/>
    <m/>
    <m/>
    <m/>
    <n v="378"/>
    <m/>
    <m/>
    <m/>
    <m/>
    <n v="3.5000000000000003E-2"/>
    <m/>
  </r>
  <r>
    <x v="372"/>
    <s v=""/>
    <m/>
    <m/>
    <m/>
    <m/>
    <m/>
    <m/>
    <n v="379"/>
    <m/>
    <m/>
    <m/>
    <m/>
    <n v="3.5000000000000003E-2"/>
    <m/>
  </r>
  <r>
    <x v="373"/>
    <s v=""/>
    <m/>
    <m/>
    <m/>
    <m/>
    <m/>
    <m/>
    <n v="380"/>
    <m/>
    <m/>
    <m/>
    <m/>
    <n v="3.5000000000000003E-2"/>
    <m/>
  </r>
  <r>
    <x v="374"/>
    <s v=""/>
    <m/>
    <m/>
    <m/>
    <m/>
    <m/>
    <m/>
    <n v="381"/>
    <m/>
    <m/>
    <m/>
    <m/>
    <n v="2.5000000000000001E-2"/>
    <m/>
  </r>
  <r>
    <x v="375"/>
    <s v=""/>
    <m/>
    <m/>
    <m/>
    <m/>
    <m/>
    <m/>
    <n v="382"/>
    <m/>
    <m/>
    <m/>
    <m/>
    <n v="2.5000000000000001E-2"/>
    <m/>
  </r>
  <r>
    <x v="376"/>
    <s v=""/>
    <m/>
    <m/>
    <m/>
    <m/>
    <m/>
    <m/>
    <n v="383"/>
    <m/>
    <m/>
    <m/>
    <m/>
    <n v="2.5000000000000001E-2"/>
    <m/>
  </r>
  <r>
    <x v="377"/>
    <s v=""/>
    <m/>
    <m/>
    <m/>
    <m/>
    <m/>
    <m/>
    <n v="384"/>
    <m/>
    <m/>
    <m/>
    <m/>
    <n v="2.5000000000000001E-2"/>
    <m/>
  </r>
  <r>
    <x v="378"/>
    <s v=""/>
    <m/>
    <m/>
    <m/>
    <m/>
    <m/>
    <m/>
    <n v="385"/>
    <m/>
    <m/>
    <m/>
    <m/>
    <n v="2.5000000000000001E-2"/>
    <m/>
  </r>
  <r>
    <x v="379"/>
    <s v=""/>
    <m/>
    <m/>
    <m/>
    <m/>
    <m/>
    <m/>
    <n v="386"/>
    <m/>
    <m/>
    <m/>
    <m/>
    <n v="2.5000000000000001E-2"/>
    <m/>
  </r>
  <r>
    <x v="380"/>
    <s v=""/>
    <m/>
    <m/>
    <m/>
    <m/>
    <m/>
    <m/>
    <n v="387"/>
    <m/>
    <m/>
    <m/>
    <m/>
    <n v="2.5000000000000001E-2"/>
    <m/>
  </r>
  <r>
    <x v="381"/>
    <s v=""/>
    <m/>
    <m/>
    <m/>
    <m/>
    <m/>
    <m/>
    <n v="388"/>
    <m/>
    <m/>
    <m/>
    <m/>
    <n v="2.5000000000000001E-2"/>
    <m/>
  </r>
  <r>
    <x v="382"/>
    <s v=""/>
    <m/>
    <m/>
    <m/>
    <m/>
    <m/>
    <m/>
    <n v="389"/>
    <m/>
    <m/>
    <m/>
    <m/>
    <n v="2.5000000000000001E-2"/>
    <m/>
  </r>
  <r>
    <x v="383"/>
    <s v=""/>
    <m/>
    <m/>
    <m/>
    <m/>
    <m/>
    <m/>
    <n v="390"/>
    <m/>
    <m/>
    <m/>
    <m/>
    <n v="0.03"/>
    <m/>
  </r>
  <r>
    <x v="384"/>
    <s v=""/>
    <m/>
    <m/>
    <m/>
    <m/>
    <m/>
    <m/>
    <n v="391"/>
    <m/>
    <m/>
    <m/>
    <m/>
    <n v="0.03"/>
    <m/>
  </r>
  <r>
    <x v="385"/>
    <s v=""/>
    <m/>
    <m/>
    <m/>
    <m/>
    <m/>
    <m/>
    <n v="392"/>
    <m/>
    <m/>
    <m/>
    <m/>
    <n v="0.03"/>
    <m/>
  </r>
  <r>
    <x v="386"/>
    <s v=""/>
    <m/>
    <m/>
    <m/>
    <m/>
    <m/>
    <m/>
    <n v="393"/>
    <m/>
    <m/>
    <m/>
    <m/>
    <n v="0.03"/>
    <m/>
  </r>
  <r>
    <x v="387"/>
    <s v=""/>
    <m/>
    <m/>
    <m/>
    <m/>
    <m/>
    <m/>
    <n v="394"/>
    <m/>
    <m/>
    <m/>
    <m/>
    <n v="0.03"/>
    <m/>
  </r>
  <r>
    <x v="388"/>
    <s v=""/>
    <m/>
    <m/>
    <m/>
    <m/>
    <m/>
    <m/>
    <n v="395"/>
    <m/>
    <m/>
    <m/>
    <m/>
    <n v="0.02"/>
    <m/>
  </r>
  <r>
    <x v="389"/>
    <s v=""/>
    <m/>
    <m/>
    <m/>
    <m/>
    <m/>
    <m/>
    <n v="396"/>
    <m/>
    <m/>
    <m/>
    <m/>
    <n v="0.02"/>
    <m/>
  </r>
  <r>
    <x v="390"/>
    <s v=""/>
    <m/>
    <m/>
    <m/>
    <m/>
    <m/>
    <m/>
    <n v="397"/>
    <m/>
    <m/>
    <m/>
    <m/>
    <n v="0.02"/>
    <m/>
  </r>
  <r>
    <x v="391"/>
    <s v=""/>
    <m/>
    <m/>
    <m/>
    <m/>
    <m/>
    <m/>
    <n v="398"/>
    <m/>
    <m/>
    <m/>
    <m/>
    <n v="0.02"/>
    <m/>
  </r>
  <r>
    <x v="392"/>
    <s v=""/>
    <m/>
    <m/>
    <m/>
    <m/>
    <m/>
    <m/>
    <n v="399"/>
    <m/>
    <m/>
    <m/>
    <m/>
    <n v="0.02"/>
    <m/>
  </r>
  <r>
    <x v="393"/>
    <s v=""/>
    <m/>
    <m/>
    <m/>
    <m/>
    <m/>
    <m/>
    <n v="400"/>
    <m/>
    <m/>
    <m/>
    <m/>
    <n v="0.06"/>
    <m/>
  </r>
  <r>
    <x v="394"/>
    <s v=""/>
    <m/>
    <m/>
    <m/>
    <m/>
    <m/>
    <m/>
    <n v="401"/>
    <m/>
    <m/>
    <m/>
    <m/>
    <n v="0.06"/>
    <m/>
  </r>
  <r>
    <x v="395"/>
    <s v=""/>
    <m/>
    <m/>
    <m/>
    <m/>
    <m/>
    <m/>
    <n v="402"/>
    <m/>
    <m/>
    <m/>
    <m/>
    <n v="0.06"/>
    <m/>
  </r>
  <r>
    <x v="396"/>
    <s v=""/>
    <m/>
    <m/>
    <m/>
    <m/>
    <m/>
    <m/>
    <n v="403"/>
    <m/>
    <m/>
    <m/>
    <m/>
    <n v="0.06"/>
    <m/>
  </r>
  <r>
    <x v="397"/>
    <s v=""/>
    <m/>
    <m/>
    <m/>
    <m/>
    <m/>
    <m/>
    <n v="404"/>
    <m/>
    <m/>
    <m/>
    <m/>
    <n v="0.06"/>
    <m/>
  </r>
  <r>
    <x v="398"/>
    <s v=""/>
    <m/>
    <m/>
    <m/>
    <m/>
    <m/>
    <m/>
    <n v="405"/>
    <m/>
    <m/>
    <m/>
    <m/>
    <n v="0.115"/>
    <m/>
  </r>
  <r>
    <x v="399"/>
    <s v=""/>
    <m/>
    <m/>
    <m/>
    <m/>
    <m/>
    <m/>
    <n v="406"/>
    <m/>
    <m/>
    <m/>
    <m/>
    <n v="0.115"/>
    <m/>
  </r>
  <r>
    <x v="400"/>
    <s v=""/>
    <m/>
    <m/>
    <m/>
    <m/>
    <m/>
    <m/>
    <n v="407"/>
    <m/>
    <m/>
    <m/>
    <m/>
    <n v="0.115"/>
    <m/>
  </r>
  <r>
    <x v="401"/>
    <s v=""/>
    <m/>
    <m/>
    <m/>
    <m/>
    <m/>
    <m/>
    <n v="408"/>
    <m/>
    <m/>
    <m/>
    <m/>
    <n v="0.115"/>
    <m/>
  </r>
  <r>
    <x v="402"/>
    <s v=""/>
    <m/>
    <m/>
    <m/>
    <m/>
    <m/>
    <m/>
    <n v="409"/>
    <m/>
    <m/>
    <m/>
    <m/>
    <n v="0.115"/>
    <m/>
  </r>
  <r>
    <x v="403"/>
    <s v=""/>
    <m/>
    <m/>
    <m/>
    <m/>
    <m/>
    <m/>
    <n v="410"/>
    <m/>
    <m/>
    <m/>
    <m/>
    <n v="4.4999999999999998E-2"/>
    <m/>
  </r>
  <r>
    <x v="404"/>
    <s v=""/>
    <m/>
    <m/>
    <m/>
    <m/>
    <m/>
    <m/>
    <n v="411"/>
    <m/>
    <m/>
    <m/>
    <m/>
    <n v="4.4999999999999998E-2"/>
    <m/>
  </r>
  <r>
    <x v="405"/>
    <s v=""/>
    <m/>
    <m/>
    <m/>
    <m/>
    <m/>
    <m/>
    <n v="412"/>
    <m/>
    <m/>
    <m/>
    <m/>
    <n v="4.4999999999999998E-2"/>
    <m/>
  </r>
  <r>
    <x v="406"/>
    <s v=""/>
    <m/>
    <m/>
    <m/>
    <m/>
    <m/>
    <m/>
    <n v="413"/>
    <m/>
    <m/>
    <m/>
    <m/>
    <n v="4.4999999999999998E-2"/>
    <m/>
  </r>
  <r>
    <x v="407"/>
    <s v=""/>
    <m/>
    <m/>
    <m/>
    <m/>
    <m/>
    <m/>
    <n v="414"/>
    <m/>
    <m/>
    <m/>
    <m/>
    <n v="4.4999999999999998E-2"/>
    <m/>
  </r>
  <r>
    <x v="408"/>
    <s v=""/>
    <m/>
    <m/>
    <m/>
    <m/>
    <m/>
    <m/>
    <n v="415"/>
    <m/>
    <m/>
    <m/>
    <m/>
    <n v="3.5000000000000003E-2"/>
    <m/>
  </r>
  <r>
    <x v="409"/>
    <s v=""/>
    <m/>
    <m/>
    <m/>
    <m/>
    <m/>
    <m/>
    <n v="416"/>
    <m/>
    <m/>
    <m/>
    <m/>
    <n v="3.5000000000000003E-2"/>
    <m/>
  </r>
  <r>
    <x v="410"/>
    <s v=""/>
    <m/>
    <m/>
    <m/>
    <m/>
    <m/>
    <m/>
    <n v="417"/>
    <m/>
    <m/>
    <m/>
    <m/>
    <n v="3.5000000000000003E-2"/>
    <m/>
  </r>
  <r>
    <x v="411"/>
    <s v=""/>
    <m/>
    <m/>
    <m/>
    <m/>
    <m/>
    <m/>
    <n v="418"/>
    <m/>
    <m/>
    <m/>
    <m/>
    <n v="3.5000000000000003E-2"/>
    <m/>
  </r>
  <r>
    <x v="412"/>
    <s v=""/>
    <m/>
    <m/>
    <m/>
    <m/>
    <m/>
    <m/>
    <n v="419"/>
    <m/>
    <m/>
    <m/>
    <m/>
    <n v="3.5000000000000003E-2"/>
    <m/>
  </r>
  <r>
    <x v="413"/>
    <s v=""/>
    <m/>
    <m/>
    <m/>
    <m/>
    <m/>
    <m/>
    <n v="420"/>
    <m/>
    <m/>
    <m/>
    <m/>
    <n v="1.4999999999999999E-2"/>
    <m/>
  </r>
  <r>
    <x v="414"/>
    <s v=""/>
    <m/>
    <m/>
    <m/>
    <m/>
    <m/>
    <m/>
    <n v="421"/>
    <m/>
    <m/>
    <m/>
    <m/>
    <n v="1.4999999999999999E-2"/>
    <m/>
  </r>
  <r>
    <x v="415"/>
    <s v=""/>
    <m/>
    <m/>
    <m/>
    <m/>
    <m/>
    <m/>
    <n v="422"/>
    <m/>
    <m/>
    <m/>
    <m/>
    <n v="1.4999999999999999E-2"/>
    <m/>
  </r>
  <r>
    <x v="416"/>
    <s v=""/>
    <m/>
    <m/>
    <m/>
    <m/>
    <m/>
    <m/>
    <n v="423"/>
    <m/>
    <m/>
    <m/>
    <m/>
    <n v="1.4999999999999999E-2"/>
    <m/>
  </r>
  <r>
    <x v="417"/>
    <s v=""/>
    <m/>
    <m/>
    <m/>
    <m/>
    <m/>
    <m/>
    <n v="424"/>
    <m/>
    <m/>
    <m/>
    <m/>
    <n v="1.4999999999999999E-2"/>
    <m/>
  </r>
  <r>
    <x v="418"/>
    <s v=""/>
    <m/>
    <m/>
    <m/>
    <m/>
    <m/>
    <m/>
    <n v="425"/>
    <m/>
    <m/>
    <m/>
    <m/>
    <n v="1.4999999999999999E-2"/>
    <m/>
  </r>
  <r>
    <x v="419"/>
    <s v=""/>
    <m/>
    <m/>
    <m/>
    <m/>
    <m/>
    <m/>
    <n v="426"/>
    <m/>
    <m/>
    <m/>
    <m/>
    <n v="1.4999999999999999E-2"/>
    <m/>
  </r>
  <r>
    <x v="420"/>
    <s v=""/>
    <m/>
    <m/>
    <m/>
    <m/>
    <m/>
    <m/>
    <n v="427"/>
    <m/>
    <m/>
    <m/>
    <m/>
    <n v="1.4999999999999999E-2"/>
    <m/>
  </r>
  <r>
    <x v="421"/>
    <s v=""/>
    <m/>
    <m/>
    <m/>
    <m/>
    <m/>
    <m/>
    <n v="428"/>
    <m/>
    <m/>
    <m/>
    <m/>
    <n v="1.4999999999999999E-2"/>
    <m/>
  </r>
  <r>
    <x v="422"/>
    <s v=""/>
    <m/>
    <m/>
    <m/>
    <m/>
    <m/>
    <m/>
    <n v="429"/>
    <m/>
    <m/>
    <m/>
    <m/>
    <n v="1.4999999999999999E-2"/>
    <m/>
  </r>
  <r>
    <x v="423"/>
    <s v=""/>
    <m/>
    <m/>
    <m/>
    <m/>
    <m/>
    <m/>
    <n v="430"/>
    <m/>
    <m/>
    <m/>
    <m/>
    <n v="0.03"/>
    <m/>
  </r>
  <r>
    <x v="424"/>
    <s v=""/>
    <m/>
    <m/>
    <m/>
    <m/>
    <m/>
    <m/>
    <n v="431"/>
    <m/>
    <m/>
    <m/>
    <m/>
    <n v="0.03"/>
    <m/>
  </r>
  <r>
    <x v="425"/>
    <s v=""/>
    <m/>
    <m/>
    <m/>
    <m/>
    <m/>
    <m/>
    <n v="432"/>
    <m/>
    <m/>
    <m/>
    <m/>
    <n v="0.03"/>
    <m/>
  </r>
  <r>
    <x v="426"/>
    <s v=""/>
    <m/>
    <m/>
    <m/>
    <m/>
    <m/>
    <m/>
    <n v="433"/>
    <m/>
    <m/>
    <m/>
    <m/>
    <n v="0.03"/>
    <m/>
  </r>
  <r>
    <x v="427"/>
    <s v=""/>
    <m/>
    <m/>
    <m/>
    <m/>
    <m/>
    <m/>
    <n v="434"/>
    <m/>
    <m/>
    <m/>
    <m/>
    <n v="0.01"/>
    <m/>
  </r>
  <r>
    <x v="428"/>
    <s v=""/>
    <m/>
    <m/>
    <m/>
    <m/>
    <m/>
    <m/>
    <n v="435"/>
    <m/>
    <m/>
    <m/>
    <m/>
    <n v="0.01"/>
    <m/>
  </r>
  <r>
    <x v="429"/>
    <s v=""/>
    <m/>
    <m/>
    <m/>
    <m/>
    <m/>
    <m/>
    <n v="436"/>
    <m/>
    <m/>
    <m/>
    <m/>
    <n v="0.01"/>
    <m/>
  </r>
  <r>
    <x v="430"/>
    <s v=""/>
    <m/>
    <m/>
    <m/>
    <m/>
    <m/>
    <m/>
    <n v="437"/>
    <m/>
    <m/>
    <m/>
    <m/>
    <n v="0.01"/>
    <m/>
  </r>
  <r>
    <x v="431"/>
    <s v=""/>
    <m/>
    <m/>
    <m/>
    <m/>
    <m/>
    <m/>
    <n v="438"/>
    <m/>
    <m/>
    <m/>
    <m/>
    <n v="0.01"/>
    <m/>
  </r>
  <r>
    <x v="432"/>
    <s v=""/>
    <m/>
    <m/>
    <m/>
    <m/>
    <m/>
    <m/>
    <n v="439"/>
    <m/>
    <m/>
    <m/>
    <m/>
    <n v="0.01"/>
    <m/>
  </r>
  <r>
    <x v="433"/>
    <s v=""/>
    <m/>
    <m/>
    <m/>
    <m/>
    <m/>
    <m/>
    <n v="440"/>
    <m/>
    <m/>
    <m/>
    <m/>
    <n v="0.01"/>
    <m/>
  </r>
  <r>
    <x v="434"/>
    <s v=""/>
    <m/>
    <m/>
    <m/>
    <m/>
    <m/>
    <m/>
    <n v="441"/>
    <m/>
    <m/>
    <m/>
    <m/>
    <n v="0.01"/>
    <m/>
  </r>
  <r>
    <x v="435"/>
    <s v=""/>
    <m/>
    <m/>
    <m/>
    <m/>
    <m/>
    <m/>
    <n v="442"/>
    <m/>
    <m/>
    <m/>
    <m/>
    <n v="0.01"/>
    <m/>
  </r>
  <r>
    <x v="436"/>
    <s v=""/>
    <m/>
    <m/>
    <m/>
    <m/>
    <m/>
    <m/>
    <n v="443"/>
    <m/>
    <m/>
    <m/>
    <m/>
    <n v="0.01"/>
    <m/>
  </r>
  <r>
    <x v="437"/>
    <s v=""/>
    <m/>
    <m/>
    <m/>
    <m/>
    <m/>
    <m/>
    <n v="444"/>
    <m/>
    <m/>
    <m/>
    <m/>
    <n v="0.02"/>
    <m/>
  </r>
  <r>
    <x v="438"/>
    <s v=""/>
    <m/>
    <m/>
    <m/>
    <m/>
    <m/>
    <m/>
    <n v="445"/>
    <m/>
    <m/>
    <m/>
    <m/>
    <n v="0.02"/>
    <m/>
  </r>
  <r>
    <x v="439"/>
    <s v=""/>
    <m/>
    <m/>
    <m/>
    <m/>
    <m/>
    <m/>
    <n v="446"/>
    <m/>
    <m/>
    <m/>
    <m/>
    <n v="0.02"/>
    <m/>
  </r>
  <r>
    <x v="440"/>
    <s v=""/>
    <m/>
    <m/>
    <m/>
    <m/>
    <m/>
    <m/>
    <n v="447"/>
    <m/>
    <m/>
    <m/>
    <m/>
    <n v="0.02"/>
    <m/>
  </r>
  <r>
    <x v="441"/>
    <s v=""/>
    <m/>
    <m/>
    <m/>
    <m/>
    <m/>
    <m/>
    <n v="448"/>
    <m/>
    <m/>
    <m/>
    <m/>
    <n v="0.02"/>
    <m/>
  </r>
  <r>
    <x v="442"/>
    <s v=""/>
    <m/>
    <m/>
    <m/>
    <m/>
    <m/>
    <m/>
    <n v="449"/>
    <m/>
    <m/>
    <m/>
    <m/>
    <n v="0.02"/>
    <m/>
  </r>
  <r>
    <x v="443"/>
    <s v=""/>
    <m/>
    <m/>
    <m/>
    <m/>
    <m/>
    <m/>
    <n v="450"/>
    <m/>
    <m/>
    <m/>
    <m/>
    <n v="0.02"/>
    <m/>
  </r>
  <r>
    <x v="444"/>
    <s v=""/>
    <m/>
    <m/>
    <m/>
    <m/>
    <m/>
    <m/>
    <n v="451"/>
    <m/>
    <m/>
    <m/>
    <m/>
    <n v="0.02"/>
    <m/>
  </r>
  <r>
    <x v="445"/>
    <s v=""/>
    <m/>
    <m/>
    <m/>
    <m/>
    <m/>
    <m/>
    <n v="452"/>
    <m/>
    <m/>
    <m/>
    <m/>
    <n v="0.02"/>
    <m/>
  </r>
  <r>
    <x v="446"/>
    <s v=""/>
    <m/>
    <m/>
    <m/>
    <m/>
    <m/>
    <m/>
    <n v="453"/>
    <m/>
    <m/>
    <m/>
    <m/>
    <n v="0.02"/>
    <m/>
  </r>
  <r>
    <x v="447"/>
    <s v=""/>
    <m/>
    <m/>
    <m/>
    <m/>
    <m/>
    <m/>
    <n v="454"/>
    <m/>
    <m/>
    <m/>
    <m/>
    <n v="0.02"/>
    <m/>
  </r>
  <r>
    <x v="448"/>
    <s v=""/>
    <m/>
    <m/>
    <m/>
    <m/>
    <m/>
    <m/>
    <n v="455"/>
    <m/>
    <m/>
    <m/>
    <m/>
    <n v="1.4999999999999999E-2"/>
    <m/>
  </r>
  <r>
    <x v="449"/>
    <s v=""/>
    <m/>
    <m/>
    <m/>
    <m/>
    <m/>
    <m/>
    <n v="456"/>
    <m/>
    <m/>
    <m/>
    <m/>
    <n v="1.4999999999999999E-2"/>
    <m/>
  </r>
  <r>
    <x v="450"/>
    <s v=""/>
    <m/>
    <m/>
    <m/>
    <m/>
    <m/>
    <m/>
    <n v="457"/>
    <m/>
    <m/>
    <m/>
    <m/>
    <n v="1.4999999999999999E-2"/>
    <m/>
  </r>
  <r>
    <x v="451"/>
    <s v=""/>
    <m/>
    <m/>
    <m/>
    <m/>
    <m/>
    <m/>
    <n v="458"/>
    <m/>
    <m/>
    <m/>
    <m/>
    <n v="1.4999999999999999E-2"/>
    <m/>
  </r>
  <r>
    <x v="452"/>
    <s v=""/>
    <m/>
    <m/>
    <m/>
    <m/>
    <m/>
    <m/>
    <n v="459"/>
    <m/>
    <m/>
    <m/>
    <m/>
    <n v="0.03"/>
    <m/>
  </r>
  <r>
    <x v="453"/>
    <s v=""/>
    <m/>
    <m/>
    <m/>
    <m/>
    <m/>
    <m/>
    <n v="460"/>
    <m/>
    <m/>
    <m/>
    <m/>
    <n v="0.03"/>
    <m/>
  </r>
  <r>
    <x v="454"/>
    <s v=""/>
    <m/>
    <m/>
    <m/>
    <m/>
    <m/>
    <m/>
    <n v="461"/>
    <m/>
    <m/>
    <m/>
    <m/>
    <n v="0.03"/>
    <m/>
  </r>
  <r>
    <x v="455"/>
    <s v=""/>
    <m/>
    <m/>
    <m/>
    <m/>
    <m/>
    <m/>
    <n v="462"/>
    <m/>
    <m/>
    <m/>
    <m/>
    <n v="0.03"/>
    <m/>
  </r>
  <r>
    <x v="456"/>
    <s v=""/>
    <m/>
    <m/>
    <m/>
    <m/>
    <m/>
    <m/>
    <n v="463"/>
    <m/>
    <m/>
    <m/>
    <m/>
    <n v="0.03"/>
    <m/>
  </r>
  <r>
    <x v="457"/>
    <s v=""/>
    <m/>
    <m/>
    <m/>
    <m/>
    <m/>
    <m/>
    <n v="464"/>
    <m/>
    <m/>
    <m/>
    <m/>
    <n v="0.02"/>
    <m/>
  </r>
  <r>
    <x v="458"/>
    <s v=""/>
    <m/>
    <m/>
    <m/>
    <m/>
    <m/>
    <m/>
    <n v="465"/>
    <m/>
    <m/>
    <m/>
    <m/>
    <n v="0.02"/>
    <m/>
  </r>
  <r>
    <x v="459"/>
    <s v=""/>
    <m/>
    <m/>
    <m/>
    <m/>
    <m/>
    <m/>
    <n v="466"/>
    <m/>
    <m/>
    <m/>
    <m/>
    <n v="0.02"/>
    <m/>
  </r>
  <r>
    <x v="460"/>
    <s v=""/>
    <m/>
    <m/>
    <m/>
    <m/>
    <m/>
    <m/>
    <n v="467"/>
    <m/>
    <m/>
    <m/>
    <m/>
    <n v="0.02"/>
    <m/>
  </r>
  <r>
    <x v="461"/>
    <s v=""/>
    <m/>
    <m/>
    <m/>
    <m/>
    <m/>
    <m/>
    <n v="468"/>
    <m/>
    <m/>
    <m/>
    <m/>
    <n v="0.02"/>
    <m/>
  </r>
  <r>
    <x v="462"/>
    <s v=""/>
    <m/>
    <m/>
    <m/>
    <m/>
    <m/>
    <m/>
    <n v="469"/>
    <m/>
    <m/>
    <m/>
    <m/>
    <n v="0.01"/>
    <m/>
  </r>
  <r>
    <x v="463"/>
    <s v=""/>
    <m/>
    <m/>
    <m/>
    <m/>
    <m/>
    <m/>
    <n v="470"/>
    <m/>
    <m/>
    <m/>
    <m/>
    <n v="0.01"/>
    <m/>
  </r>
  <r>
    <x v="464"/>
    <s v=""/>
    <m/>
    <m/>
    <m/>
    <m/>
    <m/>
    <m/>
    <n v="471"/>
    <m/>
    <m/>
    <m/>
    <m/>
    <n v="0.01"/>
    <m/>
  </r>
  <r>
    <x v="465"/>
    <s v=""/>
    <m/>
    <m/>
    <m/>
    <m/>
    <m/>
    <m/>
    <n v="472"/>
    <m/>
    <m/>
    <m/>
    <m/>
    <n v="0.01"/>
    <m/>
  </r>
  <r>
    <x v="466"/>
    <s v=""/>
    <m/>
    <m/>
    <m/>
    <m/>
    <m/>
    <m/>
    <n v="473"/>
    <m/>
    <m/>
    <m/>
    <m/>
    <n v="0.01"/>
    <m/>
  </r>
  <r>
    <x v="467"/>
    <s v=""/>
    <m/>
    <m/>
    <m/>
    <m/>
    <m/>
    <m/>
    <n v="474"/>
    <m/>
    <m/>
    <m/>
    <m/>
    <n v="5.0000000000000001E-3"/>
    <m/>
  </r>
  <r>
    <x v="468"/>
    <s v=""/>
    <m/>
    <m/>
    <m/>
    <m/>
    <m/>
    <m/>
    <n v="475"/>
    <m/>
    <m/>
    <m/>
    <m/>
    <n v="5.0000000000000001E-3"/>
    <m/>
  </r>
  <r>
    <x v="469"/>
    <s v=""/>
    <m/>
    <m/>
    <m/>
    <m/>
    <m/>
    <m/>
    <n v="476"/>
    <m/>
    <m/>
    <m/>
    <m/>
    <n v="5.0000000000000001E-3"/>
    <m/>
  </r>
  <r>
    <x v="470"/>
    <s v=""/>
    <m/>
    <m/>
    <m/>
    <m/>
    <m/>
    <m/>
    <n v="477"/>
    <m/>
    <m/>
    <m/>
    <m/>
    <n v="5.0000000000000001E-3"/>
    <m/>
  </r>
  <r>
    <x v="471"/>
    <s v=""/>
    <m/>
    <m/>
    <m/>
    <m/>
    <m/>
    <m/>
    <n v="478"/>
    <m/>
    <m/>
    <m/>
    <m/>
    <n v="5.0000000000000001E-3"/>
    <m/>
  </r>
  <r>
    <x v="472"/>
    <s v=""/>
    <m/>
    <m/>
    <m/>
    <m/>
    <m/>
    <m/>
    <n v="479"/>
    <m/>
    <m/>
    <m/>
    <m/>
    <n v="0.01"/>
    <m/>
  </r>
  <r>
    <x v="473"/>
    <s v=""/>
    <m/>
    <m/>
    <m/>
    <m/>
    <m/>
    <m/>
    <n v="480"/>
    <m/>
    <m/>
    <m/>
    <m/>
    <n v="0.01"/>
    <m/>
  </r>
  <r>
    <x v="474"/>
    <s v=""/>
    <m/>
    <m/>
    <m/>
    <m/>
    <m/>
    <m/>
    <n v="481"/>
    <m/>
    <m/>
    <m/>
    <m/>
    <n v="0.01"/>
    <m/>
  </r>
  <r>
    <x v="475"/>
    <s v=""/>
    <m/>
    <m/>
    <m/>
    <m/>
    <m/>
    <m/>
    <n v="482"/>
    <m/>
    <m/>
    <m/>
    <m/>
    <n v="0.01"/>
    <m/>
  </r>
  <r>
    <x v="476"/>
    <s v=""/>
    <m/>
    <m/>
    <m/>
    <m/>
    <m/>
    <m/>
    <n v="483"/>
    <m/>
    <m/>
    <m/>
    <m/>
    <n v="0.01"/>
    <m/>
  </r>
  <r>
    <x v="477"/>
    <s v=""/>
    <m/>
    <m/>
    <m/>
    <m/>
    <m/>
    <m/>
    <n v="484"/>
    <m/>
    <m/>
    <m/>
    <m/>
    <n v="1.4999999999999999E-2"/>
    <m/>
  </r>
  <r>
    <x v="478"/>
    <s v=""/>
    <m/>
    <m/>
    <m/>
    <m/>
    <m/>
    <m/>
    <n v="485"/>
    <m/>
    <m/>
    <m/>
    <m/>
    <n v="1.4999999999999999E-2"/>
    <m/>
  </r>
  <r>
    <x v="479"/>
    <s v=""/>
    <m/>
    <m/>
    <m/>
    <m/>
    <m/>
    <m/>
    <n v="486"/>
    <m/>
    <m/>
    <m/>
    <m/>
    <n v="1.4999999999999999E-2"/>
    <m/>
  </r>
  <r>
    <x v="480"/>
    <s v=""/>
    <m/>
    <m/>
    <m/>
    <m/>
    <m/>
    <m/>
    <n v="487"/>
    <m/>
    <m/>
    <m/>
    <m/>
    <n v="1.4999999999999999E-2"/>
    <m/>
  </r>
  <r>
    <x v="481"/>
    <s v=""/>
    <m/>
    <m/>
    <m/>
    <m/>
    <m/>
    <m/>
    <n v="488"/>
    <m/>
    <m/>
    <m/>
    <m/>
    <n v="0.03"/>
    <m/>
  </r>
  <r>
    <x v="482"/>
    <s v=""/>
    <m/>
    <m/>
    <m/>
    <m/>
    <m/>
    <m/>
    <n v="489"/>
    <m/>
    <m/>
    <m/>
    <m/>
    <n v="0.03"/>
    <m/>
  </r>
  <r>
    <x v="483"/>
    <s v=""/>
    <m/>
    <m/>
    <m/>
    <m/>
    <m/>
    <m/>
    <n v="490"/>
    <m/>
    <m/>
    <m/>
    <m/>
    <n v="0.03"/>
    <m/>
  </r>
  <r>
    <x v="484"/>
    <s v=""/>
    <m/>
    <m/>
    <m/>
    <m/>
    <m/>
    <m/>
    <n v="491"/>
    <m/>
    <m/>
    <m/>
    <m/>
    <n v="0.03"/>
    <m/>
  </r>
  <r>
    <x v="485"/>
    <s v=""/>
    <m/>
    <m/>
    <m/>
    <m/>
    <m/>
    <m/>
    <n v="492"/>
    <m/>
    <m/>
    <m/>
    <m/>
    <n v="0.03"/>
    <m/>
  </r>
  <r>
    <x v="486"/>
    <s v=""/>
    <m/>
    <m/>
    <m/>
    <m/>
    <m/>
    <m/>
    <n v="493"/>
    <m/>
    <m/>
    <m/>
    <m/>
    <n v="5.0000000000000001E-3"/>
    <m/>
  </r>
  <r>
    <x v="487"/>
    <s v=""/>
    <m/>
    <m/>
    <m/>
    <m/>
    <m/>
    <m/>
    <n v="494"/>
    <m/>
    <m/>
    <m/>
    <m/>
    <n v="5.0000000000000001E-3"/>
    <m/>
  </r>
  <r>
    <x v="488"/>
    <s v=""/>
    <m/>
    <m/>
    <m/>
    <m/>
    <m/>
    <m/>
    <n v="495"/>
    <m/>
    <m/>
    <m/>
    <m/>
    <n v="5.0000000000000001E-3"/>
    <m/>
  </r>
  <r>
    <x v="489"/>
    <s v=""/>
    <m/>
    <m/>
    <m/>
    <m/>
    <m/>
    <m/>
    <n v="496"/>
    <m/>
    <m/>
    <m/>
    <m/>
    <n v="5.0000000000000001E-3"/>
    <m/>
  </r>
  <r>
    <x v="490"/>
    <s v=""/>
    <m/>
    <m/>
    <m/>
    <m/>
    <m/>
    <m/>
    <n v="497"/>
    <m/>
    <m/>
    <m/>
    <m/>
    <n v="5.0000000000000001E-3"/>
    <m/>
  </r>
  <r>
    <x v="491"/>
    <s v=""/>
    <m/>
    <m/>
    <m/>
    <m/>
    <m/>
    <m/>
    <n v="498"/>
    <m/>
    <m/>
    <m/>
    <m/>
    <n v="0.01"/>
    <m/>
  </r>
  <r>
    <x v="492"/>
    <s v=""/>
    <m/>
    <m/>
    <m/>
    <m/>
    <m/>
    <m/>
    <n v="499"/>
    <m/>
    <m/>
    <m/>
    <m/>
    <n v="0.01"/>
    <m/>
  </r>
  <r>
    <x v="493"/>
    <s v=""/>
    <m/>
    <m/>
    <m/>
    <m/>
    <m/>
    <m/>
    <n v="500"/>
    <m/>
    <m/>
    <m/>
    <m/>
    <n v="0.01"/>
    <m/>
  </r>
  <r>
    <x v="494"/>
    <s v=""/>
    <m/>
    <m/>
    <m/>
    <m/>
    <m/>
    <m/>
    <n v="501"/>
    <m/>
    <m/>
    <m/>
    <m/>
    <n v="0.01"/>
    <m/>
  </r>
  <r>
    <x v="495"/>
    <s v=""/>
    <m/>
    <m/>
    <m/>
    <m/>
    <m/>
    <m/>
    <n v="502"/>
    <m/>
    <m/>
    <m/>
    <m/>
    <n v="0.01"/>
    <m/>
  </r>
  <r>
    <x v="496"/>
    <s v=""/>
    <m/>
    <m/>
    <m/>
    <m/>
    <m/>
    <m/>
    <n v="503"/>
    <m/>
    <m/>
    <m/>
    <m/>
    <n v="5.0000000000000001E-3"/>
    <m/>
  </r>
  <r>
    <x v="497"/>
    <s v=""/>
    <m/>
    <m/>
    <m/>
    <m/>
    <m/>
    <m/>
    <n v="504"/>
    <m/>
    <m/>
    <m/>
    <m/>
    <n v="5.0000000000000001E-3"/>
    <m/>
  </r>
  <r>
    <x v="498"/>
    <s v=""/>
    <m/>
    <m/>
    <m/>
    <m/>
    <m/>
    <m/>
    <n v="505"/>
    <m/>
    <m/>
    <m/>
    <m/>
    <n v="5.0000000000000001E-3"/>
    <m/>
  </r>
  <r>
    <x v="499"/>
    <s v=""/>
    <m/>
    <m/>
    <m/>
    <m/>
    <m/>
    <m/>
    <n v="506"/>
    <m/>
    <m/>
    <m/>
    <m/>
    <n v="5.0000000000000001E-3"/>
    <m/>
  </r>
  <r>
    <x v="500"/>
    <s v=""/>
    <m/>
    <m/>
    <m/>
    <m/>
    <m/>
    <m/>
    <n v="507"/>
    <m/>
    <m/>
    <m/>
    <m/>
    <n v="5.0000000000000001E-3"/>
    <m/>
  </r>
  <r>
    <x v="501"/>
    <s v=""/>
    <m/>
    <m/>
    <m/>
    <m/>
    <m/>
    <m/>
    <n v="508"/>
    <m/>
    <m/>
    <m/>
    <m/>
    <n v="2.5000000000000001E-2"/>
    <m/>
  </r>
  <r>
    <x v="502"/>
    <s v=""/>
    <m/>
    <m/>
    <m/>
    <m/>
    <m/>
    <m/>
    <n v="509"/>
    <m/>
    <m/>
    <m/>
    <m/>
    <n v="2.5000000000000001E-2"/>
    <m/>
  </r>
  <r>
    <x v="503"/>
    <s v=""/>
    <m/>
    <m/>
    <m/>
    <m/>
    <m/>
    <m/>
    <n v="510"/>
    <m/>
    <m/>
    <m/>
    <m/>
    <n v="2.5000000000000001E-2"/>
    <m/>
  </r>
  <r>
    <x v="504"/>
    <s v=""/>
    <m/>
    <m/>
    <m/>
    <m/>
    <m/>
    <m/>
    <n v="511"/>
    <m/>
    <m/>
    <m/>
    <m/>
    <n v="2.5000000000000001E-2"/>
    <m/>
  </r>
  <r>
    <x v="505"/>
    <s v=""/>
    <m/>
    <m/>
    <m/>
    <m/>
    <m/>
    <m/>
    <n v="512"/>
    <m/>
    <m/>
    <m/>
    <m/>
    <n v="1.4999999999999999E-2"/>
    <m/>
  </r>
  <r>
    <x v="506"/>
    <s v=""/>
    <m/>
    <m/>
    <m/>
    <m/>
    <m/>
    <m/>
    <n v="513"/>
    <m/>
    <m/>
    <m/>
    <m/>
    <n v="1.4999999999999999E-2"/>
    <m/>
  </r>
  <r>
    <x v="507"/>
    <s v=""/>
    <m/>
    <m/>
    <m/>
    <m/>
    <m/>
    <m/>
    <n v="514"/>
    <m/>
    <m/>
    <m/>
    <m/>
    <n v="1.4999999999999999E-2"/>
    <m/>
  </r>
  <r>
    <x v="508"/>
    <s v=""/>
    <m/>
    <m/>
    <m/>
    <m/>
    <m/>
    <m/>
    <n v="515"/>
    <m/>
    <m/>
    <m/>
    <m/>
    <n v="1.4999999999999999E-2"/>
    <m/>
  </r>
  <r>
    <x v="509"/>
    <s v=""/>
    <m/>
    <m/>
    <m/>
    <m/>
    <m/>
    <m/>
    <n v="516"/>
    <m/>
    <m/>
    <m/>
    <m/>
    <n v="0.01"/>
    <m/>
  </r>
  <r>
    <x v="510"/>
    <s v=""/>
    <m/>
    <m/>
    <m/>
    <m/>
    <m/>
    <m/>
    <n v="517"/>
    <m/>
    <m/>
    <m/>
    <m/>
    <n v="0.01"/>
    <m/>
  </r>
  <r>
    <x v="511"/>
    <s v=""/>
    <m/>
    <m/>
    <m/>
    <m/>
    <m/>
    <m/>
    <n v="518"/>
    <m/>
    <m/>
    <m/>
    <m/>
    <n v="0.01"/>
    <m/>
  </r>
  <r>
    <x v="512"/>
    <s v=""/>
    <m/>
    <m/>
    <m/>
    <m/>
    <m/>
    <m/>
    <n v="519"/>
    <m/>
    <m/>
    <m/>
    <m/>
    <n v="0.01"/>
    <m/>
  </r>
  <r>
    <x v="513"/>
    <s v=""/>
    <m/>
    <m/>
    <m/>
    <m/>
    <m/>
    <m/>
    <n v="520"/>
    <m/>
    <m/>
    <m/>
    <m/>
    <n v="0.01"/>
    <m/>
  </r>
  <r>
    <x v="514"/>
    <s v=""/>
    <m/>
    <m/>
    <m/>
    <m/>
    <m/>
    <m/>
    <n v="521"/>
    <m/>
    <m/>
    <m/>
    <m/>
    <n v="2.5000000000000001E-2"/>
    <m/>
  </r>
  <r>
    <x v="515"/>
    <s v=""/>
    <m/>
    <m/>
    <m/>
    <m/>
    <m/>
    <m/>
    <n v="522"/>
    <m/>
    <m/>
    <m/>
    <m/>
    <n v="2.5000000000000001E-2"/>
    <m/>
  </r>
  <r>
    <x v="516"/>
    <s v=""/>
    <m/>
    <m/>
    <m/>
    <m/>
    <m/>
    <m/>
    <n v="523"/>
    <m/>
    <m/>
    <m/>
    <m/>
    <n v="2.5000000000000001E-2"/>
    <m/>
  </r>
  <r>
    <x v="517"/>
    <s v=""/>
    <m/>
    <m/>
    <m/>
    <m/>
    <m/>
    <m/>
    <n v="524"/>
    <m/>
    <m/>
    <m/>
    <m/>
    <n v="2.5000000000000001E-2"/>
    <m/>
  </r>
  <r>
    <x v="518"/>
    <s v=""/>
    <m/>
    <m/>
    <m/>
    <m/>
    <m/>
    <m/>
    <n v="525"/>
    <m/>
    <m/>
    <m/>
    <m/>
    <n v="0.04"/>
    <m/>
  </r>
  <r>
    <x v="519"/>
    <s v=""/>
    <m/>
    <m/>
    <m/>
    <m/>
    <m/>
    <m/>
    <n v="526"/>
    <m/>
    <m/>
    <m/>
    <m/>
    <n v="0.04"/>
    <m/>
  </r>
  <r>
    <x v="520"/>
    <s v=""/>
    <m/>
    <m/>
    <m/>
    <m/>
    <m/>
    <m/>
    <n v="527"/>
    <m/>
    <m/>
    <m/>
    <m/>
    <n v="0.04"/>
    <m/>
  </r>
  <r>
    <x v="521"/>
    <s v=""/>
    <m/>
    <m/>
    <m/>
    <m/>
    <m/>
    <m/>
    <n v="528"/>
    <m/>
    <m/>
    <m/>
    <m/>
    <n v="0.04"/>
    <m/>
  </r>
  <r>
    <x v="522"/>
    <s v=""/>
    <m/>
    <m/>
    <m/>
    <m/>
    <m/>
    <m/>
    <n v="529"/>
    <m/>
    <m/>
    <m/>
    <m/>
    <n v="0.04"/>
    <m/>
  </r>
  <r>
    <x v="523"/>
    <s v=""/>
    <m/>
    <m/>
    <m/>
    <m/>
    <m/>
    <m/>
    <n v="530"/>
    <m/>
    <m/>
    <m/>
    <m/>
    <n v="0.05"/>
    <m/>
  </r>
  <r>
    <x v="524"/>
    <s v=""/>
    <m/>
    <m/>
    <m/>
    <m/>
    <m/>
    <m/>
    <n v="531"/>
    <m/>
    <m/>
    <m/>
    <m/>
    <n v="0.05"/>
    <m/>
  </r>
  <r>
    <x v="525"/>
    <s v=""/>
    <m/>
    <m/>
    <m/>
    <m/>
    <m/>
    <m/>
    <n v="532"/>
    <m/>
    <m/>
    <m/>
    <m/>
    <n v="0.05"/>
    <m/>
  </r>
  <r>
    <x v="526"/>
    <s v=""/>
    <m/>
    <m/>
    <m/>
    <m/>
    <m/>
    <m/>
    <n v="533"/>
    <m/>
    <m/>
    <m/>
    <m/>
    <n v="0.05"/>
    <m/>
  </r>
  <r>
    <x v="527"/>
    <s v=""/>
    <m/>
    <m/>
    <m/>
    <m/>
    <m/>
    <m/>
    <n v="534"/>
    <m/>
    <m/>
    <m/>
    <m/>
    <n v="0.05"/>
    <m/>
  </r>
  <r>
    <x v="528"/>
    <s v=""/>
    <m/>
    <m/>
    <m/>
    <m/>
    <m/>
    <m/>
    <n v="535"/>
    <m/>
    <m/>
    <m/>
    <m/>
    <n v="0.08"/>
    <m/>
  </r>
  <r>
    <x v="529"/>
    <s v=""/>
    <m/>
    <m/>
    <m/>
    <m/>
    <m/>
    <m/>
    <n v="536"/>
    <m/>
    <m/>
    <m/>
    <m/>
    <n v="0.08"/>
    <m/>
  </r>
  <r>
    <x v="530"/>
    <s v=""/>
    <m/>
    <m/>
    <m/>
    <m/>
    <m/>
    <m/>
    <n v="537"/>
    <m/>
    <m/>
    <m/>
    <m/>
    <n v="0.08"/>
    <m/>
  </r>
  <r>
    <x v="531"/>
    <s v=""/>
    <m/>
    <m/>
    <m/>
    <m/>
    <m/>
    <m/>
    <n v="538"/>
    <m/>
    <m/>
    <m/>
    <m/>
    <n v="0.08"/>
    <m/>
  </r>
  <r>
    <x v="532"/>
    <s v=""/>
    <m/>
    <m/>
    <m/>
    <m/>
    <m/>
    <m/>
    <n v="539"/>
    <m/>
    <m/>
    <m/>
    <m/>
    <n v="0.08"/>
    <m/>
  </r>
  <r>
    <x v="533"/>
    <s v=""/>
    <m/>
    <m/>
    <m/>
    <m/>
    <m/>
    <m/>
    <n v="540"/>
    <m/>
    <m/>
    <m/>
    <m/>
    <n v="9.5000000000000001E-2"/>
    <m/>
  </r>
  <r>
    <x v="534"/>
    <s v=""/>
    <m/>
    <m/>
    <m/>
    <m/>
    <m/>
    <m/>
    <n v="541"/>
    <m/>
    <m/>
    <m/>
    <m/>
    <n v="9.5000000000000001E-2"/>
    <m/>
  </r>
  <r>
    <x v="535"/>
    <s v=""/>
    <m/>
    <m/>
    <m/>
    <m/>
    <m/>
    <m/>
    <n v="542"/>
    <m/>
    <m/>
    <m/>
    <m/>
    <n v="9.5000000000000001E-2"/>
    <m/>
  </r>
  <r>
    <x v="536"/>
    <s v=""/>
    <m/>
    <m/>
    <m/>
    <m/>
    <m/>
    <m/>
    <n v="543"/>
    <m/>
    <m/>
    <m/>
    <m/>
    <n v="9.5000000000000001E-2"/>
    <m/>
  </r>
  <r>
    <x v="537"/>
    <s v=""/>
    <m/>
    <m/>
    <m/>
    <m/>
    <m/>
    <m/>
    <n v="544"/>
    <m/>
    <m/>
    <m/>
    <m/>
    <n v="9.5000000000000001E-2"/>
    <m/>
  </r>
  <r>
    <x v="538"/>
    <s v=""/>
    <m/>
    <m/>
    <m/>
    <m/>
    <m/>
    <m/>
    <n v="545"/>
    <m/>
    <m/>
    <m/>
    <m/>
    <n v="8.5000000000000006E-2"/>
    <m/>
  </r>
  <r>
    <x v="539"/>
    <s v=""/>
    <m/>
    <m/>
    <m/>
    <m/>
    <m/>
    <m/>
    <n v="546"/>
    <m/>
    <m/>
    <m/>
    <m/>
    <n v="8.5000000000000006E-2"/>
    <m/>
  </r>
  <r>
    <x v="540"/>
    <s v=""/>
    <m/>
    <m/>
    <m/>
    <m/>
    <m/>
    <m/>
    <n v="547"/>
    <m/>
    <m/>
    <m/>
    <m/>
    <n v="8.5000000000000006E-2"/>
    <m/>
  </r>
  <r>
    <x v="541"/>
    <s v=""/>
    <m/>
    <m/>
    <m/>
    <m/>
    <m/>
    <m/>
    <n v="548"/>
    <m/>
    <m/>
    <m/>
    <m/>
    <n v="8.5000000000000006E-2"/>
    <m/>
  </r>
  <r>
    <x v="542"/>
    <s v=""/>
    <m/>
    <m/>
    <m/>
    <m/>
    <m/>
    <m/>
    <n v="549"/>
    <m/>
    <m/>
    <m/>
    <m/>
    <n v="0.115"/>
    <m/>
  </r>
  <r>
    <x v="543"/>
    <s v=""/>
    <m/>
    <m/>
    <m/>
    <m/>
    <m/>
    <m/>
    <n v="550"/>
    <m/>
    <m/>
    <m/>
    <m/>
    <n v="0.115"/>
    <m/>
  </r>
  <r>
    <x v="544"/>
    <s v=""/>
    <m/>
    <m/>
    <m/>
    <m/>
    <m/>
    <m/>
    <n v="551"/>
    <m/>
    <m/>
    <m/>
    <m/>
    <n v="0.115"/>
    <m/>
  </r>
  <r>
    <x v="545"/>
    <s v=""/>
    <m/>
    <m/>
    <m/>
    <m/>
    <m/>
    <m/>
    <n v="552"/>
    <m/>
    <m/>
    <m/>
    <m/>
    <n v="0.115"/>
    <m/>
  </r>
  <r>
    <x v="546"/>
    <s v=""/>
    <m/>
    <m/>
    <m/>
    <m/>
    <m/>
    <m/>
    <n v="553"/>
    <m/>
    <m/>
    <m/>
    <m/>
    <n v="0.115"/>
    <m/>
  </r>
  <r>
    <x v="547"/>
    <s v=""/>
    <m/>
    <m/>
    <m/>
    <m/>
    <m/>
    <m/>
    <n v="554"/>
    <m/>
    <m/>
    <m/>
    <m/>
    <n v="0.08"/>
    <m/>
  </r>
  <r>
    <x v="548"/>
    <s v=""/>
    <m/>
    <m/>
    <m/>
    <m/>
    <m/>
    <m/>
    <n v="555"/>
    <m/>
    <m/>
    <m/>
    <m/>
    <n v="0.08"/>
    <m/>
  </r>
  <r>
    <x v="549"/>
    <s v=""/>
    <m/>
    <m/>
    <m/>
    <m/>
    <m/>
    <m/>
    <n v="556"/>
    <m/>
    <m/>
    <m/>
    <m/>
    <n v="0.08"/>
    <m/>
  </r>
  <r>
    <x v="550"/>
    <s v=""/>
    <m/>
    <m/>
    <m/>
    <m/>
    <m/>
    <m/>
    <n v="557"/>
    <m/>
    <m/>
    <m/>
    <m/>
    <n v="0.08"/>
    <m/>
  </r>
  <r>
    <x v="551"/>
    <s v=""/>
    <m/>
    <m/>
    <m/>
    <m/>
    <m/>
    <m/>
    <n v="558"/>
    <m/>
    <m/>
    <m/>
    <m/>
    <n v="0.08"/>
    <m/>
  </r>
  <r>
    <x v="552"/>
    <s v=""/>
    <m/>
    <m/>
    <m/>
    <m/>
    <m/>
    <m/>
    <n v="559"/>
    <m/>
    <m/>
    <m/>
    <m/>
    <n v="9.5000000000000001E-2"/>
    <m/>
  </r>
  <r>
    <x v="553"/>
    <s v=""/>
    <m/>
    <m/>
    <m/>
    <m/>
    <m/>
    <m/>
    <n v="560"/>
    <m/>
    <m/>
    <m/>
    <m/>
    <n v="9.5000000000000001E-2"/>
    <m/>
  </r>
  <r>
    <x v="554"/>
    <s v=""/>
    <m/>
    <m/>
    <m/>
    <m/>
    <m/>
    <m/>
    <n v="561"/>
    <m/>
    <m/>
    <m/>
    <m/>
    <n v="9.5000000000000001E-2"/>
    <m/>
  </r>
  <r>
    <x v="555"/>
    <s v=""/>
    <m/>
    <m/>
    <m/>
    <m/>
    <m/>
    <m/>
    <n v="562"/>
    <m/>
    <m/>
    <m/>
    <m/>
    <n v="9.5000000000000001E-2"/>
    <m/>
  </r>
  <r>
    <x v="556"/>
    <s v=""/>
    <m/>
    <m/>
    <m/>
    <m/>
    <m/>
    <m/>
    <n v="563"/>
    <m/>
    <m/>
    <m/>
    <m/>
    <n v="9.5000000000000001E-2"/>
    <m/>
  </r>
  <r>
    <x v="557"/>
    <s v=""/>
    <m/>
    <m/>
    <m/>
    <m/>
    <m/>
    <m/>
    <n v="564"/>
    <m/>
    <m/>
    <m/>
    <m/>
    <n v="9.5000000000000001E-2"/>
    <m/>
  </r>
  <r>
    <x v="558"/>
    <s v=""/>
    <m/>
    <m/>
    <m/>
    <m/>
    <m/>
    <m/>
    <n v="565"/>
    <m/>
    <m/>
    <m/>
    <m/>
    <n v="9.5000000000000001E-2"/>
    <m/>
  </r>
  <r>
    <x v="559"/>
    <s v=""/>
    <m/>
    <m/>
    <m/>
    <m/>
    <m/>
    <m/>
    <n v="566"/>
    <m/>
    <m/>
    <m/>
    <m/>
    <n v="9.5000000000000001E-2"/>
    <m/>
  </r>
  <r>
    <x v="560"/>
    <s v=""/>
    <m/>
    <m/>
    <m/>
    <m/>
    <m/>
    <m/>
    <n v="567"/>
    <m/>
    <m/>
    <m/>
    <m/>
    <n v="9.5000000000000001E-2"/>
    <m/>
  </r>
  <r>
    <x v="561"/>
    <s v=""/>
    <m/>
    <m/>
    <m/>
    <m/>
    <m/>
    <m/>
    <n v="568"/>
    <m/>
    <m/>
    <m/>
    <m/>
    <n v="9.5000000000000001E-2"/>
    <m/>
  </r>
  <r>
    <x v="562"/>
    <s v=""/>
    <m/>
    <m/>
    <m/>
    <m/>
    <m/>
    <m/>
    <n v="569"/>
    <m/>
    <m/>
    <m/>
    <m/>
    <n v="8.5000000000000006E-2"/>
    <m/>
  </r>
  <r>
    <x v="563"/>
    <s v=""/>
    <m/>
    <m/>
    <m/>
    <m/>
    <m/>
    <m/>
    <n v="570"/>
    <m/>
    <m/>
    <m/>
    <m/>
    <n v="8.5000000000000006E-2"/>
    <m/>
  </r>
  <r>
    <x v="564"/>
    <s v=""/>
    <m/>
    <m/>
    <m/>
    <m/>
    <m/>
    <m/>
    <n v="571"/>
    <m/>
    <m/>
    <m/>
    <m/>
    <n v="8.5000000000000006E-2"/>
    <m/>
  </r>
  <r>
    <x v="565"/>
    <s v=""/>
    <m/>
    <m/>
    <m/>
    <m/>
    <m/>
    <m/>
    <n v="572"/>
    <m/>
    <m/>
    <m/>
    <m/>
    <n v="8.5000000000000006E-2"/>
    <m/>
  </r>
  <r>
    <x v="566"/>
    <s v=""/>
    <m/>
    <m/>
    <m/>
    <m/>
    <m/>
    <m/>
    <n v="573"/>
    <m/>
    <m/>
    <m/>
    <m/>
    <n v="8.5000000000000006E-2"/>
    <m/>
  </r>
  <r>
    <x v="567"/>
    <s v=""/>
    <m/>
    <m/>
    <m/>
    <m/>
    <m/>
    <m/>
    <n v="574"/>
    <m/>
    <m/>
    <m/>
    <m/>
    <n v="7.4999999999999997E-2"/>
    <m/>
  </r>
  <r>
    <x v="568"/>
    <s v=""/>
    <m/>
    <m/>
    <m/>
    <m/>
    <m/>
    <m/>
    <n v="575"/>
    <m/>
    <m/>
    <m/>
    <m/>
    <n v="7.4999999999999997E-2"/>
    <m/>
  </r>
  <r>
    <x v="569"/>
    <s v=""/>
    <m/>
    <m/>
    <m/>
    <m/>
    <m/>
    <m/>
    <n v="576"/>
    <m/>
    <m/>
    <m/>
    <m/>
    <n v="7.4999999999999997E-2"/>
    <m/>
  </r>
  <r>
    <x v="570"/>
    <s v=""/>
    <m/>
    <m/>
    <m/>
    <m/>
    <m/>
    <m/>
    <n v="577"/>
    <m/>
    <m/>
    <m/>
    <m/>
    <n v="7.4999999999999997E-2"/>
    <m/>
  </r>
  <r>
    <x v="571"/>
    <s v=""/>
    <m/>
    <m/>
    <m/>
    <m/>
    <m/>
    <m/>
    <n v="578"/>
    <m/>
    <m/>
    <m/>
    <m/>
    <n v="8.5000000000000006E-2"/>
    <m/>
  </r>
  <r>
    <x v="572"/>
    <s v=""/>
    <m/>
    <m/>
    <m/>
    <m/>
    <m/>
    <m/>
    <n v="579"/>
    <m/>
    <m/>
    <m/>
    <m/>
    <n v="8.5000000000000006E-2"/>
    <m/>
  </r>
  <r>
    <x v="573"/>
    <s v=""/>
    <m/>
    <m/>
    <m/>
    <m/>
    <m/>
    <m/>
    <n v="580"/>
    <m/>
    <m/>
    <m/>
    <m/>
    <n v="8.5000000000000006E-2"/>
    <m/>
  </r>
  <r>
    <x v="574"/>
    <s v=""/>
    <m/>
    <m/>
    <m/>
    <m/>
    <m/>
    <m/>
    <n v="581"/>
    <m/>
    <m/>
    <m/>
    <m/>
    <n v="8.5000000000000006E-2"/>
    <m/>
  </r>
  <r>
    <x v="575"/>
    <s v=""/>
    <m/>
    <m/>
    <m/>
    <m/>
    <m/>
    <m/>
    <n v="582"/>
    <m/>
    <m/>
    <m/>
    <m/>
    <n v="8.5000000000000006E-2"/>
    <m/>
  </r>
  <r>
    <x v="576"/>
    <s v=""/>
    <m/>
    <m/>
    <m/>
    <m/>
    <m/>
    <m/>
    <n v="583"/>
    <m/>
    <m/>
    <m/>
    <m/>
    <n v="0.08"/>
    <m/>
  </r>
  <r>
    <x v="577"/>
    <s v=""/>
    <m/>
    <m/>
    <m/>
    <m/>
    <m/>
    <m/>
    <n v="584"/>
    <m/>
    <m/>
    <m/>
    <m/>
    <n v="0.08"/>
    <m/>
  </r>
  <r>
    <x v="578"/>
    <s v=""/>
    <m/>
    <m/>
    <m/>
    <m/>
    <m/>
    <m/>
    <n v="585"/>
    <m/>
    <m/>
    <m/>
    <m/>
    <n v="0.08"/>
    <m/>
  </r>
  <r>
    <x v="579"/>
    <s v=""/>
    <m/>
    <m/>
    <m/>
    <m/>
    <m/>
    <m/>
    <n v="586"/>
    <m/>
    <m/>
    <m/>
    <m/>
    <n v="0.08"/>
    <m/>
  </r>
  <r>
    <x v="580"/>
    <s v=""/>
    <m/>
    <m/>
    <m/>
    <m/>
    <m/>
    <m/>
    <n v="587"/>
    <m/>
    <m/>
    <m/>
    <m/>
    <n v="0.08"/>
    <m/>
  </r>
  <r>
    <x v="581"/>
    <s v=""/>
    <m/>
    <m/>
    <m/>
    <m/>
    <m/>
    <m/>
    <n v="588"/>
    <m/>
    <m/>
    <m/>
    <m/>
    <n v="0.08"/>
    <m/>
  </r>
  <r>
    <x v="582"/>
    <s v=""/>
    <m/>
    <m/>
    <m/>
    <m/>
    <m/>
    <m/>
    <n v="589"/>
    <m/>
    <m/>
    <m/>
    <m/>
    <n v="0.08"/>
    <m/>
  </r>
  <r>
    <x v="583"/>
    <s v=""/>
    <m/>
    <m/>
    <m/>
    <m/>
    <m/>
    <m/>
    <n v="590"/>
    <m/>
    <m/>
    <m/>
    <m/>
    <n v="0.08"/>
    <m/>
  </r>
  <r>
    <x v="584"/>
    <s v=""/>
    <m/>
    <m/>
    <m/>
    <m/>
    <m/>
    <m/>
    <n v="591"/>
    <m/>
    <m/>
    <m/>
    <m/>
    <n v="0.08"/>
    <m/>
  </r>
  <r>
    <x v="585"/>
    <s v=""/>
    <m/>
    <m/>
    <m/>
    <m/>
    <m/>
    <m/>
    <n v="592"/>
    <m/>
    <m/>
    <m/>
    <m/>
    <n v="0.08"/>
    <m/>
  </r>
  <r>
    <x v="586"/>
    <s v=""/>
    <m/>
    <m/>
    <m/>
    <m/>
    <m/>
    <m/>
    <n v="593"/>
    <m/>
    <m/>
    <m/>
    <m/>
    <n v="9.5000000000000001E-2"/>
    <m/>
  </r>
  <r>
    <x v="587"/>
    <s v=""/>
    <m/>
    <m/>
    <m/>
    <m/>
    <m/>
    <m/>
    <n v="594"/>
    <m/>
    <m/>
    <m/>
    <m/>
    <n v="9.5000000000000001E-2"/>
    <m/>
  </r>
  <r>
    <x v="588"/>
    <s v=""/>
    <m/>
    <m/>
    <m/>
    <m/>
    <m/>
    <m/>
    <n v="595"/>
    <m/>
    <m/>
    <m/>
    <m/>
    <n v="9.5000000000000001E-2"/>
    <m/>
  </r>
  <r>
    <x v="589"/>
    <s v=""/>
    <m/>
    <m/>
    <m/>
    <m/>
    <m/>
    <m/>
    <n v="596"/>
    <m/>
    <m/>
    <m/>
    <m/>
    <n v="9.5000000000000001E-2"/>
    <m/>
  </r>
  <r>
    <x v="590"/>
    <s v=""/>
    <m/>
    <m/>
    <m/>
    <m/>
    <m/>
    <m/>
    <n v="597"/>
    <m/>
    <m/>
    <m/>
    <m/>
    <n v="9.5000000000000001E-2"/>
    <m/>
  </r>
  <r>
    <x v="591"/>
    <s v=""/>
    <m/>
    <m/>
    <m/>
    <m/>
    <m/>
    <m/>
    <n v="598"/>
    <m/>
    <m/>
    <m/>
    <m/>
    <n v="0.09"/>
    <m/>
  </r>
  <r>
    <x v="592"/>
    <s v=""/>
    <m/>
    <m/>
    <m/>
    <m/>
    <m/>
    <m/>
    <n v="599"/>
    <m/>
    <m/>
    <m/>
    <m/>
    <n v="0.09"/>
    <m/>
  </r>
  <r>
    <x v="593"/>
    <s v=""/>
    <m/>
    <m/>
    <m/>
    <m/>
    <m/>
    <m/>
    <n v="600"/>
    <m/>
    <m/>
    <m/>
    <m/>
    <n v="0.09"/>
    <m/>
  </r>
  <r>
    <x v="594"/>
    <s v=""/>
    <m/>
    <m/>
    <m/>
    <m/>
    <m/>
    <m/>
    <n v="601"/>
    <m/>
    <m/>
    <m/>
    <m/>
    <n v="0.09"/>
    <m/>
  </r>
  <r>
    <x v="595"/>
    <s v=""/>
    <m/>
    <m/>
    <m/>
    <m/>
    <m/>
    <m/>
    <n v="602"/>
    <m/>
    <m/>
    <m/>
    <m/>
    <n v="0.09"/>
    <m/>
  </r>
  <r>
    <x v="596"/>
    <s v=""/>
    <m/>
    <m/>
    <m/>
    <m/>
    <m/>
    <m/>
    <n v="603"/>
    <m/>
    <m/>
    <m/>
    <m/>
    <n v="9.5000000000000001E-2"/>
    <m/>
  </r>
  <r>
    <x v="597"/>
    <s v=""/>
    <m/>
    <m/>
    <m/>
    <m/>
    <m/>
    <m/>
    <n v="604"/>
    <m/>
    <m/>
    <m/>
    <m/>
    <n v="9.5000000000000001E-2"/>
    <m/>
  </r>
  <r>
    <x v="598"/>
    <s v=""/>
    <m/>
    <m/>
    <m/>
    <m/>
    <m/>
    <m/>
    <n v="605"/>
    <m/>
    <m/>
    <m/>
    <m/>
    <n v="9.5000000000000001E-2"/>
    <m/>
  </r>
  <r>
    <x v="599"/>
    <s v=""/>
    <m/>
    <m/>
    <m/>
    <m/>
    <m/>
    <m/>
    <n v="606"/>
    <m/>
    <m/>
    <m/>
    <m/>
    <n v="9.5000000000000001E-2"/>
    <m/>
  </r>
  <r>
    <x v="600"/>
    <s v=""/>
    <m/>
    <m/>
    <m/>
    <m/>
    <m/>
    <m/>
    <n v="607"/>
    <m/>
    <m/>
    <m/>
    <m/>
    <n v="9.5000000000000001E-2"/>
    <m/>
  </r>
  <r>
    <x v="601"/>
    <s v=""/>
    <m/>
    <m/>
    <m/>
    <m/>
    <m/>
    <m/>
    <n v="608"/>
    <m/>
    <m/>
    <m/>
    <m/>
    <n v="8.5000000000000006E-2"/>
    <m/>
  </r>
  <r>
    <x v="602"/>
    <s v=""/>
    <m/>
    <m/>
    <m/>
    <m/>
    <m/>
    <m/>
    <n v="609"/>
    <m/>
    <m/>
    <m/>
    <m/>
    <n v="8.5000000000000006E-2"/>
    <m/>
  </r>
  <r>
    <x v="603"/>
    <s v=""/>
    <m/>
    <m/>
    <m/>
    <m/>
    <m/>
    <m/>
    <n v="610"/>
    <m/>
    <m/>
    <m/>
    <m/>
    <n v="8.5000000000000006E-2"/>
    <m/>
  </r>
  <r>
    <x v="604"/>
    <s v=""/>
    <m/>
    <m/>
    <m/>
    <m/>
    <m/>
    <m/>
    <n v="611"/>
    <m/>
    <m/>
    <m/>
    <m/>
    <n v="8.5000000000000006E-2"/>
    <m/>
  </r>
  <r>
    <x v="605"/>
    <s v=""/>
    <m/>
    <m/>
    <m/>
    <m/>
    <m/>
    <m/>
    <n v="612"/>
    <m/>
    <m/>
    <m/>
    <m/>
    <n v="8.5000000000000006E-2"/>
    <m/>
  </r>
  <r>
    <x v="606"/>
    <s v=""/>
    <m/>
    <m/>
    <m/>
    <m/>
    <m/>
    <m/>
    <n v="613"/>
    <m/>
    <m/>
    <m/>
    <m/>
    <n v="8.5000000000000006E-2"/>
    <m/>
  </r>
  <r>
    <x v="607"/>
    <s v=""/>
    <m/>
    <m/>
    <m/>
    <m/>
    <m/>
    <m/>
    <n v="614"/>
    <m/>
    <m/>
    <m/>
    <m/>
    <n v="8.5000000000000006E-2"/>
    <m/>
  </r>
  <r>
    <x v="608"/>
    <s v=""/>
    <m/>
    <m/>
    <m/>
    <m/>
    <m/>
    <m/>
    <n v="615"/>
    <m/>
    <m/>
    <m/>
    <m/>
    <n v="8.5000000000000006E-2"/>
    <m/>
  </r>
  <r>
    <x v="609"/>
    <s v=""/>
    <m/>
    <m/>
    <m/>
    <m/>
    <m/>
    <m/>
    <n v="616"/>
    <m/>
    <m/>
    <m/>
    <m/>
    <n v="8.5000000000000006E-2"/>
    <m/>
  </r>
  <r>
    <x v="610"/>
    <s v=""/>
    <m/>
    <m/>
    <m/>
    <m/>
    <m/>
    <m/>
    <n v="617"/>
    <m/>
    <m/>
    <m/>
    <m/>
    <n v="7.4999999999999997E-2"/>
    <m/>
  </r>
  <r>
    <x v="611"/>
    <s v=""/>
    <m/>
    <m/>
    <m/>
    <m/>
    <m/>
    <m/>
    <n v="618"/>
    <m/>
    <m/>
    <m/>
    <m/>
    <n v="7.4999999999999997E-2"/>
    <m/>
  </r>
  <r>
    <x v="612"/>
    <s v=""/>
    <m/>
    <m/>
    <m/>
    <m/>
    <m/>
    <m/>
    <n v="619"/>
    <m/>
    <m/>
    <m/>
    <m/>
    <n v="7.4999999999999997E-2"/>
    <m/>
  </r>
  <r>
    <x v="613"/>
    <s v=""/>
    <m/>
    <m/>
    <m/>
    <m/>
    <m/>
    <m/>
    <n v="620"/>
    <m/>
    <m/>
    <m/>
    <m/>
    <n v="7.4999999999999997E-2"/>
    <m/>
  </r>
  <r>
    <x v="614"/>
    <s v=""/>
    <m/>
    <m/>
    <m/>
    <m/>
    <m/>
    <m/>
    <n v="621"/>
    <m/>
    <m/>
    <m/>
    <m/>
    <n v="7.4999999999999997E-2"/>
    <m/>
  </r>
  <r>
    <x v="615"/>
    <s v=""/>
    <m/>
    <m/>
    <m/>
    <m/>
    <m/>
    <m/>
    <n v="622"/>
    <m/>
    <m/>
    <m/>
    <m/>
    <n v="8.5000000000000006E-2"/>
    <m/>
  </r>
  <r>
    <x v="616"/>
    <s v=""/>
    <m/>
    <m/>
    <m/>
    <m/>
    <m/>
    <m/>
    <n v="623"/>
    <m/>
    <m/>
    <m/>
    <m/>
    <n v="8.5000000000000006E-2"/>
    <m/>
  </r>
  <r>
    <x v="617"/>
    <s v=""/>
    <m/>
    <m/>
    <m/>
    <m/>
    <m/>
    <m/>
    <n v="624"/>
    <m/>
    <m/>
    <m/>
    <m/>
    <n v="8.5000000000000006E-2"/>
    <m/>
  </r>
  <r>
    <x v="618"/>
    <s v=""/>
    <m/>
    <m/>
    <m/>
    <m/>
    <m/>
    <m/>
    <n v="625"/>
    <m/>
    <m/>
    <m/>
    <m/>
    <n v="8.5000000000000006E-2"/>
    <m/>
  </r>
  <r>
    <x v="619"/>
    <s v=""/>
    <m/>
    <m/>
    <m/>
    <m/>
    <m/>
    <m/>
    <n v="626"/>
    <m/>
    <m/>
    <m/>
    <m/>
    <n v="8.5000000000000006E-2"/>
    <m/>
  </r>
  <r>
    <x v="620"/>
    <s v=""/>
    <m/>
    <m/>
    <m/>
    <m/>
    <m/>
    <m/>
    <n v="627"/>
    <m/>
    <m/>
    <m/>
    <m/>
    <n v="9.5000000000000001E-2"/>
    <m/>
  </r>
  <r>
    <x v="621"/>
    <s v=""/>
    <m/>
    <m/>
    <m/>
    <m/>
    <m/>
    <m/>
    <n v="628"/>
    <m/>
    <m/>
    <m/>
    <m/>
    <n v="9.5000000000000001E-2"/>
    <m/>
  </r>
  <r>
    <x v="622"/>
    <s v=""/>
    <m/>
    <m/>
    <m/>
    <m/>
    <m/>
    <m/>
    <n v="629"/>
    <m/>
    <m/>
    <m/>
    <m/>
    <n v="9.5000000000000001E-2"/>
    <m/>
  </r>
  <r>
    <x v="623"/>
    <s v=""/>
    <m/>
    <m/>
    <m/>
    <m/>
    <m/>
    <m/>
    <n v="630"/>
    <m/>
    <m/>
    <m/>
    <m/>
    <n v="9.5000000000000001E-2"/>
    <m/>
  </r>
  <r>
    <x v="624"/>
    <s v=""/>
    <m/>
    <m/>
    <m/>
    <m/>
    <m/>
    <m/>
    <n v="631"/>
    <m/>
    <m/>
    <m/>
    <m/>
    <n v="9.5000000000000001E-2"/>
    <m/>
  </r>
  <r>
    <x v="625"/>
    <s v=""/>
    <m/>
    <m/>
    <m/>
    <m/>
    <m/>
    <m/>
    <n v="632"/>
    <m/>
    <m/>
    <m/>
    <m/>
    <n v="9.5000000000000001E-2"/>
    <m/>
  </r>
  <r>
    <x v="626"/>
    <s v=""/>
    <m/>
    <m/>
    <m/>
    <m/>
    <m/>
    <m/>
    <n v="633"/>
    <m/>
    <m/>
    <m/>
    <m/>
    <n v="9.5000000000000001E-2"/>
    <m/>
  </r>
  <r>
    <x v="627"/>
    <s v=""/>
    <m/>
    <m/>
    <m/>
    <m/>
    <m/>
    <m/>
    <n v="634"/>
    <m/>
    <m/>
    <m/>
    <m/>
    <n v="9.5000000000000001E-2"/>
    <m/>
  </r>
  <r>
    <x v="628"/>
    <s v=""/>
    <m/>
    <m/>
    <m/>
    <m/>
    <m/>
    <m/>
    <n v="635"/>
    <m/>
    <m/>
    <m/>
    <m/>
    <n v="9.5000000000000001E-2"/>
    <m/>
  </r>
  <r>
    <x v="629"/>
    <s v=""/>
    <m/>
    <m/>
    <m/>
    <m/>
    <m/>
    <m/>
    <n v="636"/>
    <m/>
    <m/>
    <m/>
    <m/>
    <n v="9.5000000000000001E-2"/>
    <m/>
  </r>
  <r>
    <x v="630"/>
    <s v=""/>
    <m/>
    <m/>
    <m/>
    <m/>
    <m/>
    <m/>
    <n v="637"/>
    <m/>
    <m/>
    <m/>
    <m/>
    <n v="0.1"/>
    <m/>
  </r>
  <r>
    <x v="631"/>
    <s v=""/>
    <m/>
    <m/>
    <m/>
    <m/>
    <m/>
    <m/>
    <n v="638"/>
    <m/>
    <m/>
    <m/>
    <m/>
    <n v="0.1"/>
    <m/>
  </r>
  <r>
    <x v="632"/>
    <s v=""/>
    <m/>
    <m/>
    <m/>
    <m/>
    <m/>
    <m/>
    <n v="639"/>
    <m/>
    <m/>
    <m/>
    <m/>
    <n v="0.1"/>
    <m/>
  </r>
  <r>
    <x v="633"/>
    <s v=""/>
    <m/>
    <m/>
    <m/>
    <m/>
    <m/>
    <m/>
    <n v="640"/>
    <m/>
    <m/>
    <m/>
    <m/>
    <n v="0.1"/>
    <m/>
  </r>
  <r>
    <x v="634"/>
    <s v=""/>
    <m/>
    <m/>
    <m/>
    <m/>
    <m/>
    <m/>
    <n v="641"/>
    <m/>
    <m/>
    <m/>
    <m/>
    <n v="0.09"/>
    <m/>
  </r>
  <r>
    <x v="635"/>
    <s v=""/>
    <m/>
    <m/>
    <m/>
    <m/>
    <m/>
    <m/>
    <n v="642"/>
    <m/>
    <m/>
    <m/>
    <m/>
    <n v="0.09"/>
    <m/>
  </r>
  <r>
    <x v="636"/>
    <s v=""/>
    <m/>
    <m/>
    <m/>
    <m/>
    <m/>
    <m/>
    <n v="643"/>
    <m/>
    <m/>
    <m/>
    <m/>
    <n v="0.09"/>
    <m/>
  </r>
  <r>
    <x v="637"/>
    <s v=""/>
    <m/>
    <m/>
    <m/>
    <m/>
    <m/>
    <m/>
    <n v="644"/>
    <m/>
    <m/>
    <m/>
    <m/>
    <n v="0.09"/>
    <m/>
  </r>
  <r>
    <x v="638"/>
    <s v=""/>
    <m/>
    <m/>
    <m/>
    <m/>
    <m/>
    <m/>
    <n v="645"/>
    <m/>
    <m/>
    <m/>
    <m/>
    <n v="0.09"/>
    <m/>
  </r>
  <r>
    <x v="639"/>
    <s v=""/>
    <m/>
    <m/>
    <m/>
    <m/>
    <m/>
    <m/>
    <n v="646"/>
    <m/>
    <m/>
    <m/>
    <m/>
    <n v="9.5000000000000001E-2"/>
    <m/>
  </r>
  <r>
    <x v="640"/>
    <s v=""/>
    <m/>
    <m/>
    <m/>
    <m/>
    <m/>
    <m/>
    <n v="647"/>
    <m/>
    <m/>
    <m/>
    <m/>
    <n v="9.5000000000000001E-2"/>
    <m/>
  </r>
  <r>
    <x v="641"/>
    <s v=""/>
    <m/>
    <m/>
    <m/>
    <m/>
    <m/>
    <m/>
    <n v="648"/>
    <m/>
    <m/>
    <m/>
    <m/>
    <n v="9.5000000000000001E-2"/>
    <m/>
  </r>
  <r>
    <x v="642"/>
    <s v=""/>
    <m/>
    <m/>
    <m/>
    <m/>
    <m/>
    <m/>
    <n v="649"/>
    <m/>
    <m/>
    <m/>
    <m/>
    <n v="9.5000000000000001E-2"/>
    <m/>
  </r>
  <r>
    <x v="643"/>
    <s v=""/>
    <m/>
    <m/>
    <m/>
    <m/>
    <m/>
    <m/>
    <n v="650"/>
    <m/>
    <m/>
    <m/>
    <m/>
    <n v="9.5000000000000001E-2"/>
    <m/>
  </r>
  <r>
    <x v="644"/>
    <s v=""/>
    <m/>
    <m/>
    <m/>
    <m/>
    <m/>
    <m/>
    <n v="651"/>
    <m/>
    <m/>
    <m/>
    <m/>
    <n v="9.5000000000000001E-2"/>
    <m/>
  </r>
  <r>
    <x v="645"/>
    <s v=""/>
    <m/>
    <m/>
    <m/>
    <m/>
    <m/>
    <m/>
    <n v="652"/>
    <m/>
    <m/>
    <m/>
    <m/>
    <n v="9.5000000000000001E-2"/>
    <m/>
  </r>
  <r>
    <x v="646"/>
    <s v=""/>
    <m/>
    <m/>
    <m/>
    <m/>
    <m/>
    <m/>
    <n v="653"/>
    <m/>
    <m/>
    <m/>
    <m/>
    <n v="9.5000000000000001E-2"/>
    <m/>
  </r>
  <r>
    <x v="647"/>
    <s v=""/>
    <m/>
    <m/>
    <m/>
    <m/>
    <m/>
    <m/>
    <n v="654"/>
    <m/>
    <m/>
    <m/>
    <m/>
    <n v="9.5000000000000001E-2"/>
    <m/>
  </r>
  <r>
    <x v="648"/>
    <s v=""/>
    <m/>
    <m/>
    <m/>
    <m/>
    <m/>
    <m/>
    <n v="655"/>
    <m/>
    <m/>
    <m/>
    <m/>
    <n v="9.5000000000000001E-2"/>
    <m/>
  </r>
  <r>
    <x v="649"/>
    <s v=""/>
    <m/>
    <m/>
    <m/>
    <m/>
    <m/>
    <m/>
    <n v="656"/>
    <m/>
    <m/>
    <m/>
    <m/>
    <n v="0.11"/>
    <m/>
  </r>
  <r>
    <x v="650"/>
    <s v=""/>
    <m/>
    <m/>
    <m/>
    <m/>
    <m/>
    <m/>
    <n v="657"/>
    <m/>
    <m/>
    <m/>
    <m/>
    <n v="0.11"/>
    <m/>
  </r>
  <r>
    <x v="651"/>
    <s v=""/>
    <m/>
    <m/>
    <m/>
    <m/>
    <m/>
    <m/>
    <n v="658"/>
    <m/>
    <m/>
    <m/>
    <m/>
    <n v="0.11"/>
    <m/>
  </r>
  <r>
    <x v="652"/>
    <s v=""/>
    <m/>
    <m/>
    <m/>
    <m/>
    <m/>
    <m/>
    <n v="659"/>
    <m/>
    <m/>
    <m/>
    <m/>
    <n v="0.11"/>
    <m/>
  </r>
  <r>
    <x v="653"/>
    <s v=""/>
    <m/>
    <m/>
    <m/>
    <m/>
    <m/>
    <m/>
    <n v="660"/>
    <m/>
    <m/>
    <m/>
    <m/>
    <n v="0.11"/>
    <m/>
  </r>
  <r>
    <x v="654"/>
    <s v=""/>
    <m/>
    <m/>
    <m/>
    <m/>
    <m/>
    <m/>
    <n v="661"/>
    <m/>
    <m/>
    <m/>
    <m/>
    <n v="0.1"/>
    <m/>
  </r>
  <r>
    <x v="655"/>
    <s v=""/>
    <m/>
    <m/>
    <m/>
    <m/>
    <m/>
    <m/>
    <n v="662"/>
    <m/>
    <m/>
    <m/>
    <m/>
    <n v="0.1"/>
    <m/>
  </r>
  <r>
    <x v="656"/>
    <s v=""/>
    <m/>
    <m/>
    <m/>
    <m/>
    <m/>
    <m/>
    <n v="663"/>
    <m/>
    <m/>
    <m/>
    <m/>
    <n v="0.1"/>
    <m/>
  </r>
  <r>
    <x v="657"/>
    <s v=""/>
    <m/>
    <m/>
    <m/>
    <m/>
    <m/>
    <m/>
    <n v="664"/>
    <m/>
    <m/>
    <m/>
    <m/>
    <n v="0.1"/>
    <m/>
  </r>
  <r>
    <x v="658"/>
    <s v=""/>
    <m/>
    <m/>
    <m/>
    <m/>
    <m/>
    <m/>
    <n v="665"/>
    <m/>
    <m/>
    <m/>
    <m/>
    <n v="0.1"/>
    <m/>
  </r>
  <r>
    <x v="659"/>
    <s v=""/>
    <m/>
    <m/>
    <m/>
    <m/>
    <m/>
    <m/>
    <n v="666"/>
    <m/>
    <m/>
    <m/>
    <m/>
    <n v="0.11"/>
    <m/>
  </r>
  <r>
    <x v="660"/>
    <s v=""/>
    <m/>
    <m/>
    <m/>
    <m/>
    <m/>
    <m/>
    <n v="667"/>
    <m/>
    <m/>
    <m/>
    <m/>
    <n v="0.11"/>
    <m/>
  </r>
  <r>
    <x v="661"/>
    <s v=""/>
    <m/>
    <m/>
    <m/>
    <m/>
    <m/>
    <m/>
    <n v="668"/>
    <m/>
    <m/>
    <m/>
    <m/>
    <n v="0.11"/>
    <m/>
  </r>
  <r>
    <x v="662"/>
    <s v=""/>
    <m/>
    <m/>
    <m/>
    <m/>
    <m/>
    <m/>
    <n v="669"/>
    <m/>
    <m/>
    <m/>
    <m/>
    <n v="0.11"/>
    <m/>
  </r>
  <r>
    <x v="663"/>
    <s v=""/>
    <m/>
    <m/>
    <m/>
    <m/>
    <m/>
    <m/>
    <n v="670"/>
    <m/>
    <m/>
    <m/>
    <m/>
    <n v="0.11"/>
    <m/>
  </r>
  <r>
    <x v="664"/>
    <s v=""/>
    <m/>
    <m/>
    <m/>
    <m/>
    <m/>
    <m/>
    <n v="671"/>
    <m/>
    <m/>
    <m/>
    <m/>
    <n v="0.1"/>
    <m/>
  </r>
  <r>
    <x v="665"/>
    <s v=""/>
    <m/>
    <m/>
    <m/>
    <m/>
    <m/>
    <m/>
    <n v="672"/>
    <m/>
    <m/>
    <m/>
    <m/>
    <n v="0.1"/>
    <m/>
  </r>
  <r>
    <x v="666"/>
    <s v=""/>
    <m/>
    <m/>
    <m/>
    <m/>
    <m/>
    <m/>
    <n v="673"/>
    <m/>
    <m/>
    <m/>
    <m/>
    <n v="0.1"/>
    <m/>
  </r>
  <r>
    <x v="667"/>
    <s v=""/>
    <m/>
    <m/>
    <m/>
    <m/>
    <m/>
    <m/>
    <n v="674"/>
    <m/>
    <m/>
    <m/>
    <m/>
    <n v="0.1"/>
    <m/>
  </r>
  <r>
    <x v="668"/>
    <s v=""/>
    <m/>
    <m/>
    <m/>
    <m/>
    <m/>
    <m/>
    <n v="675"/>
    <m/>
    <m/>
    <m/>
    <m/>
    <n v="0.1"/>
    <m/>
  </r>
  <r>
    <x v="669"/>
    <s v=""/>
    <m/>
    <m/>
    <m/>
    <m/>
    <m/>
    <m/>
    <n v="676"/>
    <m/>
    <m/>
    <m/>
    <m/>
    <n v="0.11"/>
    <m/>
  </r>
  <r>
    <x v="670"/>
    <s v=""/>
    <m/>
    <m/>
    <m/>
    <m/>
    <m/>
    <m/>
    <n v="677"/>
    <m/>
    <m/>
    <m/>
    <m/>
    <n v="0.11"/>
    <m/>
  </r>
  <r>
    <x v="671"/>
    <s v=""/>
    <m/>
    <m/>
    <m/>
    <m/>
    <m/>
    <m/>
    <n v="678"/>
    <m/>
    <m/>
    <m/>
    <m/>
    <n v="0.11"/>
    <m/>
  </r>
  <r>
    <x v="672"/>
    <s v=""/>
    <m/>
    <m/>
    <m/>
    <m/>
    <m/>
    <m/>
    <n v="679"/>
    <m/>
    <m/>
    <m/>
    <m/>
    <n v="0.11"/>
    <m/>
  </r>
  <r>
    <x v="673"/>
    <s v=""/>
    <m/>
    <m/>
    <m/>
    <m/>
    <m/>
    <m/>
    <n v="680"/>
    <m/>
    <m/>
    <m/>
    <m/>
    <n v="0.11"/>
    <m/>
  </r>
  <r>
    <x v="674"/>
    <s v=""/>
    <m/>
    <m/>
    <m/>
    <m/>
    <m/>
    <m/>
    <n v="681"/>
    <m/>
    <m/>
    <m/>
    <m/>
    <n v="0.1"/>
    <m/>
  </r>
  <r>
    <x v="675"/>
    <s v=""/>
    <m/>
    <m/>
    <m/>
    <m/>
    <m/>
    <m/>
    <n v="682"/>
    <m/>
    <m/>
    <m/>
    <m/>
    <n v="0.1"/>
    <m/>
  </r>
  <r>
    <x v="676"/>
    <s v=""/>
    <m/>
    <m/>
    <m/>
    <m/>
    <m/>
    <m/>
    <n v="683"/>
    <m/>
    <m/>
    <m/>
    <m/>
    <n v="0.1"/>
    <m/>
  </r>
  <r>
    <x v="677"/>
    <s v=""/>
    <m/>
    <m/>
    <m/>
    <m/>
    <m/>
    <m/>
    <n v="684"/>
    <m/>
    <m/>
    <m/>
    <m/>
    <n v="0.1"/>
    <m/>
  </r>
  <r>
    <x v="678"/>
    <s v=""/>
    <m/>
    <m/>
    <m/>
    <m/>
    <m/>
    <m/>
    <n v="685"/>
    <m/>
    <m/>
    <m/>
    <m/>
    <n v="0.1"/>
    <m/>
  </r>
  <r>
    <x v="679"/>
    <s v=""/>
    <m/>
    <m/>
    <m/>
    <m/>
    <m/>
    <m/>
    <n v="686"/>
    <m/>
    <m/>
    <m/>
    <m/>
    <n v="0.1"/>
    <m/>
  </r>
  <r>
    <x v="680"/>
    <s v=""/>
    <m/>
    <m/>
    <m/>
    <m/>
    <m/>
    <m/>
    <n v="687"/>
    <m/>
    <m/>
    <m/>
    <m/>
    <n v="0.1"/>
    <m/>
  </r>
  <r>
    <x v="681"/>
    <s v=""/>
    <m/>
    <m/>
    <m/>
    <m/>
    <m/>
    <m/>
    <n v="688"/>
    <m/>
    <m/>
    <m/>
    <m/>
    <n v="0.1"/>
    <m/>
  </r>
  <r>
    <x v="682"/>
    <s v=""/>
    <m/>
    <m/>
    <m/>
    <m/>
    <m/>
    <m/>
    <n v="689"/>
    <m/>
    <m/>
    <m/>
    <m/>
    <n v="0.1"/>
    <m/>
  </r>
  <r>
    <x v="683"/>
    <s v=""/>
    <m/>
    <m/>
    <m/>
    <m/>
    <m/>
    <m/>
    <n v="690"/>
    <m/>
    <m/>
    <m/>
    <m/>
    <n v="0.11"/>
    <m/>
  </r>
  <r>
    <x v="684"/>
    <s v=""/>
    <m/>
    <m/>
    <m/>
    <m/>
    <m/>
    <m/>
    <n v="691"/>
    <m/>
    <m/>
    <m/>
    <m/>
    <n v="0.11"/>
    <m/>
  </r>
  <r>
    <x v="685"/>
    <s v=""/>
    <m/>
    <m/>
    <m/>
    <m/>
    <m/>
    <m/>
    <n v="692"/>
    <m/>
    <m/>
    <m/>
    <m/>
    <n v="0.11"/>
    <m/>
  </r>
  <r>
    <x v="686"/>
    <s v=""/>
    <m/>
    <m/>
    <m/>
    <m/>
    <m/>
    <m/>
    <n v="693"/>
    <m/>
    <m/>
    <m/>
    <m/>
    <n v="0.11"/>
    <m/>
  </r>
  <r>
    <x v="687"/>
    <s v=""/>
    <m/>
    <m/>
    <m/>
    <m/>
    <m/>
    <m/>
    <n v="694"/>
    <m/>
    <m/>
    <m/>
    <m/>
    <n v="0.11"/>
    <m/>
  </r>
  <r>
    <x v="688"/>
    <s v=""/>
    <m/>
    <m/>
    <m/>
    <m/>
    <m/>
    <m/>
    <n v="695"/>
    <m/>
    <m/>
    <m/>
    <m/>
    <n v="0.11"/>
    <m/>
  </r>
  <r>
    <x v="689"/>
    <s v=""/>
    <m/>
    <m/>
    <m/>
    <m/>
    <m/>
    <m/>
    <n v="696"/>
    <m/>
    <m/>
    <m/>
    <m/>
    <n v="0.11"/>
    <m/>
  </r>
  <r>
    <x v="690"/>
    <s v=""/>
    <m/>
    <m/>
    <m/>
    <m/>
    <m/>
    <m/>
    <n v="697"/>
    <m/>
    <m/>
    <m/>
    <m/>
    <n v="0.11"/>
    <m/>
  </r>
  <r>
    <x v="691"/>
    <s v=""/>
    <m/>
    <m/>
    <m/>
    <m/>
    <m/>
    <m/>
    <n v="698"/>
    <m/>
    <m/>
    <m/>
    <m/>
    <n v="0.11"/>
    <m/>
  </r>
  <r>
    <x v="692"/>
    <s v=""/>
    <m/>
    <m/>
    <m/>
    <m/>
    <m/>
    <m/>
    <n v="699"/>
    <m/>
    <m/>
    <m/>
    <m/>
    <n v="0.11"/>
    <m/>
  </r>
  <r>
    <x v="693"/>
    <s v=""/>
    <m/>
    <m/>
    <m/>
    <m/>
    <m/>
    <m/>
    <n v="700"/>
    <m/>
    <m/>
    <m/>
    <m/>
    <n v="0.09"/>
    <m/>
  </r>
  <r>
    <x v="694"/>
    <s v=""/>
    <m/>
    <m/>
    <m/>
    <m/>
    <m/>
    <m/>
    <n v="701"/>
    <m/>
    <m/>
    <m/>
    <m/>
    <n v="0.09"/>
    <m/>
  </r>
  <r>
    <x v="695"/>
    <s v=""/>
    <m/>
    <m/>
    <m/>
    <m/>
    <m/>
    <m/>
    <n v="702"/>
    <m/>
    <m/>
    <m/>
    <m/>
    <n v="0.09"/>
    <m/>
  </r>
  <r>
    <x v="696"/>
    <s v=""/>
    <m/>
    <m/>
    <m/>
    <m/>
    <m/>
    <m/>
    <n v="703"/>
    <m/>
    <m/>
    <m/>
    <m/>
    <n v="0.09"/>
    <m/>
  </r>
  <r>
    <x v="697"/>
    <s v=""/>
    <m/>
    <m/>
    <m/>
    <m/>
    <m/>
    <m/>
    <n v="704"/>
    <m/>
    <m/>
    <m/>
    <m/>
    <n v="0.09"/>
    <m/>
  </r>
  <r>
    <x v="698"/>
    <s v=""/>
    <m/>
    <m/>
    <m/>
    <m/>
    <m/>
    <m/>
    <n v="705"/>
    <m/>
    <m/>
    <m/>
    <m/>
    <n v="0.09"/>
    <m/>
  </r>
  <r>
    <x v="699"/>
    <s v=""/>
    <m/>
    <m/>
    <m/>
    <m/>
    <m/>
    <m/>
    <n v="706"/>
    <m/>
    <m/>
    <m/>
    <m/>
    <n v="0.1"/>
    <m/>
  </r>
  <r>
    <x v="700"/>
    <s v=""/>
    <m/>
    <m/>
    <m/>
    <m/>
    <m/>
    <m/>
    <n v="707"/>
    <m/>
    <m/>
    <m/>
    <m/>
    <n v="0.1"/>
    <m/>
  </r>
  <r>
    <x v="701"/>
    <s v=""/>
    <m/>
    <m/>
    <m/>
    <m/>
    <m/>
    <m/>
    <n v="708"/>
    <m/>
    <m/>
    <m/>
    <m/>
    <n v="0.1"/>
    <m/>
  </r>
  <r>
    <x v="702"/>
    <s v=""/>
    <m/>
    <m/>
    <m/>
    <m/>
    <m/>
    <m/>
    <n v="709"/>
    <m/>
    <m/>
    <m/>
    <m/>
    <n v="0.1"/>
    <m/>
  </r>
  <r>
    <x v="703"/>
    <s v=""/>
    <m/>
    <m/>
    <m/>
    <m/>
    <m/>
    <m/>
    <n v="710"/>
    <m/>
    <m/>
    <m/>
    <m/>
    <n v="0.11"/>
    <m/>
  </r>
  <r>
    <x v="704"/>
    <s v=""/>
    <m/>
    <m/>
    <m/>
    <m/>
    <m/>
    <m/>
    <n v="711"/>
    <m/>
    <m/>
    <m/>
    <m/>
    <n v="0.11"/>
    <m/>
  </r>
  <r>
    <x v="705"/>
    <s v=""/>
    <m/>
    <m/>
    <m/>
    <m/>
    <m/>
    <m/>
    <n v="712"/>
    <m/>
    <m/>
    <m/>
    <m/>
    <n v="0.11"/>
    <m/>
  </r>
  <r>
    <x v="706"/>
    <s v=""/>
    <m/>
    <m/>
    <m/>
    <m/>
    <m/>
    <m/>
    <n v="713"/>
    <m/>
    <m/>
    <m/>
    <m/>
    <n v="0.11"/>
    <m/>
  </r>
  <r>
    <x v="707"/>
    <s v=""/>
    <m/>
    <m/>
    <m/>
    <m/>
    <m/>
    <m/>
    <n v="714"/>
    <m/>
    <m/>
    <m/>
    <m/>
    <n v="0.11"/>
    <m/>
  </r>
  <r>
    <x v="708"/>
    <s v=""/>
    <m/>
    <m/>
    <m/>
    <m/>
    <m/>
    <m/>
    <n v="715"/>
    <m/>
    <m/>
    <m/>
    <m/>
    <n v="0.1"/>
    <m/>
  </r>
  <r>
    <x v="709"/>
    <s v=""/>
    <m/>
    <m/>
    <m/>
    <m/>
    <m/>
    <m/>
    <n v="716"/>
    <m/>
    <m/>
    <m/>
    <m/>
    <n v="0.1"/>
    <m/>
  </r>
  <r>
    <x v="710"/>
    <s v=""/>
    <m/>
    <m/>
    <m/>
    <m/>
    <m/>
    <m/>
    <n v="717"/>
    <m/>
    <m/>
    <m/>
    <m/>
    <n v="0.1"/>
    <m/>
  </r>
  <r>
    <x v="711"/>
    <s v=""/>
    <m/>
    <m/>
    <m/>
    <m/>
    <m/>
    <m/>
    <n v="718"/>
    <m/>
    <m/>
    <m/>
    <m/>
    <n v="0.1"/>
    <m/>
  </r>
  <r>
    <x v="712"/>
    <s v=""/>
    <m/>
    <m/>
    <m/>
    <m/>
    <m/>
    <m/>
    <n v="719"/>
    <m/>
    <m/>
    <m/>
    <m/>
    <n v="0.1"/>
    <m/>
  </r>
  <r>
    <x v="713"/>
    <s v=""/>
    <m/>
    <m/>
    <m/>
    <m/>
    <m/>
    <m/>
    <n v="720"/>
    <m/>
    <m/>
    <m/>
    <m/>
    <n v="0.13"/>
    <m/>
  </r>
  <r>
    <x v="714"/>
    <s v=""/>
    <m/>
    <m/>
    <m/>
    <m/>
    <m/>
    <m/>
    <n v="721"/>
    <m/>
    <m/>
    <m/>
    <m/>
    <n v="0.13"/>
    <m/>
  </r>
  <r>
    <x v="715"/>
    <s v=""/>
    <m/>
    <m/>
    <m/>
    <m/>
    <m/>
    <m/>
    <n v="722"/>
    <m/>
    <m/>
    <m/>
    <m/>
    <n v="0.13"/>
    <m/>
  </r>
  <r>
    <x v="716"/>
    <s v=""/>
    <m/>
    <m/>
    <m/>
    <m/>
    <m/>
    <m/>
    <n v="723"/>
    <m/>
    <m/>
    <m/>
    <m/>
    <n v="0.11"/>
    <m/>
  </r>
  <r>
    <x v="717"/>
    <s v=""/>
    <m/>
    <m/>
    <m/>
    <m/>
    <m/>
    <m/>
    <n v="724"/>
    <m/>
    <m/>
    <m/>
    <m/>
    <n v="0.11"/>
    <m/>
  </r>
  <r>
    <x v="718"/>
    <s v=""/>
    <m/>
    <m/>
    <m/>
    <m/>
    <m/>
    <m/>
    <n v="725"/>
    <m/>
    <m/>
    <m/>
    <m/>
    <n v="0.11"/>
    <m/>
  </r>
  <r>
    <x v="719"/>
    <s v=""/>
    <m/>
    <m/>
    <m/>
    <m/>
    <m/>
    <m/>
    <n v="726"/>
    <m/>
    <m/>
    <m/>
    <m/>
    <n v="0.11"/>
    <m/>
  </r>
  <r>
    <x v="720"/>
    <s v=""/>
    <m/>
    <m/>
    <m/>
    <m/>
    <m/>
    <m/>
    <n v="727"/>
    <m/>
    <m/>
    <m/>
    <m/>
    <n v="0.11"/>
    <m/>
  </r>
  <r>
    <x v="721"/>
    <s v=""/>
    <m/>
    <m/>
    <m/>
    <m/>
    <m/>
    <m/>
    <n v="728"/>
    <m/>
    <m/>
    <m/>
    <m/>
    <n v="0.11"/>
    <m/>
  </r>
  <r>
    <x v="722"/>
    <s v=""/>
    <m/>
    <m/>
    <m/>
    <m/>
    <m/>
    <m/>
    <n v="729"/>
    <m/>
    <m/>
    <m/>
    <m/>
    <n v="0.11"/>
    <m/>
  </r>
  <r>
    <x v="723"/>
    <s v=""/>
    <m/>
    <m/>
    <m/>
    <m/>
    <m/>
    <m/>
    <n v="730"/>
    <m/>
    <m/>
    <m/>
    <m/>
    <n v="0.11"/>
    <m/>
  </r>
  <r>
    <x v="724"/>
    <s v=""/>
    <m/>
    <m/>
    <m/>
    <m/>
    <m/>
    <m/>
    <n v="731"/>
    <m/>
    <m/>
    <m/>
    <m/>
    <n v="0.11"/>
    <m/>
  </r>
  <r>
    <x v="725"/>
    <s v=""/>
    <m/>
    <m/>
    <m/>
    <m/>
    <m/>
    <m/>
    <n v="732"/>
    <m/>
    <m/>
    <m/>
    <m/>
    <n v="0.11"/>
    <m/>
  </r>
  <r>
    <x v="726"/>
    <s v=""/>
    <m/>
    <m/>
    <m/>
    <m/>
    <m/>
    <m/>
    <n v="733"/>
    <m/>
    <m/>
    <m/>
    <m/>
    <n v="0.09"/>
    <m/>
  </r>
  <r>
    <x v="727"/>
    <s v=""/>
    <m/>
    <m/>
    <m/>
    <m/>
    <m/>
    <m/>
    <n v="734"/>
    <m/>
    <m/>
    <m/>
    <m/>
    <n v="0.09"/>
    <m/>
  </r>
  <r>
    <x v="728"/>
    <s v=""/>
    <m/>
    <m/>
    <m/>
    <m/>
    <m/>
    <m/>
    <n v="735"/>
    <m/>
    <m/>
    <m/>
    <m/>
    <n v="0.09"/>
    <m/>
  </r>
  <r>
    <x v="729"/>
    <s v=""/>
    <m/>
    <m/>
    <m/>
    <m/>
    <m/>
    <m/>
    <n v="736"/>
    <m/>
    <m/>
    <m/>
    <m/>
    <n v="0.09"/>
    <m/>
  </r>
  <r>
    <x v="730"/>
    <s v=""/>
    <m/>
    <m/>
    <m/>
    <m/>
    <m/>
    <m/>
    <n v="737"/>
    <m/>
    <m/>
    <m/>
    <m/>
    <n v="0.1"/>
    <m/>
  </r>
  <r>
    <x v="731"/>
    <s v=""/>
    <m/>
    <m/>
    <m/>
    <m/>
    <m/>
    <m/>
    <n v="738"/>
    <m/>
    <m/>
    <m/>
    <m/>
    <n v="0.1"/>
    <m/>
  </r>
  <r>
    <x v="732"/>
    <s v=""/>
    <m/>
    <m/>
    <m/>
    <m/>
    <m/>
    <m/>
    <n v="739"/>
    <m/>
    <m/>
    <m/>
    <m/>
    <n v="0.1"/>
    <m/>
  </r>
  <r>
    <x v="733"/>
    <s v=""/>
    <m/>
    <m/>
    <m/>
    <m/>
    <m/>
    <m/>
    <n v="740"/>
    <m/>
    <m/>
    <m/>
    <m/>
    <n v="0.1"/>
    <m/>
  </r>
  <r>
    <x v="734"/>
    <s v=""/>
    <m/>
    <m/>
    <m/>
    <m/>
    <m/>
    <m/>
    <n v="741"/>
    <m/>
    <m/>
    <m/>
    <m/>
    <n v="0.1"/>
    <m/>
  </r>
  <r>
    <x v="735"/>
    <s v=""/>
    <m/>
    <m/>
    <m/>
    <m/>
    <m/>
    <m/>
    <n v="742"/>
    <m/>
    <m/>
    <m/>
    <m/>
    <n v="0.09"/>
    <m/>
  </r>
  <r>
    <x v="736"/>
    <s v=""/>
    <m/>
    <m/>
    <m/>
    <m/>
    <m/>
    <m/>
    <n v="743"/>
    <m/>
    <m/>
    <m/>
    <m/>
    <n v="0.09"/>
    <m/>
  </r>
  <r>
    <x v="737"/>
    <s v=""/>
    <m/>
    <m/>
    <m/>
    <m/>
    <m/>
    <m/>
    <n v="744"/>
    <m/>
    <m/>
    <m/>
    <m/>
    <n v="0.09"/>
    <m/>
  </r>
  <r>
    <x v="738"/>
    <s v=""/>
    <m/>
    <m/>
    <m/>
    <m/>
    <m/>
    <m/>
    <n v="745"/>
    <m/>
    <m/>
    <m/>
    <m/>
    <n v="0.09"/>
    <m/>
  </r>
  <r>
    <x v="739"/>
    <s v=""/>
    <m/>
    <m/>
    <m/>
    <m/>
    <m/>
    <m/>
    <n v="746"/>
    <m/>
    <m/>
    <m/>
    <m/>
    <n v="0.09"/>
    <m/>
  </r>
  <r>
    <x v="740"/>
    <s v=""/>
    <m/>
    <m/>
    <m/>
    <m/>
    <m/>
    <m/>
    <n v="747"/>
    <m/>
    <m/>
    <m/>
    <m/>
    <n v="0.09"/>
    <m/>
  </r>
  <r>
    <x v="741"/>
    <s v=""/>
    <m/>
    <m/>
    <m/>
    <m/>
    <m/>
    <m/>
    <n v="748"/>
    <m/>
    <m/>
    <m/>
    <m/>
    <n v="0.09"/>
    <m/>
  </r>
  <r>
    <x v="742"/>
    <s v=""/>
    <m/>
    <m/>
    <m/>
    <m/>
    <m/>
    <m/>
    <n v="749"/>
    <m/>
    <m/>
    <m/>
    <m/>
    <n v="0.09"/>
    <m/>
  </r>
  <r>
    <x v="743"/>
    <s v=""/>
    <m/>
    <m/>
    <m/>
    <m/>
    <m/>
    <m/>
    <n v="750"/>
    <m/>
    <m/>
    <m/>
    <m/>
    <n v="0.09"/>
    <m/>
  </r>
  <r>
    <x v="744"/>
    <s v=""/>
    <m/>
    <m/>
    <m/>
    <m/>
    <m/>
    <m/>
    <n v="751"/>
    <m/>
    <m/>
    <m/>
    <m/>
    <n v="0.09"/>
    <m/>
  </r>
  <r>
    <x v="745"/>
    <s v=""/>
    <m/>
    <m/>
    <m/>
    <m/>
    <m/>
    <m/>
    <n v="752"/>
    <m/>
    <m/>
    <m/>
    <m/>
    <n v="0.04"/>
    <m/>
  </r>
  <r>
    <x v="746"/>
    <s v=""/>
    <m/>
    <m/>
    <m/>
    <m/>
    <m/>
    <m/>
    <n v="753"/>
    <m/>
    <m/>
    <m/>
    <m/>
    <n v="0.04"/>
    <m/>
  </r>
  <r>
    <x v="747"/>
    <s v=""/>
    <m/>
    <m/>
    <m/>
    <m/>
    <m/>
    <m/>
    <n v="754"/>
    <m/>
    <m/>
    <m/>
    <m/>
    <n v="0.04"/>
    <m/>
  </r>
  <r>
    <x v="748"/>
    <s v=""/>
    <m/>
    <m/>
    <m/>
    <m/>
    <m/>
    <m/>
    <n v="755"/>
    <m/>
    <m/>
    <m/>
    <m/>
    <n v="0.04"/>
    <m/>
  </r>
  <r>
    <x v="749"/>
    <s v=""/>
    <m/>
    <m/>
    <m/>
    <m/>
    <m/>
    <m/>
    <n v="756"/>
    <m/>
    <m/>
    <m/>
    <m/>
    <n v="0.04"/>
    <m/>
  </r>
  <r>
    <x v="750"/>
    <s v=""/>
    <m/>
    <m/>
    <m/>
    <m/>
    <m/>
    <m/>
    <n v="757"/>
    <m/>
    <m/>
    <m/>
    <m/>
    <n v="0.04"/>
    <m/>
  </r>
  <r>
    <x v="751"/>
    <s v=""/>
    <m/>
    <m/>
    <m/>
    <m/>
    <m/>
    <m/>
    <n v="758"/>
    <m/>
    <m/>
    <m/>
    <m/>
    <n v="0.09"/>
    <m/>
  </r>
  <r>
    <x v="752"/>
    <s v=""/>
    <m/>
    <m/>
    <m/>
    <m/>
    <m/>
    <m/>
    <n v="759"/>
    <m/>
    <m/>
    <m/>
    <m/>
    <n v="0.09"/>
    <m/>
  </r>
  <r>
    <x v="753"/>
    <s v=""/>
    <m/>
    <m/>
    <m/>
    <m/>
    <m/>
    <m/>
    <n v="760"/>
    <m/>
    <m/>
    <m/>
    <m/>
    <n v="0.09"/>
    <m/>
  </r>
  <r>
    <x v="754"/>
    <s v=""/>
    <m/>
    <m/>
    <m/>
    <m/>
    <m/>
    <m/>
    <n v="761"/>
    <m/>
    <m/>
    <m/>
    <m/>
    <n v="0.09"/>
    <m/>
  </r>
  <r>
    <x v="755"/>
    <s v=""/>
    <m/>
    <m/>
    <m/>
    <m/>
    <m/>
    <m/>
    <n v="762"/>
    <m/>
    <m/>
    <m/>
    <m/>
    <n v="7.4999999999999997E-2"/>
    <m/>
  </r>
  <r>
    <x v="756"/>
    <s v=""/>
    <m/>
    <m/>
    <m/>
    <m/>
    <m/>
    <m/>
    <n v="763"/>
    <m/>
    <m/>
    <m/>
    <m/>
    <n v="7.4999999999999997E-2"/>
    <m/>
  </r>
  <r>
    <x v="757"/>
    <s v=""/>
    <m/>
    <m/>
    <m/>
    <m/>
    <m/>
    <m/>
    <n v="764"/>
    <m/>
    <m/>
    <m/>
    <m/>
    <n v="7.4999999999999997E-2"/>
    <m/>
  </r>
  <r>
    <x v="758"/>
    <s v=""/>
    <m/>
    <m/>
    <m/>
    <m/>
    <m/>
    <m/>
    <n v="765"/>
    <m/>
    <m/>
    <m/>
    <m/>
    <n v="6.5000000000000002E-2"/>
    <m/>
  </r>
  <r>
    <x v="759"/>
    <s v=""/>
    <m/>
    <m/>
    <m/>
    <m/>
    <m/>
    <m/>
    <n v="766"/>
    <m/>
    <m/>
    <m/>
    <m/>
    <n v="6.5000000000000002E-2"/>
    <m/>
  </r>
  <r>
    <x v="760"/>
    <s v=""/>
    <m/>
    <m/>
    <m/>
    <m/>
    <m/>
    <m/>
    <n v="767"/>
    <m/>
    <m/>
    <m/>
    <m/>
    <n v="6.5000000000000002E-2"/>
    <m/>
  </r>
  <r>
    <x v="761"/>
    <s v=""/>
    <m/>
    <m/>
    <m/>
    <m/>
    <m/>
    <m/>
    <n v="768"/>
    <m/>
    <m/>
    <m/>
    <m/>
    <n v="6.5000000000000002E-2"/>
    <m/>
  </r>
  <r>
    <x v="762"/>
    <s v=""/>
    <m/>
    <m/>
    <m/>
    <m/>
    <m/>
    <m/>
    <n v="769"/>
    <m/>
    <m/>
    <m/>
    <m/>
    <n v="6.5000000000000002E-2"/>
    <m/>
  </r>
  <r>
    <x v="763"/>
    <s v=""/>
    <m/>
    <m/>
    <m/>
    <m/>
    <m/>
    <m/>
    <n v="770"/>
    <m/>
    <m/>
    <m/>
    <m/>
    <n v="7.4999999999999997E-2"/>
    <m/>
  </r>
  <r>
    <x v="764"/>
    <s v=""/>
    <m/>
    <m/>
    <m/>
    <m/>
    <m/>
    <m/>
    <n v="771"/>
    <m/>
    <m/>
    <m/>
    <m/>
    <n v="7.4999999999999997E-2"/>
    <m/>
  </r>
  <r>
    <x v="765"/>
    <s v=""/>
    <m/>
    <m/>
    <m/>
    <m/>
    <m/>
    <m/>
    <n v="772"/>
    <m/>
    <m/>
    <m/>
    <m/>
    <n v="7.4999999999999997E-2"/>
    <m/>
  </r>
  <r>
    <x v="766"/>
    <s v=""/>
    <m/>
    <m/>
    <m/>
    <m/>
    <m/>
    <m/>
    <n v="773"/>
    <m/>
    <m/>
    <m/>
    <m/>
    <n v="7.4999999999999997E-2"/>
    <m/>
  </r>
  <r>
    <x v="767"/>
    <s v=""/>
    <m/>
    <m/>
    <m/>
    <m/>
    <m/>
    <m/>
    <n v="774"/>
    <m/>
    <m/>
    <m/>
    <m/>
    <n v="7.4999999999999997E-2"/>
    <m/>
  </r>
  <r>
    <x v="768"/>
    <s v=""/>
    <m/>
    <m/>
    <m/>
    <m/>
    <m/>
    <m/>
    <n v="775"/>
    <m/>
    <m/>
    <m/>
    <m/>
    <n v="7.4999999999999997E-2"/>
    <m/>
  </r>
  <r>
    <x v="769"/>
    <s v=""/>
    <m/>
    <m/>
    <m/>
    <m/>
    <m/>
    <m/>
    <n v="776"/>
    <m/>
    <m/>
    <m/>
    <m/>
    <n v="7.4999999999999997E-2"/>
    <m/>
  </r>
  <r>
    <x v="770"/>
    <s v=""/>
    <m/>
    <m/>
    <m/>
    <m/>
    <m/>
    <m/>
    <n v="777"/>
    <m/>
    <m/>
    <m/>
    <m/>
    <n v="7.4999999999999997E-2"/>
    <m/>
  </r>
  <r>
    <x v="771"/>
    <s v=""/>
    <m/>
    <m/>
    <m/>
    <m/>
    <m/>
    <m/>
    <n v="778"/>
    <m/>
    <m/>
    <m/>
    <m/>
    <n v="7.4999999999999997E-2"/>
    <m/>
  </r>
  <r>
    <x v="772"/>
    <s v=""/>
    <m/>
    <m/>
    <m/>
    <m/>
    <m/>
    <m/>
    <n v="779"/>
    <m/>
    <m/>
    <m/>
    <m/>
    <n v="7.4999999999999997E-2"/>
    <m/>
  </r>
  <r>
    <x v="773"/>
    <s v=""/>
    <m/>
    <m/>
    <m/>
    <m/>
    <m/>
    <m/>
    <n v="780"/>
    <m/>
    <m/>
    <m/>
    <m/>
    <n v="7.4999999999999997E-2"/>
    <m/>
  </r>
  <r>
    <x v="774"/>
    <s v=""/>
    <m/>
    <m/>
    <m/>
    <m/>
    <m/>
    <m/>
    <n v="781"/>
    <m/>
    <m/>
    <m/>
    <m/>
    <n v="7.4999999999999997E-2"/>
    <m/>
  </r>
  <r>
    <x v="775"/>
    <s v=""/>
    <m/>
    <m/>
    <m/>
    <m/>
    <m/>
    <m/>
    <n v="782"/>
    <m/>
    <m/>
    <m/>
    <m/>
    <n v="7.4999999999999997E-2"/>
    <m/>
  </r>
  <r>
    <x v="776"/>
    <s v=""/>
    <m/>
    <m/>
    <m/>
    <m/>
    <m/>
    <m/>
    <n v="783"/>
    <m/>
    <m/>
    <m/>
    <m/>
    <n v="7.4999999999999997E-2"/>
    <m/>
  </r>
  <r>
    <x v="777"/>
    <s v=""/>
    <m/>
    <m/>
    <m/>
    <m/>
    <m/>
    <m/>
    <n v="784"/>
    <m/>
    <m/>
    <m/>
    <m/>
    <n v="7.0000000000000007E-2"/>
    <m/>
  </r>
  <r>
    <x v="778"/>
    <s v=""/>
    <m/>
    <m/>
    <m/>
    <m/>
    <m/>
    <m/>
    <n v="785"/>
    <m/>
    <m/>
    <m/>
    <m/>
    <n v="7.0000000000000007E-2"/>
    <m/>
  </r>
  <r>
    <x v="779"/>
    <s v=""/>
    <m/>
    <m/>
    <m/>
    <m/>
    <m/>
    <m/>
    <n v="786"/>
    <m/>
    <m/>
    <m/>
    <m/>
    <n v="7.0000000000000007E-2"/>
    <m/>
  </r>
  <r>
    <x v="780"/>
    <s v=""/>
    <m/>
    <m/>
    <m/>
    <m/>
    <m/>
    <m/>
    <n v="787"/>
    <m/>
    <m/>
    <m/>
    <m/>
    <n v="7.0000000000000007E-2"/>
    <m/>
  </r>
  <r>
    <x v="781"/>
    <s v=""/>
    <m/>
    <m/>
    <m/>
    <m/>
    <m/>
    <m/>
    <n v="788"/>
    <m/>
    <m/>
    <m/>
    <m/>
    <n v="7.0000000000000007E-2"/>
    <m/>
  </r>
  <r>
    <x v="782"/>
    <s v=""/>
    <m/>
    <m/>
    <m/>
    <m/>
    <m/>
    <m/>
    <n v="789"/>
    <m/>
    <m/>
    <m/>
    <m/>
    <n v="8.5000000000000006E-2"/>
    <m/>
  </r>
  <r>
    <x v="783"/>
    <s v=""/>
    <m/>
    <m/>
    <m/>
    <m/>
    <m/>
    <m/>
    <n v="790"/>
    <m/>
    <m/>
    <m/>
    <m/>
    <n v="8.5000000000000006E-2"/>
    <m/>
  </r>
  <r>
    <x v="784"/>
    <s v=""/>
    <m/>
    <m/>
    <m/>
    <m/>
    <m/>
    <m/>
    <n v="791"/>
    <m/>
    <m/>
    <m/>
    <m/>
    <n v="8.5000000000000006E-2"/>
    <m/>
  </r>
  <r>
    <x v="785"/>
    <s v=""/>
    <m/>
    <m/>
    <m/>
    <m/>
    <m/>
    <m/>
    <n v="792"/>
    <m/>
    <m/>
    <m/>
    <m/>
    <n v="8.5000000000000006E-2"/>
    <m/>
  </r>
  <r>
    <x v="786"/>
    <s v=""/>
    <m/>
    <m/>
    <m/>
    <m/>
    <m/>
    <m/>
    <n v="793"/>
    <m/>
    <m/>
    <m/>
    <m/>
    <n v="8.5000000000000006E-2"/>
    <m/>
  </r>
  <r>
    <x v="787"/>
    <s v=""/>
    <m/>
    <m/>
    <m/>
    <m/>
    <m/>
    <m/>
    <n v="794"/>
    <m/>
    <m/>
    <m/>
    <m/>
    <n v="0.115"/>
    <m/>
  </r>
  <r>
    <x v="788"/>
    <s v=""/>
    <m/>
    <m/>
    <m/>
    <m/>
    <m/>
    <m/>
    <n v="795"/>
    <m/>
    <m/>
    <m/>
    <m/>
    <n v="0.115"/>
    <m/>
  </r>
  <r>
    <x v="789"/>
    <s v=""/>
    <m/>
    <m/>
    <m/>
    <m/>
    <m/>
    <m/>
    <n v="796"/>
    <m/>
    <m/>
    <m/>
    <m/>
    <n v="0.115"/>
    <m/>
  </r>
  <r>
    <x v="790"/>
    <s v=""/>
    <m/>
    <m/>
    <m/>
    <m/>
    <m/>
    <m/>
    <n v="797"/>
    <m/>
    <m/>
    <m/>
    <m/>
    <n v="0.115"/>
    <m/>
  </r>
  <r>
    <x v="791"/>
    <s v=""/>
    <m/>
    <m/>
    <m/>
    <m/>
    <m/>
    <m/>
    <n v="798"/>
    <m/>
    <m/>
    <m/>
    <m/>
    <n v="0.125"/>
    <m/>
  </r>
  <r>
    <x v="792"/>
    <s v=""/>
    <m/>
    <m/>
    <m/>
    <m/>
    <m/>
    <m/>
    <n v="799"/>
    <m/>
    <m/>
    <m/>
    <m/>
    <n v="0.125"/>
    <m/>
  </r>
  <r>
    <x v="793"/>
    <s v=""/>
    <m/>
    <m/>
    <m/>
    <m/>
    <m/>
    <m/>
    <n v="800"/>
    <m/>
    <m/>
    <m/>
    <m/>
    <n v="0.125"/>
    <m/>
  </r>
  <r>
    <x v="794"/>
    <s v=""/>
    <m/>
    <m/>
    <m/>
    <m/>
    <m/>
    <m/>
    <n v="801"/>
    <m/>
    <m/>
    <m/>
    <m/>
    <n v="0.125"/>
    <m/>
  </r>
  <r>
    <x v="795"/>
    <s v=""/>
    <m/>
    <m/>
    <m/>
    <m/>
    <m/>
    <m/>
    <n v="802"/>
    <m/>
    <m/>
    <m/>
    <m/>
    <n v="0.125"/>
    <m/>
  </r>
  <r>
    <x v="796"/>
    <s v=""/>
    <m/>
    <m/>
    <m/>
    <m/>
    <m/>
    <m/>
    <n v="803"/>
    <m/>
    <m/>
    <m/>
    <m/>
    <n v="0.11"/>
    <m/>
  </r>
  <r>
    <x v="797"/>
    <s v=""/>
    <m/>
    <m/>
    <m/>
    <m/>
    <m/>
    <m/>
    <n v="804"/>
    <m/>
    <m/>
    <m/>
    <m/>
    <n v="0.11"/>
    <m/>
  </r>
  <r>
    <x v="798"/>
    <s v=""/>
    <m/>
    <m/>
    <m/>
    <m/>
    <m/>
    <m/>
    <n v="805"/>
    <m/>
    <m/>
    <m/>
    <m/>
    <n v="0.11"/>
    <m/>
  </r>
  <r>
    <x v="799"/>
    <s v=""/>
    <m/>
    <m/>
    <m/>
    <m/>
    <m/>
    <m/>
    <n v="806"/>
    <m/>
    <m/>
    <m/>
    <m/>
    <n v="0.11"/>
    <m/>
  </r>
  <r>
    <x v="800"/>
    <s v=""/>
    <m/>
    <m/>
    <m/>
    <m/>
    <m/>
    <m/>
    <n v="807"/>
    <m/>
    <m/>
    <m/>
    <m/>
    <n v="0.11"/>
    <m/>
  </r>
  <r>
    <x v="801"/>
    <s v=""/>
    <m/>
    <m/>
    <m/>
    <m/>
    <m/>
    <m/>
    <n v="808"/>
    <m/>
    <m/>
    <m/>
    <m/>
    <n v="9.5000000000000001E-2"/>
    <m/>
  </r>
  <r>
    <x v="802"/>
    <s v=""/>
    <m/>
    <m/>
    <m/>
    <m/>
    <m/>
    <m/>
    <n v="809"/>
    <m/>
    <m/>
    <m/>
    <m/>
    <n v="9.5000000000000001E-2"/>
    <m/>
  </r>
  <r>
    <x v="803"/>
    <s v=""/>
    <m/>
    <m/>
    <m/>
    <m/>
    <m/>
    <m/>
    <n v="810"/>
    <m/>
    <m/>
    <m/>
    <m/>
    <n v="9.5000000000000001E-2"/>
    <m/>
  </r>
  <r>
    <x v="804"/>
    <s v=""/>
    <m/>
    <m/>
    <m/>
    <m/>
    <m/>
    <m/>
    <n v="811"/>
    <m/>
    <m/>
    <m/>
    <m/>
    <n v="9.5000000000000001E-2"/>
    <m/>
  </r>
  <r>
    <x v="805"/>
    <s v=""/>
    <m/>
    <m/>
    <m/>
    <m/>
    <m/>
    <m/>
    <n v="812"/>
    <m/>
    <m/>
    <m/>
    <m/>
    <n v="9.5000000000000001E-2"/>
    <m/>
  </r>
  <r>
    <x v="806"/>
    <s v=""/>
    <m/>
    <m/>
    <m/>
    <m/>
    <m/>
    <m/>
    <n v="813"/>
    <m/>
    <m/>
    <m/>
    <m/>
    <n v="8.5000000000000006E-2"/>
    <m/>
  </r>
  <r>
    <x v="807"/>
    <s v=""/>
    <m/>
    <m/>
    <m/>
    <m/>
    <m/>
    <m/>
    <n v="814"/>
    <m/>
    <m/>
    <m/>
    <m/>
    <n v="8.5000000000000006E-2"/>
    <m/>
  </r>
  <r>
    <x v="808"/>
    <s v=""/>
    <m/>
    <m/>
    <m/>
    <m/>
    <m/>
    <m/>
    <n v="815"/>
    <m/>
    <m/>
    <m/>
    <m/>
    <n v="8.5000000000000006E-2"/>
    <m/>
  </r>
  <r>
    <x v="809"/>
    <s v=""/>
    <m/>
    <m/>
    <m/>
    <m/>
    <m/>
    <m/>
    <n v="816"/>
    <m/>
    <m/>
    <m/>
    <m/>
    <n v="8.5000000000000006E-2"/>
    <m/>
  </r>
  <r>
    <x v="810"/>
    <s v=""/>
    <m/>
    <m/>
    <m/>
    <m/>
    <m/>
    <m/>
    <n v="817"/>
    <m/>
    <m/>
    <m/>
    <m/>
    <n v="8.5000000000000006E-2"/>
    <m/>
  </r>
  <r>
    <x v="811"/>
    <s v=""/>
    <m/>
    <m/>
    <m/>
    <m/>
    <m/>
    <m/>
    <n v="818"/>
    <m/>
    <m/>
    <m/>
    <m/>
    <n v="7.4999999999999997E-2"/>
    <m/>
  </r>
  <r>
    <x v="812"/>
    <s v=""/>
    <m/>
    <m/>
    <m/>
    <m/>
    <m/>
    <m/>
    <n v="819"/>
    <m/>
    <m/>
    <m/>
    <m/>
    <n v="7.4999999999999997E-2"/>
    <m/>
  </r>
  <r>
    <x v="813"/>
    <s v=""/>
    <m/>
    <m/>
    <m/>
    <m/>
    <m/>
    <m/>
    <n v="820"/>
    <m/>
    <m/>
    <m/>
    <m/>
    <n v="7.4999999999999997E-2"/>
    <m/>
  </r>
  <r>
    <x v="814"/>
    <s v=""/>
    <m/>
    <m/>
    <m/>
    <m/>
    <m/>
    <m/>
    <n v="821"/>
    <m/>
    <m/>
    <m/>
    <m/>
    <n v="7.4999999999999997E-2"/>
    <m/>
  </r>
  <r>
    <x v="815"/>
    <s v=""/>
    <m/>
    <m/>
    <m/>
    <m/>
    <m/>
    <m/>
    <n v="822"/>
    <m/>
    <m/>
    <m/>
    <m/>
    <n v="7.4999999999999997E-2"/>
    <m/>
  </r>
  <r>
    <x v="816"/>
    <s v=""/>
    <m/>
    <m/>
    <m/>
    <m/>
    <m/>
    <m/>
    <n v="823"/>
    <m/>
    <m/>
    <m/>
    <m/>
    <n v="7.4999999999999997E-2"/>
    <m/>
  </r>
  <r>
    <x v="817"/>
    <s v=""/>
    <m/>
    <m/>
    <m/>
    <m/>
    <m/>
    <m/>
    <n v="824"/>
    <m/>
    <m/>
    <m/>
    <m/>
    <n v="7.4999999999999997E-2"/>
    <m/>
  </r>
  <r>
    <x v="818"/>
    <s v=""/>
    <m/>
    <m/>
    <m/>
    <m/>
    <m/>
    <m/>
    <n v="825"/>
    <m/>
    <m/>
    <m/>
    <m/>
    <n v="7.4999999999999997E-2"/>
    <m/>
  </r>
  <r>
    <x v="819"/>
    <s v=""/>
    <m/>
    <m/>
    <m/>
    <m/>
    <m/>
    <m/>
    <n v="826"/>
    <m/>
    <m/>
    <m/>
    <m/>
    <n v="7.4999999999999997E-2"/>
    <m/>
  </r>
  <r>
    <x v="820"/>
    <s v=""/>
    <m/>
    <m/>
    <m/>
    <m/>
    <m/>
    <m/>
    <n v="827"/>
    <m/>
    <m/>
    <m/>
    <m/>
    <n v="6.5000000000000002E-2"/>
    <m/>
  </r>
  <r>
    <x v="821"/>
    <s v=""/>
    <m/>
    <m/>
    <m/>
    <m/>
    <m/>
    <m/>
    <n v="828"/>
    <m/>
    <m/>
    <m/>
    <m/>
    <n v="6.5000000000000002E-2"/>
    <m/>
  </r>
  <r>
    <x v="822"/>
    <s v=""/>
    <m/>
    <m/>
    <m/>
    <m/>
    <m/>
    <m/>
    <n v="829"/>
    <m/>
    <m/>
    <m/>
    <m/>
    <n v="6.5000000000000002E-2"/>
    <m/>
  </r>
  <r>
    <x v="823"/>
    <s v=""/>
    <m/>
    <m/>
    <m/>
    <m/>
    <m/>
    <m/>
    <n v="830"/>
    <m/>
    <m/>
    <m/>
    <m/>
    <n v="6.5000000000000002E-2"/>
    <m/>
  </r>
  <r>
    <x v="824"/>
    <s v=""/>
    <m/>
    <m/>
    <m/>
    <m/>
    <m/>
    <m/>
    <n v="831"/>
    <m/>
    <m/>
    <m/>
    <m/>
    <n v="6.5000000000000002E-2"/>
    <m/>
  </r>
  <r>
    <x v="825"/>
    <s v=""/>
    <m/>
    <m/>
    <m/>
    <m/>
    <m/>
    <m/>
    <n v="832"/>
    <m/>
    <m/>
    <m/>
    <m/>
    <n v="5.5E-2"/>
    <m/>
  </r>
  <r>
    <x v="826"/>
    <s v=""/>
    <m/>
    <m/>
    <m/>
    <m/>
    <m/>
    <m/>
    <n v="833"/>
    <m/>
    <m/>
    <m/>
    <m/>
    <n v="5.5E-2"/>
    <m/>
  </r>
  <r>
    <x v="827"/>
    <s v=""/>
    <m/>
    <m/>
    <m/>
    <m/>
    <m/>
    <m/>
    <n v="834"/>
    <m/>
    <m/>
    <m/>
    <m/>
    <n v="5.5E-2"/>
    <m/>
  </r>
  <r>
    <x v="828"/>
    <s v=""/>
    <m/>
    <m/>
    <m/>
    <m/>
    <m/>
    <m/>
    <n v="835"/>
    <m/>
    <m/>
    <m/>
    <m/>
    <n v="5.5E-2"/>
    <m/>
  </r>
  <r>
    <x v="829"/>
    <s v=""/>
    <m/>
    <m/>
    <m/>
    <m/>
    <m/>
    <m/>
    <n v="836"/>
    <m/>
    <m/>
    <m/>
    <m/>
    <n v="5.5E-2"/>
    <m/>
  </r>
  <r>
    <x v="830"/>
    <s v=""/>
    <m/>
    <m/>
    <m/>
    <m/>
    <m/>
    <m/>
    <n v="837"/>
    <m/>
    <m/>
    <m/>
    <m/>
    <n v="0.05"/>
    <m/>
  </r>
  <r>
    <x v="831"/>
    <s v=""/>
    <m/>
    <m/>
    <m/>
    <m/>
    <m/>
    <m/>
    <n v="838"/>
    <m/>
    <m/>
    <m/>
    <m/>
    <n v="0.05"/>
    <m/>
  </r>
  <r>
    <x v="832"/>
    <s v=""/>
    <m/>
    <m/>
    <m/>
    <m/>
    <m/>
    <m/>
    <n v="839"/>
    <m/>
    <m/>
    <m/>
    <m/>
    <n v="0.05"/>
    <m/>
  </r>
  <r>
    <x v="833"/>
    <s v=""/>
    <m/>
    <m/>
    <m/>
    <m/>
    <m/>
    <m/>
    <n v="840"/>
    <m/>
    <m/>
    <m/>
    <m/>
    <n v="0.05"/>
    <m/>
  </r>
  <r>
    <x v="834"/>
    <s v=""/>
    <m/>
    <m/>
    <m/>
    <m/>
    <m/>
    <m/>
    <n v="841"/>
    <m/>
    <m/>
    <m/>
    <m/>
    <n v="0.05"/>
    <m/>
  </r>
  <r>
    <x v="835"/>
    <s v=""/>
    <m/>
    <m/>
    <m/>
    <m/>
    <m/>
    <m/>
    <n v="842"/>
    <m/>
    <m/>
    <m/>
    <m/>
    <n v="0.05"/>
    <m/>
  </r>
  <r>
    <x v="836"/>
    <s v=""/>
    <m/>
    <m/>
    <m/>
    <m/>
    <m/>
    <m/>
    <n v="843"/>
    <m/>
    <m/>
    <m/>
    <m/>
    <n v="0.05"/>
    <m/>
  </r>
  <r>
    <x v="837"/>
    <s v=""/>
    <m/>
    <m/>
    <m/>
    <m/>
    <m/>
    <m/>
    <n v="844"/>
    <m/>
    <m/>
    <m/>
    <m/>
    <n v="0.05"/>
    <m/>
  </r>
  <r>
    <x v="838"/>
    <s v=""/>
    <m/>
    <m/>
    <m/>
    <m/>
    <m/>
    <m/>
    <n v="845"/>
    <m/>
    <m/>
    <m/>
    <m/>
    <n v="0.05"/>
    <m/>
  </r>
  <r>
    <x v="839"/>
    <s v=""/>
    <m/>
    <m/>
    <m/>
    <m/>
    <m/>
    <m/>
    <n v="846"/>
    <m/>
    <m/>
    <m/>
    <m/>
    <n v="0.05"/>
    <m/>
  </r>
  <r>
    <x v="840"/>
    <s v=""/>
    <m/>
    <m/>
    <m/>
    <m/>
    <m/>
    <m/>
    <n v="847"/>
    <m/>
    <m/>
    <m/>
    <m/>
    <n v="0.04"/>
    <m/>
  </r>
  <r>
    <x v="841"/>
    <s v=""/>
    <m/>
    <m/>
    <m/>
    <m/>
    <m/>
    <m/>
    <n v="848"/>
    <m/>
    <m/>
    <m/>
    <m/>
    <n v="0.04"/>
    <m/>
  </r>
  <r>
    <x v="842"/>
    <s v=""/>
    <m/>
    <m/>
    <m/>
    <m/>
    <m/>
    <m/>
    <n v="849"/>
    <m/>
    <m/>
    <m/>
    <m/>
    <n v="0.04"/>
    <m/>
  </r>
  <r>
    <x v="843"/>
    <s v=""/>
    <m/>
    <m/>
    <m/>
    <m/>
    <m/>
    <m/>
    <n v="850"/>
    <m/>
    <m/>
    <m/>
    <m/>
    <n v="0.04"/>
    <m/>
  </r>
  <r>
    <x v="844"/>
    <s v=""/>
    <m/>
    <m/>
    <m/>
    <m/>
    <m/>
    <m/>
    <n v="851"/>
    <m/>
    <m/>
    <m/>
    <m/>
    <n v="0.04"/>
    <m/>
  </r>
  <r>
    <x v="845"/>
    <s v=""/>
    <m/>
    <m/>
    <m/>
    <m/>
    <m/>
    <m/>
    <n v="852"/>
    <m/>
    <m/>
    <m/>
    <m/>
    <n v="4.4999999999999998E-2"/>
    <m/>
  </r>
  <r>
    <x v="846"/>
    <s v=""/>
    <m/>
    <m/>
    <m/>
    <m/>
    <m/>
    <m/>
    <n v="853"/>
    <m/>
    <m/>
    <m/>
    <m/>
    <n v="4.4999999999999998E-2"/>
    <m/>
  </r>
  <r>
    <x v="847"/>
    <s v=""/>
    <m/>
    <m/>
    <m/>
    <m/>
    <m/>
    <m/>
    <n v="854"/>
    <m/>
    <m/>
    <m/>
    <m/>
    <n v="4.4999999999999998E-2"/>
    <m/>
  </r>
  <r>
    <x v="848"/>
    <s v=""/>
    <m/>
    <m/>
    <m/>
    <m/>
    <m/>
    <m/>
    <n v="855"/>
    <m/>
    <m/>
    <m/>
    <m/>
    <n v="4.4999999999999998E-2"/>
    <m/>
  </r>
  <r>
    <x v="849"/>
    <s v=""/>
    <m/>
    <m/>
    <m/>
    <m/>
    <m/>
    <m/>
    <n v="856"/>
    <m/>
    <m/>
    <m/>
    <m/>
    <n v="4.4999999999999998E-2"/>
    <m/>
  </r>
  <r>
    <x v="850"/>
    <s v=""/>
    <m/>
    <m/>
    <m/>
    <m/>
    <m/>
    <m/>
    <n v="857"/>
    <m/>
    <m/>
    <m/>
    <m/>
    <n v="4.4999999999999998E-2"/>
    <m/>
  </r>
  <r>
    <x v="851"/>
    <s v=""/>
    <m/>
    <m/>
    <m/>
    <m/>
    <m/>
    <m/>
    <n v="858"/>
    <m/>
    <m/>
    <m/>
    <m/>
    <n v="4.4999999999999998E-2"/>
    <m/>
  </r>
  <r>
    <x v="852"/>
    <s v=""/>
    <m/>
    <m/>
    <m/>
    <m/>
    <m/>
    <m/>
    <n v="859"/>
    <m/>
    <m/>
    <m/>
    <m/>
    <n v="4.4999999999999998E-2"/>
    <m/>
  </r>
  <r>
    <x v="853"/>
    <s v=""/>
    <m/>
    <m/>
    <m/>
    <m/>
    <m/>
    <m/>
    <n v="860"/>
    <m/>
    <m/>
    <m/>
    <m/>
    <n v="4.4999999999999998E-2"/>
    <m/>
  </r>
  <r>
    <x v="854"/>
    <s v=""/>
    <m/>
    <m/>
    <m/>
    <m/>
    <m/>
    <m/>
    <n v="861"/>
    <m/>
    <m/>
    <m/>
    <m/>
    <n v="4.4999999999999998E-2"/>
    <m/>
  </r>
  <r>
    <x v="855"/>
    <s v=""/>
    <m/>
    <m/>
    <m/>
    <m/>
    <m/>
    <m/>
    <n v="862"/>
    <m/>
    <m/>
    <m/>
    <m/>
    <n v="4.4999999999999998E-2"/>
    <m/>
  </r>
  <r>
    <x v="856"/>
    <s v=""/>
    <m/>
    <m/>
    <m/>
    <m/>
    <m/>
    <m/>
    <n v="863"/>
    <m/>
    <m/>
    <m/>
    <m/>
    <n v="4.4999999999999998E-2"/>
    <m/>
  </r>
  <r>
    <x v="857"/>
    <s v=""/>
    <m/>
    <m/>
    <m/>
    <m/>
    <m/>
    <m/>
    <n v="864"/>
    <m/>
    <m/>
    <m/>
    <m/>
    <n v="4.4999999999999998E-2"/>
    <m/>
  </r>
  <r>
    <x v="858"/>
    <s v=""/>
    <m/>
    <m/>
    <m/>
    <m/>
    <m/>
    <m/>
    <n v="865"/>
    <m/>
    <m/>
    <m/>
    <m/>
    <n v="4.4999999999999998E-2"/>
    <m/>
  </r>
  <r>
    <x v="859"/>
    <s v=""/>
    <m/>
    <m/>
    <m/>
    <m/>
    <m/>
    <m/>
    <n v="866"/>
    <m/>
    <m/>
    <m/>
    <m/>
    <n v="4.4999999999999998E-2"/>
    <m/>
  </r>
  <r>
    <x v="860"/>
    <s v=""/>
    <m/>
    <m/>
    <m/>
    <m/>
    <m/>
    <m/>
    <n v="867"/>
    <m/>
    <m/>
    <m/>
    <m/>
    <n v="4.4999999999999998E-2"/>
    <m/>
  </r>
  <r>
    <x v="861"/>
    <s v=""/>
    <m/>
    <m/>
    <m/>
    <m/>
    <m/>
    <m/>
    <n v="868"/>
    <m/>
    <m/>
    <m/>
    <m/>
    <n v="4.4999999999999998E-2"/>
    <m/>
  </r>
  <r>
    <x v="862"/>
    <s v=""/>
    <m/>
    <m/>
    <m/>
    <m/>
    <m/>
    <m/>
    <n v="869"/>
    <m/>
    <m/>
    <m/>
    <m/>
    <n v="4.4999999999999998E-2"/>
    <m/>
  </r>
  <r>
    <x v="863"/>
    <s v=""/>
    <m/>
    <m/>
    <m/>
    <m/>
    <m/>
    <m/>
    <n v="870"/>
    <m/>
    <m/>
    <m/>
    <m/>
    <n v="4.4999999999999998E-2"/>
    <m/>
  </r>
  <r>
    <x v="864"/>
    <s v=""/>
    <m/>
    <m/>
    <m/>
    <m/>
    <m/>
    <m/>
    <n v="871"/>
    <m/>
    <m/>
    <m/>
    <m/>
    <n v="4.4999999999999998E-2"/>
    <m/>
  </r>
  <r>
    <x v="865"/>
    <s v=""/>
    <m/>
    <m/>
    <m/>
    <m/>
    <m/>
    <m/>
    <n v="872"/>
    <m/>
    <m/>
    <m/>
    <m/>
    <n v="4.4999999999999998E-2"/>
    <m/>
  </r>
  <r>
    <x v="866"/>
    <s v=""/>
    <m/>
    <m/>
    <m/>
    <m/>
    <m/>
    <m/>
    <n v="873"/>
    <m/>
    <m/>
    <m/>
    <m/>
    <n v="4.4999999999999998E-2"/>
    <m/>
  </r>
  <r>
    <x v="867"/>
    <s v=""/>
    <m/>
    <m/>
    <m/>
    <m/>
    <m/>
    <m/>
    <n v="874"/>
    <m/>
    <m/>
    <m/>
    <m/>
    <n v="4.4999999999999998E-2"/>
    <m/>
  </r>
  <r>
    <x v="868"/>
    <s v=""/>
    <m/>
    <m/>
    <m/>
    <m/>
    <m/>
    <m/>
    <n v="875"/>
    <m/>
    <m/>
    <m/>
    <m/>
    <n v="4.4999999999999998E-2"/>
    <m/>
  </r>
  <r>
    <x v="869"/>
    <s v=""/>
    <m/>
    <m/>
    <m/>
    <m/>
    <m/>
    <m/>
    <n v="876"/>
    <m/>
    <m/>
    <m/>
    <m/>
    <n v="4.4999999999999998E-2"/>
    <m/>
  </r>
  <r>
    <x v="870"/>
    <s v=""/>
    <m/>
    <m/>
    <m/>
    <m/>
    <m/>
    <m/>
    <n v="877"/>
    <m/>
    <m/>
    <m/>
    <m/>
    <n v="4.4999999999999998E-2"/>
    <m/>
  </r>
  <r>
    <x v="871"/>
    <s v=""/>
    <m/>
    <m/>
    <m/>
    <m/>
    <m/>
    <m/>
    <n v="878"/>
    <m/>
    <m/>
    <m/>
    <m/>
    <n v="4.4999999999999998E-2"/>
    <m/>
  </r>
  <r>
    <x v="872"/>
    <s v=""/>
    <m/>
    <m/>
    <m/>
    <m/>
    <m/>
    <m/>
    <n v="879"/>
    <m/>
    <m/>
    <m/>
    <m/>
    <n v="4.4999999999999998E-2"/>
    <m/>
  </r>
  <r>
    <x v="873"/>
    <s v=""/>
    <m/>
    <m/>
    <m/>
    <m/>
    <m/>
    <m/>
    <n v="880"/>
    <m/>
    <m/>
    <m/>
    <m/>
    <n v="4.4999999999999998E-2"/>
    <m/>
  </r>
  <r>
    <x v="874"/>
    <s v=""/>
    <m/>
    <m/>
    <m/>
    <m/>
    <m/>
    <m/>
    <n v="881"/>
    <m/>
    <m/>
    <m/>
    <m/>
    <n v="0.06"/>
    <m/>
  </r>
  <r>
    <x v="875"/>
    <s v=""/>
    <m/>
    <m/>
    <m/>
    <m/>
    <m/>
    <m/>
    <n v="882"/>
    <m/>
    <m/>
    <m/>
    <m/>
    <n v="0.06"/>
    <m/>
  </r>
  <r>
    <x v="876"/>
    <s v=""/>
    <m/>
    <m/>
    <m/>
    <m/>
    <m/>
    <m/>
    <n v="883"/>
    <m/>
    <m/>
    <m/>
    <m/>
    <n v="0.06"/>
    <m/>
  </r>
  <r>
    <x v="877"/>
    <s v=""/>
    <m/>
    <m/>
    <m/>
    <m/>
    <m/>
    <m/>
    <n v="884"/>
    <m/>
    <m/>
    <m/>
    <m/>
    <n v="0.06"/>
    <m/>
  </r>
  <r>
    <x v="878"/>
    <s v=""/>
    <m/>
    <m/>
    <m/>
    <m/>
    <m/>
    <m/>
    <n v="885"/>
    <m/>
    <m/>
    <m/>
    <m/>
    <n v="0.06"/>
    <m/>
  </r>
  <r>
    <x v="879"/>
    <s v=""/>
    <m/>
    <m/>
    <m/>
    <m/>
    <m/>
    <m/>
    <n v="886"/>
    <m/>
    <m/>
    <m/>
    <m/>
    <n v="0.05"/>
    <m/>
  </r>
  <r>
    <x v="880"/>
    <s v=""/>
    <m/>
    <m/>
    <m/>
    <m/>
    <m/>
    <m/>
    <n v="887"/>
    <m/>
    <m/>
    <m/>
    <m/>
    <n v="0.05"/>
    <m/>
  </r>
  <r>
    <x v="881"/>
    <s v=""/>
    <m/>
    <m/>
    <m/>
    <m/>
    <m/>
    <m/>
    <n v="888"/>
    <m/>
    <m/>
    <m/>
    <m/>
    <n v="0.05"/>
    <m/>
  </r>
  <r>
    <x v="882"/>
    <s v=""/>
    <m/>
    <m/>
    <m/>
    <m/>
    <m/>
    <m/>
    <n v="889"/>
    <m/>
    <m/>
    <m/>
    <m/>
    <n v="0.05"/>
    <m/>
  </r>
  <r>
    <x v="883"/>
    <s v=""/>
    <m/>
    <m/>
    <m/>
    <m/>
    <m/>
    <m/>
    <n v="890"/>
    <m/>
    <m/>
    <m/>
    <m/>
    <n v="4.4999999999999998E-2"/>
    <m/>
  </r>
  <r>
    <x v="884"/>
    <s v=""/>
    <m/>
    <m/>
    <m/>
    <m/>
    <m/>
    <m/>
    <n v="891"/>
    <m/>
    <m/>
    <m/>
    <m/>
    <n v="4.4999999999999998E-2"/>
    <m/>
  </r>
  <r>
    <x v="885"/>
    <s v=""/>
    <m/>
    <m/>
    <m/>
    <m/>
    <m/>
    <m/>
    <n v="892"/>
    <m/>
    <m/>
    <m/>
    <m/>
    <n v="4.4999999999999998E-2"/>
    <m/>
  </r>
  <r>
    <x v="886"/>
    <s v=""/>
    <m/>
    <m/>
    <m/>
    <m/>
    <m/>
    <m/>
    <n v="893"/>
    <m/>
    <m/>
    <m/>
    <m/>
    <n v="4.4999999999999998E-2"/>
    <m/>
  </r>
  <r>
    <x v="887"/>
    <s v=""/>
    <m/>
    <m/>
    <m/>
    <m/>
    <m/>
    <m/>
    <n v="894"/>
    <m/>
    <m/>
    <m/>
    <m/>
    <n v="4.4999999999999998E-2"/>
    <m/>
  </r>
  <r>
    <x v="888"/>
    <s v=""/>
    <m/>
    <m/>
    <m/>
    <m/>
    <m/>
    <m/>
    <n v="895"/>
    <m/>
    <m/>
    <m/>
    <m/>
    <n v="0.04"/>
    <m/>
  </r>
  <r>
    <x v="889"/>
    <s v=""/>
    <m/>
    <m/>
    <m/>
    <m/>
    <m/>
    <m/>
    <n v="896"/>
    <m/>
    <m/>
    <m/>
    <m/>
    <n v="0.04"/>
    <m/>
  </r>
  <r>
    <x v="890"/>
    <s v=""/>
    <m/>
    <m/>
    <m/>
    <m/>
    <m/>
    <m/>
    <n v="897"/>
    <m/>
    <m/>
    <m/>
    <m/>
    <n v="0.04"/>
    <m/>
  </r>
  <r>
    <x v="891"/>
    <s v=""/>
    <m/>
    <m/>
    <m/>
    <m/>
    <m/>
    <m/>
    <n v="898"/>
    <m/>
    <m/>
    <m/>
    <m/>
    <n v="0.04"/>
    <m/>
  </r>
  <r>
    <x v="892"/>
    <s v=""/>
    <m/>
    <m/>
    <m/>
    <m/>
    <m/>
    <m/>
    <n v="899"/>
    <m/>
    <m/>
    <m/>
    <m/>
    <n v="0.04"/>
    <m/>
  </r>
  <r>
    <x v="893"/>
    <s v=""/>
    <m/>
    <m/>
    <m/>
    <m/>
    <m/>
    <m/>
    <n v="900"/>
    <m/>
    <m/>
    <m/>
    <m/>
    <n v="3.5000000000000003E-2"/>
    <m/>
  </r>
  <r>
    <x v="894"/>
    <s v=""/>
    <m/>
    <m/>
    <m/>
    <m/>
    <m/>
    <m/>
    <n v="901"/>
    <m/>
    <m/>
    <m/>
    <m/>
    <n v="3.5000000000000003E-2"/>
    <m/>
  </r>
  <r>
    <x v="895"/>
    <s v=""/>
    <m/>
    <m/>
    <m/>
    <m/>
    <m/>
    <m/>
    <n v="902"/>
    <m/>
    <m/>
    <m/>
    <m/>
    <n v="3.5000000000000003E-2"/>
    <m/>
  </r>
  <r>
    <x v="896"/>
    <s v=""/>
    <m/>
    <m/>
    <m/>
    <m/>
    <m/>
    <m/>
    <n v="903"/>
    <m/>
    <m/>
    <m/>
    <m/>
    <n v="3.5000000000000003E-2"/>
    <m/>
  </r>
  <r>
    <x v="897"/>
    <s v=""/>
    <m/>
    <m/>
    <m/>
    <m/>
    <m/>
    <m/>
    <n v="904"/>
    <m/>
    <m/>
    <m/>
    <m/>
    <n v="3.5000000000000003E-2"/>
    <m/>
  </r>
  <r>
    <x v="898"/>
    <s v=""/>
    <m/>
    <m/>
    <m/>
    <m/>
    <m/>
    <m/>
    <n v="905"/>
    <m/>
    <m/>
    <m/>
    <m/>
    <n v="0.03"/>
    <m/>
  </r>
  <r>
    <x v="899"/>
    <s v=""/>
    <m/>
    <m/>
    <m/>
    <m/>
    <m/>
    <m/>
    <n v="906"/>
    <m/>
    <m/>
    <m/>
    <m/>
    <n v="0.03"/>
    <m/>
  </r>
  <r>
    <x v="900"/>
    <s v=""/>
    <m/>
    <m/>
    <m/>
    <m/>
    <m/>
    <m/>
    <n v="907"/>
    <m/>
    <m/>
    <m/>
    <m/>
    <n v="0.03"/>
    <m/>
  </r>
  <r>
    <x v="901"/>
    <s v=""/>
    <m/>
    <m/>
    <m/>
    <m/>
    <m/>
    <m/>
    <n v="908"/>
    <m/>
    <m/>
    <m/>
    <m/>
    <n v="0.03"/>
    <m/>
  </r>
  <r>
    <x v="902"/>
    <s v=""/>
    <m/>
    <m/>
    <m/>
    <m/>
    <m/>
    <m/>
    <n v="909"/>
    <m/>
    <m/>
    <m/>
    <m/>
    <n v="0.03"/>
    <m/>
  </r>
  <r>
    <x v="903"/>
    <s v=""/>
    <m/>
    <m/>
    <m/>
    <m/>
    <m/>
    <m/>
    <n v="910"/>
    <m/>
    <m/>
    <m/>
    <m/>
    <n v="0.04"/>
    <m/>
  </r>
  <r>
    <x v="904"/>
    <s v=""/>
    <m/>
    <m/>
    <m/>
    <m/>
    <m/>
    <m/>
    <n v="911"/>
    <m/>
    <m/>
    <m/>
    <m/>
    <n v="0.04"/>
    <m/>
  </r>
  <r>
    <x v="905"/>
    <s v=""/>
    <m/>
    <m/>
    <m/>
    <m/>
    <m/>
    <m/>
    <n v="912"/>
    <m/>
    <m/>
    <m/>
    <m/>
    <n v="0.04"/>
    <m/>
  </r>
  <r>
    <x v="906"/>
    <s v=""/>
    <m/>
    <m/>
    <m/>
    <m/>
    <m/>
    <m/>
    <n v="913"/>
    <m/>
    <m/>
    <m/>
    <m/>
    <n v="0.04"/>
    <m/>
  </r>
  <r>
    <x v="907"/>
    <s v=""/>
    <m/>
    <m/>
    <m/>
    <m/>
    <m/>
    <m/>
    <n v="914"/>
    <m/>
    <m/>
    <m/>
    <m/>
    <n v="0.04"/>
    <m/>
  </r>
  <r>
    <x v="908"/>
    <s v=""/>
    <m/>
    <m/>
    <m/>
    <m/>
    <m/>
    <m/>
    <n v="915"/>
    <m/>
    <m/>
    <m/>
    <m/>
    <n v="5.5E-2"/>
    <m/>
  </r>
  <r>
    <x v="909"/>
    <s v=""/>
    <m/>
    <m/>
    <m/>
    <m/>
    <m/>
    <m/>
    <n v="916"/>
    <m/>
    <m/>
    <m/>
    <m/>
    <n v="5.5E-2"/>
    <m/>
  </r>
  <r>
    <x v="910"/>
    <s v=""/>
    <m/>
    <m/>
    <m/>
    <m/>
    <m/>
    <m/>
    <n v="917"/>
    <m/>
    <m/>
    <m/>
    <m/>
    <n v="5.5E-2"/>
    <m/>
  </r>
  <r>
    <x v="911"/>
    <s v=""/>
    <m/>
    <m/>
    <m/>
    <m/>
    <m/>
    <m/>
    <n v="918"/>
    <m/>
    <m/>
    <m/>
    <m/>
    <n v="5.5E-2"/>
    <m/>
  </r>
  <r>
    <x v="912"/>
    <s v=""/>
    <m/>
    <m/>
    <m/>
    <m/>
    <m/>
    <m/>
    <n v="919"/>
    <m/>
    <m/>
    <m/>
    <m/>
    <n v="5.5E-2"/>
    <m/>
  </r>
  <r>
    <x v="913"/>
    <s v=""/>
    <m/>
    <m/>
    <m/>
    <m/>
    <m/>
    <m/>
    <n v="920"/>
    <m/>
    <m/>
    <m/>
    <m/>
    <n v="0.05"/>
    <m/>
  </r>
  <r>
    <x v="914"/>
    <s v=""/>
    <m/>
    <m/>
    <m/>
    <m/>
    <m/>
    <m/>
    <n v="921"/>
    <m/>
    <m/>
    <m/>
    <m/>
    <n v="0.05"/>
    <m/>
  </r>
  <r>
    <x v="915"/>
    <s v=""/>
    <m/>
    <m/>
    <m/>
    <m/>
    <m/>
    <m/>
    <n v="922"/>
    <m/>
    <m/>
    <m/>
    <m/>
    <n v="0.05"/>
    <m/>
  </r>
  <r>
    <x v="916"/>
    <s v=""/>
    <m/>
    <m/>
    <m/>
    <m/>
    <m/>
    <m/>
    <n v="923"/>
    <m/>
    <m/>
    <m/>
    <m/>
    <n v="0.05"/>
    <m/>
  </r>
  <r>
    <x v="917"/>
    <s v=""/>
    <m/>
    <m/>
    <m/>
    <m/>
    <m/>
    <m/>
    <n v="924"/>
    <m/>
    <m/>
    <m/>
    <m/>
    <n v="0.05"/>
    <m/>
  </r>
  <r>
    <x v="918"/>
    <s v=""/>
    <m/>
    <m/>
    <m/>
    <m/>
    <m/>
    <m/>
    <n v="925"/>
    <m/>
    <m/>
    <m/>
    <m/>
    <n v="0.04"/>
    <m/>
  </r>
  <r>
    <x v="919"/>
    <s v=""/>
    <m/>
    <m/>
    <m/>
    <m/>
    <m/>
    <m/>
    <n v="926"/>
    <m/>
    <m/>
    <m/>
    <m/>
    <n v="0.04"/>
    <m/>
  </r>
  <r>
    <x v="920"/>
    <s v=""/>
    <m/>
    <m/>
    <m/>
    <m/>
    <m/>
    <m/>
    <n v="927"/>
    <m/>
    <m/>
    <m/>
    <m/>
    <n v="0.04"/>
    <m/>
  </r>
  <r>
    <x v="921"/>
    <s v=""/>
    <m/>
    <m/>
    <m/>
    <m/>
    <m/>
    <m/>
    <n v="928"/>
    <m/>
    <m/>
    <m/>
    <m/>
    <n v="0.04"/>
    <m/>
  </r>
  <r>
    <x v="922"/>
    <s v=""/>
    <m/>
    <m/>
    <m/>
    <m/>
    <m/>
    <m/>
    <n v="929"/>
    <m/>
    <m/>
    <m/>
    <m/>
    <n v="0.04"/>
    <m/>
  </r>
  <r>
    <x v="923"/>
    <s v=""/>
    <m/>
    <m/>
    <m/>
    <m/>
    <m/>
    <m/>
    <n v="930"/>
    <m/>
    <m/>
    <m/>
    <m/>
    <n v="0.03"/>
    <m/>
  </r>
  <r>
    <x v="924"/>
    <s v=""/>
    <m/>
    <m/>
    <m/>
    <m/>
    <m/>
    <m/>
    <n v="931"/>
    <m/>
    <m/>
    <m/>
    <m/>
    <n v="0.03"/>
    <m/>
  </r>
  <r>
    <x v="925"/>
    <s v=""/>
    <m/>
    <m/>
    <m/>
    <m/>
    <m/>
    <m/>
    <n v="932"/>
    <m/>
    <m/>
    <m/>
    <m/>
    <n v="0.03"/>
    <m/>
  </r>
  <r>
    <x v="926"/>
    <s v=""/>
    <m/>
    <m/>
    <m/>
    <m/>
    <m/>
    <m/>
    <n v="933"/>
    <m/>
    <m/>
    <m/>
    <m/>
    <n v="0.03"/>
    <m/>
  </r>
  <r>
    <x v="927"/>
    <s v=""/>
    <m/>
    <m/>
    <m/>
    <m/>
    <m/>
    <m/>
    <n v="934"/>
    <m/>
    <m/>
    <m/>
    <m/>
    <n v="2.0279560439545097E-2"/>
    <m/>
  </r>
  <r>
    <x v="928"/>
    <s v=""/>
    <m/>
    <m/>
    <m/>
    <m/>
    <m/>
    <m/>
    <n v="935"/>
    <m/>
    <m/>
    <m/>
    <m/>
    <n v="2.0279560439545097E-2"/>
    <m/>
  </r>
  <r>
    <x v="929"/>
    <s v=""/>
    <m/>
    <m/>
    <m/>
    <m/>
    <m/>
    <m/>
    <n v="936"/>
    <m/>
    <m/>
    <m/>
    <m/>
    <n v="2.0279560439545097E-2"/>
    <m/>
  </r>
  <r>
    <x v="930"/>
    <s v=""/>
    <m/>
    <m/>
    <m/>
    <m/>
    <m/>
    <m/>
    <n v="937"/>
    <m/>
    <m/>
    <m/>
    <m/>
    <n v="2.0279560439545097E-2"/>
    <m/>
  </r>
  <r>
    <x v="931"/>
    <s v=""/>
    <m/>
    <m/>
    <m/>
    <m/>
    <m/>
    <m/>
    <n v="938"/>
    <m/>
    <m/>
    <m/>
    <m/>
    <n v="2.0279560439545097E-2"/>
    <m/>
  </r>
  <r>
    <x v="932"/>
    <s v=""/>
    <m/>
    <m/>
    <m/>
    <m/>
    <m/>
    <m/>
    <n v="939"/>
    <m/>
    <m/>
    <m/>
    <m/>
    <n v="1.0139780219772548E-2"/>
    <m/>
  </r>
  <r>
    <x v="933"/>
    <s v=""/>
    <m/>
    <m/>
    <m/>
    <m/>
    <m/>
    <m/>
    <n v="940"/>
    <m/>
    <m/>
    <m/>
    <m/>
    <n v="1.0139780219772548E-2"/>
    <m/>
  </r>
  <r>
    <x v="934"/>
    <s v=""/>
    <m/>
    <m/>
    <m/>
    <m/>
    <m/>
    <m/>
    <n v="941"/>
    <m/>
    <m/>
    <m/>
    <m/>
    <n v="1.0139780219772548E-2"/>
    <m/>
  </r>
  <r>
    <x v="935"/>
    <s v=""/>
    <m/>
    <m/>
    <m/>
    <m/>
    <m/>
    <m/>
    <n v="942"/>
    <m/>
    <m/>
    <m/>
    <m/>
    <n v="1.0139780219772548E-2"/>
    <m/>
  </r>
  <r>
    <x v="936"/>
    <s v=""/>
    <m/>
    <m/>
    <m/>
    <m/>
    <m/>
    <m/>
    <n v="943"/>
    <m/>
    <m/>
    <m/>
    <m/>
    <n v="1.0139780219772548E-2"/>
    <m/>
  </r>
  <r>
    <x v="937"/>
    <s v=""/>
    <m/>
    <m/>
    <m/>
    <m/>
    <m/>
    <m/>
    <n v="944"/>
    <m/>
    <m/>
    <m/>
    <m/>
    <n v="2.0279560439545097E-2"/>
    <m/>
  </r>
  <r>
    <x v="938"/>
    <s v=""/>
    <m/>
    <m/>
    <m/>
    <m/>
    <m/>
    <m/>
    <n v="945"/>
    <m/>
    <m/>
    <m/>
    <m/>
    <n v="2.0279560439545097E-2"/>
    <m/>
  </r>
  <r>
    <x v="939"/>
    <s v=""/>
    <m/>
    <m/>
    <m/>
    <m/>
    <m/>
    <m/>
    <n v="946"/>
    <m/>
    <m/>
    <m/>
    <m/>
    <n v="2.0279560439545097E-2"/>
    <m/>
  </r>
  <r>
    <x v="940"/>
    <s v=""/>
    <m/>
    <m/>
    <m/>
    <m/>
    <m/>
    <m/>
    <n v="947"/>
    <m/>
    <m/>
    <m/>
    <m/>
    <n v="2.0279560439545097E-2"/>
    <m/>
  </r>
  <r>
    <x v="941"/>
    <s v=""/>
    <m/>
    <m/>
    <m/>
    <m/>
    <m/>
    <m/>
    <n v="948"/>
    <m/>
    <m/>
    <m/>
    <m/>
    <n v="2.0279560439545097E-2"/>
    <m/>
  </r>
  <r>
    <x v="942"/>
    <s v=""/>
    <m/>
    <m/>
    <m/>
    <m/>
    <m/>
    <m/>
    <n v="949"/>
    <m/>
    <m/>
    <m/>
    <m/>
    <n v="1.0139780219772548E-2"/>
    <m/>
  </r>
  <r>
    <x v="943"/>
    <s v=""/>
    <m/>
    <m/>
    <m/>
    <m/>
    <m/>
    <m/>
    <n v="950"/>
    <m/>
    <m/>
    <m/>
    <m/>
    <n v="1.0139780219772548E-2"/>
    <m/>
  </r>
  <r>
    <x v="944"/>
    <s v=""/>
    <m/>
    <m/>
    <m/>
    <m/>
    <m/>
    <m/>
    <n v="951"/>
    <m/>
    <m/>
    <m/>
    <m/>
    <n v="1.0139780219772548E-2"/>
    <m/>
  </r>
  <r>
    <x v="945"/>
    <s v=""/>
    <m/>
    <m/>
    <m/>
    <m/>
    <m/>
    <m/>
    <n v="952"/>
    <m/>
    <m/>
    <m/>
    <m/>
    <n v="1.0139780219772548E-2"/>
    <m/>
  </r>
  <r>
    <x v="946"/>
    <s v=""/>
    <m/>
    <m/>
    <m/>
    <m/>
    <m/>
    <m/>
    <n v="953"/>
    <m/>
    <m/>
    <m/>
    <m/>
    <n v="1.0139780219772548E-2"/>
    <m/>
  </r>
  <r>
    <x v="947"/>
    <s v=""/>
    <m/>
    <m/>
    <m/>
    <m/>
    <m/>
    <m/>
    <n v="954"/>
    <m/>
    <m/>
    <m/>
    <m/>
    <n v="3.5485219780231558E-2"/>
    <m/>
  </r>
  <r>
    <x v="948"/>
    <s v=""/>
    <m/>
    <m/>
    <m/>
    <m/>
    <m/>
    <m/>
    <n v="955"/>
    <m/>
    <m/>
    <m/>
    <m/>
    <n v="3.5485219780231558E-2"/>
    <m/>
  </r>
  <r>
    <x v="949"/>
    <s v=""/>
    <m/>
    <m/>
    <m/>
    <m/>
    <m/>
    <m/>
    <n v="956"/>
    <m/>
    <m/>
    <m/>
    <m/>
    <n v="3.5485219780231558E-2"/>
    <m/>
  </r>
  <r>
    <x v="950"/>
    <s v=""/>
    <m/>
    <m/>
    <m/>
    <m/>
    <m/>
    <m/>
    <n v="957"/>
    <m/>
    <m/>
    <m/>
    <m/>
    <n v="3.5485219780231558E-2"/>
    <m/>
  </r>
  <r>
    <x v="951"/>
    <s v=""/>
    <m/>
    <m/>
    <m/>
    <m/>
    <m/>
    <m/>
    <n v="958"/>
    <m/>
    <m/>
    <m/>
    <m/>
    <n v="3.5485219780231558E-2"/>
    <m/>
  </r>
  <r>
    <x v="952"/>
    <s v=""/>
    <m/>
    <m/>
    <m/>
    <m/>
    <m/>
    <m/>
    <n v="959"/>
    <m/>
    <m/>
    <m/>
    <m/>
    <n v="3.5485219780231558E-2"/>
    <m/>
  </r>
  <r>
    <x v="953"/>
    <s v=""/>
    <m/>
    <m/>
    <m/>
    <m/>
    <m/>
    <m/>
    <n v="960"/>
    <m/>
    <m/>
    <m/>
    <m/>
    <n v="0.13180510989009755"/>
    <m/>
  </r>
  <r>
    <x v="954"/>
    <s v=""/>
    <m/>
    <m/>
    <m/>
    <m/>
    <m/>
    <m/>
    <n v="961"/>
    <m/>
    <m/>
    <m/>
    <m/>
    <n v="0.13180510989009755"/>
    <m/>
  </r>
  <r>
    <x v="955"/>
    <s v=""/>
    <m/>
    <m/>
    <m/>
    <m/>
    <m/>
    <m/>
    <n v="962"/>
    <m/>
    <m/>
    <m/>
    <m/>
    <n v="0.13180510989009755"/>
    <m/>
  </r>
  <r>
    <x v="956"/>
    <s v=""/>
    <m/>
    <m/>
    <m/>
    <m/>
    <m/>
    <m/>
    <n v="963"/>
    <m/>
    <m/>
    <m/>
    <m/>
    <n v="0.13180510989009755"/>
    <m/>
  </r>
  <r>
    <x v="957"/>
    <s v=""/>
    <m/>
    <m/>
    <m/>
    <m/>
    <m/>
    <m/>
    <n v="964"/>
    <m/>
    <m/>
    <m/>
    <m/>
    <n v="3.5485219780231558E-2"/>
    <m/>
  </r>
  <r>
    <x v="958"/>
    <s v=""/>
    <m/>
    <m/>
    <m/>
    <m/>
    <m/>
    <m/>
    <n v="965"/>
    <m/>
    <m/>
    <m/>
    <m/>
    <n v="3.5485219780231558E-2"/>
    <m/>
  </r>
  <r>
    <x v="959"/>
    <s v=""/>
    <m/>
    <m/>
    <m/>
    <m/>
    <m/>
    <m/>
    <n v="966"/>
    <m/>
    <m/>
    <m/>
    <m/>
    <n v="3.5485219780231558E-2"/>
    <m/>
  </r>
  <r>
    <x v="960"/>
    <s v=""/>
    <m/>
    <m/>
    <m/>
    <m/>
    <m/>
    <m/>
    <n v="967"/>
    <m/>
    <m/>
    <m/>
    <m/>
    <n v="3.5485219780231558E-2"/>
    <m/>
  </r>
  <r>
    <x v="961"/>
    <s v=""/>
    <m/>
    <m/>
    <m/>
    <m/>
    <m/>
    <m/>
    <n v="968"/>
    <m/>
    <m/>
    <m/>
    <m/>
    <n v="3.5485219780231558E-2"/>
    <m/>
  </r>
  <r>
    <x v="962"/>
    <s v=""/>
    <m/>
    <m/>
    <m/>
    <m/>
    <m/>
    <m/>
    <n v="969"/>
    <m/>
    <m/>
    <m/>
    <m/>
    <n v="4.5625000000004107E-2"/>
    <m/>
  </r>
  <r>
    <x v="963"/>
    <s v=""/>
    <m/>
    <m/>
    <m/>
    <m/>
    <m/>
    <m/>
    <n v="970"/>
    <m/>
    <m/>
    <m/>
    <m/>
    <n v="4.5625000000004107E-2"/>
    <m/>
  </r>
  <r>
    <x v="964"/>
    <s v=""/>
    <m/>
    <m/>
    <m/>
    <m/>
    <m/>
    <m/>
    <n v="971"/>
    <m/>
    <m/>
    <m/>
    <m/>
    <n v="4.5625000000004107E-2"/>
    <m/>
  </r>
  <r>
    <x v="965"/>
    <s v=""/>
    <m/>
    <m/>
    <m/>
    <m/>
    <m/>
    <m/>
    <n v="972"/>
    <m/>
    <m/>
    <m/>
    <m/>
    <n v="4.5625000000004107E-2"/>
    <m/>
  </r>
  <r>
    <x v="966"/>
    <s v=""/>
    <m/>
    <m/>
    <m/>
    <m/>
    <m/>
    <m/>
    <n v="973"/>
    <m/>
    <m/>
    <m/>
    <m/>
    <n v="4.5625000000004107E-2"/>
    <m/>
  </r>
  <r>
    <x v="967"/>
    <s v=""/>
    <m/>
    <m/>
    <m/>
    <m/>
    <m/>
    <m/>
    <n v="974"/>
    <m/>
    <m/>
    <m/>
    <m/>
    <n v="5.0694890109861883E-2"/>
    <m/>
  </r>
  <r>
    <x v="968"/>
    <s v=""/>
    <m/>
    <m/>
    <m/>
    <m/>
    <m/>
    <m/>
    <n v="975"/>
    <m/>
    <m/>
    <m/>
    <m/>
    <n v="5.0694890109861883E-2"/>
    <m/>
  </r>
  <r>
    <x v="969"/>
    <s v=""/>
    <m/>
    <m/>
    <m/>
    <m/>
    <m/>
    <m/>
    <n v="976"/>
    <m/>
    <m/>
    <m/>
    <m/>
    <n v="5.0694890109861883E-2"/>
    <m/>
  </r>
  <r>
    <x v="970"/>
    <s v=""/>
    <m/>
    <m/>
    <m/>
    <m/>
    <m/>
    <m/>
    <n v="977"/>
    <m/>
    <m/>
    <m/>
    <m/>
    <n v="5.0694890109861883E-2"/>
    <m/>
  </r>
  <r>
    <x v="971"/>
    <s v=""/>
    <m/>
    <m/>
    <m/>
    <m/>
    <m/>
    <m/>
    <n v="978"/>
    <m/>
    <m/>
    <m/>
    <m/>
    <n v="5.0694890109861883E-2"/>
    <m/>
  </r>
  <r>
    <x v="972"/>
    <s v=""/>
    <m/>
    <m/>
    <m/>
    <m/>
    <m/>
    <m/>
    <n v="979"/>
    <m/>
    <m/>
    <m/>
    <m/>
    <n v="5.0694890109861883E-2"/>
    <m/>
  </r>
  <r>
    <x v="973"/>
    <s v=""/>
    <m/>
    <m/>
    <m/>
    <m/>
    <m/>
    <m/>
    <n v="980"/>
    <m/>
    <m/>
    <m/>
    <m/>
    <n v="7.6040329670320886E-2"/>
    <m/>
  </r>
  <r>
    <x v="974"/>
    <s v=""/>
    <m/>
    <m/>
    <m/>
    <m/>
    <m/>
    <m/>
    <n v="981"/>
    <m/>
    <m/>
    <m/>
    <m/>
    <n v="7.6040329670320886E-2"/>
    <m/>
  </r>
  <r>
    <x v="975"/>
    <s v=""/>
    <m/>
    <m/>
    <m/>
    <m/>
    <m/>
    <m/>
    <n v="982"/>
    <m/>
    <m/>
    <m/>
    <m/>
    <n v="7.6040329670320886E-2"/>
    <m/>
  </r>
  <r>
    <x v="976"/>
    <s v=""/>
    <m/>
    <m/>
    <m/>
    <m/>
    <m/>
    <m/>
    <n v="983"/>
    <m/>
    <m/>
    <m/>
    <m/>
    <n v="7.6040329670320886E-2"/>
    <m/>
  </r>
  <r>
    <x v="977"/>
    <s v=""/>
    <m/>
    <m/>
    <m/>
    <m/>
    <m/>
    <m/>
    <n v="984"/>
    <m/>
    <m/>
    <m/>
    <m/>
    <n v="8.1110219780235665E-2"/>
    <m/>
  </r>
  <r>
    <x v="978"/>
    <s v=""/>
    <m/>
    <m/>
    <m/>
    <m/>
    <m/>
    <m/>
    <n v="985"/>
    <m/>
    <m/>
    <m/>
    <m/>
    <n v="8.1110219780235665E-2"/>
    <m/>
  </r>
  <r>
    <x v="979"/>
    <s v=""/>
    <m/>
    <m/>
    <m/>
    <m/>
    <m/>
    <m/>
    <n v="986"/>
    <m/>
    <m/>
    <m/>
    <m/>
    <n v="8.1110219780235665E-2"/>
    <m/>
  </r>
  <r>
    <x v="980"/>
    <s v=""/>
    <m/>
    <m/>
    <m/>
    <m/>
    <m/>
    <m/>
    <n v="987"/>
    <m/>
    <m/>
    <m/>
    <m/>
    <n v="8.1110219780235665E-2"/>
    <m/>
  </r>
  <r>
    <x v="981"/>
    <s v=""/>
    <m/>
    <m/>
    <m/>
    <m/>
    <m/>
    <m/>
    <n v="988"/>
    <m/>
    <m/>
    <m/>
    <m/>
    <n v="8.1110219780235665E-2"/>
    <m/>
  </r>
  <r>
    <x v="982"/>
    <s v=""/>
    <m/>
    <m/>
    <m/>
    <m/>
    <m/>
    <m/>
    <n v="989"/>
    <m/>
    <m/>
    <m/>
    <m/>
    <n v="8.0219780219764267E-2"/>
    <m/>
  </r>
  <r>
    <x v="983"/>
    <s v=""/>
    <m/>
    <m/>
    <m/>
    <m/>
    <m/>
    <m/>
    <n v="990"/>
    <m/>
    <m/>
    <m/>
    <m/>
    <n v="8.0219780219764267E-2"/>
    <m/>
  </r>
  <r>
    <x v="984"/>
    <s v=""/>
    <m/>
    <m/>
    <m/>
    <m/>
    <m/>
    <m/>
    <n v="991"/>
    <m/>
    <m/>
    <m/>
    <m/>
    <n v="8.0219780219764267E-2"/>
    <m/>
  </r>
  <r>
    <x v="985"/>
    <s v=""/>
    <m/>
    <m/>
    <m/>
    <m/>
    <m/>
    <m/>
    <n v="992"/>
    <m/>
    <m/>
    <m/>
    <m/>
    <n v="8.0219780219764267E-2"/>
    <m/>
  </r>
  <r>
    <x v="986"/>
    <s v=""/>
    <m/>
    <m/>
    <m/>
    <m/>
    <m/>
    <m/>
    <n v="993"/>
    <m/>
    <m/>
    <m/>
    <m/>
    <n v="8.0219780219764267E-2"/>
    <m/>
  </r>
  <r>
    <x v="987"/>
    <s v=""/>
    <m/>
    <m/>
    <m/>
    <m/>
    <m/>
    <m/>
    <n v="994"/>
    <m/>
    <m/>
    <m/>
    <m/>
    <n v="7.6040329670320886E-2"/>
    <m/>
  </r>
  <r>
    <x v="988"/>
    <s v=""/>
    <m/>
    <m/>
    <m/>
    <m/>
    <m/>
    <m/>
    <n v="995"/>
    <m/>
    <m/>
    <m/>
    <m/>
    <n v="7.6040329670320886E-2"/>
    <m/>
  </r>
  <r>
    <x v="989"/>
    <s v=""/>
    <m/>
    <m/>
    <m/>
    <m/>
    <m/>
    <m/>
    <n v="996"/>
    <m/>
    <m/>
    <m/>
    <m/>
    <n v="7.6040329670320886E-2"/>
    <m/>
  </r>
  <r>
    <x v="990"/>
    <s v=""/>
    <m/>
    <m/>
    <m/>
    <m/>
    <m/>
    <m/>
    <n v="997"/>
    <m/>
    <m/>
    <m/>
    <m/>
    <n v="7.6040329670320886E-2"/>
    <m/>
  </r>
  <r>
    <x v="991"/>
    <s v=""/>
    <m/>
    <m/>
    <m/>
    <m/>
    <m/>
    <m/>
    <n v="998"/>
    <m/>
    <m/>
    <m/>
    <m/>
    <n v="7.0970439560463117E-2"/>
    <m/>
  </r>
  <r>
    <x v="992"/>
    <s v=""/>
    <m/>
    <m/>
    <m/>
    <m/>
    <m/>
    <m/>
    <n v="999"/>
    <m/>
    <m/>
    <m/>
    <m/>
    <n v="7.0970439560463117E-2"/>
    <m/>
  </r>
  <r>
    <x v="993"/>
    <s v=""/>
    <m/>
    <m/>
    <m/>
    <m/>
    <m/>
    <m/>
    <n v="1000"/>
    <m/>
    <m/>
    <m/>
    <m/>
    <n v="7.0970439560463117E-2"/>
    <m/>
  </r>
  <r>
    <x v="994"/>
    <s v=""/>
    <m/>
    <m/>
    <m/>
    <m/>
    <m/>
    <m/>
    <n v="1001"/>
    <m/>
    <m/>
    <m/>
    <m/>
    <n v="7.0970439560463117E-2"/>
    <m/>
  </r>
  <r>
    <x v="995"/>
    <s v=""/>
    <m/>
    <m/>
    <m/>
    <m/>
    <m/>
    <m/>
    <n v="1002"/>
    <m/>
    <m/>
    <m/>
    <m/>
    <n v="7.0970439560463117E-2"/>
    <m/>
  </r>
  <r>
    <x v="996"/>
    <s v=""/>
    <m/>
    <m/>
    <m/>
    <m/>
    <m/>
    <m/>
    <n v="1003"/>
    <m/>
    <m/>
    <m/>
    <m/>
    <n v="6.5904560439549204E-2"/>
    <m/>
  </r>
  <r>
    <x v="997"/>
    <s v=""/>
    <m/>
    <m/>
    <m/>
    <m/>
    <m/>
    <m/>
    <n v="1004"/>
    <m/>
    <m/>
    <m/>
    <m/>
    <n v="6.5904560439549204E-2"/>
    <m/>
  </r>
  <r>
    <x v="998"/>
    <s v=""/>
    <m/>
    <m/>
    <m/>
    <m/>
    <m/>
    <m/>
    <n v="1005"/>
    <m/>
    <m/>
    <m/>
    <m/>
    <n v="6.5904560439549204E-2"/>
    <m/>
  </r>
  <r>
    <x v="999"/>
    <s v=""/>
    <m/>
    <m/>
    <m/>
    <m/>
    <m/>
    <m/>
    <n v="1006"/>
    <m/>
    <m/>
    <m/>
    <m/>
    <n v="6.5904560439549204E-2"/>
    <m/>
  </r>
  <r>
    <x v="1000"/>
    <s v=""/>
    <m/>
    <m/>
    <m/>
    <m/>
    <m/>
    <m/>
    <n v="1007"/>
    <m/>
    <m/>
    <m/>
    <m/>
    <n v="6.5904560439549204E-2"/>
    <m/>
  </r>
  <r>
    <x v="1001"/>
    <s v=""/>
    <m/>
    <m/>
    <m/>
    <m/>
    <m/>
    <m/>
    <n v="1008"/>
    <m/>
    <m/>
    <m/>
    <m/>
    <n v="7.0970439560463117E-2"/>
    <m/>
  </r>
  <r>
    <x v="1002"/>
    <s v=""/>
    <m/>
    <m/>
    <m/>
    <m/>
    <m/>
    <m/>
    <n v="1009"/>
    <m/>
    <m/>
    <m/>
    <m/>
    <n v="7.0970439560463117E-2"/>
    <m/>
  </r>
  <r>
    <x v="1003"/>
    <s v=""/>
    <m/>
    <m/>
    <m/>
    <m/>
    <m/>
    <m/>
    <n v="1010"/>
    <m/>
    <m/>
    <m/>
    <m/>
    <n v="7.0970439560463117E-2"/>
    <m/>
  </r>
  <r>
    <x v="1004"/>
    <s v=""/>
    <m/>
    <m/>
    <m/>
    <m/>
    <m/>
    <m/>
    <n v="1011"/>
    <m/>
    <m/>
    <m/>
    <m/>
    <n v="7.0970439560463117E-2"/>
    <m/>
  </r>
  <r>
    <x v="1005"/>
    <s v=""/>
    <m/>
    <m/>
    <m/>
    <m/>
    <m/>
    <m/>
    <n v="1012"/>
    <m/>
    <m/>
    <m/>
    <m/>
    <n v="6.5904560439549204E-2"/>
    <m/>
  </r>
  <r>
    <x v="1006"/>
    <s v=""/>
    <m/>
    <m/>
    <m/>
    <m/>
    <m/>
    <m/>
    <n v="1013"/>
    <m/>
    <m/>
    <m/>
    <m/>
    <n v="6.5904560439549204E-2"/>
    <m/>
  </r>
  <r>
    <x v="1007"/>
    <s v=""/>
    <m/>
    <m/>
    <m/>
    <m/>
    <m/>
    <m/>
    <n v="1014"/>
    <m/>
    <m/>
    <m/>
    <m/>
    <n v="6.5904560439549204E-2"/>
    <m/>
  </r>
  <r>
    <x v="1008"/>
    <s v=""/>
    <m/>
    <m/>
    <m/>
    <m/>
    <m/>
    <m/>
    <n v="1015"/>
    <m/>
    <m/>
    <m/>
    <m/>
    <n v="6.5904560439549204E-2"/>
    <m/>
  </r>
  <r>
    <x v="1009"/>
    <s v=""/>
    <m/>
    <m/>
    <m/>
    <m/>
    <m/>
    <m/>
    <n v="1016"/>
    <m/>
    <m/>
    <m/>
    <m/>
    <n v="5.5000879120875604E-2"/>
    <m/>
  </r>
  <r>
    <x v="1010"/>
    <s v=""/>
    <m/>
    <m/>
    <m/>
    <m/>
    <m/>
    <m/>
    <n v="1017"/>
    <m/>
    <m/>
    <m/>
    <m/>
    <n v="5.5000879120875604E-2"/>
    <m/>
  </r>
  <r>
    <x v="1011"/>
    <s v=""/>
    <m/>
    <m/>
    <m/>
    <m/>
    <m/>
    <m/>
    <n v="1018"/>
    <m/>
    <m/>
    <m/>
    <m/>
    <n v="5.5000879120875604E-2"/>
    <m/>
  </r>
  <r>
    <x v="1012"/>
    <s v=""/>
    <m/>
    <m/>
    <m/>
    <m/>
    <m/>
    <m/>
    <n v="1019"/>
    <m/>
    <m/>
    <m/>
    <m/>
    <n v="5.5000879120875604E-2"/>
    <m/>
  </r>
  <r>
    <x v="1013"/>
    <s v=""/>
    <m/>
    <m/>
    <m/>
    <m/>
    <m/>
    <m/>
    <n v="1020"/>
    <m/>
    <m/>
    <m/>
    <m/>
    <n v="5.5000879120875604E-2"/>
    <m/>
  </r>
  <r>
    <x v="1014"/>
    <s v=""/>
    <m/>
    <m/>
    <m/>
    <m/>
    <m/>
    <m/>
    <n v="1021"/>
    <m/>
    <m/>
    <m/>
    <m/>
    <n v="3.4999120879132498E-2"/>
    <m/>
  </r>
  <r>
    <x v="1015"/>
    <s v=""/>
    <m/>
    <m/>
    <m/>
    <m/>
    <m/>
    <m/>
    <n v="1022"/>
    <m/>
    <m/>
    <m/>
    <m/>
    <n v="3.4999120879132498E-2"/>
    <m/>
  </r>
  <r>
    <x v="1016"/>
    <s v=""/>
    <m/>
    <m/>
    <m/>
    <m/>
    <m/>
    <m/>
    <n v="1023"/>
    <m/>
    <m/>
    <m/>
    <m/>
    <n v="3.4999120879132498E-2"/>
    <m/>
  </r>
  <r>
    <x v="1017"/>
    <s v=""/>
    <m/>
    <m/>
    <m/>
    <m/>
    <m/>
    <m/>
    <n v="1024"/>
    <m/>
    <m/>
    <m/>
    <m/>
    <n v="3.4999120879132498E-2"/>
    <m/>
  </r>
  <r>
    <x v="1018"/>
    <s v=""/>
    <m/>
    <m/>
    <m/>
    <m/>
    <m/>
    <m/>
    <n v="1025"/>
    <m/>
    <m/>
    <m/>
    <m/>
    <n v="3.4999120879132498E-2"/>
    <m/>
  </r>
  <r>
    <x v="1019"/>
    <s v=""/>
    <m/>
    <m/>
    <m/>
    <m/>
    <m/>
    <m/>
    <n v="1026"/>
    <m/>
    <m/>
    <m/>
    <m/>
    <n v="3.4999120879132498E-2"/>
    <m/>
  </r>
  <r>
    <x v="1020"/>
    <s v=""/>
    <m/>
    <m/>
    <m/>
    <m/>
    <m/>
    <m/>
    <n v="1027"/>
    <m/>
    <m/>
    <m/>
    <m/>
    <n v="3.4999120879132498E-2"/>
    <m/>
  </r>
  <r>
    <x v="1021"/>
    <s v=""/>
    <m/>
    <m/>
    <m/>
    <m/>
    <m/>
    <m/>
    <n v="1028"/>
    <m/>
    <m/>
    <m/>
    <m/>
    <n v="3.4999120879132498E-2"/>
    <m/>
  </r>
  <r>
    <x v="1022"/>
    <s v=""/>
    <m/>
    <m/>
    <m/>
    <m/>
    <m/>
    <m/>
    <n v="1029"/>
    <m/>
    <m/>
    <m/>
    <m/>
    <n v="3.4999120879132498E-2"/>
    <m/>
  </r>
  <r>
    <x v="1023"/>
    <s v=""/>
    <m/>
    <m/>
    <m/>
    <m/>
    <m/>
    <m/>
    <n v="1030"/>
    <m/>
    <m/>
    <m/>
    <m/>
    <n v="5.5000879120875604E-2"/>
    <m/>
  </r>
  <r>
    <x v="1024"/>
    <s v=""/>
    <m/>
    <m/>
    <m/>
    <m/>
    <m/>
    <m/>
    <n v="1031"/>
    <m/>
    <m/>
    <m/>
    <m/>
    <n v="5.5000879120875604E-2"/>
    <m/>
  </r>
  <r>
    <x v="1025"/>
    <s v=""/>
    <m/>
    <m/>
    <m/>
    <m/>
    <m/>
    <m/>
    <n v="1032"/>
    <m/>
    <m/>
    <m/>
    <m/>
    <n v="5.5000879120875604E-2"/>
    <m/>
  </r>
  <r>
    <x v="1026"/>
    <s v=""/>
    <m/>
    <m/>
    <m/>
    <m/>
    <m/>
    <m/>
    <n v="1033"/>
    <m/>
    <m/>
    <m/>
    <m/>
    <n v="5.5000879120875604E-2"/>
    <m/>
  </r>
  <r>
    <x v="1027"/>
    <s v=""/>
    <m/>
    <m/>
    <m/>
    <m/>
    <m/>
    <m/>
    <n v="1034"/>
    <m/>
    <m/>
    <m/>
    <m/>
    <n v="5.5000879120875604E-2"/>
    <m/>
  </r>
  <r>
    <x v="1028"/>
    <s v=""/>
    <m/>
    <m/>
    <m/>
    <m/>
    <m/>
    <m/>
    <n v="1035"/>
    <m/>
    <m/>
    <m/>
    <m/>
    <n v="3.9999560439540165E-2"/>
    <m/>
  </r>
  <r>
    <x v="1029"/>
    <s v=""/>
    <m/>
    <m/>
    <m/>
    <m/>
    <m/>
    <m/>
    <n v="1036"/>
    <m/>
    <m/>
    <m/>
    <m/>
    <n v="3.9999560439540165E-2"/>
    <m/>
  </r>
  <r>
    <x v="1030"/>
    <s v=""/>
    <m/>
    <m/>
    <m/>
    <m/>
    <m/>
    <m/>
    <n v="1037"/>
    <m/>
    <m/>
    <m/>
    <m/>
    <n v="3.9999560439540165E-2"/>
    <m/>
  </r>
  <r>
    <x v="1031"/>
    <s v=""/>
    <m/>
    <m/>
    <m/>
    <m/>
    <m/>
    <m/>
    <n v="1038"/>
    <m/>
    <m/>
    <m/>
    <m/>
    <n v="3.9999560439540165E-2"/>
    <m/>
  </r>
  <r>
    <x v="1032"/>
    <s v=""/>
    <m/>
    <m/>
    <m/>
    <m/>
    <m/>
    <m/>
    <n v="1039"/>
    <m/>
    <m/>
    <m/>
    <m/>
    <n v="3.9999560439540165E-2"/>
    <m/>
  </r>
  <r>
    <x v="1033"/>
    <s v=""/>
    <m/>
    <m/>
    <m/>
    <m/>
    <m/>
    <m/>
    <n v="1040"/>
    <m/>
    <m/>
    <m/>
    <m/>
    <n v="9.5000439560415761E-2"/>
    <m/>
  </r>
  <r>
    <x v="1034"/>
    <s v=""/>
    <m/>
    <m/>
    <m/>
    <m/>
    <m/>
    <m/>
    <n v="1041"/>
    <m/>
    <m/>
    <m/>
    <m/>
    <n v="9.5000439560415761E-2"/>
    <m/>
  </r>
  <r>
    <x v="1035"/>
    <s v=""/>
    <m/>
    <m/>
    <m/>
    <m/>
    <m/>
    <m/>
    <n v="1042"/>
    <m/>
    <m/>
    <m/>
    <m/>
    <n v="9.5000439560415761E-2"/>
    <m/>
  </r>
  <r>
    <x v="1036"/>
    <s v=""/>
    <m/>
    <m/>
    <m/>
    <m/>
    <m/>
    <m/>
    <n v="1043"/>
    <m/>
    <m/>
    <m/>
    <m/>
    <n v="9.5000439560415761E-2"/>
    <m/>
  </r>
  <r>
    <x v="1037"/>
    <s v=""/>
    <m/>
    <m/>
    <m/>
    <m/>
    <m/>
    <m/>
    <n v="1044"/>
    <m/>
    <m/>
    <m/>
    <m/>
    <n v="9.5000439560415761E-2"/>
    <m/>
  </r>
  <r>
    <x v="1038"/>
    <s v=""/>
    <m/>
    <m/>
    <m/>
    <m/>
    <m/>
    <m/>
    <n v="1045"/>
    <m/>
    <m/>
    <m/>
    <m/>
    <n v="5.0000439560411711E-2"/>
    <m/>
  </r>
  <r>
    <x v="1039"/>
    <s v=""/>
    <m/>
    <m/>
    <m/>
    <m/>
    <m/>
    <m/>
    <n v="1046"/>
    <m/>
    <m/>
    <m/>
    <m/>
    <n v="5.0000439560411711E-2"/>
    <m/>
  </r>
  <r>
    <x v="1040"/>
    <s v=""/>
    <m/>
    <m/>
    <m/>
    <m/>
    <m/>
    <m/>
    <n v="1047"/>
    <m/>
    <m/>
    <m/>
    <m/>
    <n v="5.0000439560411711E-2"/>
    <m/>
  </r>
  <r>
    <x v="1041"/>
    <s v=""/>
    <m/>
    <m/>
    <m/>
    <m/>
    <m/>
    <m/>
    <n v="1048"/>
    <m/>
    <m/>
    <m/>
    <m/>
    <n v="5.0000439560411711E-2"/>
    <m/>
  </r>
  <r>
    <x v="1042"/>
    <s v=""/>
    <m/>
    <m/>
    <m/>
    <m/>
    <m/>
    <m/>
    <n v="1049"/>
    <m/>
    <m/>
    <m/>
    <m/>
    <n v="4.5000000000004051E-2"/>
    <m/>
  </r>
  <r>
    <x v="1043"/>
    <s v=""/>
    <m/>
    <m/>
    <m/>
    <m/>
    <m/>
    <m/>
    <n v="1050"/>
    <m/>
    <m/>
    <m/>
    <m/>
    <n v="4.5000000000004051E-2"/>
    <m/>
  </r>
  <r>
    <x v="1044"/>
    <s v=""/>
    <m/>
    <m/>
    <m/>
    <m/>
    <m/>
    <m/>
    <n v="1051"/>
    <m/>
    <m/>
    <m/>
    <m/>
    <n v="4.5000000000004051E-2"/>
    <m/>
  </r>
  <r>
    <x v="1045"/>
    <s v=""/>
    <m/>
    <m/>
    <m/>
    <m/>
    <m/>
    <m/>
    <n v="1052"/>
    <m/>
    <m/>
    <m/>
    <m/>
    <n v="4.5000000000004051E-2"/>
    <m/>
  </r>
  <r>
    <x v="1046"/>
    <s v=""/>
    <m/>
    <m/>
    <m/>
    <m/>
    <m/>
    <m/>
    <n v="1053"/>
    <m/>
    <m/>
    <m/>
    <m/>
    <n v="4.5000000000004051E-2"/>
    <m/>
  </r>
  <r>
    <x v="1047"/>
    <s v=""/>
    <m/>
    <m/>
    <m/>
    <m/>
    <m/>
    <m/>
    <n v="1054"/>
    <m/>
    <m/>
    <m/>
    <m/>
    <n v="5.0000439560411711E-2"/>
    <m/>
  </r>
  <r>
    <x v="1048"/>
    <s v=""/>
    <m/>
    <m/>
    <m/>
    <m/>
    <m/>
    <m/>
    <n v="1055"/>
    <m/>
    <m/>
    <m/>
    <m/>
    <n v="5.0000439560411711E-2"/>
    <m/>
  </r>
  <r>
    <x v="1049"/>
    <s v=""/>
    <m/>
    <m/>
    <m/>
    <m/>
    <m/>
    <m/>
    <n v="1056"/>
    <m/>
    <m/>
    <m/>
    <m/>
    <n v="5.0000439560411711E-2"/>
    <m/>
  </r>
  <r>
    <x v="1050"/>
    <s v=""/>
    <m/>
    <m/>
    <m/>
    <m/>
    <m/>
    <m/>
    <n v="1057"/>
    <m/>
    <m/>
    <m/>
    <m/>
    <n v="5.0000439560411711E-2"/>
    <m/>
  </r>
  <r>
    <x v="1051"/>
    <s v=""/>
    <m/>
    <m/>
    <m/>
    <m/>
    <m/>
    <m/>
    <n v="1058"/>
    <m/>
    <m/>
    <m/>
    <m/>
    <n v="5.0000439560411711E-2"/>
    <m/>
  </r>
  <r>
    <x v="1052"/>
    <s v=""/>
    <m/>
    <m/>
    <m/>
    <m/>
    <m/>
    <m/>
    <n v="1059"/>
    <m/>
    <m/>
    <m/>
    <m/>
    <n v="5.0000439560411711E-2"/>
    <m/>
  </r>
  <r>
    <x v="1053"/>
    <s v=""/>
    <m/>
    <m/>
    <m/>
    <m/>
    <m/>
    <m/>
    <n v="1060"/>
    <m/>
    <m/>
    <m/>
    <m/>
    <n v="5.0000439560411711E-2"/>
    <m/>
  </r>
  <r>
    <x v="1054"/>
    <s v=""/>
    <m/>
    <m/>
    <m/>
    <m/>
    <m/>
    <m/>
    <n v="1061"/>
    <m/>
    <m/>
    <m/>
    <m/>
    <n v="5.0000439560411711E-2"/>
    <m/>
  </r>
  <r>
    <x v="1055"/>
    <s v=""/>
    <m/>
    <m/>
    <m/>
    <m/>
    <m/>
    <m/>
    <n v="1062"/>
    <m/>
    <m/>
    <m/>
    <m/>
    <n v="5.0000439560411711E-2"/>
    <m/>
  </r>
  <r>
    <x v="1056"/>
    <s v=""/>
    <m/>
    <m/>
    <m/>
    <m/>
    <m/>
    <m/>
    <n v="1063"/>
    <m/>
    <m/>
    <m/>
    <m/>
    <n v="5.0000439560411711E-2"/>
    <m/>
  </r>
  <r>
    <x v="1057"/>
    <s v=""/>
    <m/>
    <m/>
    <m/>
    <m/>
    <m/>
    <m/>
    <n v="1064"/>
    <m/>
    <m/>
    <m/>
    <m/>
    <n v="5.0000439560411711E-2"/>
    <m/>
  </r>
  <r>
    <x v="1058"/>
    <s v=""/>
    <m/>
    <m/>
    <m/>
    <m/>
    <m/>
    <m/>
    <n v="1065"/>
    <m/>
    <m/>
    <m/>
    <m/>
    <n v="5.0000439560411711E-2"/>
    <m/>
  </r>
  <r>
    <x v="1059"/>
    <s v=""/>
    <m/>
    <m/>
    <m/>
    <m/>
    <m/>
    <m/>
    <n v="1066"/>
    <m/>
    <m/>
    <m/>
    <m/>
    <n v="5.0000439560411711E-2"/>
    <m/>
  </r>
  <r>
    <x v="1060"/>
    <s v=""/>
    <m/>
    <m/>
    <m/>
    <m/>
    <m/>
    <m/>
    <n v="1067"/>
    <m/>
    <m/>
    <m/>
    <m/>
    <n v="5.0000439560411711E-2"/>
    <m/>
  </r>
  <r>
    <x v="1061"/>
    <s v=""/>
    <m/>
    <m/>
    <m/>
    <m/>
    <m/>
    <m/>
    <n v="1068"/>
    <m/>
    <m/>
    <m/>
    <m/>
    <n v="5.0000439560411711E-2"/>
    <m/>
  </r>
  <r>
    <x v="1062"/>
    <s v=""/>
    <m/>
    <m/>
    <m/>
    <m/>
    <m/>
    <m/>
    <n v="1069"/>
    <m/>
    <m/>
    <m/>
    <m/>
    <n v="5.0000439560411711E-2"/>
    <m/>
  </r>
  <r>
    <x v="1063"/>
    <s v=""/>
    <m/>
    <m/>
    <m/>
    <m/>
    <m/>
    <m/>
    <n v="1070"/>
    <m/>
    <m/>
    <m/>
    <m/>
    <n v="5.0000439560411711E-2"/>
    <m/>
  </r>
  <r>
    <x v="1064"/>
    <s v=""/>
    <m/>
    <m/>
    <m/>
    <m/>
    <m/>
    <m/>
    <n v="1071"/>
    <m/>
    <m/>
    <m/>
    <m/>
    <n v="5.0000439560411711E-2"/>
    <m/>
  </r>
  <r>
    <x v="1065"/>
    <s v=""/>
    <m/>
    <m/>
    <m/>
    <m/>
    <m/>
    <m/>
    <n v="1072"/>
    <m/>
    <m/>
    <m/>
    <m/>
    <n v="5.0000439560411711E-2"/>
    <m/>
  </r>
  <r>
    <x v="1066"/>
    <s v=""/>
    <m/>
    <m/>
    <m/>
    <m/>
    <m/>
    <m/>
    <n v="1073"/>
    <m/>
    <m/>
    <m/>
    <m/>
    <n v="5.0000439560411711E-2"/>
    <m/>
  </r>
  <r>
    <x v="1067"/>
    <s v=""/>
    <m/>
    <m/>
    <m/>
    <m/>
    <m/>
    <m/>
    <n v="1074"/>
    <m/>
    <m/>
    <m/>
    <m/>
    <n v="4.5000000000004051E-2"/>
    <m/>
  </r>
  <r>
    <x v="1068"/>
    <s v=""/>
    <m/>
    <m/>
    <m/>
    <m/>
    <m/>
    <m/>
    <n v="1075"/>
    <m/>
    <m/>
    <m/>
    <m/>
    <n v="4.5000000000004051E-2"/>
    <m/>
  </r>
  <r>
    <x v="1069"/>
    <s v=""/>
    <m/>
    <m/>
    <m/>
    <m/>
    <m/>
    <m/>
    <n v="1076"/>
    <m/>
    <m/>
    <m/>
    <m/>
    <n v="4.5000000000004051E-2"/>
    <m/>
  </r>
  <r>
    <x v="1070"/>
    <s v=""/>
    <m/>
    <m/>
    <m/>
    <m/>
    <m/>
    <m/>
    <n v="1077"/>
    <m/>
    <m/>
    <m/>
    <m/>
    <n v="4.5000000000004051E-2"/>
    <m/>
  </r>
  <r>
    <x v="1071"/>
    <s v=""/>
    <m/>
    <m/>
    <m/>
    <m/>
    <m/>
    <m/>
    <n v="1078"/>
    <m/>
    <m/>
    <m/>
    <m/>
    <n v="4.5000000000004051E-2"/>
    <m/>
  </r>
  <r>
    <x v="1072"/>
    <s v=""/>
    <m/>
    <m/>
    <m/>
    <m/>
    <m/>
    <m/>
    <n v="1079"/>
    <m/>
    <m/>
    <m/>
    <m/>
    <n v="2.9998681318668605E-2"/>
    <m/>
  </r>
  <r>
    <x v="1073"/>
    <s v=""/>
    <m/>
    <m/>
    <m/>
    <m/>
    <m/>
    <m/>
    <n v="1080"/>
    <m/>
    <m/>
    <m/>
    <m/>
    <n v="2.9998681318668605E-2"/>
    <m/>
  </r>
  <r>
    <x v="1074"/>
    <s v=""/>
    <m/>
    <m/>
    <m/>
    <m/>
    <m/>
    <m/>
    <n v="1081"/>
    <m/>
    <m/>
    <m/>
    <m/>
    <n v="2.9998681318668605E-2"/>
    <m/>
  </r>
  <r>
    <x v="1075"/>
    <s v=""/>
    <m/>
    <m/>
    <m/>
    <m/>
    <m/>
    <m/>
    <n v="1082"/>
    <m/>
    <m/>
    <m/>
    <m/>
    <n v="2.9998681318668605E-2"/>
    <m/>
  </r>
  <r>
    <x v="1076"/>
    <s v=""/>
    <m/>
    <m/>
    <m/>
    <m/>
    <m/>
    <m/>
    <n v="1083"/>
    <m/>
    <m/>
    <m/>
    <m/>
    <n v="2.9998681318668605E-2"/>
    <m/>
  </r>
  <r>
    <x v="1077"/>
    <s v=""/>
    <m/>
    <m/>
    <m/>
    <m/>
    <m/>
    <m/>
    <n v="1084"/>
    <m/>
    <m/>
    <m/>
    <m/>
    <n v="3.4999120879132498E-2"/>
    <m/>
  </r>
  <r>
    <x v="1078"/>
    <s v=""/>
    <m/>
    <m/>
    <m/>
    <m/>
    <m/>
    <m/>
    <n v="1085"/>
    <m/>
    <m/>
    <m/>
    <m/>
    <n v="3.4999120879132498E-2"/>
    <m/>
  </r>
  <r>
    <x v="1079"/>
    <s v=""/>
    <m/>
    <m/>
    <m/>
    <m/>
    <m/>
    <m/>
    <n v="1086"/>
    <m/>
    <m/>
    <m/>
    <m/>
    <n v="3.4999120879132498E-2"/>
    <m/>
  </r>
  <r>
    <x v="1080"/>
    <s v=""/>
    <m/>
    <m/>
    <m/>
    <m/>
    <m/>
    <m/>
    <n v="1087"/>
    <m/>
    <m/>
    <m/>
    <m/>
    <n v="3.4999120879132498E-2"/>
    <m/>
  </r>
  <r>
    <x v="1081"/>
    <s v=""/>
    <m/>
    <m/>
    <m/>
    <m/>
    <m/>
    <m/>
    <n v="1088"/>
    <m/>
    <m/>
    <m/>
    <m/>
    <n v="2.9998681318668605E-2"/>
    <m/>
  </r>
  <r>
    <x v="1082"/>
    <s v=""/>
    <m/>
    <m/>
    <m/>
    <m/>
    <m/>
    <m/>
    <n v="1089"/>
    <m/>
    <m/>
    <m/>
    <m/>
    <n v="2.9998681318668605E-2"/>
    <m/>
  </r>
  <r>
    <x v="1083"/>
    <s v=""/>
    <m/>
    <m/>
    <m/>
    <m/>
    <m/>
    <m/>
    <n v="1090"/>
    <m/>
    <m/>
    <m/>
    <m/>
    <n v="2.9998681318668605E-2"/>
    <m/>
  </r>
  <r>
    <x v="1084"/>
    <s v=""/>
    <m/>
    <m/>
    <m/>
    <m/>
    <m/>
    <m/>
    <n v="1091"/>
    <m/>
    <m/>
    <m/>
    <m/>
    <n v="2.9998681318668605E-2"/>
    <m/>
  </r>
  <r>
    <x v="1085"/>
    <s v=""/>
    <m/>
    <m/>
    <m/>
    <m/>
    <m/>
    <m/>
    <n v="1092"/>
    <m/>
    <m/>
    <m/>
    <m/>
    <n v="2.9998681318668605E-2"/>
    <m/>
  </r>
  <r>
    <x v="1086"/>
    <s v=""/>
    <m/>
    <m/>
    <m/>
    <m/>
    <m/>
    <m/>
    <n v="1093"/>
    <m/>
    <m/>
    <m/>
    <m/>
    <n v="2.0001758241743106E-2"/>
    <m/>
  </r>
  <r>
    <x v="1087"/>
    <s v=""/>
    <m/>
    <m/>
    <m/>
    <m/>
    <m/>
    <m/>
    <n v="1094"/>
    <m/>
    <m/>
    <m/>
    <m/>
    <n v="2.0001758241743106E-2"/>
    <m/>
  </r>
  <r>
    <x v="1088"/>
    <s v=""/>
    <m/>
    <m/>
    <m/>
    <m/>
    <m/>
    <m/>
    <n v="1095"/>
    <m/>
    <m/>
    <m/>
    <m/>
    <n v="2.0001758241743106E-2"/>
    <m/>
  </r>
  <r>
    <x v="1089"/>
    <s v=""/>
    <m/>
    <m/>
    <m/>
    <m/>
    <m/>
    <m/>
    <n v="1096"/>
    <m/>
    <m/>
    <m/>
    <m/>
    <n v="2.0001758241743106E-2"/>
    <m/>
  </r>
  <r>
    <x v="1090"/>
    <s v=""/>
    <m/>
    <m/>
    <m/>
    <m/>
    <m/>
    <m/>
    <n v="1097"/>
    <m/>
    <m/>
    <m/>
    <m/>
    <n v="2.0001758241743106E-2"/>
    <m/>
  </r>
  <r>
    <x v="1091"/>
    <s v=""/>
    <m/>
    <m/>
    <m/>
    <m/>
    <m/>
    <m/>
    <n v="1098"/>
    <m/>
    <m/>
    <m/>
    <m/>
    <n v="2.4998241758260945E-2"/>
    <m/>
  </r>
  <r>
    <x v="1092"/>
    <s v=""/>
    <m/>
    <m/>
    <m/>
    <m/>
    <m/>
    <m/>
    <n v="1099"/>
    <m/>
    <m/>
    <m/>
    <m/>
    <n v="2.4998241758260945E-2"/>
    <m/>
  </r>
  <r>
    <x v="1093"/>
    <s v=""/>
    <m/>
    <m/>
    <m/>
    <m/>
    <m/>
    <m/>
    <n v="1100"/>
    <m/>
    <m/>
    <m/>
    <m/>
    <n v="2.4998241758260945E-2"/>
    <m/>
  </r>
  <r>
    <x v="1094"/>
    <s v=""/>
    <m/>
    <m/>
    <m/>
    <m/>
    <m/>
    <m/>
    <n v="1101"/>
    <m/>
    <m/>
    <m/>
    <m/>
    <n v="2.4998241758260945E-2"/>
    <m/>
  </r>
  <r>
    <x v="1095"/>
    <s v=""/>
    <m/>
    <m/>
    <m/>
    <m/>
    <m/>
    <m/>
    <n v="1102"/>
    <m/>
    <m/>
    <m/>
    <m/>
    <n v="2.4998241758260945E-2"/>
    <m/>
  </r>
  <r>
    <x v="1096"/>
    <s v=""/>
    <m/>
    <m/>
    <m/>
    <m/>
    <m/>
    <m/>
    <n v="1103"/>
    <m/>
    <m/>
    <m/>
    <m/>
    <n v="2.4998241758260945E-2"/>
    <m/>
  </r>
  <r>
    <x v="1097"/>
    <s v=""/>
    <m/>
    <m/>
    <m/>
    <m/>
    <m/>
    <m/>
    <n v="1104"/>
    <m/>
    <m/>
    <m/>
    <m/>
    <n v="2.4998241758260945E-2"/>
    <m/>
  </r>
  <r>
    <x v="1098"/>
    <s v=""/>
    <m/>
    <m/>
    <m/>
    <m/>
    <m/>
    <m/>
    <n v="1105"/>
    <m/>
    <m/>
    <m/>
    <m/>
    <n v="2.4998241758260945E-2"/>
    <m/>
  </r>
  <r>
    <x v="1099"/>
    <s v=""/>
    <m/>
    <m/>
    <m/>
    <m/>
    <m/>
    <m/>
    <n v="1106"/>
    <m/>
    <m/>
    <m/>
    <m/>
    <n v="2.4998241758260945E-2"/>
    <m/>
  </r>
  <r>
    <x v="1100"/>
    <s v=""/>
    <m/>
    <m/>
    <m/>
    <m/>
    <m/>
    <m/>
    <n v="1107"/>
    <m/>
    <m/>
    <m/>
    <m/>
    <n v="2.4998241758260945E-2"/>
    <m/>
  </r>
  <r>
    <x v="1101"/>
    <s v=""/>
    <m/>
    <m/>
    <m/>
    <m/>
    <m/>
    <m/>
    <n v="1108"/>
    <m/>
    <m/>
    <m/>
    <m/>
    <n v="2.4998241758260945E-2"/>
    <m/>
  </r>
  <r>
    <x v="1102"/>
    <s v=""/>
    <m/>
    <m/>
    <m/>
    <m/>
    <m/>
    <m/>
    <n v="1109"/>
    <m/>
    <m/>
    <m/>
    <m/>
    <n v="2.4998241758260945E-2"/>
    <m/>
  </r>
  <r>
    <x v="1103"/>
    <s v=""/>
    <m/>
    <m/>
    <m/>
    <m/>
    <m/>
    <m/>
    <n v="1110"/>
    <m/>
    <m/>
    <m/>
    <m/>
    <n v="2.4998241758260945E-2"/>
    <m/>
  </r>
  <r>
    <x v="1104"/>
    <s v=""/>
    <m/>
    <m/>
    <m/>
    <m/>
    <m/>
    <m/>
    <n v="1111"/>
    <m/>
    <m/>
    <m/>
    <m/>
    <n v="2.4998241758260945E-2"/>
    <m/>
  </r>
  <r>
    <x v="1105"/>
    <s v=""/>
    <m/>
    <m/>
    <m/>
    <m/>
    <m/>
    <m/>
    <n v="1112"/>
    <m/>
    <m/>
    <m/>
    <m/>
    <n v="2.4998241758260945E-2"/>
    <m/>
  </r>
  <r>
    <x v="1106"/>
    <s v=""/>
    <m/>
    <m/>
    <m/>
    <m/>
    <m/>
    <m/>
    <n v="1113"/>
    <m/>
    <m/>
    <m/>
    <m/>
    <n v="2.9998681318668605E-2"/>
    <m/>
  </r>
  <r>
    <x v="1107"/>
    <s v=""/>
    <m/>
    <m/>
    <m/>
    <m/>
    <m/>
    <m/>
    <n v="1114"/>
    <m/>
    <m/>
    <m/>
    <m/>
    <n v="2.9998681318668605E-2"/>
    <m/>
  </r>
  <r>
    <x v="1108"/>
    <s v=""/>
    <m/>
    <m/>
    <m/>
    <m/>
    <m/>
    <m/>
    <n v="1115"/>
    <m/>
    <m/>
    <m/>
    <m/>
    <n v="2.9998681318668605E-2"/>
    <m/>
  </r>
  <r>
    <x v="1109"/>
    <s v=""/>
    <m/>
    <m/>
    <m/>
    <m/>
    <m/>
    <m/>
    <n v="1116"/>
    <m/>
    <m/>
    <m/>
    <m/>
    <n v="2.9998681318668605E-2"/>
    <m/>
  </r>
  <r>
    <x v="1110"/>
    <s v=""/>
    <m/>
    <m/>
    <m/>
    <m/>
    <m/>
    <m/>
    <n v="1117"/>
    <m/>
    <m/>
    <m/>
    <m/>
    <n v="3.4999120879132498E-2"/>
    <m/>
  </r>
  <r>
    <x v="1111"/>
    <s v=""/>
    <m/>
    <m/>
    <m/>
    <m/>
    <m/>
    <m/>
    <n v="1118"/>
    <m/>
    <m/>
    <m/>
    <m/>
    <n v="3.4999120879132498E-2"/>
    <m/>
  </r>
  <r>
    <x v="1112"/>
    <s v=""/>
    <m/>
    <m/>
    <m/>
    <m/>
    <m/>
    <m/>
    <n v="1119"/>
    <m/>
    <m/>
    <m/>
    <m/>
    <n v="3.4999120879132498E-2"/>
    <m/>
  </r>
  <r>
    <x v="1113"/>
    <s v=""/>
    <m/>
    <m/>
    <m/>
    <m/>
    <m/>
    <m/>
    <n v="1120"/>
    <m/>
    <m/>
    <m/>
    <m/>
    <n v="3.4999120879132498E-2"/>
    <m/>
  </r>
  <r>
    <x v="1114"/>
    <s v=""/>
    <m/>
    <m/>
    <m/>
    <m/>
    <m/>
    <m/>
    <n v="1121"/>
    <m/>
    <m/>
    <m/>
    <m/>
    <n v="3.4999120879132498E-2"/>
    <m/>
  </r>
  <r>
    <x v="1115"/>
    <s v=""/>
    <m/>
    <m/>
    <m/>
    <m/>
    <m/>
    <m/>
    <n v="1122"/>
    <m/>
    <m/>
    <m/>
    <m/>
    <n v="3.4999120879132498E-2"/>
    <m/>
  </r>
  <r>
    <x v="1116"/>
    <s v=""/>
    <m/>
    <m/>
    <m/>
    <m/>
    <m/>
    <m/>
    <n v="1123"/>
    <m/>
    <m/>
    <m/>
    <m/>
    <n v="3.4999120879132498E-2"/>
    <m/>
  </r>
  <r>
    <x v="1117"/>
    <s v=""/>
    <m/>
    <m/>
    <m/>
    <m/>
    <m/>
    <m/>
    <n v="1124"/>
    <m/>
    <m/>
    <m/>
    <m/>
    <n v="3.4999120879132498E-2"/>
    <m/>
  </r>
  <r>
    <x v="1118"/>
    <s v=""/>
    <m/>
    <m/>
    <m/>
    <m/>
    <m/>
    <m/>
    <n v="1125"/>
    <m/>
    <m/>
    <m/>
    <m/>
    <n v="3.4999120879132498E-2"/>
    <m/>
  </r>
  <r>
    <x v="1119"/>
    <s v=""/>
    <m/>
    <m/>
    <m/>
    <m/>
    <m/>
    <m/>
    <n v="1126"/>
    <m/>
    <m/>
    <m/>
    <m/>
    <n v="3.4999120879132498E-2"/>
    <m/>
  </r>
  <r>
    <x v="1120"/>
    <s v=""/>
    <m/>
    <m/>
    <m/>
    <m/>
    <m/>
    <m/>
    <n v="1127"/>
    <m/>
    <m/>
    <m/>
    <m/>
    <n v="3.4999120879132498E-2"/>
    <m/>
  </r>
  <r>
    <x v="1121"/>
    <s v=""/>
    <m/>
    <m/>
    <m/>
    <m/>
    <m/>
    <m/>
    <n v="1128"/>
    <m/>
    <m/>
    <m/>
    <m/>
    <n v="3.4999120879132498E-2"/>
    <m/>
  </r>
  <r>
    <x v="1122"/>
    <s v=""/>
    <m/>
    <m/>
    <m/>
    <m/>
    <m/>
    <m/>
    <n v="1129"/>
    <m/>
    <m/>
    <m/>
    <m/>
    <n v="3.4999120879132498E-2"/>
    <m/>
  </r>
  <r>
    <x v="1123"/>
    <s v=""/>
    <m/>
    <m/>
    <m/>
    <m/>
    <m/>
    <m/>
    <n v="1130"/>
    <m/>
    <m/>
    <m/>
    <m/>
    <n v="3.4999120879132498E-2"/>
    <m/>
  </r>
  <r>
    <x v="1124"/>
    <s v=""/>
    <m/>
    <m/>
    <m/>
    <m/>
    <m/>
    <m/>
    <n v="1131"/>
    <m/>
    <m/>
    <m/>
    <m/>
    <n v="3.4999120879132498E-2"/>
    <m/>
  </r>
  <r>
    <x v="1125"/>
    <s v=""/>
    <m/>
    <m/>
    <m/>
    <m/>
    <m/>
    <m/>
    <n v="1132"/>
    <m/>
    <m/>
    <m/>
    <m/>
    <n v="2.4998241758260945E-2"/>
    <m/>
  </r>
  <r>
    <x v="1126"/>
    <s v=""/>
    <m/>
    <m/>
    <m/>
    <m/>
    <m/>
    <m/>
    <n v="1133"/>
    <m/>
    <m/>
    <m/>
    <m/>
    <n v="2.4998241758260945E-2"/>
    <m/>
  </r>
  <r>
    <x v="1127"/>
    <s v=""/>
    <m/>
    <m/>
    <m/>
    <m/>
    <m/>
    <m/>
    <n v="1134"/>
    <m/>
    <m/>
    <m/>
    <m/>
    <n v="2.4998241758260945E-2"/>
    <m/>
  </r>
  <r>
    <x v="1128"/>
    <s v=""/>
    <m/>
    <m/>
    <m/>
    <m/>
    <m/>
    <m/>
    <n v="1135"/>
    <m/>
    <m/>
    <m/>
    <m/>
    <n v="2.4998241758260945E-2"/>
    <m/>
  </r>
  <r>
    <x v="1129"/>
    <s v=""/>
    <m/>
    <m/>
    <m/>
    <m/>
    <m/>
    <m/>
    <n v="1136"/>
    <m/>
    <m/>
    <m/>
    <m/>
    <n v="2.4998241758260945E-2"/>
    <m/>
  </r>
  <r>
    <x v="1130"/>
    <s v=""/>
    <m/>
    <m/>
    <m/>
    <m/>
    <m/>
    <m/>
    <n v="1137"/>
    <m/>
    <m/>
    <m/>
    <m/>
    <n v="3.9999560439540165E-2"/>
    <m/>
  </r>
  <r>
    <x v="1131"/>
    <s v=""/>
    <m/>
    <m/>
    <m/>
    <m/>
    <m/>
    <m/>
    <n v="1138"/>
    <m/>
    <m/>
    <m/>
    <m/>
    <n v="3.9999560439540165E-2"/>
    <m/>
  </r>
  <r>
    <x v="1132"/>
    <s v=""/>
    <m/>
    <m/>
    <m/>
    <m/>
    <m/>
    <m/>
    <n v="1139"/>
    <m/>
    <m/>
    <m/>
    <m/>
    <n v="3.9999560439540165E-2"/>
    <m/>
  </r>
  <r>
    <x v="1133"/>
    <s v=""/>
    <m/>
    <m/>
    <m/>
    <m/>
    <m/>
    <m/>
    <n v="1140"/>
    <m/>
    <m/>
    <m/>
    <m/>
    <n v="3.9999560439540165E-2"/>
    <m/>
  </r>
  <r>
    <x v="1134"/>
    <s v=""/>
    <m/>
    <m/>
    <m/>
    <m/>
    <m/>
    <m/>
    <n v="1141"/>
    <m/>
    <m/>
    <m/>
    <m/>
    <n v="2.9998681318668605E-2"/>
    <m/>
  </r>
  <r>
    <x v="1135"/>
    <s v=""/>
    <m/>
    <m/>
    <m/>
    <m/>
    <m/>
    <m/>
    <n v="1142"/>
    <m/>
    <m/>
    <m/>
    <m/>
    <n v="2.9998681318668605E-2"/>
    <m/>
  </r>
  <r>
    <x v="1136"/>
    <s v=""/>
    <m/>
    <m/>
    <m/>
    <m/>
    <m/>
    <m/>
    <n v="1143"/>
    <m/>
    <m/>
    <m/>
    <m/>
    <n v="2.9998681318668605E-2"/>
    <m/>
  </r>
  <r>
    <x v="1137"/>
    <s v=""/>
    <m/>
    <m/>
    <m/>
    <m/>
    <m/>
    <m/>
    <n v="1144"/>
    <m/>
    <m/>
    <m/>
    <m/>
    <n v="2.9998681318668605E-2"/>
    <m/>
  </r>
  <r>
    <x v="1138"/>
    <s v=""/>
    <m/>
    <m/>
    <m/>
    <m/>
    <m/>
    <m/>
    <n v="1145"/>
    <m/>
    <m/>
    <m/>
    <m/>
    <n v="2.9998681318668605E-2"/>
    <m/>
  </r>
  <r>
    <x v="1139"/>
    <s v=""/>
    <m/>
    <m/>
    <m/>
    <m/>
    <m/>
    <m/>
    <n v="1146"/>
    <m/>
    <m/>
    <m/>
    <m/>
    <n v="2.4998241758260945E-2"/>
    <m/>
  </r>
  <r>
    <x v="1140"/>
    <s v=""/>
    <m/>
    <m/>
    <m/>
    <m/>
    <m/>
    <m/>
    <n v="1147"/>
    <m/>
    <m/>
    <m/>
    <m/>
    <n v="2.4998241758260945E-2"/>
    <m/>
  </r>
  <r>
    <x v="1141"/>
    <s v=""/>
    <m/>
    <m/>
    <m/>
    <m/>
    <m/>
    <m/>
    <n v="1148"/>
    <m/>
    <m/>
    <m/>
    <m/>
    <n v="2.4998241758260945E-2"/>
    <m/>
  </r>
  <r>
    <x v="1142"/>
    <s v=""/>
    <m/>
    <m/>
    <m/>
    <m/>
    <m/>
    <m/>
    <n v="1149"/>
    <m/>
    <m/>
    <m/>
    <m/>
    <n v="2.4998241758260945E-2"/>
    <m/>
  </r>
  <r>
    <x v="1143"/>
    <s v=""/>
    <m/>
    <m/>
    <m/>
    <m/>
    <m/>
    <m/>
    <n v="1150"/>
    <m/>
    <m/>
    <m/>
    <m/>
    <n v="2.4998241758260945E-2"/>
    <m/>
  </r>
  <r>
    <x v="1144"/>
    <s v=""/>
    <m/>
    <m/>
    <m/>
    <m/>
    <m/>
    <m/>
    <n v="1151"/>
    <m/>
    <m/>
    <m/>
    <m/>
    <n v="2.4998241758260945E-2"/>
    <m/>
  </r>
  <r>
    <x v="1145"/>
    <s v=""/>
    <m/>
    <m/>
    <m/>
    <m/>
    <m/>
    <m/>
    <n v="1152"/>
    <m/>
    <m/>
    <m/>
    <m/>
    <n v="2.4998241758260945E-2"/>
    <m/>
  </r>
  <r>
    <x v="1146"/>
    <s v=""/>
    <m/>
    <m/>
    <m/>
    <m/>
    <m/>
    <m/>
    <n v="1153"/>
    <m/>
    <m/>
    <m/>
    <m/>
    <n v="2.4998241758260945E-2"/>
    <m/>
  </r>
  <r>
    <x v="1147"/>
    <s v=""/>
    <m/>
    <m/>
    <m/>
    <m/>
    <m/>
    <m/>
    <n v="1154"/>
    <m/>
    <m/>
    <m/>
    <m/>
    <n v="2.4998241758260945E-2"/>
    <m/>
  </r>
  <r>
    <x v="1148"/>
    <s v=""/>
    <m/>
    <m/>
    <m/>
    <m/>
    <m/>
    <m/>
    <n v="1155"/>
    <m/>
    <m/>
    <m/>
    <m/>
    <n v="2.4998241758260945E-2"/>
    <m/>
  </r>
  <r>
    <x v="1149"/>
    <s v=""/>
    <m/>
    <m/>
    <m/>
    <m/>
    <m/>
    <m/>
    <n v="1156"/>
    <m/>
    <m/>
    <m/>
    <m/>
    <n v="2.9998681318668605E-2"/>
    <m/>
  </r>
  <r>
    <x v="1150"/>
    <s v=""/>
    <m/>
    <m/>
    <m/>
    <m/>
    <m/>
    <m/>
    <n v="1157"/>
    <m/>
    <m/>
    <m/>
    <m/>
    <n v="2.9998681318668605E-2"/>
    <m/>
  </r>
  <r>
    <x v="1151"/>
    <s v=""/>
    <m/>
    <m/>
    <m/>
    <m/>
    <m/>
    <m/>
    <n v="1158"/>
    <m/>
    <m/>
    <m/>
    <m/>
    <n v="2.9998681318668605E-2"/>
    <m/>
  </r>
  <r>
    <x v="1152"/>
    <s v=""/>
    <m/>
    <m/>
    <m/>
    <m/>
    <m/>
    <m/>
    <n v="1159"/>
    <m/>
    <m/>
    <m/>
    <m/>
    <n v="2.9998681318668605E-2"/>
    <m/>
  </r>
  <r>
    <x v="1153"/>
    <s v=""/>
    <m/>
    <m/>
    <m/>
    <m/>
    <m/>
    <m/>
    <n v="1160"/>
    <m/>
    <m/>
    <m/>
    <m/>
    <n v="2.9998681318668605E-2"/>
    <m/>
  </r>
  <r>
    <x v="1154"/>
    <s v=""/>
    <m/>
    <m/>
    <m/>
    <m/>
    <m/>
    <m/>
    <n v="1161"/>
    <m/>
    <m/>
    <m/>
    <m/>
    <n v="2.4998241758260945E-2"/>
    <m/>
  </r>
  <r>
    <x v="1155"/>
    <s v=""/>
    <m/>
    <m/>
    <m/>
    <m/>
    <m/>
    <m/>
    <n v="1162"/>
    <m/>
    <m/>
    <m/>
    <m/>
    <n v="2.4998241758260945E-2"/>
    <m/>
  </r>
  <r>
    <x v="1156"/>
    <s v=""/>
    <m/>
    <m/>
    <m/>
    <m/>
    <m/>
    <m/>
    <n v="1163"/>
    <m/>
    <m/>
    <m/>
    <m/>
    <n v="2.4998241758260945E-2"/>
    <m/>
  </r>
  <r>
    <x v="1157"/>
    <s v=""/>
    <m/>
    <m/>
    <m/>
    <m/>
    <m/>
    <m/>
    <n v="1164"/>
    <m/>
    <m/>
    <m/>
    <m/>
    <n v="2.4998241758260945E-2"/>
    <m/>
  </r>
  <r>
    <x v="1158"/>
    <s v=""/>
    <m/>
    <m/>
    <m/>
    <m/>
    <m/>
    <m/>
    <n v="1165"/>
    <m/>
    <m/>
    <m/>
    <m/>
    <n v="2.4998241758260945E-2"/>
    <m/>
  </r>
  <r>
    <x v="1159"/>
    <s v=""/>
    <m/>
    <m/>
    <m/>
    <m/>
    <m/>
    <m/>
    <n v="1166"/>
    <m/>
    <m/>
    <m/>
    <m/>
    <n v="2.9998681318668605E-2"/>
    <m/>
  </r>
  <r>
    <x v="1160"/>
    <s v=""/>
    <m/>
    <m/>
    <m/>
    <m/>
    <m/>
    <m/>
    <n v="1167"/>
    <m/>
    <m/>
    <m/>
    <m/>
    <n v="2.9998681318668605E-2"/>
    <m/>
  </r>
  <r>
    <x v="1161"/>
    <s v=""/>
    <m/>
    <m/>
    <m/>
    <m/>
    <m/>
    <m/>
    <n v="1168"/>
    <m/>
    <m/>
    <m/>
    <m/>
    <n v="2.9998681318668605E-2"/>
    <m/>
  </r>
  <r>
    <x v="1162"/>
    <s v=""/>
    <m/>
    <m/>
    <m/>
    <m/>
    <m/>
    <m/>
    <n v="1169"/>
    <m/>
    <m/>
    <m/>
    <m/>
    <n v="2.9998681318668605E-2"/>
    <m/>
  </r>
  <r>
    <x v="1163"/>
    <s v=""/>
    <m/>
    <m/>
    <m/>
    <m/>
    <m/>
    <m/>
    <n v="1170"/>
    <m/>
    <m/>
    <m/>
    <m/>
    <n v="2.9998681318668605E-2"/>
    <m/>
  </r>
  <r>
    <x v="1164"/>
    <s v=""/>
    <m/>
    <m/>
    <m/>
    <m/>
    <m/>
    <m/>
    <n v="1171"/>
    <m/>
    <m/>
    <m/>
    <m/>
    <n v="2.9998681318668605E-2"/>
    <m/>
  </r>
  <r>
    <x v="1165"/>
    <s v=""/>
    <m/>
    <m/>
    <m/>
    <m/>
    <m/>
    <m/>
    <n v="1172"/>
    <m/>
    <m/>
    <m/>
    <m/>
    <n v="2.9998681318668605E-2"/>
    <m/>
  </r>
  <r>
    <x v="1166"/>
    <s v=""/>
    <m/>
    <m/>
    <m/>
    <m/>
    <m/>
    <m/>
    <n v="1173"/>
    <m/>
    <m/>
    <m/>
    <m/>
    <n v="2.9998681318668605E-2"/>
    <m/>
  </r>
  <r>
    <x v="1167"/>
    <s v=""/>
    <m/>
    <m/>
    <m/>
    <m/>
    <m/>
    <m/>
    <n v="1174"/>
    <m/>
    <m/>
    <m/>
    <m/>
    <n v="2.9998681318668605E-2"/>
    <m/>
  </r>
  <r>
    <x v="1168"/>
    <s v=""/>
    <m/>
    <m/>
    <m/>
    <m/>
    <m/>
    <m/>
    <n v="1175"/>
    <m/>
    <m/>
    <m/>
    <m/>
    <n v="2.9998681318668605E-2"/>
    <m/>
  </r>
  <r>
    <x v="1169"/>
    <s v=""/>
    <m/>
    <m/>
    <m/>
    <m/>
    <m/>
    <m/>
    <n v="1176"/>
    <m/>
    <m/>
    <m/>
    <m/>
    <n v="3.0330989010980587E-2"/>
    <m/>
  </r>
  <r>
    <x v="1170"/>
    <s v=""/>
    <m/>
    <m/>
    <m/>
    <m/>
    <m/>
    <m/>
    <n v="1177"/>
    <m/>
    <m/>
    <m/>
    <m/>
    <n v="3.0330989010980587E-2"/>
    <m/>
  </r>
  <r>
    <x v="1171"/>
    <s v=""/>
    <m/>
    <m/>
    <m/>
    <m/>
    <m/>
    <m/>
    <n v="1178"/>
    <m/>
    <m/>
    <m/>
    <m/>
    <n v="3.0330989010980587E-2"/>
    <m/>
  </r>
  <r>
    <x v="1172"/>
    <s v=""/>
    <m/>
    <m/>
    <m/>
    <m/>
    <m/>
    <m/>
    <n v="1179"/>
    <m/>
    <m/>
    <m/>
    <m/>
    <n v="3.0330989010980587E-2"/>
    <m/>
  </r>
  <r>
    <x v="1173"/>
    <s v=""/>
    <m/>
    <m/>
    <m/>
    <m/>
    <m/>
    <m/>
    <n v="1180"/>
    <m/>
    <m/>
    <m/>
    <m/>
    <n v="3.0330989010980587E-2"/>
    <m/>
  </r>
  <r>
    <x v="1174"/>
    <s v=""/>
    <m/>
    <m/>
    <m/>
    <m/>
    <m/>
    <m/>
    <n v="1181"/>
    <m/>
    <m/>
    <m/>
    <m/>
    <n v="2.4998241758260945E-2"/>
    <m/>
  </r>
  <r>
    <x v="1175"/>
    <s v=""/>
    <m/>
    <m/>
    <m/>
    <m/>
    <m/>
    <m/>
    <n v="1182"/>
    <m/>
    <m/>
    <m/>
    <m/>
    <n v="2.4998241758260945E-2"/>
    <m/>
  </r>
  <r>
    <x v="1176"/>
    <s v=""/>
    <m/>
    <m/>
    <m/>
    <m/>
    <m/>
    <m/>
    <n v="1183"/>
    <m/>
    <m/>
    <m/>
    <m/>
    <n v="2.4998241758260945E-2"/>
    <m/>
  </r>
  <r>
    <x v="1177"/>
    <s v=""/>
    <m/>
    <m/>
    <m/>
    <m/>
    <m/>
    <m/>
    <n v="1184"/>
    <m/>
    <m/>
    <m/>
    <m/>
    <n v="2.4998241758260945E-2"/>
    <m/>
  </r>
  <r>
    <x v="1178"/>
    <s v=""/>
    <m/>
    <m/>
    <m/>
    <m/>
    <m/>
    <m/>
    <n v="1185"/>
    <m/>
    <m/>
    <m/>
    <m/>
    <n v="2.0001758241743106E-2"/>
    <m/>
  </r>
  <r>
    <x v="1179"/>
    <s v=""/>
    <m/>
    <m/>
    <m/>
    <m/>
    <m/>
    <m/>
    <n v="1186"/>
    <m/>
    <m/>
    <m/>
    <m/>
    <n v="2.0001758241743106E-2"/>
    <m/>
  </r>
  <r>
    <x v="1180"/>
    <s v=""/>
    <m/>
    <m/>
    <m/>
    <m/>
    <m/>
    <m/>
    <n v="1187"/>
    <m/>
    <m/>
    <m/>
    <m/>
    <n v="2.0001758241743106E-2"/>
    <m/>
  </r>
  <r>
    <x v="1181"/>
    <s v=""/>
    <m/>
    <m/>
    <m/>
    <m/>
    <m/>
    <m/>
    <n v="1188"/>
    <m/>
    <m/>
    <m/>
    <m/>
    <n v="2.0001758241743106E-2"/>
    <m/>
  </r>
  <r>
    <x v="1182"/>
    <s v=""/>
    <m/>
    <m/>
    <m/>
    <m/>
    <m/>
    <m/>
    <n v="1189"/>
    <m/>
    <m/>
    <m/>
    <m/>
    <n v="2.0001758241743106E-2"/>
    <m/>
  </r>
  <r>
    <x v="1183"/>
    <s v=""/>
    <m/>
    <m/>
    <m/>
    <m/>
    <m/>
    <m/>
    <n v="1190"/>
    <m/>
    <m/>
    <m/>
    <m/>
    <n v="1.5001318681335439E-2"/>
    <m/>
  </r>
  <r>
    <x v="1184"/>
    <s v=""/>
    <m/>
    <m/>
    <m/>
    <m/>
    <m/>
    <m/>
    <n v="1191"/>
    <s v=""/>
    <s v=""/>
    <m/>
    <m/>
    <n v="1.5001318681335439E-2"/>
    <m/>
  </r>
  <r>
    <x v="1185"/>
    <n v="465.864014"/>
    <n v="3.4159000000000002"/>
    <n v="1.0457104000000002"/>
    <m/>
    <n v="0.32400000000000001"/>
    <s v=""/>
    <m/>
    <n v="1192"/>
    <n v="100"/>
    <e v="#VALUE!"/>
    <m/>
    <n v="100"/>
    <n v="1.5001318681335439E-2"/>
    <m/>
  </r>
  <r>
    <x v="1186"/>
    <n v="456.85998499999999"/>
    <n v="3.16983507565249"/>
    <n v="0.8949478841160512"/>
    <m/>
    <n v="0.3177295907128635"/>
    <s v=""/>
    <m/>
    <n v="1193"/>
    <n v="98.067240926662336"/>
    <e v="#VALUE!"/>
    <m/>
    <n v="85.582765947058675"/>
    <n v="1.5001318681335439E-2"/>
    <m/>
  </r>
  <r>
    <x v="1187"/>
    <n v="424.10299700000002"/>
    <n v="2.9480980334327462"/>
    <n v="0.76964894182690435"/>
    <m/>
    <n v="0.29494061394600557"/>
    <s v=""/>
    <m/>
    <n v="1194"/>
    <n v="91.035792474840093"/>
    <e v="#VALUE!"/>
    <m/>
    <n v="73.600582133151235"/>
    <n v="1.5001318681335439E-2"/>
    <m/>
  </r>
  <r>
    <x v="1188"/>
    <n v="399.10000600000001"/>
    <n v="3.0027052542726982"/>
    <n v="0.7978758122412779"/>
    <m/>
    <n v="0.2775307195421467"/>
    <s v=""/>
    <m/>
    <n v="1195"/>
    <n v="85.668777584524904"/>
    <e v="#VALUE!"/>
    <m/>
    <n v="76.299883049960854"/>
    <n v="1.0111648351642214E-2"/>
    <m/>
  </r>
  <r>
    <x v="1189"/>
    <n v="402.09201000000002"/>
    <n v="3.2535447313765342"/>
    <n v="0.93107046164297647"/>
    <m/>
    <n v="0.27960405589445775"/>
    <s v=""/>
    <m/>
    <n v="1196"/>
    <n v="86.311025946726161"/>
    <e v="#VALUE!"/>
    <m/>
    <n v="89.037123628394284"/>
    <n v="1.0111648351642214E-2"/>
    <m/>
  </r>
  <r>
    <x v="1190"/>
    <n v="435.75100700000002"/>
    <n v="3.1592231611436534"/>
    <n v="0.8769817179272914"/>
    <m/>
    <n v="0.30300173783060719"/>
    <s v=""/>
    <m/>
    <n v="1197"/>
    <n v="93.536095063140039"/>
    <e v="#VALUE!"/>
    <m/>
    <n v="83.864683561270056"/>
    <n v="1.0111648351642214E-2"/>
    <m/>
  </r>
  <r>
    <x v="1191"/>
    <n v="423.15600599999999"/>
    <n v="3.072051721079184"/>
    <n v="0.82848641340485674"/>
    <m/>
    <n v="0.2942360797264415"/>
    <s v=""/>
    <m/>
    <n v="1198"/>
    <n v="90.832516202893487"/>
    <e v="#VALUE!"/>
    <m/>
    <n v="79.227137207859514"/>
    <n v="1.0111648351642214E-2"/>
    <m/>
  </r>
  <r>
    <x v="1192"/>
    <n v="411.42898600000001"/>
    <n v="3.0183536946419087"/>
    <n v="0.7994280181621064"/>
    <m/>
    <n v="0.28607440141421003"/>
    <s v=""/>
    <m/>
    <n v="1199"/>
    <n v="88.315253729814813"/>
    <e v="#VALUE!"/>
    <m/>
    <n v="76.448318593953573"/>
    <n v="1.0111648351642214E-2"/>
    <m/>
  </r>
  <r>
    <x v="1193"/>
    <n v="376.92800899999997"/>
    <n v="2.8019002173129346"/>
    <n v="0.6845253673463052"/>
    <m/>
    <n v="0.26206475206856816"/>
    <s v=""/>
    <m/>
    <n v="1200"/>
    <n v="80.909449468659744"/>
    <e v="#VALUE!"/>
    <m/>
    <n v="65.460319352882507"/>
    <n v="1.5163516483517261E-2"/>
    <m/>
  </r>
  <r>
    <x v="1194"/>
    <n v="376.08801299999999"/>
    <n v="2.8872395146106524"/>
    <n v="0.72613688609838412"/>
    <m/>
    <n v="0.26147392680982384"/>
    <s v=""/>
    <m/>
    <n v="1201"/>
    <n v="80.729140199268528"/>
    <e v="#VALUE!"/>
    <m/>
    <n v="69.439577735708085"/>
    <n v="1.5163516483517261E-2"/>
    <m/>
  </r>
  <r>
    <x v="1195"/>
    <n v="387.42700200000002"/>
    <n v="2.8620832075119886"/>
    <n v="0.71339829917408271"/>
    <m/>
    <n v="0.26935031012581057"/>
    <s v=""/>
    <m/>
    <n v="1202"/>
    <n v="83.163109911296985"/>
    <e v="#VALUE!"/>
    <m/>
    <n v="68.221402328415465"/>
    <n v="1.5163516483517261E-2"/>
    <m/>
  </r>
  <r>
    <x v="1196"/>
    <n v="383.98800699999998"/>
    <n v="2.7980317585459331"/>
    <n v="0.68138635898676758"/>
    <m/>
    <n v="0.26695247438357317"/>
    <s v=""/>
    <m/>
    <n v="1203"/>
    <n v="82.424912734298459"/>
    <e v="#VALUE!"/>
    <m/>
    <n v="65.160139842423632"/>
    <n v="1.5163516483517261E-2"/>
    <m/>
  </r>
  <r>
    <x v="1197"/>
    <n v="375.18099999999998"/>
    <n v="2.6816477594851031"/>
    <n v="0.6246274412681897"/>
    <m/>
    <n v="0.26082296238177449"/>
    <s v=""/>
    <m/>
    <n v="1204"/>
    <n v="80.534445401485755"/>
    <e v="#VALUE!"/>
    <m/>
    <n v="59.732354318001391"/>
    <n v="1.5163516483517261E-2"/>
    <m/>
  </r>
  <r>
    <x v="1198"/>
    <n v="320.38900799999999"/>
    <n v="2.4618093464279061"/>
    <n v="0.52202826881148334"/>
    <m/>
    <n v="0.22271459756066708"/>
    <s v=""/>
    <m/>
    <n v="1205"/>
    <n v="68.773075054472869"/>
    <e v="#VALUE!"/>
    <m/>
    <n v="49.920921587036261"/>
    <n v="1.5001318681335439E-2"/>
    <m/>
  </r>
  <r>
    <x v="1199"/>
    <n v="330.58401500000002"/>
    <n v="2.5070945200541961"/>
    <n v="0.54116926649395458"/>
    <m/>
    <n v="0.2297955539427701"/>
    <s v=""/>
    <m/>
    <n v="1206"/>
    <n v="70.961483408332114"/>
    <e v="#VALUE!"/>
    <m/>
    <n v="51.75135166428052"/>
    <n v="1.5001318681335439E-2"/>
    <m/>
  </r>
  <r>
    <x v="1200"/>
    <n v="336.11599699999999"/>
    <n v="2.6317541901713901"/>
    <n v="0.59491522105099626"/>
    <m/>
    <n v="0.23363486409507184"/>
    <s v=""/>
    <m/>
    <n v="1207"/>
    <n v="72.148950530443841"/>
    <e v="#VALUE!"/>
    <m/>
    <n v="56.891011225574132"/>
    <n v="1.5001318681335439E-2"/>
    <m/>
  </r>
  <r>
    <x v="1201"/>
    <n v="352.74798600000003"/>
    <n v="2.7215869844268168"/>
    <n v="0.63545337679374736"/>
    <m/>
    <n v="0.24518940924157878"/>
    <s v=""/>
    <m/>
    <n v="1208"/>
    <n v="75.719088703855121"/>
    <e v="#VALUE!"/>
    <m/>
    <n v="60.767625223364639"/>
    <n v="1.5001318681335439E-2"/>
    <m/>
  </r>
  <r>
    <x v="1202"/>
    <n v="364.68701199999998"/>
    <n v="2.6954616712030832"/>
    <n v="0.62317929123477145"/>
    <m/>
    <n v="0.2534814351239022"/>
    <s v=""/>
    <m/>
    <n v="1209"/>
    <n v="78.281859306694585"/>
    <e v="#VALUE!"/>
    <m/>
    <n v="59.593869510599816"/>
    <n v="1.5001318681335439E-2"/>
    <m/>
  </r>
  <r>
    <x v="1203"/>
    <n v="377.92099000000002"/>
    <n v="2.9102592024725467"/>
    <n v="0.72224155762661668"/>
    <m/>
    <n v="0.26265940928328158"/>
    <s v=""/>
    <m/>
    <n v="1210"/>
    <n v="81.122597720114953"/>
    <e v="#VALUE!"/>
    <m/>
    <n v="69.067072262704528"/>
    <n v="1.5001318681335439E-2"/>
    <m/>
  </r>
  <r>
    <x v="1204"/>
    <n v="391.69198599999999"/>
    <n v="2.9878822819792044"/>
    <n v="0.76067846493622071"/>
    <m/>
    <n v="0.27222332351493506"/>
    <s v=""/>
    <m/>
    <n v="1211"/>
    <n v="84.078609686302144"/>
    <e v="#VALUE!"/>
    <m/>
    <n v="72.74274645601885"/>
    <n v="1.0000879120871553E-2"/>
    <m/>
  </r>
  <r>
    <x v="1205"/>
    <n v="400.95498700000002"/>
    <n v="2.9421109989798473"/>
    <n v="0.73728496307166025"/>
    <m/>
    <n v="0.27865379474181573"/>
    <s v=""/>
    <m/>
    <n v="1212"/>
    <n v="86.06695837210556"/>
    <e v="#VALUE!"/>
    <m/>
    <n v="70.505654631689623"/>
    <n v="1.0000879120871553E-2"/>
    <m/>
  </r>
  <r>
    <x v="1206"/>
    <n v="394.51800500000002"/>
    <n v="2.8507392928886008"/>
    <n v="0.69140755374406315"/>
    <m/>
    <n v="0.27417311533005828"/>
    <s v=""/>
    <m/>
    <n v="1213"/>
    <n v="84.685228552553539"/>
    <e v="#VALUE!"/>
    <m/>
    <n v="66.11845437743213"/>
    <n v="1.0000879120871553E-2"/>
    <m/>
  </r>
  <r>
    <x v="1207"/>
    <n v="382.756012"/>
    <n v="2.8593839435781336"/>
    <n v="0.6955179353034544"/>
    <m/>
    <n v="0.26599211072667861"/>
    <s v=""/>
    <m/>
    <n v="1214"/>
    <n v="82.160458953157089"/>
    <e v="#VALUE!"/>
    <m/>
    <n v="66.511525112828011"/>
    <n v="1.0000879120871553E-2"/>
    <m/>
  </r>
  <r>
    <x v="1208"/>
    <n v="389.23098800000002"/>
    <n v="2.8522678532768562"/>
    <n v="0.69180868853448751"/>
    <m/>
    <n v="0.2704707045443468"/>
    <s v=""/>
    <m/>
    <n v="1215"/>
    <n v="83.550344371522982"/>
    <e v="#VALUE!"/>
    <m/>
    <n v="66.156814404302324"/>
    <n v="2.0001758241743106E-2"/>
    <m/>
  </r>
  <r>
    <x v="1209"/>
    <n v="382.42099000000002"/>
    <n v="2.8789995015565997"/>
    <n v="0.70469205082322051"/>
    <m/>
    <n v="0.26573162383594123"/>
    <s v=""/>
    <m/>
    <n v="1216"/>
    <n v="82.088544834458929"/>
    <e v="#VALUE!"/>
    <m/>
    <n v="67.388834501714854"/>
    <n v="2.0001758241743106E-2"/>
    <m/>
  </r>
  <r>
    <x v="1210"/>
    <n v="386.11801100000002"/>
    <n v="2.8539742793536749"/>
    <n v="0.69235869115469928"/>
    <m/>
    <n v="0.26829357757364286"/>
    <s v=""/>
    <m/>
    <n v="1217"/>
    <n v="82.882128560374269"/>
    <e v="#VALUE!"/>
    <m/>
    <n v="66.209410478723285"/>
    <n v="2.0001758241743106E-2"/>
    <m/>
  </r>
  <r>
    <x v="1211"/>
    <n v="382.96200599999997"/>
    <n v="2.6693767714697079"/>
    <n v="0.60272214159728499"/>
    <m/>
    <n v="0.26609370586222125"/>
    <s v=""/>
    <m/>
    <n v="1218"/>
    <n v="82.204676577573125"/>
    <e v="#VALUE!"/>
    <m/>
    <n v="57.637577439918822"/>
    <n v="2.0001758241743106E-2"/>
    <m/>
  </r>
  <r>
    <x v="1212"/>
    <n v="358.591003"/>
    <n v="2.6685480707549547"/>
    <n v="0.60227612804861597"/>
    <m/>
    <n v="0.24915350316468773"/>
    <s v=""/>
    <m/>
    <n v="1219"/>
    <n v="76.973321017235719"/>
    <e v="#VALUE!"/>
    <m/>
    <n v="57.59492571256974"/>
    <n v="2.0001758241743106E-2"/>
    <m/>
  </r>
  <r>
    <x v="1213"/>
    <n v="354.77700800000002"/>
    <n v="2.6283702966923488"/>
    <n v="0.58393151239673591"/>
    <m/>
    <n v="0.24648424481801295"/>
    <s v=""/>
    <m/>
    <n v="1220"/>
    <n v="76.154628247375214"/>
    <e v="#VALUE!"/>
    <m/>
    <n v="55.84065266987264"/>
    <n v="2.0001758241743106E-2"/>
    <m/>
  </r>
  <r>
    <x v="1214"/>
    <n v="353.21499599999999"/>
    <n v="2.6625499526569101"/>
    <n v="0.59904714738991538"/>
    <m/>
    <n v="0.24539263703351041"/>
    <s v=""/>
    <m/>
    <n v="1221"/>
    <n v="75.819334695381727"/>
    <e v="#VALUE!"/>
    <m/>
    <n v="57.28614226175003"/>
    <n v="2.0001758241743106E-2"/>
    <m/>
  </r>
  <r>
    <x v="1215"/>
    <n v="357.08898900000003"/>
    <n v="2.498261926508107"/>
    <n v="0.52505823435230181"/>
    <m/>
    <n v="0.24807759850426878"/>
    <s v=""/>
    <m/>
    <n v="1222"/>
    <n v="76.650906330790349"/>
    <e v="#VALUE!"/>
    <m/>
    <n v="50.210673466793651"/>
    <n v="2.0001758241743106E-2"/>
    <m/>
  </r>
  <r>
    <x v="1216"/>
    <n v="335.70901500000002"/>
    <n v="2.5703026318193536"/>
    <n v="0.55527355504543974"/>
    <m/>
    <n v="0.23321838867088632"/>
    <s v=""/>
    <m/>
    <n v="1223"/>
    <n v="72.061589844112746"/>
    <e v="#VALUE!"/>
    <m/>
    <n v="53.100127439245099"/>
    <n v="2.0001758241743106E-2"/>
    <m/>
  </r>
  <r>
    <x v="1217"/>
    <n v="345.00900300000001"/>
    <n v="2.5180352031840472"/>
    <n v="0.53262695427985207"/>
    <m/>
    <n v="0.23967288911982534"/>
    <s v=""/>
    <m/>
    <n v="1224"/>
    <n v="74.057877971231321"/>
    <e v="#VALUE!"/>
    <m/>
    <n v="50.934460848802118"/>
    <n v="2.0001758241743106E-2"/>
    <m/>
  </r>
  <r>
    <x v="1218"/>
    <n v="325.56900000000002"/>
    <n v="2.4376230686170897"/>
    <n v="0.49843038057057332"/>
    <m/>
    <n v="0.22615053392707699"/>
    <s v=""/>
    <m/>
    <n v="1225"/>
    <n v="69.884985793300615"/>
    <e v="#VALUE!"/>
    <m/>
    <n v="47.664284544800665"/>
    <n v="2.0001758241743106E-2"/>
    <m/>
  </r>
  <r>
    <x v="1219"/>
    <n v="327.16101099999997"/>
    <n v="2.4592203595670794"/>
    <n v="0.50720209211925338"/>
    <m/>
    <n v="0.22725048027343964"/>
    <s v=""/>
    <m/>
    <n v="1226"/>
    <n v="70.226718778068133"/>
    <e v="#VALUE!"/>
    <m/>
    <n v="48.503112536630915"/>
    <n v="2.0001758241743106E-2"/>
    <m/>
  </r>
  <r>
    <x v="1220"/>
    <n v="330.68301400000001"/>
    <n v="2.525875919615383"/>
    <n v="0.53463313018663883"/>
    <m/>
    <n v="0.22969093296451887"/>
    <s v=""/>
    <m/>
    <n v="1227"/>
    <n v="70.982734030192773"/>
    <e v="#VALUE!"/>
    <m/>
    <n v="51.126308984460586"/>
    <n v="2.0001758241743106E-2"/>
    <m/>
  </r>
  <r>
    <x v="1221"/>
    <n v="339.45800800000001"/>
    <n v="2.598543889693822"/>
    <n v="0.56532791119529902"/>
    <m/>
    <n v="0.23577986740053872"/>
    <s v=""/>
    <m/>
    <n v="1228"/>
    <n v="72.866329615234022"/>
    <e v="#VALUE!"/>
    <m/>
    <n v="54.061613157457259"/>
    <n v="2.0001758241743106E-2"/>
    <m/>
  </r>
  <r>
    <x v="1222"/>
    <n v="349.817993"/>
    <n v="2.5471125381811985"/>
    <n v="0.54288484104574519"/>
    <m/>
    <n v="0.24296935502872377"/>
    <s v=""/>
    <m/>
    <n v="1229"/>
    <n v="75.090151307544431"/>
    <e v="#VALUE!"/>
    <m/>
    <n v="51.915409949613689"/>
    <n v="2.0001758241743106E-2"/>
    <m/>
  </r>
  <r>
    <x v="1223"/>
    <n v="362.26501500000001"/>
    <n v="2.7291478007372874"/>
    <n v="0.62026005440342302"/>
    <m/>
    <n v="0.25159490433434256"/>
    <s v=""/>
    <m/>
    <n v="1230"/>
    <n v="77.761965748227979"/>
    <e v="#VALUE!"/>
    <m/>
    <n v="59.314706481203871"/>
    <n v="2.4998241758260945E-2"/>
    <m/>
  </r>
  <r>
    <x v="1224"/>
    <n v="365.85699499999998"/>
    <n v="2.7345833149683614"/>
    <n v="0.62265652361093426"/>
    <m/>
    <n v="0.25408293951203553"/>
    <s v=""/>
    <m/>
    <n v="1231"/>
    <n v="78.533001907290469"/>
    <e v="#VALUE!"/>
    <m/>
    <n v="59.543877885400605"/>
    <n v="2.4998241758260945E-2"/>
    <m/>
  </r>
  <r>
    <x v="1225"/>
    <n v="367.98498499999999"/>
    <n v="3.1497644627275436"/>
    <n v="0.81163081943166016"/>
    <m/>
    <n v="0.25555414939410981"/>
    <s v=""/>
    <m/>
    <n v="1232"/>
    <n v="78.989785418368882"/>
    <e v="#VALUE!"/>
    <m/>
    <n v="77.615257477754838"/>
    <n v="2.4998241758260945E-2"/>
    <m/>
  </r>
  <r>
    <x v="1226"/>
    <n v="427.27301"/>
    <n v="3.1284038985894917"/>
    <n v="0.80052702905954476"/>
    <m/>
    <n v="0.29672011933288434"/>
    <s v=""/>
    <m/>
    <n v="1233"/>
    <n v="91.716251343680725"/>
    <e v="#VALUE!"/>
    <m/>
    <n v="76.553415654998233"/>
    <n v="2.4998241758260945E-2"/>
    <m/>
  </r>
  <r>
    <x v="1227"/>
    <n v="418.41699199999999"/>
    <n v="2.9576601906776374"/>
    <n v="0.71305884980354761"/>
    <m/>
    <n v="0.29056248702548954"/>
    <s v=""/>
    <m/>
    <n v="1234"/>
    <n v="89.815263558863336"/>
    <e v="#VALUE!"/>
    <m/>
    <n v="68.188941202415847"/>
    <n v="2.4998241758260945E-2"/>
    <m/>
  </r>
  <r>
    <x v="1228"/>
    <n v="388.34899899999999"/>
    <n v="2.8799407420555361"/>
    <n v="0.67534275142133959"/>
    <m/>
    <n v="0.26966122935406539"/>
    <s v=""/>
    <m/>
    <n v="1235"/>
    <n v="83.361021098315604"/>
    <e v="#VALUE!"/>
    <m/>
    <n v="64.582197080696474"/>
    <n v="2.4998241758260945E-2"/>
    <m/>
  </r>
  <r>
    <x v="1229"/>
    <n v="387.78500400000001"/>
    <n v="2.7888576354961412"/>
    <n v="0.63254959147530154"/>
    <m/>
    <n v="0.26926259491571458"/>
    <s v=""/>
    <m/>
    <n v="1236"/>
    <n v="83.239956799925736"/>
    <e v="#VALUE!"/>
    <m/>
    <n v="60.48993980315214"/>
    <n v="2.4998241758260945E-2"/>
    <m/>
  </r>
  <r>
    <x v="1230"/>
    <n v="373.89599600000003"/>
    <n v="2.8283707069585469"/>
    <n v="0.65039623784676837"/>
    <m/>
    <n v="0.2596118589772608"/>
    <s v=""/>
    <m/>
    <n v="1237"/>
    <n v="80.258612977992328"/>
    <e v="#VALUE!"/>
    <m/>
    <n v="62.196592655745633"/>
    <n v="2.4998241758260945E-2"/>
    <m/>
  </r>
  <r>
    <x v="1231"/>
    <n v="380.307007"/>
    <n v="2.6592377576163337"/>
    <n v="0.57254226955703058"/>
    <m/>
    <n v="0.26405642313142158"/>
    <s v=""/>
    <m/>
    <n v="1238"/>
    <n v="81.634767994765099"/>
    <e v="#VALUE!"/>
    <m/>
    <n v="54.751513378563558"/>
    <n v="2.4998241758260945E-2"/>
    <m/>
  </r>
  <r>
    <x v="1232"/>
    <n v="357.87899800000002"/>
    <n v="2.6069862369215882"/>
    <n v="0.54997688241161136"/>
    <m/>
    <n v="0.24847764251221913"/>
    <s v=""/>
    <m/>
    <n v="1239"/>
    <n v="76.820485644980508"/>
    <e v="#VALUE!"/>
    <m/>
    <n v="52.593613146776704"/>
    <n v="2.4998241758260945E-2"/>
    <m/>
  </r>
  <r>
    <x v="1233"/>
    <n v="366.94799799999998"/>
    <n v="2.8002881830016202"/>
    <n v="0.63131011853850294"/>
    <m/>
    <n v="0.2547544135173675"/>
    <s v=""/>
    <m/>
    <n v="1240"/>
    <n v="78.76719106275506"/>
    <e v="#VALUE!"/>
    <m/>
    <n v="60.37141052996153"/>
    <n v="1.978021978020179E-2"/>
    <m/>
  </r>
  <r>
    <x v="1234"/>
    <n v="376.885986"/>
    <n v="2.7884428006435757"/>
    <n v="0.62589455948146078"/>
    <m/>
    <n v="0.26164707225971851"/>
    <s v=""/>
    <m/>
    <n v="1241"/>
    <n v="80.900429025196175"/>
    <e v="#VALUE!"/>
    <m/>
    <n v="59.85352727499513"/>
    <n v="1.978021978020179E-2"/>
    <m/>
  </r>
  <r>
    <x v="1235"/>
    <n v="376.01901199999998"/>
    <n v="2.7362980022302805"/>
    <n v="0.60241388774013727"/>
    <m/>
    <n v="0.26103839508964577"/>
    <s v=""/>
    <m/>
    <n v="1242"/>
    <n v="80.71432879552701"/>
    <e v="#VALUE!"/>
    <m/>
    <n v="57.608099502514001"/>
    <n v="1.978021978020179E-2"/>
    <m/>
  </r>
  <r>
    <x v="1236"/>
    <n v="369.37399299999998"/>
    <n v="2.7959950618242577"/>
    <n v="0.62854943793660578"/>
    <m/>
    <n v="0.256411968927933"/>
    <s v=""/>
    <m/>
    <n v="1243"/>
    <n v="79.287942811569039"/>
    <e v="#VALUE!"/>
    <m/>
    <n v="60.107410037865712"/>
    <n v="1.978021978020179E-2"/>
    <m/>
  </r>
  <r>
    <x v="1237"/>
    <n v="378.24899299999998"/>
    <n v="2.8164703432622158"/>
    <n v="0.63752727506720142"/>
    <m/>
    <n v="0.26255231302999615"/>
    <s v=""/>
    <m/>
    <n v="1244"/>
    <n v="81.193005175969645"/>
    <e v="#VALUE!"/>
    <m/>
    <n v="60.965949565692505"/>
    <n v="2.4998241758260945E-2"/>
    <m/>
  </r>
  <r>
    <x v="1238"/>
    <n v="379.25"/>
    <n v="2.8315346362883629"/>
    <n v="0.6442702939957019"/>
    <m/>
    <n v="0.26324028598674148"/>
    <s v=""/>
    <m/>
    <n v="1245"/>
    <n v="81.407876247767007"/>
    <e v="#VALUE!"/>
    <m/>
    <n v="61.610776176243618"/>
    <n v="2.4998241758260945E-2"/>
    <m/>
  </r>
  <r>
    <x v="1239"/>
    <n v="381.72198500000002"/>
    <n v="2.7844052887669921"/>
    <n v="0.6227490127917209"/>
    <m/>
    <n v="0.26494921330548926"/>
    <s v=""/>
    <m/>
    <n v="1246"/>
    <n v="81.938499976089588"/>
    <e v="#VALUE!"/>
    <m/>
    <n v="59.552722512056953"/>
    <n v="2.4998241758260945E-2"/>
    <m/>
  </r>
  <r>
    <x v="1240"/>
    <n v="375.71798699999999"/>
    <n v="2.7439611887106561"/>
    <n v="0.60458581769534625"/>
    <m/>
    <n v="0.26077511399367576"/>
    <s v=""/>
    <m/>
    <n v="1247"/>
    <n v="80.649712299950252"/>
    <e v="#VALUE!"/>
    <m/>
    <n v="57.815798494052096"/>
    <n v="2.4998241758260945E-2"/>
    <m/>
  </r>
  <r>
    <x v="1241"/>
    <n v="369.44198599999999"/>
    <n v="2.7974848937986061"/>
    <n v="0.62809705447149167"/>
    <m/>
    <n v="0.25641244719150641"/>
    <s v=""/>
    <m/>
    <n v="1248"/>
    <n v="79.302537843156941"/>
    <e v="#VALUE!"/>
    <m/>
    <n v="60.064149163237886"/>
    <n v="2.4998241758260945E-2"/>
    <m/>
  </r>
  <r>
    <x v="1242"/>
    <n v="374.96499599999999"/>
    <n v="2.6862376617228172"/>
    <n v="0.57793545938926916"/>
    <m/>
    <n v="0.26022539074518253"/>
    <s v=""/>
    <m/>
    <n v="1249"/>
    <n v="80.488079081377592"/>
    <e v="#VALUE!"/>
    <m/>
    <n v="55.267257492061766"/>
    <n v="2.4998241758260945E-2"/>
    <m/>
  </r>
  <r>
    <x v="1243"/>
    <n v="361.89498900000001"/>
    <n v="2.6140200855154392"/>
    <n v="0.5467955235245523"/>
    <m/>
    <n v="0.25114828001236611"/>
    <s v=""/>
    <m/>
    <n v="1250"/>
    <n v="77.682537848909703"/>
    <e v="#VALUE!"/>
    <m/>
    <n v="52.289383707434887"/>
    <n v="2.4998241758260945E-2"/>
    <m/>
  </r>
  <r>
    <x v="1244"/>
    <n v="352.20498700000002"/>
    <n v="2.570287681091326"/>
    <n v="0.52843682313929474"/>
    <m/>
    <n v="0.24441724012318516"/>
    <s v=""/>
    <m/>
    <n v="1251"/>
    <n v="75.602531300045854"/>
    <e v="#VALUE!"/>
    <m/>
    <n v="50.533763759000067"/>
    <n v="2.4998241758260945E-2"/>
    <m/>
  </r>
  <r>
    <x v="1245"/>
    <n v="344.33999599999999"/>
    <n v="2.600735490928221"/>
    <n v="0.5408921530028854"/>
    <m/>
    <n v="0.23895300764751648"/>
    <s v=""/>
    <m/>
    <n v="1252"/>
    <n v="73.914272330981106"/>
    <e v="#VALUE!"/>
    <m/>
    <n v="51.724851641801145"/>
    <n v="2.4998241758260945E-2"/>
    <m/>
  </r>
  <r>
    <x v="1246"/>
    <n v="350.83300800000001"/>
    <n v="2.6155573393684834"/>
    <n v="0.54699215136616397"/>
    <m/>
    <n v="0.2434524640558399"/>
    <s v=""/>
    <m/>
    <n v="1253"/>
    <n v="75.308029265381293"/>
    <e v="#VALUE!"/>
    <m/>
    <n v="52.308186986202287"/>
    <n v="2.4998241758260945E-2"/>
    <m/>
  </r>
  <r>
    <x v="1247"/>
    <n v="351.36099200000001"/>
    <n v="2.5618752406805894"/>
    <n v="0.52435153196916762"/>
    <m/>
    <n v="0.2437998089453981"/>
    <s v=""/>
    <m/>
    <n v="1254"/>
    <n v="75.421363625652361"/>
    <e v="#VALUE!"/>
    <m/>
    <n v="50.143092386684451"/>
    <n v="3.4999120879132498E-2"/>
    <m/>
  </r>
  <r>
    <x v="1248"/>
    <n v="345.67300399999999"/>
    <n v="2.4259656618256642"/>
    <n v="0.46866111509259856"/>
    <m/>
    <n v="0.2398468264614779"/>
    <s v=""/>
    <m/>
    <n v="1255"/>
    <n v="74.200409048980546"/>
    <e v="#VALUE!"/>
    <m/>
    <n v="44.817486284213921"/>
    <n v="3.4999120879132498E-2"/>
    <m/>
  </r>
  <r>
    <x v="1249"/>
    <n v="326.85501099999999"/>
    <n v="2.3716561905101825"/>
    <n v="0.4476241692824024"/>
    <m/>
    <n v="0.22678397147844626"/>
    <s v=""/>
    <m/>
    <n v="1256"/>
    <n v="70.161034374292754"/>
    <e v="#VALUE!"/>
    <m/>
    <n v="42.805749018313513"/>
    <n v="3.4999120879132498E-2"/>
    <m/>
  </r>
  <r>
    <x v="1250"/>
    <n v="319.78500400000001"/>
    <n v="2.309244993728087"/>
    <n v="0.4240147682776349"/>
    <m/>
    <n v="0.22187276689638918"/>
    <s v=""/>
    <m/>
    <n v="1257"/>
    <n v="68.643422627616829"/>
    <e v="#VALUE!"/>
    <m/>
    <n v="40.548011024623534"/>
    <n v="3.4999120879132498E-2"/>
    <m/>
  </r>
  <r>
    <x v="1251"/>
    <n v="311.17898600000001"/>
    <n v="2.3568014091507217"/>
    <n v="0.44142640930516064"/>
    <m/>
    <n v="0.21589613262965571"/>
    <s v=""/>
    <m/>
    <n v="1258"/>
    <n v="66.796098571374088"/>
    <e v="#VALUE!"/>
    <m/>
    <n v="42.213064850953053"/>
    <n v="3.4999120879132498E-2"/>
    <m/>
  </r>
  <r>
    <x v="1252"/>
    <n v="321.067993"/>
    <n v="2.4606717754026497"/>
    <n v="0.48016431249990982"/>
    <m/>
    <n v="0.22273973760894211"/>
    <s v=""/>
    <m/>
    <n v="1259"/>
    <n v="68.91882252145794"/>
    <e v="#VALUE!"/>
    <m/>
    <n v="45.917522910732238"/>
    <n v="5.4395604395611148E-2"/>
    <m/>
  </r>
  <r>
    <x v="1253"/>
    <n v="332.016998"/>
    <n v="2.4803167128486781"/>
    <n v="0.48777302142757695"/>
    <m/>
    <n v="0.23032957446572463"/>
    <s v=""/>
    <m/>
    <n v="1260"/>
    <n v="71.269080251388544"/>
    <e v="#VALUE!"/>
    <m/>
    <n v="46.645134391661102"/>
    <n v="5.4395604395611148E-2"/>
    <m/>
  </r>
  <r>
    <x v="1254"/>
    <n v="334.38501000000002"/>
    <n v="2.3908024068813036"/>
    <n v="0.45251175634216306"/>
    <m/>
    <n v="0.23196629367521288"/>
    <s v=""/>
    <m/>
    <n v="1261"/>
    <n v="71.777385664306749"/>
    <e v="#VALUE!"/>
    <m/>
    <n v="43.273142960246261"/>
    <n v="5.4395604395611148E-2"/>
    <m/>
  </r>
  <r>
    <x v="1255"/>
    <n v="319.15200800000002"/>
    <n v="2.4304942000063749"/>
    <n v="0.46742540629671231"/>
    <m/>
    <n v="0.22138748001263578"/>
    <s v=""/>
    <m/>
    <n v="1262"/>
    <n v="68.507546925485428"/>
    <e v="#VALUE!"/>
    <m/>
    <n v="44.69931697119128"/>
    <n v="5.4395604395611148E-2"/>
    <m/>
  </r>
  <r>
    <x v="1256"/>
    <n v="317.70098899999999"/>
    <n v="2.317168866109875"/>
    <n v="0.42368510680525923"/>
    <m/>
    <n v="0.2203637383429683"/>
    <s v=""/>
    <m/>
    <n v="1263"/>
    <n v="68.196078566394689"/>
    <e v="#VALUE!"/>
    <m/>
    <n v="40.516485903292072"/>
    <n v="3.9560439560459806E-2"/>
    <m/>
  </r>
  <r>
    <x v="1257"/>
    <n v="312.71899400000001"/>
    <n v="2.3025895472673783"/>
    <n v="0.41830370735549105"/>
    <m/>
    <n v="0.21690248175652832"/>
    <s v=""/>
    <m/>
    <n v="1264"/>
    <n v="67.126668856633344"/>
    <e v="#VALUE!"/>
    <m/>
    <n v="40.001869289574913"/>
    <n v="3.9560439560459806E-2"/>
    <m/>
  </r>
  <r>
    <x v="1258"/>
    <n v="310.91400099999998"/>
    <n v="2.3724069803614021"/>
    <n v="0.44361782855995374"/>
    <m/>
    <n v="0.21564492239846358"/>
    <s v=""/>
    <m/>
    <n v="1265"/>
    <n v="66.739218238908649"/>
    <e v="#VALUE!"/>
    <m/>
    <n v="42.42262758025106"/>
    <n v="3.9560439560459806E-2"/>
    <m/>
  </r>
  <r>
    <x v="1259"/>
    <n v="314.07900999999998"/>
    <n v="2.3339077247213522"/>
    <n v="0.42911752886628995"/>
    <m/>
    <n v="0.21782878197510219"/>
    <s v=""/>
    <m/>
    <n v="1266"/>
    <n v="67.418602974558141"/>
    <e v="#VALUE!"/>
    <m/>
    <n v="41.035981746599241"/>
    <n v="3.9560439560459806E-2"/>
    <m/>
  </r>
  <r>
    <x v="1260"/>
    <n v="265.08401500000002"/>
    <n v="2.033178801227931"/>
    <n v="0.31841826241229876"/>
    <m/>
    <n v="0.18383405988028848"/>
    <s v=""/>
    <m/>
    <n v="1267"/>
    <n v="56.90158652176985"/>
    <e v="#VALUE!"/>
    <m/>
    <n v="30.449946984585665"/>
    <n v="2.9998681318668605E-2"/>
    <m/>
  </r>
  <r>
    <x v="1261"/>
    <n v="274.61099200000001"/>
    <n v="2.1197353600604365"/>
    <n v="0.34548850959096078"/>
    <m/>
    <n v="0.19043600048772955"/>
    <s v=""/>
    <m/>
    <n v="1268"/>
    <n v="58.946598953230158"/>
    <e v="#VALUE!"/>
    <m/>
    <n v="33.038641443267728"/>
    <n v="2.9998681318668605E-2"/>
    <m/>
  </r>
  <r>
    <x v="1262"/>
    <n v="286.07699600000001"/>
    <n v="2.1798534837305596"/>
    <n v="0.36504189941900178"/>
    <m/>
    <n v="0.19838223006698266"/>
    <s v=""/>
    <m/>
    <n v="1269"/>
    <n v="61.407833059198254"/>
    <e v="#VALUE!"/>
    <m/>
    <n v="34.908508074415415"/>
    <n v="2.9998681318668605E-2"/>
    <m/>
  </r>
  <r>
    <x v="1263"/>
    <n v="294.13501000000002"/>
    <n v="2.0982376541107586"/>
    <n v="0.33766660630922568"/>
    <m/>
    <n v="0.20396481126281302"/>
    <s v=""/>
    <m/>
    <n v="1270"/>
    <n v="63.13752536378567"/>
    <e v="#VALUE!"/>
    <m/>
    <n v="32.290642448351441"/>
    <n v="2.9998681318668605E-2"/>
    <m/>
  </r>
  <r>
    <x v="1264"/>
    <n v="282.38299599999999"/>
    <n v="2.1502804931814392"/>
    <n v="0.35437473788301121"/>
    <m/>
    <n v="0.19581040490192986"/>
    <s v=""/>
    <m/>
    <n v="1271"/>
    <n v="60.614897805779002"/>
    <e v="#VALUE!"/>
    <m/>
    <n v="33.88842053048446"/>
    <n v="2.9998681318668605E-2"/>
    <m/>
  </r>
  <r>
    <x v="1265"/>
    <n v="266.14599600000003"/>
    <n v="1.9826178323333763"/>
    <n v="0.29900486740331506"/>
    <m/>
    <n v="0.18453691226589619"/>
    <s v=""/>
    <m/>
    <n v="1272"/>
    <n v="57.12954596231166"/>
    <e v="#VALUE!"/>
    <m/>
    <n v="28.593467885880738"/>
    <n v="2.4998241758260945E-2"/>
    <m/>
  </r>
  <r>
    <x v="1266"/>
    <n v="267.39401199999998"/>
    <n v="1.6719363328758758"/>
    <n v="0.20527068114250549"/>
    <m/>
    <n v="0.18539742012605412"/>
    <s v=""/>
    <m/>
    <n v="1273"/>
    <n v="57.397438729835002"/>
    <e v="#VALUE!"/>
    <m/>
    <n v="19.629782886591304"/>
    <n v="2.4998241758260945E-2"/>
    <m/>
  </r>
  <r>
    <x v="1267"/>
    <n v="223.89399700000001"/>
    <n v="1.3182244771818032"/>
    <n v="0.11840317318281865"/>
    <m/>
    <n v="0.1552326797978649"/>
    <s v=""/>
    <m/>
    <n v="1274"/>
    <n v="48.059946738019562"/>
    <e v="#VALUE!"/>
    <m/>
    <n v="11.32274989163526"/>
    <n v="2.4998241758260945E-2"/>
    <m/>
  </r>
  <r>
    <x v="1268"/>
    <n v="176.89700300000001"/>
    <n v="1.5530101382566883"/>
    <n v="0.16056102098553099"/>
    <m/>
    <n v="0.12264500823787336"/>
    <s v=""/>
    <m/>
    <n v="1275"/>
    <n v="37.971811018654897"/>
    <e v="#VALUE!"/>
    <m/>
    <n v="15.354253049939159"/>
    <n v="2.4998241758260945E-2"/>
    <m/>
  </r>
  <r>
    <x v="1269"/>
    <n v="209.070007"/>
    <n v="1.5399108195806783"/>
    <n v="0.15783361056061618"/>
    <m/>
    <n v="0.14494720044574372"/>
    <s v=""/>
    <m/>
    <n v="1276"/>
    <n v="44.877904435005362"/>
    <e v="#VALUE!"/>
    <m/>
    <n v="15.093434143967217"/>
    <n v="2.4998241758260945E-2"/>
    <m/>
  </r>
  <r>
    <x v="1270"/>
    <n v="212.90699799999999"/>
    <n v="1.5635551690857186"/>
    <n v="0.16260294169092188"/>
    <m/>
    <n v="0.14759200056116137"/>
    <s v=""/>
    <m/>
    <n v="1277"/>
    <n v="45.701533409275086"/>
    <e v="#VALUE!"/>
    <m/>
    <n v="15.549519416745005"/>
    <n v="2.4998241758260945E-2"/>
    <m/>
  </r>
  <r>
    <x v="1271"/>
    <n v="211.378006"/>
    <n v="1.6786776614166721"/>
    <n v="0.18652518698677051"/>
    <m/>
    <n v="0.14652825448774259"/>
    <s v=""/>
    <m/>
    <n v="1278"/>
    <n v="45.373327762551753"/>
    <e v="#VALUE!"/>
    <m/>
    <n v="17.837174325393576"/>
    <n v="2.4998241758260945E-2"/>
    <m/>
  </r>
  <r>
    <x v="1272"/>
    <n v="227.32200599999999"/>
    <n v="1.7266499869952869"/>
    <n v="0.19716251484388289"/>
    <m/>
    <n v="0.15757661086432409"/>
    <s v=""/>
    <m/>
    <n v="1279"/>
    <n v="48.795785716129593"/>
    <e v="#VALUE!"/>
    <m/>
    <n v="18.854408911289671"/>
    <n v="2.4998241758260945E-2"/>
    <m/>
  </r>
  <r>
    <x v="1273"/>
    <n v="233.516998"/>
    <n v="1.7225621577896535"/>
    <n v="0.1962055674888237"/>
    <m/>
    <n v="0.16186668438371052"/>
    <s v=""/>
    <m/>
    <n v="1280"/>
    <n v="50.125571192970483"/>
    <e v="#VALUE!"/>
    <m/>
    <n v="18.762897212155838"/>
    <n v="2.4998241758260945E-2"/>
    <m/>
  </r>
  <r>
    <x v="1274"/>
    <n v="254.07899499999999"/>
    <n v="2.0226395242041448"/>
    <n v="0.26447061078203127"/>
    <m/>
    <n v="0.17610586658608188"/>
    <s v=""/>
    <m/>
    <n v="1281"/>
    <n v="54.539304896814798"/>
    <e v="#VALUE!"/>
    <m/>
    <n v="25.290999380137293"/>
    <n v="2.0001758241743106E-2"/>
    <m/>
  </r>
  <r>
    <x v="1275"/>
    <n v="273.16699199999999"/>
    <n v="1.9484715440973026"/>
    <n v="0.24504570689267918"/>
    <m/>
    <n v="0.18933110848787849"/>
    <s v=""/>
    <m/>
    <n v="1282"/>
    <n v="58.636637256982887"/>
    <e v="#VALUE!"/>
    <m/>
    <n v="23.433419701351269"/>
    <n v="2.0001758241743106E-2"/>
    <m/>
  </r>
  <r>
    <x v="1276"/>
    <n v="263.35101300000002"/>
    <n v="1.7296534286176544"/>
    <n v="0.18998459889051389"/>
    <m/>
    <n v="0.18252293627274704"/>
    <s v=""/>
    <m/>
    <n v="1283"/>
    <n v="56.529589125980443"/>
    <e v="#VALUE!"/>
    <m/>
    <n v="18.167993632894333"/>
    <n v="2.0001758241743106E-2"/>
    <m/>
  </r>
  <r>
    <x v="1277"/>
    <n v="233.348007"/>
    <n v="1.726491393571187"/>
    <n v="0.18926740576788176"/>
    <m/>
    <n v="0.16172428722990395"/>
    <s v=""/>
    <m/>
    <n v="1284"/>
    <n v="50.089296444348243"/>
    <e v="#VALUE!"/>
    <m/>
    <n v="18.099409336263818"/>
    <n v="2.0001758241743106E-2"/>
    <m/>
  </r>
  <r>
    <x v="1278"/>
    <n v="232.77200300000001"/>
    <n v="1.6738966877644901"/>
    <n v="0.17771478635395874"/>
    <m/>
    <n v="0.16132088273563974"/>
    <s v=""/>
    <m/>
    <n v="1285"/>
    <n v="49.96565435509256"/>
    <e v="#VALUE!"/>
    <m/>
    <n v="16.994646544010532"/>
    <n v="2.0001758241743106E-2"/>
    <m/>
  </r>
  <r>
    <x v="1279"/>
    <n v="226.49099699999999"/>
    <n v="1.7609769233680213"/>
    <n v="0.19613496797049015"/>
    <m/>
    <n v="0.15695562277787359"/>
    <s v=""/>
    <m/>
    <n v="1286"/>
    <n v="48.617405550453178"/>
    <e v="#VALUE!"/>
    <m/>
    <n v="18.756145867009653"/>
    <n v="1.5001318681335439E-2"/>
    <m/>
  </r>
  <r>
    <x v="1280"/>
    <n v="237.45399499999999"/>
    <n v="1.6797607813236517"/>
    <n v="0.17802228496042166"/>
    <m/>
    <n v="0.16454856981356744"/>
    <s v=""/>
    <m/>
    <n v="1287"/>
    <n v="50.970666946599565"/>
    <e v="#VALUE!"/>
    <m/>
    <n v="17.02405225772084"/>
    <n v="1.5001318681335439E-2"/>
    <m/>
  </r>
  <r>
    <x v="1281"/>
    <n v="227.51100199999999"/>
    <n v="1.6765093319023476"/>
    <n v="0.17731196873175784"/>
    <m/>
    <n v="0.1576542673810615"/>
    <s v=""/>
    <m/>
    <n v="1288"/>
    <n v="48.836354636312386"/>
    <e v="#VALUE!"/>
    <m/>
    <n v="16.956125590006355"/>
    <n v="1.5001318681335439E-2"/>
    <m/>
  </r>
  <r>
    <x v="1282"/>
    <n v="227.66499300000001"/>
    <n v="1.6043293671568168"/>
    <n v="0.16202477662464906"/>
    <m/>
    <n v="0.15775686968790001"/>
    <s v=""/>
    <m/>
    <n v="1289"/>
    <n v="48.869409561220152"/>
    <e v="#VALUE!"/>
    <m/>
    <n v="15.494230202228938"/>
    <n v="1.5001318681335439E-2"/>
    <m/>
  </r>
  <r>
    <x v="1283"/>
    <n v="216.92300399999999"/>
    <n v="1.6422462339502562"/>
    <n v="0.16966317082153187"/>
    <m/>
    <n v="0.1503094654008825"/>
    <s v=""/>
    <m/>
    <n v="1290"/>
    <n v="46.563588833028"/>
    <e v="#VALUE!"/>
    <m/>
    <n v="16.224680448959084"/>
    <n v="1.5001318681335439E-2"/>
    <m/>
  </r>
  <r>
    <x v="1284"/>
    <n v="223.38900799999999"/>
    <n v="1.6261362904823595"/>
    <n v="0.16627501790058369"/>
    <m/>
    <n v="0.15477777835740159"/>
    <s v=""/>
    <m/>
    <n v="1291"/>
    <n v="47.951548367502795"/>
    <e v="#VALUE!"/>
    <m/>
    <n v="15.900675550380264"/>
    <n v="2.0001758241743106E-2"/>
    <m/>
  </r>
  <r>
    <x v="1285"/>
    <n v="220.28199799999999"/>
    <n v="1.6239560101288966"/>
    <n v="0.1658093804447025"/>
    <m/>
    <n v="0.15262107643520126"/>
    <s v=""/>
    <m/>
    <n v="1292"/>
    <n v="47.284613402227713"/>
    <e v="#VALUE!"/>
    <m/>
    <n v="15.85614721290928"/>
    <n v="2.0001758241743106E-2"/>
    <m/>
  </r>
  <r>
    <x v="1286"/>
    <n v="219.73199500000001"/>
    <n v="1.6189468769297253"/>
    <n v="0.1647668550893284"/>
    <m/>
    <n v="0.15223604770596522"/>
    <s v=""/>
    <m/>
    <n v="1293"/>
    <n v="47.16655255539871"/>
    <e v="#VALUE!"/>
    <m/>
    <n v="15.756451794811294"/>
    <n v="2.0001758241743106E-2"/>
    <m/>
  </r>
  <r>
    <x v="1287"/>
    <n v="219.20799299999999"/>
    <n v="1.6378185728744197"/>
    <n v="0.16858806028740486"/>
    <m/>
    <n v="0.15186905261690548"/>
    <s v=""/>
    <m/>
    <n v="1294"/>
    <n v="47.054072950996378"/>
    <e v="#VALUE!"/>
    <m/>
    <n v="16.121868950275797"/>
    <n v="2.0001758241743106E-2"/>
    <m/>
  </r>
  <r>
    <x v="1288"/>
    <n v="221.96899400000001"/>
    <n v="1.7385459261837557"/>
    <n v="0.18930213943183707"/>
    <m/>
    <n v="0.15377789367287498"/>
    <s v=""/>
    <m/>
    <n v="1295"/>
    <n v="47.646735384029895"/>
    <e v="#VALUE!"/>
    <m/>
    <n v="18.102730873847772"/>
    <n v="2.0001758241743106E-2"/>
    <m/>
  </r>
  <r>
    <x v="1289"/>
    <n v="233.421997"/>
    <n v="1.7987839812437614"/>
    <n v="0.20232374095690822"/>
    <m/>
    <n v="0.16169558417191046"/>
    <s v=""/>
    <m/>
    <n v="1296"/>
    <n v="50.105178761457196"/>
    <e v="#VALUE!"/>
    <m/>
    <n v="19.347970619485871"/>
    <n v="1.5001318681335439E-2"/>
    <m/>
  </r>
  <r>
    <x v="1290"/>
    <n v="243.779999"/>
    <n v="1.7448027851493895"/>
    <n v="0.19015767469894729"/>
    <m/>
    <n v="0.16886636179323072"/>
    <s v=""/>
    <m/>
    <n v="1297"/>
    <n v="52.328574793072555"/>
    <e v="#VALUE!"/>
    <m/>
    <n v="18.184544659682764"/>
    <n v="1.5001318681335439E-2"/>
    <m/>
  </r>
  <r>
    <x v="1291"/>
    <n v="236.41000399999999"/>
    <n v="1.7738262445045785"/>
    <n v="0.19646051297308195"/>
    <m/>
    <n v="0.16375690529529063"/>
    <s v=""/>
    <m/>
    <n v="1298"/>
    <n v="50.746569147965992"/>
    <e v="#VALUE!"/>
    <m/>
    <n v="18.787277335396293"/>
    <n v="1.5001318681335439E-2"/>
    <m/>
  </r>
  <r>
    <x v="1292"/>
    <n v="240.25100699999999"/>
    <n v="1.799440170152073"/>
    <n v="0.20211017485333116"/>
    <m/>
    <n v="0.16641316672333764"/>
    <s v=""/>
    <m/>
    <n v="1299"/>
    <n v="51.571059317751889"/>
    <e v="#VALUE!"/>
    <m/>
    <n v="19.327547555549906"/>
    <n v="1.5001318681335439E-2"/>
    <m/>
  </r>
  <r>
    <x v="1293"/>
    <n v="235.99499499999999"/>
    <n v="1.7631698063792576"/>
    <n v="0.19389317908071138"/>
    <m/>
    <n v="0.16345241804594143"/>
    <s v=""/>
    <m/>
    <n v="1300"/>
    <n v="50.65748542663782"/>
    <e v="#VALUE!"/>
    <m/>
    <n v="18.541766351440259"/>
    <n v="2.0001758241743106E-2"/>
    <m/>
  </r>
  <r>
    <x v="1294"/>
    <n v="238.99800099999999"/>
    <n v="1.7618178479154807"/>
    <n v="0.19357276095023537"/>
    <m/>
    <n v="0.16552802069593614"/>
    <s v=""/>
    <m/>
    <n v="1301"/>
    <n v="51.302095422206186"/>
    <e v="#VALUE!"/>
    <m/>
    <n v="18.511125159531296"/>
    <n v="2.0001758241743106E-2"/>
    <m/>
  </r>
  <r>
    <x v="1295"/>
    <n v="238.88999899999999"/>
    <n v="1.7522893181645964"/>
    <n v="0.19145612189186037"/>
    <m/>
    <n v="0.16544891309550513"/>
    <s v=""/>
    <m/>
    <n v="1302"/>
    <n v="51.278912262152097"/>
    <e v="#VALUE!"/>
    <m/>
    <n v="18.30871356848515"/>
    <n v="2.0001758241743106E-2"/>
    <m/>
  </r>
  <r>
    <x v="1296"/>
    <n v="237.337006"/>
    <n v="1.7443935741824359"/>
    <n v="0.18970812324103664"/>
    <m/>
    <n v="0.16436907289006009"/>
    <s v=""/>
    <m/>
    <n v="1303"/>
    <n v="50.945554682830682"/>
    <e v="#VALUE!"/>
    <m/>
    <n v="18.141554606422257"/>
    <n v="2.0001758241743106E-2"/>
    <m/>
  </r>
  <r>
    <x v="1297"/>
    <n v="236.43600499999999"/>
    <n v="1.8725975570914548"/>
    <n v="0.21756733946149431"/>
    <m/>
    <n v="0.16374081774253879"/>
    <s v=""/>
    <m/>
    <n v="1304"/>
    <n v="50.752150390392671"/>
    <e v="#VALUE!"/>
    <m/>
    <n v="20.805697204646169"/>
    <n v="2.0001758241743106E-2"/>
    <m/>
  </r>
  <r>
    <x v="1298"/>
    <n v="260.35699499999998"/>
    <n v="2.0335301747474754"/>
    <n v="0.25487203454300239"/>
    <m/>
    <n v="0.18029292376919209"/>
    <s v=""/>
    <m/>
    <n v="1305"/>
    <n v="55.886908448781789"/>
    <e v="#VALUE!"/>
    <m/>
    <n v="24.37309933448136"/>
    <n v="1.5001318681335439E-2"/>
    <m/>
  </r>
  <r>
    <x v="1299"/>
    <n v="275.04599000000002"/>
    <n v="2.0778033458699738"/>
    <n v="0.26593827209602289"/>
    <m/>
    <n v="0.19045985317008693"/>
    <s v=""/>
    <m/>
    <n v="1306"/>
    <n v="59.039973411640247"/>
    <e v="#VALUE!"/>
    <m/>
    <n v="25.431350027313762"/>
    <n v="1.5001318681335439E-2"/>
    <m/>
  </r>
  <r>
    <x v="1300"/>
    <n v="281.98998999999998"/>
    <n v="2.014069319206726"/>
    <n v="0.24959387267574173"/>
    <m/>
    <n v="0.19526325112870799"/>
    <s v=""/>
    <m/>
    <n v="1307"/>
    <n v="60.530537136530135"/>
    <e v="#VALUE!"/>
    <m/>
    <n v="23.868355203863487"/>
    <n v="1.5001318681335439E-2"/>
    <m/>
  </r>
  <r>
    <x v="1301"/>
    <n v="272.739014"/>
    <n v="2.0366080198334129"/>
    <n v="0.25514968518862036"/>
    <m/>
    <n v="0.18885252086657794"/>
    <s v=""/>
    <m/>
    <n v="1308"/>
    <n v="58.544769676071176"/>
    <e v="#VALUE!"/>
    <m/>
    <n v="24.399650724389879"/>
    <n v="1.5001318681335439E-2"/>
    <m/>
  </r>
  <r>
    <x v="1302"/>
    <n v="275.60000600000001"/>
    <n v="2.0109066415654921"/>
    <n v="0.24868022045221244"/>
    <m/>
    <n v="0.19082858903466265"/>
    <s v=""/>
    <m/>
    <n v="1309"/>
    <n v="59.158895668640334"/>
    <e v="#VALUE!"/>
    <m/>
    <n v="23.780983764932664"/>
    <n v="1.5001318681335439E-2"/>
    <m/>
  </r>
  <r>
    <x v="1303"/>
    <n v="274.81201199999998"/>
    <n v="2.1351794527659438"/>
    <n v="0.27931690497423722"/>
    <m/>
    <n v="0.19026811567235252"/>
    <s v=""/>
    <m/>
    <n v="1310"/>
    <n v="58.989748884102468"/>
    <e v="#VALUE!"/>
    <m/>
    <n v="26.710732242333744"/>
    <n v="1.5001318681335439E-2"/>
    <m/>
  </r>
  <r>
    <x v="1304"/>
    <n v="289.86200000000002"/>
    <n v="2.1508189492901133"/>
    <n v="0.28337494022156579"/>
    <m/>
    <n v="0.20068286205447733"/>
    <s v=""/>
    <m/>
    <n v="1311"/>
    <n v="62.220302768438344"/>
    <e v="#VALUE!"/>
    <m/>
    <n v="27.098797164259413"/>
    <n v="1.5001318681335439E-2"/>
    <m/>
  </r>
  <r>
    <x v="1305"/>
    <n v="291.52499399999999"/>
    <n v="2.1846338551701003"/>
    <n v="0.29225047678762239"/>
    <m/>
    <n v="0.20182896498216052"/>
    <s v=""/>
    <m/>
    <n v="1312"/>
    <n v="62.577272602987527"/>
    <e v="#VALUE!"/>
    <m/>
    <n v="27.947553814863308"/>
    <n v="1.5001318681335439E-2"/>
    <m/>
  </r>
  <r>
    <x v="1306"/>
    <n v="296.12701399999997"/>
    <n v="2.1694680467053535"/>
    <n v="0.28815850342790617"/>
    <m/>
    <n v="0.20500970547725403"/>
    <s v=""/>
    <m/>
    <n v="1313"/>
    <n v="63.565118811688244"/>
    <e v="#VALUE!"/>
    <m/>
    <n v="27.556243432972085"/>
    <n v="1.5001318681335439E-2"/>
    <m/>
  </r>
  <r>
    <x v="1307"/>
    <n v="294.11801100000002"/>
    <n v="2.1027726003611948"/>
    <n v="0.27040869448736571"/>
    <m/>
    <n v="0.20361356642550282"/>
    <s v=""/>
    <m/>
    <n v="1314"/>
    <n v="63.133876444897503"/>
    <e v="#VALUE!"/>
    <m/>
    <n v="25.858851024850253"/>
    <n v="1.5001318681335439E-2"/>
    <m/>
  </r>
  <r>
    <x v="1308"/>
    <n v="285.68499800000001"/>
    <n v="2.1412757713711783"/>
    <n v="0.28021121316768949"/>
    <m/>
    <n v="0.19776007340670237"/>
    <s v=""/>
    <m/>
    <n v="1315"/>
    <n v="61.323688762103011"/>
    <e v="#VALUE!"/>
    <m/>
    <n v="26.796253835449036"/>
    <n v="3.9999560439540165E-2"/>
    <m/>
  </r>
  <r>
    <x v="1309"/>
    <n v="290.59500100000002"/>
    <n v="2.1035495917084819"/>
    <n v="0.27030516291873607"/>
    <m/>
    <n v="0.20115369510794404"/>
    <s v=""/>
    <m/>
    <n v="1316"/>
    <n v="62.377645035274178"/>
    <e v="#VALUE!"/>
    <m/>
    <n v="25.848950428219517"/>
    <n v="3.9999560439540165E-2"/>
    <m/>
  </r>
  <r>
    <x v="1310"/>
    <n v="285.06698599999999"/>
    <n v="1.8881345481929739"/>
    <n v="0.21491807669797539"/>
    <m/>
    <n v="0.19732199425187621"/>
    <s v=""/>
    <m/>
    <n v="1317"/>
    <n v="61.191029449207463"/>
    <e v="#VALUE!"/>
    <m/>
    <n v="20.552351463462099"/>
    <n v="3.9999560439540165E-2"/>
    <m/>
  </r>
  <r>
    <x v="1311"/>
    <n v="255.88000500000001"/>
    <n v="1.9220290915844265"/>
    <n v="0.22260767809265014"/>
    <m/>
    <n v="0.17711429668287507"/>
    <s v=""/>
    <m/>
    <n v="1318"/>
    <n v="54.925900544015832"/>
    <e v="#VALUE!"/>
    <m/>
    <n v="21.287698591565132"/>
    <n v="3.9999560439540165E-2"/>
    <m/>
  </r>
  <r>
    <x v="1312"/>
    <n v="260.95599399999998"/>
    <n v="1.9278659314216424"/>
    <n v="0.22393302206820986"/>
    <m/>
    <n v="0.18062307909226691"/>
    <s v=""/>
    <m/>
    <n v="1319"/>
    <n v="56.015486527791772"/>
    <e v="#VALUE!"/>
    <m/>
    <n v="21.414439606626253"/>
    <n v="3.9999560439540165E-2"/>
    <m/>
  </r>
  <r>
    <x v="1313"/>
    <n v="267.89498900000001"/>
    <n v="1.9644149644514746"/>
    <n v="0.23234070490451894"/>
    <m/>
    <n v="0.18541148988676318"/>
    <s v=""/>
    <m/>
    <n v="1320"/>
    <n v="57.504975904835611"/>
    <e v="#VALUE!"/>
    <m/>
    <n v="22.218455980213921"/>
    <n v="2.0001758241743106E-2"/>
    <m/>
  </r>
  <r>
    <x v="1314"/>
    <n v="266.57699600000001"/>
    <n v="1.8084767560100139"/>
    <n v="0.1954303033277929"/>
    <m/>
    <n v="0.18449449816458036"/>
    <s v=""/>
    <m/>
    <n v="1321"/>
    <n v="57.222062230374377"/>
    <e v="#VALUE!"/>
    <m/>
    <n v="18.688759653513333"/>
    <n v="2.0001758241743106E-2"/>
    <m/>
  </r>
  <r>
    <x v="1315"/>
    <n v="247.47200000000001"/>
    <n v="1.8127115236569886"/>
    <n v="0.19632215075364892"/>
    <m/>
    <n v="0.17126771925631021"/>
    <s v=""/>
    <m/>
    <n v="1322"/>
    <n v="53.12108095131812"/>
    <e v="#VALUE!"/>
    <m/>
    <n v="18.774045926448554"/>
    <n v="2.0001758241743106E-2"/>
    <m/>
  </r>
  <r>
    <x v="1316"/>
    <n v="246.27600100000001"/>
    <n v="1.8297050652194187"/>
    <n v="0.19997921886065603"/>
    <m/>
    <n v="0.17043556921950048"/>
    <s v=""/>
    <m/>
    <n v="1323"/>
    <n v="52.86435388847184"/>
    <e v="#VALUE!"/>
    <m/>
    <n v="19.123766853677271"/>
    <n v="2.0001758241743106E-2"/>
    <m/>
  </r>
  <r>
    <x v="1317"/>
    <n v="248.56599399999999"/>
    <n v="1.81843945428493"/>
    <n v="0.19749310956215677"/>
    <m/>
    <n v="0.1720158840758361"/>
    <s v=""/>
    <m/>
    <n v="1324"/>
    <n v="53.355912139631371"/>
    <e v="#VALUE!"/>
    <m/>
    <n v="18.886023277779081"/>
    <n v="2.0001758241743106E-2"/>
    <m/>
  </r>
  <r>
    <x v="1318"/>
    <n v="242.878998"/>
    <n v="1.8218986646507989"/>
    <n v="0.19817361957699897"/>
    <m/>
    <n v="0.16806717112671843"/>
    <s v=""/>
    <m/>
    <n v="1325"/>
    <n v="52.135170500634544"/>
    <e v="#VALUE!"/>
    <m/>
    <n v="18.951099613908301"/>
    <n v="3.4999120879132498E-2"/>
    <m/>
  </r>
  <r>
    <x v="1319"/>
    <n v="247.45399499999999"/>
    <n v="1.7973948384550755"/>
    <n v="0.19281992120434843"/>
    <m/>
    <n v="0.17122851632077873"/>
    <s v=""/>
    <m/>
    <n v="1326"/>
    <n v="53.117216089586172"/>
    <e v="#VALUE!"/>
    <m/>
    <n v="18.439132020141372"/>
    <n v="3.4999120879132498E-2"/>
    <m/>
  </r>
  <r>
    <x v="1320"/>
    <n v="244.223007"/>
    <n v="1.8196300025328456"/>
    <n v="0.19756703580348159"/>
    <m/>
    <n v="0.16898840015814026"/>
    <s v=""/>
    <m/>
    <n v="1327"/>
    <n v="52.423668637346175"/>
    <e v="#VALUE!"/>
    <m/>
    <n v="18.893092753355187"/>
    <n v="3.4999120879132498E-2"/>
    <m/>
  </r>
  <r>
    <x v="1321"/>
    <n v="247.08900499999999"/>
    <n v="1.8616187171265972"/>
    <n v="0.20666028555302304"/>
    <m/>
    <n v="0.17096705746921034"/>
    <s v=""/>
    <m/>
    <n v="1328"/>
    <n v="53.038869192416307"/>
    <e v="#VALUE!"/>
    <m/>
    <n v="19.762669048048391"/>
    <n v="3.4999120879132498E-2"/>
    <m/>
  </r>
  <r>
    <x v="1322"/>
    <n v="260.72100799999998"/>
    <n v="1.8797141203192564"/>
    <n v="0.21057745090744079"/>
    <m/>
    <n v="0.180380600445052"/>
    <s v=""/>
    <m/>
    <n v="1329"/>
    <n v="55.965045628100384"/>
    <e v="#VALUE!"/>
    <m/>
    <n v="20.137262755294465"/>
    <n v="2.0001758241743106E-2"/>
    <m/>
  </r>
  <r>
    <x v="1323"/>
    <n v="255.274002"/>
    <n v="1.8624981213744993"/>
    <n v="0.20669552446636155"/>
    <m/>
    <n v="0.17660747648230304"/>
    <s v=""/>
    <m/>
    <n v="1330"/>
    <n v="54.795819021986098"/>
    <e v="#VALUE!"/>
    <m/>
    <n v="19.766038902009726"/>
    <n v="2.0001758241743106E-2"/>
    <m/>
  </r>
  <r>
    <x v="1324"/>
    <n v="253.06399500000001"/>
    <n v="1.8022804190168225"/>
    <n v="0.19330685465216707"/>
    <m/>
    <n v="0.17507395956123412"/>
    <s v=""/>
    <m/>
    <n v="1331"/>
    <n v="54.321430158801661"/>
    <e v="#VALUE!"/>
    <m/>
    <n v="18.485696867140945"/>
    <n v="2.0001758241743106E-2"/>
    <m/>
  </r>
  <r>
    <x v="1325"/>
    <n v="244.75100699999999"/>
    <n v="1.7921822312109357"/>
    <n v="0.19111787598441765"/>
    <m/>
    <n v="0.16931848657650492"/>
    <s v=""/>
    <m/>
    <n v="1332"/>
    <n v="52.537006432095865"/>
    <e v="#VALUE!"/>
    <m/>
    <n v="18.27636752818157"/>
    <n v="2.0001758241743106E-2"/>
    <m/>
  </r>
  <r>
    <x v="1326"/>
    <n v="243.69399999999999"/>
    <n v="1.7360601958900139"/>
    <n v="0.17912684513153418"/>
    <m/>
    <n v="0.16858286236971778"/>
    <s v=""/>
    <m/>
    <n v="1333"/>
    <n v="52.31011468509778"/>
    <e v="#VALUE!"/>
    <m/>
    <n v="17.129679988984918"/>
    <n v="2.0001758241743106E-2"/>
    <m/>
  </r>
  <r>
    <x v="1327"/>
    <n v="235.949997"/>
    <n v="1.6514099015311197"/>
    <n v="0.16160060383333272"/>
    <m/>
    <n v="0.16321296406991154"/>
    <s v=""/>
    <m/>
    <n v="1334"/>
    <n v="50.647826384804212"/>
    <e v="#VALUE!"/>
    <m/>
    <n v="15.453667079655389"/>
    <n v="2.4998241758260945E-2"/>
    <m/>
  </r>
  <r>
    <x v="1328"/>
    <n v="224.75900300000001"/>
    <n v="1.6113162517577064"/>
    <n v="0.15373545988363352"/>
    <m/>
    <n v="0.15546780576071953"/>
    <s v=""/>
    <m/>
    <n v="1335"/>
    <n v="48.245624526817387"/>
    <e v="#VALUE!"/>
    <m/>
    <n v="14.701533032819937"/>
    <n v="2.4998241758260945E-2"/>
    <m/>
  </r>
  <r>
    <x v="1329"/>
    <n v="219.07299800000001"/>
    <n v="1.6455041525597172"/>
    <n v="0.16024008623976926"/>
    <m/>
    <n v="0.15153080136509114"/>
    <s v=""/>
    <m/>
    <n v="1336"/>
    <n v="47.025095610840637"/>
    <e v="#VALUE!"/>
    <m/>
    <n v="15.323562454745524"/>
    <n v="2.4998241758260945E-2"/>
    <m/>
  </r>
  <r>
    <x v="1330"/>
    <n v="223.91700700000001"/>
    <n v="1.6801698833669885"/>
    <n v="0.16697171980825795"/>
    <m/>
    <n v="0.15487732720019451"/>
    <s v=""/>
    <m/>
    <n v="1337"/>
    <n v="48.064885947597574"/>
    <e v="#VALUE!"/>
    <m/>
    <n v="15.967300297315388"/>
    <n v="2.4998241758260945E-2"/>
    <m/>
  </r>
  <r>
    <x v="1331"/>
    <n v="228.574997"/>
    <n v="1.6381530067218537"/>
    <n v="0.15860171951815755"/>
    <m/>
    <n v="0.15809501777620732"/>
    <s v=""/>
    <m/>
    <n v="1338"/>
    <n v="49.064746391851592"/>
    <e v="#VALUE!"/>
    <m/>
    <n v="15.166887459296333"/>
    <n v="2.4998241758260945E-2"/>
    <m/>
  </r>
  <r>
    <x v="1332"/>
    <n v="222.61199999999999"/>
    <n v="1.6507916725812144"/>
    <n v="0.16099143145251707"/>
    <m/>
    <n v="0.15395865959881616"/>
    <s v=""/>
    <m/>
    <n v="1339"/>
    <n v="47.784759781853417"/>
    <e v="#VALUE!"/>
    <m/>
    <n v="15.39541267376867"/>
    <n v="2.4998241758260945E-2"/>
    <m/>
  </r>
  <r>
    <x v="1333"/>
    <n v="224.61999499999999"/>
    <n v="1.7288268151003228"/>
    <n v="0.17619099381049913"/>
    <m/>
    <n v="0.1553433474601924"/>
    <s v=""/>
    <m/>
    <n v="1340"/>
    <n v="48.215785776490556"/>
    <e v="#VALUE!"/>
    <m/>
    <n v="16.848928136365394"/>
    <n v="2.4998241758260945E-2"/>
    <m/>
  </r>
  <r>
    <x v="1334"/>
    <n v="235.60200499999999"/>
    <n v="1.7206056496826552"/>
    <n v="0.17449449800561001"/>
    <m/>
    <n v="0.16293407691958955"/>
    <s v=""/>
    <m/>
    <n v="1341"/>
    <n v="50.573128191867589"/>
    <e v="#VALUE!"/>
    <m/>
    <n v="16.686694328143812"/>
    <n v="2.4998241758260945E-2"/>
    <m/>
  </r>
  <r>
    <x v="1335"/>
    <n v="234.05299400000001"/>
    <n v="1.7372135318349748"/>
    <n v="0.17784186338832311"/>
    <m/>
    <n v="0.16185862241467036"/>
    <s v=""/>
    <m/>
    <n v="1342"/>
    <n v="50.240625368414911"/>
    <e v="#VALUE!"/>
    <m/>
    <n v="17.006798764583682"/>
    <n v="2.4998241758260945E-2"/>
    <m/>
  </r>
  <r>
    <x v="1336"/>
    <n v="235.970001"/>
    <n v="1.6988644265861719"/>
    <n v="0.1699698621635625"/>
    <m/>
    <n v="0.16318007539942792"/>
    <s v=""/>
    <m/>
    <n v="1343"/>
    <n v="50.652120341709839"/>
    <e v="#VALUE!"/>
    <m/>
    <n v="16.25400896496415"/>
    <n v="2.4998241758260945E-2"/>
    <m/>
  </r>
  <r>
    <x v="1337"/>
    <n v="219.429001"/>
    <n v="1.6841186642062698"/>
    <n v="0.16695955357298015"/>
    <m/>
    <n v="0.15172964785206558"/>
    <s v=""/>
    <m/>
    <n v="1344"/>
    <n v="47.101513404295702"/>
    <e v="#VALUE!"/>
    <m/>
    <n v="15.966136855192424"/>
    <n v="2.0001758241743106E-2"/>
    <m/>
  </r>
  <r>
    <x v="1338"/>
    <n v="228.96899400000001"/>
    <n v="1.6587332206089938"/>
    <n v="0.16190694946391429"/>
    <m/>
    <n v="0.1583221927936381"/>
    <s v=""/>
    <m/>
    <n v="1345"/>
    <n v="49.149319784120522"/>
    <e v="#VALUE!"/>
    <m/>
    <n v="15.482962535699585"/>
    <n v="2.0001758241743106E-2"/>
    <m/>
  </r>
  <r>
    <x v="1339"/>
    <n v="225.591003"/>
    <n v="1.6582062843942842"/>
    <n v="0.16178479874668811"/>
    <m/>
    <n v="0.15598239765745284"/>
    <s v=""/>
    <m/>
    <n v="1346"/>
    <n v="48.424217415513873"/>
    <e v="#VALUE!"/>
    <m/>
    <n v="15.471281412778154"/>
    <n v="2.0001758241743106E-2"/>
    <m/>
  </r>
  <r>
    <x v="1340"/>
    <n v="225.692993"/>
    <n v="1.7339336838651611"/>
    <n v="0.17654061770317786"/>
    <m/>
    <n v="0.15604885586080369"/>
    <s v=""/>
    <m/>
    <n v="1347"/>
    <n v="48.446110070223192"/>
    <e v="#VALUE!"/>
    <m/>
    <n v="16.882362239409481"/>
    <n v="2.0001758241743106E-2"/>
    <m/>
  </r>
  <r>
    <x v="1341"/>
    <n v="235.93899500000001"/>
    <n v="1.7038883212781291"/>
    <n v="0.17040216436200806"/>
    <m/>
    <n v="0.16312891001325627"/>
    <s v=""/>
    <m/>
    <n v="1348"/>
    <n v="50.645464751437096"/>
    <e v="#VALUE!"/>
    <m/>
    <n v="16.295349492747516"/>
    <n v="2.0001758241743106E-2"/>
    <m/>
  </r>
  <r>
    <x v="1342"/>
    <n v="240.35600299999999"/>
    <n v="1.7546467389998588"/>
    <n v="0.18049009545956232"/>
    <m/>
    <n v="0.16616986665794697"/>
    <s v=""/>
    <m/>
    <n v="1349"/>
    <n v="51.593597225133593"/>
    <e v="#VALUE!"/>
    <m/>
    <n v="17.260045941932134"/>
    <n v="1.5001318681335439E-2"/>
    <m/>
  </r>
  <r>
    <x v="1343"/>
    <n v="238.85200499999999"/>
    <n v="1.7331873612771931"/>
    <n v="0.17605431351181552"/>
    <m/>
    <n v="0.16512578133646405"/>
    <s v=""/>
    <m/>
    <n v="1350"/>
    <n v="51.27075666333824"/>
    <e v="#VALUE!"/>
    <m/>
    <n v="16.835857567431241"/>
    <n v="1.5001318681335439E-2"/>
    <m/>
  </r>
  <r>
    <x v="1344"/>
    <n v="236.24899300000001"/>
    <n v="1.6864675440909533"/>
    <n v="0.16654301892432327"/>
    <m/>
    <n v="0.16332198764460973"/>
    <s v=""/>
    <m/>
    <n v="1351"/>
    <n v="50.712007345559854"/>
    <e v="#VALUE!"/>
    <m/>
    <n v="15.926304158811392"/>
    <n v="1.5001318681335439E-2"/>
    <m/>
  </r>
  <r>
    <x v="1345"/>
    <n v="229.662003"/>
    <n v="1.741710071548014"/>
    <n v="0.17743255441627448"/>
    <m/>
    <n v="0.15876418384791691"/>
    <s v=""/>
    <m/>
    <n v="1352"/>
    <n v="49.298077571623722"/>
    <e v="#VALUE!"/>
    <m/>
    <n v="16.967657050773756"/>
    <n v="1.5001318681335439E-2"/>
    <m/>
  </r>
  <r>
    <x v="1346"/>
    <n v="237.20399499999999"/>
    <n v="1.7894332665136365"/>
    <n v="0.18713362258447161"/>
    <m/>
    <n v="0.16397365694362517"/>
    <s v=""/>
    <m/>
    <n v="1353"/>
    <n v="50.917003218024902"/>
    <e v="#VALUE!"/>
    <m/>
    <n v="17.895358273616825"/>
    <n v="1.5001318681335439E-2"/>
    <m/>
  </r>
  <r>
    <x v="1347"/>
    <n v="240.29899599999999"/>
    <n v="1.7767260936338887"/>
    <n v="0.1844099171182437"/>
    <m/>
    <n v="0.16610018968904416"/>
    <s v=""/>
    <m/>
    <n v="1354"/>
    <n v="51.581360392434171"/>
    <e v="#VALUE!"/>
    <m/>
    <n v="17.634893668289394"/>
    <n v="2.0001758241743106E-2"/>
    <m/>
  </r>
  <r>
    <x v="1348"/>
    <n v="242.145004"/>
    <n v="1.7688567899029184"/>
    <n v="0.18275459296760313"/>
    <m/>
    <n v="0.16737183648540488"/>
    <s v=""/>
    <m/>
    <n v="1355"/>
    <n v="51.977615081468812"/>
    <e v="#VALUE!"/>
    <m/>
    <n v="17.476597054748915"/>
    <n v="2.0001758241743106E-2"/>
    <m/>
  </r>
  <r>
    <x v="1349"/>
    <n v="241.39799500000001"/>
    <n v="1.7339258134938957"/>
    <n v="0.17551568164775155"/>
    <m/>
    <n v="0.16685115731827146"/>
    <s v=""/>
    <m/>
    <n v="1356"/>
    <n v="51.817265928593486"/>
    <e v="#VALUE!"/>
    <m/>
    <n v="16.784348864441966"/>
    <n v="2.0001758241743106E-2"/>
    <m/>
  </r>
  <r>
    <x v="1350"/>
    <n v="236.21400499999999"/>
    <n v="1.7377849636507168"/>
    <n v="0.17627595159508158"/>
    <m/>
    <n v="0.16326380135077098"/>
    <s v=""/>
    <m/>
    <n v="1357"/>
    <n v="50.704496999418367"/>
    <e v="#VALUE!"/>
    <m/>
    <n v="16.857052544861517"/>
    <n v="2.0001758241743106E-2"/>
    <m/>
  </r>
  <r>
    <x v="1351"/>
    <n v="236.95500200000001"/>
    <n v="1.74255269011912"/>
    <n v="0.17722207724686678"/>
    <m/>
    <n v="0.1637716928561056"/>
    <s v=""/>
    <m/>
    <n v="1358"/>
    <n v="50.863555646948939"/>
    <e v="#VALUE!"/>
    <m/>
    <n v="16.947529377815002"/>
    <n v="2.0001758241743106E-2"/>
    <m/>
  </r>
  <r>
    <x v="1352"/>
    <n v="236.88699299999999"/>
    <n v="1.7095282787562525"/>
    <n v="0.17044378857807635"/>
    <m/>
    <n v="0.16371190471616201"/>
    <s v=""/>
    <m/>
    <n v="1359"/>
    <n v="50.848957180882401"/>
    <e v="#VALUE!"/>
    <m/>
    <n v="16.299329965359082"/>
    <n v="1.5001318681335439E-2"/>
    <m/>
  </r>
  <r>
    <x v="1353"/>
    <n v="233.037003"/>
    <n v="1.7006806570974251"/>
    <n v="0.16865943038381637"/>
    <m/>
    <n v="0.16104699619798274"/>
    <s v=""/>
    <m/>
    <n v="1360"/>
    <n v="50.022537907381697"/>
    <e v="#VALUE!"/>
    <m/>
    <n v="16.128693984856259"/>
    <n v="1.5001318681335439E-2"/>
    <m/>
  </r>
  <r>
    <x v="1354"/>
    <n v="231.88999899999999"/>
    <n v="1.7156792494642266"/>
    <n v="0.17161384782041975"/>
    <m/>
    <n v="0.16025015473300142"/>
    <s v=""/>
    <m/>
    <n v="1361"/>
    <n v="49.776327862061478"/>
    <e v="#VALUE!"/>
    <m/>
    <n v="16.411221292283191"/>
    <n v="1.5001318681335439E-2"/>
    <m/>
  </r>
  <r>
    <x v="1355"/>
    <n v="234.016006"/>
    <n v="1.7252125835783279"/>
    <n v="0.17350034508985201"/>
    <m/>
    <n v="0.16171514630711217"/>
    <s v=""/>
    <m/>
    <n v="1362"/>
    <n v="50.232685712444834"/>
    <e v="#VALUE!"/>
    <m/>
    <n v="16.591624706979292"/>
    <n v="1.5001318681335439E-2"/>
    <m/>
  </r>
  <r>
    <x v="1356"/>
    <n v="235.320999"/>
    <n v="1.7617059347818578"/>
    <n v="0.18081888427733167"/>
    <m/>
    <n v="0.16261272021967824"/>
    <s v=""/>
    <m/>
    <n v="1363"/>
    <n v="50.512808873020184"/>
    <e v="#VALUE!"/>
    <m/>
    <n v="17.291487612376393"/>
    <n v="1.5001318681335439E-2"/>
    <m/>
  </r>
  <r>
    <x v="1357"/>
    <n v="237.104004"/>
    <n v="1.7378228423576236"/>
    <n v="0.17583238746169569"/>
    <m/>
    <n v="0.16382776430242993"/>
    <s v=""/>
    <m/>
    <n v="1364"/>
    <n v="50.89553965848927"/>
    <e v="#VALUE!"/>
    <m/>
    <n v="16.81463505208475"/>
    <n v="1.5001318681335439E-2"/>
    <m/>
  </r>
  <r>
    <x v="1358"/>
    <n v="237.06500199999999"/>
    <n v="1.7388563974396789"/>
    <n v="0.17602055674760647"/>
    <m/>
    <n v="0.16379655243780653"/>
    <s v=""/>
    <m/>
    <n v="1365"/>
    <n v="50.887167687521789"/>
    <e v="#VALUE!"/>
    <m/>
    <n v="16.832629449569062"/>
    <n v="1.5001318681335439E-2"/>
    <m/>
  </r>
  <r>
    <x v="1359"/>
    <n v="237.25700399999999"/>
    <n v="1.7395818623499317"/>
    <n v="0.17614643584224682"/>
    <m/>
    <n v="0.16392494672559102"/>
    <s v=""/>
    <m/>
    <n v="1366"/>
    <n v="50.928381860376959"/>
    <e v="#VALUE!"/>
    <m/>
    <n v="16.844667112639101"/>
    <n v="1.5001318681335439E-2"/>
    <m/>
  </r>
  <r>
    <x v="1360"/>
    <n v="237.37699900000001"/>
    <n v="1.7371049885545897"/>
    <n v="0.17562389666589462"/>
    <m/>
    <n v="0.1640035846383838"/>
    <s v=""/>
    <m/>
    <n v="1367"/>
    <n v="50.954139376818233"/>
    <e v="#VALUE!"/>
    <m/>
    <n v="16.794697333592033"/>
    <n v="1.5001318681335439E-2"/>
    <m/>
  </r>
  <r>
    <x v="1361"/>
    <n v="230.233002"/>
    <n v="1.6330968637721635"/>
    <n v="0.15453787884829531"/>
    <m/>
    <n v="0.15905538260838245"/>
    <s v=""/>
    <m/>
    <n v="1368"/>
    <n v="49.42064531303334"/>
    <e v="#VALUE!"/>
    <m/>
    <n v="14.778267371950713"/>
    <n v="1.0000879120871553E-2"/>
    <m/>
  </r>
  <r>
    <x v="1362"/>
    <n v="222.89399700000001"/>
    <n v="1.6539940278099741"/>
    <n v="0.15847393407920221"/>
    <m/>
    <n v="0.15398125781249308"/>
    <s v=""/>
    <m/>
    <n v="1369"/>
    <n v="47.845291823720906"/>
    <e v="#VALUE!"/>
    <m/>
    <n v="15.154667494863032"/>
    <n v="1.0000879120871553E-2"/>
    <m/>
  </r>
  <r>
    <x v="1363"/>
    <n v="225.73599200000001"/>
    <n v="1.6543328318083359"/>
    <n v="0.15851996329700688"/>
    <m/>
    <n v="0.15594052670918238"/>
    <s v=""/>
    <m/>
    <n v="1370"/>
    <n v="48.455340016883127"/>
    <e v="#VALUE!"/>
    <m/>
    <n v="15.159069212375325"/>
    <n v="1.0000879120871553E-2"/>
    <m/>
  </r>
  <r>
    <x v="1364"/>
    <n v="225.77200300000001"/>
    <n v="1.642799205367979"/>
    <n v="0.15629100546575031"/>
    <m/>
    <n v="0.15596134407002296"/>
    <s v=""/>
    <m/>
    <n v="1371"/>
    <n v="48.463069955001934"/>
    <e v="#VALUE!"/>
    <m/>
    <n v="14.94591671515845"/>
    <n v="1.0000879120871553E-2"/>
    <m/>
  </r>
  <r>
    <x v="1365"/>
    <n v="224.15400700000001"/>
    <n v="1.6472181592796535"/>
    <n v="0.15711309092762399"/>
    <m/>
    <n v="0.15483961627095619"/>
    <s v=""/>
    <m/>
    <n v="1372"/>
    <n v="48.115759162286359"/>
    <e v="#VALUE!"/>
    <m/>
    <n v="15.024531737240441"/>
    <n v="1.0000879120871553E-2"/>
    <m/>
  </r>
  <r>
    <x v="1366"/>
    <n v="222.878998"/>
    <n v="1.6729374520801288"/>
    <n v="0.16196142709379766"/>
    <m/>
    <n v="0.15394685288826965"/>
    <s v=""/>
    <m/>
    <n v="1373"/>
    <n v="47.842072214661336"/>
    <e v="#VALUE!"/>
    <m/>
    <n v="15.488172164472843"/>
    <n v="1.5001318681335439E-2"/>
    <m/>
  </r>
  <r>
    <x v="1367"/>
    <n v="228.537994"/>
    <n v="1.6768470140768061"/>
    <n v="0.16269902436117714"/>
    <m/>
    <n v="0.15785152276869102"/>
    <s v=""/>
    <m/>
    <n v="1374"/>
    <n v="49.056803516057798"/>
    <e v="#VALUE!"/>
    <m/>
    <n v="15.558707684381558"/>
    <n v="1.5001318681335439E-2"/>
    <m/>
  </r>
  <r>
    <x v="1368"/>
    <n v="228.99499499999999"/>
    <n v="1.6748695461691185"/>
    <n v="0.16229594534794128"/>
    <m/>
    <n v="0.15816305734003666"/>
    <s v=""/>
    <m/>
    <n v="1375"/>
    <n v="49.154901026547201"/>
    <e v="#VALUE!"/>
    <m/>
    <n v="15.520161733874049"/>
    <n v="1.5001318681335439E-2"/>
    <m/>
  </r>
  <r>
    <x v="1369"/>
    <n v="228.854996"/>
    <n v="1.6812888220766111"/>
    <n v="0.16352051896125144"/>
    <m/>
    <n v="0.15806224828917018"/>
    <s v=""/>
    <m/>
    <n v="1376"/>
    <n v="49.124849553200299"/>
    <e v="#VALUE!"/>
    <m/>
    <n v="15.637266203076054"/>
    <n v="1.5001318681335439E-2"/>
    <m/>
  </r>
  <r>
    <x v="1370"/>
    <n v="229.70500200000001"/>
    <n v="1.6831319769656021"/>
    <n v="0.16385951508189439"/>
    <m/>
    <n v="0.15864518887209078"/>
    <s v=""/>
    <m/>
    <n v="1377"/>
    <n v="49.30730751828365"/>
    <e v="#VALUE!"/>
    <m/>
    <n v="15.66968398534569"/>
    <n v="1.5001318681335439E-2"/>
    <m/>
  </r>
  <r>
    <x v="1371"/>
    <n v="233.421997"/>
    <n v="1.7330136647752508"/>
    <n v="0.17350982141887483"/>
    <m/>
    <n v="0.16119973474920526"/>
    <s v=""/>
    <m/>
    <n v="1378"/>
    <n v="50.105178761457196"/>
    <e v="#VALUE!"/>
    <m/>
    <n v="16.592530916673947"/>
    <n v="1.0000879120871553E-2"/>
    <m/>
  </r>
  <r>
    <x v="1372"/>
    <n v="236.76499899999999"/>
    <n v="1.8357992963862422"/>
    <n v="0.19406854333485626"/>
    <m/>
    <n v="0.16350413480186526"/>
    <s v=""/>
    <m/>
    <n v="1379"/>
    <n v="50.822770569267448"/>
    <e v="#VALUE!"/>
    <m/>
    <n v="18.558536219478761"/>
    <n v="1.0000879120871553E-2"/>
    <m/>
  </r>
  <r>
    <x v="1373"/>
    <n v="250.82299800000001"/>
    <n v="1.8238103711375331"/>
    <n v="0.19151093715606163"/>
    <m/>
    <n v="0.17320773784343346"/>
    <s v=""/>
    <m/>
    <n v="1380"/>
    <n v="53.84038913982311"/>
    <e v="#VALUE!"/>
    <m/>
    <n v="18.313955484813157"/>
    <n v="1.0000879120871553E-2"/>
    <m/>
  </r>
  <r>
    <x v="1374"/>
    <n v="249.42799400000001"/>
    <n v="1.8215839666631759"/>
    <n v="0.19102059754879891"/>
    <m/>
    <n v="0.17223992409819633"/>
    <s v=""/>
    <m/>
    <n v="1381"/>
    <n v="53.540944675756819"/>
    <e v="#VALUE!"/>
    <m/>
    <n v="18.267064910973332"/>
    <n v="1.0000879120871553E-2"/>
    <m/>
  </r>
  <r>
    <x v="1375"/>
    <n v="249.04299900000001"/>
    <n v="1.7891892913653999"/>
    <n v="0.18420449961137897"/>
    <m/>
    <n v="0.17196959374138773"/>
    <s v=""/>
    <m/>
    <n v="1382"/>
    <n v="53.458303607026409"/>
    <e v="#VALUE!"/>
    <m/>
    <n v="17.615249844639486"/>
    <n v="1.0000879120871553E-2"/>
    <m/>
  </r>
  <r>
    <x v="1376"/>
    <n v="243.96899400000001"/>
    <n v="1.8064311805399953"/>
    <n v="0.18768762765931432"/>
    <m/>
    <n v="0.16845272936645461"/>
    <s v=""/>
    <m/>
    <n v="1383"/>
    <n v="52.36914349860043"/>
    <e v="#VALUE!"/>
    <m/>
    <n v="17.948337097853699"/>
    <n v="1.0000879120871553E-2"/>
    <m/>
  </r>
  <r>
    <x v="1377"/>
    <n v="246.92700199999999"/>
    <n v="1.7865298853772555"/>
    <n v="0.18353027573446526"/>
    <m/>
    <n v="0.17049070103498079"/>
    <s v=""/>
    <m/>
    <n v="1384"/>
    <n v="53.004094452335181"/>
    <e v="#VALUE!"/>
    <m/>
    <n v="17.550774644152458"/>
    <n v="1.0000879120871553E-2"/>
    <m/>
  </r>
  <r>
    <x v="1378"/>
    <n v="244.28199799999999"/>
    <n v="1.7586837096342787"/>
    <n v="0.17778780764145244"/>
    <m/>
    <n v="0.16866006863507615"/>
    <s v=""/>
    <m/>
    <n v="1385"/>
    <n v="52.436331345395566"/>
    <e v="#VALUE!"/>
    <m/>
    <n v="17.001629479964283"/>
    <n v="1.0000879120871553E-2"/>
    <m/>
  </r>
  <r>
    <x v="1379"/>
    <n v="240.365005"/>
    <n v="1.7751919244463188"/>
    <n v="0.18110389872139146"/>
    <m/>
    <n v="0.16595133256872996"/>
    <s v=""/>
    <m/>
    <n v="1386"/>
    <n v="51.595529548672111"/>
    <e v="#VALUE!"/>
    <m/>
    <n v="17.318743193277168"/>
    <n v="1.0000879120871553E-2"/>
    <m/>
  </r>
  <r>
    <x v="1380"/>
    <n v="242.604004"/>
    <n v="1.7808099029039479"/>
    <n v="0.18222846334087095"/>
    <m/>
    <n v="0.1674928090109529"/>
    <s v=""/>
    <m/>
    <n v="1387"/>
    <n v="52.076141687131901"/>
    <e v="#VALUE!"/>
    <m/>
    <n v="17.42628392534596"/>
    <n v="1.0000879120871553E-2"/>
    <m/>
  </r>
  <r>
    <x v="1381"/>
    <n v="248.72099299999999"/>
    <n v="1.8790880732558402"/>
    <n v="0.20226953793504651"/>
    <m/>
    <n v="0.17170254551088587"/>
    <s v=""/>
    <m/>
    <n v="1388"/>
    <n v="53.389183436692747"/>
    <e v="#VALUE!"/>
    <m/>
    <n v="19.342787251140134"/>
    <n v="1.5001318681335439E-2"/>
    <m/>
  </r>
  <r>
    <x v="1382"/>
    <n v="257.03601099999997"/>
    <n v="1.9227994342817194"/>
    <n v="0.21165470138117132"/>
    <m/>
    <n v="0.17743813321921231"/>
    <s v=""/>
    <m/>
    <n v="1389"/>
    <n v="55.174042912874562"/>
    <e v="#VALUE!"/>
    <m/>
    <n v="20.240278893771286"/>
    <n v="1.5001318681335439E-2"/>
    <m/>
  </r>
  <r>
    <x v="1383"/>
    <n v="263.34500100000002"/>
    <n v="1.8900563321540889"/>
    <n v="0.20442185496766765"/>
    <m/>
    <n v="0.18178864896976638"/>
    <s v=""/>
    <m/>
    <n v="1390"/>
    <n v="56.528298620635681"/>
    <e v="#VALUE!"/>
    <m/>
    <n v="19.548610683002448"/>
    <n v="1.5001318681335439E-2"/>
    <m/>
  </r>
  <r>
    <x v="1384"/>
    <n v="258.55200200000002"/>
    <n v="1.8663971673481747"/>
    <n v="0.19928031794292486"/>
    <m/>
    <n v="0.17847536736415903"/>
    <s v=""/>
    <m/>
    <n v="1391"/>
    <n v="55.499457831057114"/>
    <e v="#VALUE!"/>
    <m/>
    <n v="19.056931818113775"/>
    <n v="1.5001318681335439E-2"/>
    <m/>
  </r>
  <r>
    <x v="1385"/>
    <n v="271.108002"/>
    <n v="1.9657047478039251"/>
    <n v="0.22038191050345637"/>
    <m/>
    <n v="0.18712314202836847"/>
    <s v=""/>
    <m/>
    <n v="1392"/>
    <n v="58.194664934991089"/>
    <e v="#VALUE!"/>
    <m/>
    <n v="21.074851173274777"/>
    <n v="1.5001318681335439E-2"/>
    <m/>
  </r>
  <r>
    <x v="1386"/>
    <n v="269.96301299999999"/>
    <n v="1.9448627043376747"/>
    <n v="0.21568285662014405"/>
    <m/>
    <n v="0.18632800228260504"/>
    <s v=""/>
    <m/>
    <n v="1393"/>
    <n v="57.948887419323178"/>
    <e v="#VALUE!"/>
    <m/>
    <n v="20.625486427231099"/>
    <n v="1.5001318681335439E-2"/>
    <m/>
  </r>
  <r>
    <x v="1387"/>
    <n v="265.98199499999998"/>
    <n v="1.978095673653258"/>
    <n v="0.22302726347344234"/>
    <m/>
    <n v="0.183575532461732"/>
    <s v=""/>
    <m/>
    <n v="1394"/>
    <n v="57.094342341711751"/>
    <e v="#VALUE!"/>
    <m/>
    <n v="21.327823025709826"/>
    <n v="1.5001318681335439E-2"/>
    <m/>
  </r>
  <r>
    <x v="1388"/>
    <n v="270.82699600000001"/>
    <n v="1.9665048953987259"/>
    <n v="0.22038730994497149"/>
    <m/>
    <n v="0.1869145916667635"/>
    <s v=""/>
    <m/>
    <n v="1395"/>
    <n v="58.134345616143683"/>
    <e v="#VALUE!"/>
    <m/>
    <n v="21.075367515229022"/>
    <n v="1.5001318681335439E-2"/>
    <m/>
  </r>
  <r>
    <x v="1389"/>
    <n v="269.15600599999999"/>
    <n v="2.0807176626804025"/>
    <n v="0.24595777184187109"/>
    <m/>
    <n v="0.18575650242416841"/>
    <s v=""/>
    <m/>
    <n v="1396"/>
    <n v="57.775659400899762"/>
    <e v="#VALUE!"/>
    <m/>
    <n v="23.520639351188539"/>
    <n v="1.5001318681335439E-2"/>
    <m/>
  </r>
  <r>
    <x v="1390"/>
    <n v="310.82699600000001"/>
    <n v="2.1327823643270385"/>
    <n v="0.25817438708726864"/>
    <m/>
    <n v="0.21449875219626349"/>
    <s v=""/>
    <m/>
    <n v="1397"/>
    <n v="66.720542188090107"/>
    <e v="#VALUE!"/>
    <m/>
    <n v="24.68889924851743"/>
    <n v="1.5001318681335439E-2"/>
    <m/>
  </r>
  <r>
    <x v="1391"/>
    <n v="292.033997"/>
    <n v="2.0990292680494984"/>
    <n v="0.24997293338926524"/>
    <m/>
    <n v="0.20152463711701124"/>
    <s v=""/>
    <m/>
    <n v="1398"/>
    <n v="62.686532598330288"/>
    <e v="#VALUE!"/>
    <m/>
    <n v="23.904604313896581"/>
    <n v="1.5001318681335439E-2"/>
    <m/>
  </r>
  <r>
    <x v="1392"/>
    <n v="288.04501299999998"/>
    <n v="2.0868608072240602"/>
    <n v="0.24704520886460524"/>
    <m/>
    <n v="0.19876677534737291"/>
    <s v=""/>
    <m/>
    <n v="1399"/>
    <n v="61.830277579671559"/>
    <e v="#VALUE!"/>
    <m/>
    <n v="23.624629616823665"/>
    <n v="1.5001318681335439E-2"/>
    <m/>
  </r>
  <r>
    <x v="1393"/>
    <n v="286.04199199999999"/>
    <n v="2.0301215884496577"/>
    <n v="0.23358364723538291"/>
    <m/>
    <n v="0.19737944416116898"/>
    <s v=""/>
    <m/>
    <n v="1400"/>
    <n v="61.400319278578145"/>
    <e v="#VALUE!"/>
    <m/>
    <n v="22.337317027293874"/>
    <n v="1.5001318681335439E-2"/>
    <m/>
  </r>
  <r>
    <x v="1394"/>
    <n v="278.091003"/>
    <n v="2.0399953380874511"/>
    <n v="0.2358276648203681"/>
    <m/>
    <n v="0.19188797625526233"/>
    <s v=""/>
    <m/>
    <n v="1401"/>
    <n v="59.693600416193554"/>
    <e v="#VALUE!"/>
    <m/>
    <n v="22.551909670245994"/>
    <n v="1.5001318681335439E-2"/>
    <m/>
  </r>
  <r>
    <x v="1395"/>
    <n v="273.49899299999998"/>
    <n v="2.0361877626533453"/>
    <n v="0.23486334597916461"/>
    <m/>
    <n v="0.18870466850965098"/>
    <s v=""/>
    <m/>
    <n v="1402"/>
    <n v="58.707902903184959"/>
    <e v="#VALUE!"/>
    <m/>
    <n v="22.459693044954374"/>
    <n v="2.9998681318668605E-2"/>
    <m/>
  </r>
  <r>
    <x v="1396"/>
    <n v="278.88198899999998"/>
    <n v="2.0129885787403752"/>
    <n v="0.22948419016545288"/>
    <m/>
    <n v="0.1924137379221513"/>
    <s v=""/>
    <m/>
    <n v="1403"/>
    <n v="59.86338944823499"/>
    <e v="#VALUE!"/>
    <m/>
    <n v="21.945290987395062"/>
    <n v="2.9998681318668605E-2"/>
    <m/>
  </r>
  <r>
    <x v="1397"/>
    <n v="275.65701300000001"/>
    <n v="2.0229045263818062"/>
    <n v="0.23171744170074374"/>
    <m/>
    <n v="0.19018372591112848"/>
    <s v=""/>
    <m/>
    <n v="1404"/>
    <n v="59.171132501339756"/>
    <e v="#VALUE!"/>
    <m/>
    <n v="22.158854086250237"/>
    <n v="2.9998681318668605E-2"/>
    <m/>
  </r>
  <r>
    <x v="1398"/>
    <n v="277.341003"/>
    <n v="2.0141235804993536"/>
    <n v="0.22967840555331503"/>
    <m/>
    <n v="0.19134057896797566"/>
    <s v=""/>
    <m/>
    <n v="1405"/>
    <n v="59.532609230469554"/>
    <e v="#VALUE!"/>
    <m/>
    <n v="21.963863566176162"/>
    <n v="2.9998681318668605E-2"/>
    <m/>
  </r>
  <r>
    <x v="1399"/>
    <n v="276.00500499999998"/>
    <n v="2.1031287686534186"/>
    <n v="0.24994783456045258"/>
    <m/>
    <n v="0.19041390328782232"/>
    <s v=""/>
    <m/>
    <n v="1406"/>
    <n v="59.245830694276371"/>
    <e v="#VALUE!"/>
    <m/>
    <n v="23.902204143752662"/>
    <n v="2.9998681318668605E-2"/>
    <m/>
  </r>
  <r>
    <x v="1400"/>
    <n v="292.63900799999999"/>
    <n v="2.1418998065710761"/>
    <n v="0.25907072898184025"/>
    <m/>
    <n v="0.20187382088623551"/>
    <s v=""/>
    <m/>
    <n v="1407"/>
    <n v="62.816401182685034"/>
    <e v="#VALUE!"/>
    <m/>
    <n v="24.774615321970614"/>
    <n v="5.0000439560411711E-2"/>
    <m/>
  </r>
  <r>
    <x v="1401"/>
    <n v="293.63299599999999"/>
    <n v="2.147522789942617"/>
    <n v="0.26039993272323514"/>
    <m/>
    <n v="0.20255424054603313"/>
    <s v=""/>
    <m/>
    <n v="1408"/>
    <n v="63.029765591638935"/>
    <e v="#VALUE!"/>
    <m/>
    <n v="24.901725441693522"/>
    <n v="5.0000439560411711E-2"/>
    <m/>
  </r>
  <r>
    <x v="1402"/>
    <n v="294.48400900000001"/>
    <n v="2.1120067793150863"/>
    <n v="0.25175686947663484"/>
    <m/>
    <n v="0.20313600004313798"/>
    <s v=""/>
    <m/>
    <n v="1409"/>
    <n v="63.212439714220984"/>
    <e v="#VALUE!"/>
    <m/>
    <n v="24.075199928836398"/>
    <n v="5.0000439560411711E-2"/>
    <m/>
  </r>
  <r>
    <x v="1403"/>
    <n v="289.10299700000002"/>
    <n v="2.0981517485266443"/>
    <n v="0.24842414561577056"/>
    <m/>
    <n v="0.19941897046848314"/>
    <s v=""/>
    <m/>
    <n v="1410"/>
    <n v="62.057379044520921"/>
    <e v="#VALUE!"/>
    <m/>
    <n v="23.756495643131267"/>
    <n v="5.0000439560411711E-2"/>
    <m/>
  </r>
  <r>
    <x v="1404"/>
    <n v="287.69601399999999"/>
    <n v="2.0755199691682282"/>
    <n v="0.24303590800061423"/>
    <m/>
    <n v="0.19844328931260991"/>
    <s v=""/>
    <m/>
    <n v="1411"/>
    <n v="61.755363229236245"/>
    <e v="#VALUE!"/>
    <m/>
    <n v="23.241225104064586"/>
    <n v="5.0000439560411711E-2"/>
    <m/>
  </r>
  <r>
    <x v="1405"/>
    <n v="282.80599999999998"/>
    <n v="2.0503337469422624"/>
    <n v="0.23705270163796133"/>
    <m/>
    <n v="0.19505508666654223"/>
    <s v=""/>
    <m/>
    <n v="1412"/>
    <n v="60.705697693146988"/>
    <e v="#VALUE!"/>
    <m/>
    <n v="22.669058435104144"/>
    <n v="7.4998681318672655E-2"/>
    <m/>
  </r>
  <r>
    <x v="1406"/>
    <n v="281.22500600000001"/>
    <n v="2.0792061029882776"/>
    <n v="0.24369990416155876"/>
    <m/>
    <n v="0.19395960553065916"/>
    <s v=""/>
    <m/>
    <n v="1413"/>
    <n v="60.366329561570296"/>
    <e v="#VALUE!"/>
    <m/>
    <n v="23.304722240647003"/>
    <n v="7.4998681318672655E-2"/>
    <m/>
  </r>
  <r>
    <x v="1407"/>
    <n v="284.84698500000002"/>
    <n v="2.0546592056035871"/>
    <n v="0.23791735330725761"/>
    <m/>
    <n v="0.19645255466543243"/>
    <s v=""/>
    <m/>
    <n v="1414"/>
    <n v="61.143805153406852"/>
    <e v="#VALUE!"/>
    <m/>
    <n v="22.751744011272869"/>
    <n v="7.4998681318672655E-2"/>
    <m/>
  </r>
  <r>
    <x v="1408"/>
    <n v="281.90600599999999"/>
    <n v="2.030343692728279"/>
    <n v="0.23225848545340708"/>
    <m/>
    <n v="0.19441916728346409"/>
    <s v=""/>
    <m/>
    <n v="1415"/>
    <n v="60.512509558207682"/>
    <e v="#VALUE!"/>
    <m/>
    <n v="22.210593435181199"/>
    <n v="7.4998681318672655E-2"/>
    <m/>
  </r>
  <r>
    <x v="1409"/>
    <n v="278.74099699999999"/>
    <n v="2.0374677266045698"/>
    <n v="0.23386049998003297"/>
    <m/>
    <n v="0.19223138520989283"/>
    <s v=""/>
    <m/>
    <n v="1416"/>
    <n v="59.833124822558197"/>
    <e v="#VALUE!"/>
    <m/>
    <n v="22.363792114913739"/>
    <n v="7.4998681318672655E-2"/>
    <m/>
  </r>
  <r>
    <x v="1410"/>
    <n v="265.47799700000002"/>
    <n v="1.9270943796831546"/>
    <n v="0.20844865410972921"/>
    <m/>
    <n v="0.18307037348158123"/>
    <s v=""/>
    <m/>
    <n v="1417"/>
    <n v="56.986156694215062"/>
    <e v="#VALUE!"/>
    <m/>
    <n v="19.933688534581773"/>
    <n v="0.12499912087914059"/>
    <m/>
  </r>
  <r>
    <x v="1411"/>
    <n v="264.34201000000002"/>
    <n v="1.9699907701920112"/>
    <n v="0.21770268170297627"/>
    <m/>
    <n v="0.18228226631067321"/>
    <s v=""/>
    <m/>
    <n v="1418"/>
    <n v="56.74231150208567"/>
    <e v="#VALUE!"/>
    <m/>
    <n v="20.818639816815079"/>
    <n v="0.12499912087914059"/>
    <m/>
  </r>
  <r>
    <x v="1412"/>
    <n v="270.59799199999998"/>
    <n v="1.9405587896203285"/>
    <n v="0.21117248505536812"/>
    <m/>
    <n v="0.18659134593818588"/>
    <s v=""/>
    <m/>
    <n v="1419"/>
    <n v="58.085188782149629"/>
    <e v="#VALUE!"/>
    <m/>
    <n v="20.194165139351018"/>
    <n v="0.12499912087914059"/>
    <m/>
  </r>
  <r>
    <x v="1413"/>
    <n v="266.18301400000001"/>
    <n v="1.9236195373807101"/>
    <n v="0.20746108311621406"/>
    <m/>
    <n v="0.18354221244100349"/>
    <s v=""/>
    <m/>
    <n v="1420"/>
    <n v="57.137492057929165"/>
    <e v="#VALUE!"/>
    <m/>
    <n v="19.839248334549797"/>
    <n v="0.12499912087914059"/>
    <m/>
  </r>
  <r>
    <x v="1414"/>
    <n v="264.13198899999998"/>
    <n v="1.9350635425178206"/>
    <n v="0.20990452074690583"/>
    <m/>
    <n v="0.1821232208516893"/>
    <s v=""/>
    <m/>
    <n v="1421"/>
    <n v="56.697229462329744"/>
    <e v="#VALUE!"/>
    <m/>
    <n v="20.072911271314293"/>
    <n v="0.12499912087914059"/>
    <m/>
  </r>
  <r>
    <x v="1415"/>
    <n v="258.48998999999998"/>
    <n v="1.8787400262917049"/>
    <n v="0.19761455023555047"/>
    <m/>
    <n v="0.17821905605967664"/>
    <s v=""/>
    <m/>
    <n v="1422"/>
    <n v="55.486146650511614"/>
    <e v="#VALUE!"/>
    <m/>
    <n v="18.89763650008171"/>
    <n v="0.10500131868134352"/>
    <m/>
  </r>
  <r>
    <x v="1416"/>
    <n v="257.925995"/>
    <n v="1.5370012021643369"/>
    <n v="0.12570823207772211"/>
    <m/>
    <n v="0.17782557441494207"/>
    <s v=""/>
    <m/>
    <n v="1423"/>
    <n v="55.365082352121746"/>
    <e v="#VALUE!"/>
    <m/>
    <n v="12.0213236932254"/>
    <n v="0.10500131868134352"/>
    <m/>
  </r>
  <r>
    <x v="1417"/>
    <n v="225.67100500000001"/>
    <n v="1.6504628322049799"/>
    <n v="0.14425063482589889"/>
    <m/>
    <n v="0.15558350995792303"/>
    <s v=""/>
    <m/>
    <n v="1424"/>
    <n v="48.441390237967596"/>
    <e v="#VALUE!"/>
    <m/>
    <n v="13.794510872790294"/>
    <n v="0.10500131868134352"/>
    <m/>
  </r>
  <r>
    <x v="1418"/>
    <n v="226.899002"/>
    <n v="1.7133782104053767"/>
    <n v="0.15522975471986716"/>
    <m/>
    <n v="0.15642605182981831"/>
    <s v=""/>
    <m/>
    <n v="1425"/>
    <n v="48.704985828761608"/>
    <e v="#VALUE!"/>
    <m/>
    <n v="14.844430610986286"/>
    <n v="0.10500131868134352"/>
    <m/>
  </r>
  <r>
    <x v="1419"/>
    <n v="235.354996"/>
    <n v="1.6929443627860949"/>
    <n v="0.15150913793620266"/>
    <m/>
    <n v="0.16225146105791063"/>
    <s v=""/>
    <m/>
    <n v="1426"/>
    <n v="50.520106496141594"/>
    <e v="#VALUE!"/>
    <m/>
    <n v="14.488632601932871"/>
    <n v="0.10500131868134352"/>
    <m/>
  </r>
  <r>
    <x v="1420"/>
    <n v="228.11199999999999"/>
    <n v="1.5320750705544242"/>
    <n v="0.12267144804677191"/>
    <m/>
    <n v="0.15724593082615212"/>
    <s v=""/>
    <m/>
    <n v="1427"/>
    <n v="48.965361810496056"/>
    <e v="#VALUE!"/>
    <m/>
    <n v="11.73091976963908"/>
    <n v="5.0550329670318958E-2"/>
    <m/>
  </r>
  <r>
    <x v="1421"/>
    <n v="210.067993"/>
    <n v="1.6127997404171355"/>
    <n v="0.13558234632487234"/>
    <m/>
    <n v="0.14480376898324757"/>
    <s v=""/>
    <m/>
    <n v="1428"/>
    <n v="45.092127034306621"/>
    <e v="#VALUE!"/>
    <m/>
    <n v="12.965573099863244"/>
    <n v="5.0550329670318958E-2"/>
    <m/>
  </r>
  <r>
    <x v="1422"/>
    <n v="222.07600400000001"/>
    <n v="1.6433493677628777"/>
    <n v="0.14070197308302099"/>
    <m/>
    <n v="0.15307712967682358"/>
    <s v=""/>
    <m/>
    <n v="1429"/>
    <n v="47.669705606408996"/>
    <e v="#VALUE!"/>
    <m/>
    <n v="13.45515671289307"/>
    <n v="5.0550329670318958E-2"/>
    <m/>
  </r>
  <r>
    <x v="1423"/>
    <n v="226.050003"/>
    <n v="1.6354412296173189"/>
    <n v="0.13933119170053765"/>
    <m/>
    <n v="0.1558123541993372"/>
    <s v=""/>
    <m/>
    <n v="1430"/>
    <n v="48.522744021176962"/>
    <e v="#VALUE!"/>
    <m/>
    <n v="13.324070574466662"/>
    <n v="5.0550329670318958E-2"/>
    <m/>
  </r>
  <r>
    <x v="1424"/>
    <n v="224.70100400000001"/>
    <n v="1.6834806967638916"/>
    <n v="0.14749904260824062"/>
    <m/>
    <n v="0.15487848135078724"/>
    <s v=""/>
    <m/>
    <n v="1431"/>
    <n v="48.233174756442985"/>
    <e v="#VALUE!"/>
    <m/>
    <n v="14.105152115560925"/>
    <n v="5.0550329670318958E-2"/>
    <m/>
  </r>
  <r>
    <x v="1425"/>
    <n v="229.11399800000001"/>
    <n v="1.6735473015179414"/>
    <n v="0.14570629594795809"/>
    <m/>
    <n v="0.15790787212241941"/>
    <s v=""/>
    <m/>
    <n v="1432"/>
    <n v="49.180445605313487"/>
    <e v="#VALUE!"/>
    <m/>
    <n v="13.933713956364789"/>
    <n v="9.5000439560415761E-2"/>
    <m/>
  </r>
  <r>
    <x v="1426"/>
    <n v="230.25599700000001"/>
    <n v="1.6592877146608285"/>
    <n v="0.14320622375402334"/>
    <m/>
    <n v="0.15869081990116993"/>
    <s v=""/>
    <m/>
    <n v="1433"/>
    <n v="49.425581302787641"/>
    <e v="#VALUE!"/>
    <m/>
    <n v="13.694635125941495"/>
    <n v="9.5000439560415761E-2"/>
    <m/>
  </r>
  <r>
    <x v="1427"/>
    <n v="228.026993"/>
    <n v="1.6675651719457163"/>
    <n v="0.14461777227633407"/>
    <m/>
    <n v="0.15715051563597002"/>
    <s v=""/>
    <m/>
    <n v="1434"/>
    <n v="48.947114640196268"/>
    <e v="#VALUE!"/>
    <m/>
    <n v="13.829619775832205"/>
    <n v="9.5000439560415761E-2"/>
    <m/>
  </r>
  <r>
    <x v="1428"/>
    <n v="229.324005"/>
    <n v="1.6521020254990055"/>
    <n v="0.14191880760037542"/>
    <m/>
    <n v="0.15804027046954155"/>
    <s v=""/>
    <m/>
    <n v="1435"/>
    <n v="49.225524639900598"/>
    <e v="#VALUE!"/>
    <m/>
    <n v="13.571521101862944"/>
    <n v="9.5000439560415761E-2"/>
    <m/>
  </r>
  <r>
    <x v="1429"/>
    <n v="227.21499600000001"/>
    <n v="1.6745736633116917"/>
    <n v="0.14576214949076494"/>
    <m/>
    <n v="0.15658275635670729"/>
    <s v=""/>
    <m/>
    <n v="1436"/>
    <n v="48.7728154937505"/>
    <e v="#VALUE!"/>
    <m/>
    <n v="13.939055161999432"/>
    <n v="9.5000439560415761E-2"/>
    <m/>
  </r>
  <r>
    <x v="1430"/>
    <n v="239.84599299999999"/>
    <n v="1.771164264651033"/>
    <n v="0.16249998981160946"/>
    <m/>
    <n v="0.16527006397210972"/>
    <s v=""/>
    <m/>
    <n v="1437"/>
    <n v="51.484121072292133"/>
    <e v="#VALUE!"/>
    <m/>
    <n v="15.539674255091031"/>
    <n v="7.4998681318672655E-2"/>
    <m/>
  </r>
  <r>
    <x v="1431"/>
    <n v="243.41499300000001"/>
    <n v="1.7314255062643138"/>
    <n v="0.15518962460753652"/>
    <m/>
    <n v="0.16772498010092826"/>
    <s v=""/>
    <m/>
    <n v="1438"/>
    <n v="52.250224461424061"/>
    <e v="#VALUE!"/>
    <m/>
    <n v="14.840593017678364"/>
    <n v="7.4998681318672655E-2"/>
    <m/>
  </r>
  <r>
    <x v="1432"/>
    <n v="238.33599899999999"/>
    <n v="1.7334821621665455"/>
    <n v="0.15553976625203655"/>
    <m/>
    <n v="0.16422102744915618"/>
    <s v=""/>
    <m/>
    <n v="1439"/>
    <n v="51.15999343963064"/>
    <e v="#VALUE!"/>
    <m/>
    <n v="14.874076632692621"/>
    <n v="7.4998681318672655E-2"/>
    <m/>
  </r>
  <r>
    <x v="1433"/>
    <n v="238.32899499999999"/>
    <n v="1.7451405397042823"/>
    <n v="0.1576131172516867"/>
    <m/>
    <n v="0.1642119273517314"/>
    <s v=""/>
    <m/>
    <n v="1440"/>
    <n v="51.158489996610896"/>
    <e v="#VALUE!"/>
    <m/>
    <n v="15.07234863989941"/>
    <n v="7.4998681318672655E-2"/>
    <m/>
  </r>
  <r>
    <x v="1434"/>
    <n v="230.608994"/>
    <n v="1.6761705312030815"/>
    <n v="0.14510311368047799"/>
    <m/>
    <n v="0.15888033502406346"/>
    <s v=""/>
    <m/>
    <n v="1441"/>
    <n v="49.501353843570321"/>
    <e v="#VALUE!"/>
    <m/>
    <n v="13.876032377652356"/>
    <n v="5.5000879120875604E-2"/>
    <m/>
  </r>
  <r>
    <x v="1435"/>
    <n v="230.49200400000001"/>
    <n v="1.6735159715287296"/>
    <n v="0.1446262742867169"/>
    <m/>
    <n v="0.15879560046892693"/>
    <s v=""/>
    <m/>
    <n v="1442"/>
    <n v="49.476241365146528"/>
    <e v="#VALUE!"/>
    <m/>
    <n v="13.830432812633104"/>
    <n v="5.5000879120875604E-2"/>
    <m/>
  </r>
  <r>
    <x v="1436"/>
    <n v="230.25"/>
    <n v="1.6645182596203374"/>
    <n v="0.14305404780987466"/>
    <m/>
    <n v="0.15862474507528149"/>
    <s v=""/>
    <m/>
    <n v="1443"/>
    <n v="49.42429401726659"/>
    <e v="#VALUE!"/>
    <m/>
    <n v="13.680082727481206"/>
    <n v="5.5000879120875604E-2"/>
    <m/>
  </r>
  <r>
    <x v="1437"/>
    <n v="229.07600400000001"/>
    <n v="1.6695598855375224"/>
    <n v="0.14390348268766998"/>
    <m/>
    <n v="0.15781184354673347"/>
    <s v=""/>
    <m/>
    <n v="1444"/>
    <n v="49.172290006499622"/>
    <e v="#VALUE!"/>
    <m/>
    <n v="13.761313140585573"/>
    <n v="5.5000879120875604E-2"/>
    <m/>
  </r>
  <r>
    <x v="1438"/>
    <n v="233.520996"/>
    <n v="1.6923705689117989"/>
    <n v="0.14781808198790222"/>
    <m/>
    <n v="0.16086983826609846"/>
    <s v=""/>
    <m/>
    <n v="1445"/>
    <n v="50.126429383317848"/>
    <e v="#VALUE!"/>
    <m/>
    <n v="14.135661459224485"/>
    <n v="5.5000879120875604E-2"/>
    <m/>
  </r>
  <r>
    <x v="1439"/>
    <n v="231.216995"/>
    <n v="1.6493991364723701"/>
    <n v="0.14026134511778438"/>
    <m/>
    <n v="0.15927020255110794"/>
    <s v=""/>
    <m/>
    <n v="1446"/>
    <n v="49.631864246118823"/>
    <e v="#VALUE!"/>
    <m/>
    <n v="13.413020002266819"/>
    <n v="5.000439560463886E-3"/>
    <m/>
  </r>
  <r>
    <x v="1440"/>
    <n v="226.96899400000001"/>
    <n v="1.6748797355169469"/>
    <n v="0.1445777429375662"/>
    <m/>
    <n v="0.15633996442375664"/>
    <s v=""/>
    <m/>
    <n v="1447"/>
    <n v="48.720009955523203"/>
    <e v="#VALUE!"/>
    <m/>
    <n v="13.825791819376205"/>
    <n v="5.000439560463886E-3"/>
    <m/>
  </r>
  <r>
    <x v="1441"/>
    <n v="230.93600499999999"/>
    <n v="1.6722632908902428"/>
    <n v="0.14410885663635281"/>
    <m/>
    <n v="0.15906836639987224"/>
    <s v=""/>
    <m/>
    <n v="1448"/>
    <n v="49.57154836175004"/>
    <e v="#VALUE!"/>
    <m/>
    <n v="13.780952798820094"/>
    <n v="5.000439560463886E-3"/>
    <m/>
  </r>
  <r>
    <x v="1442"/>
    <n v="230.358002"/>
    <n v="1.7029135388998324"/>
    <n v="0.14937368015198133"/>
    <m/>
    <n v="0.15866610904575926"/>
    <s v=""/>
    <m/>
    <n v="1449"/>
    <n v="49.447477177320671"/>
    <e v="#VALUE!"/>
    <m/>
    <n v="14.284421399268986"/>
    <n v="5.000439560463886E-3"/>
    <m/>
  </r>
  <r>
    <x v="1443"/>
    <n v="234.36199999999999"/>
    <n v="1.707192356482474"/>
    <n v="0.15010643475288232"/>
    <m/>
    <n v="0.16141978350478073"/>
    <s v=""/>
    <m/>
    <n v="1450"/>
    <n v="50.306955024862681"/>
    <e v="#VALUE!"/>
    <m/>
    <n v="14.35449382093573"/>
    <n v="5.000439560463886E-3"/>
    <m/>
  </r>
  <r>
    <x v="1444"/>
    <n v="232.83599899999999"/>
    <n v="1.73603155223002"/>
    <n v="0.1551223847976414"/>
    <m/>
    <n v="0.16035620945249621"/>
    <s v=""/>
    <m/>
    <n v="1451"/>
    <n v="49.979391410988008"/>
    <e v="#VALUE!"/>
    <m/>
    <n v="14.834162957319863"/>
    <n v="1.5001318681335439E-2"/>
    <m/>
  </r>
  <r>
    <x v="1445"/>
    <n v="239.016006"/>
    <n v="1.7180194182600264"/>
    <n v="0.15188534760149119"/>
    <m/>
    <n v="0.1646081504361461"/>
    <s v=""/>
    <m/>
    <n v="1452"/>
    <n v="51.305960283938134"/>
    <e v="#VALUE!"/>
    <m/>
    <n v="14.524609069728212"/>
    <n v="1.5001318681335439E-2"/>
    <m/>
  </r>
  <r>
    <x v="1446"/>
    <n v="236.63999899999999"/>
    <n v="1.7132800060284934"/>
    <n v="0.15102934939967433"/>
    <m/>
    <n v="0.16296757428334338"/>
    <s v=""/>
    <m/>
    <n v="1453"/>
    <n v="50.795938704980117"/>
    <e v="#VALUE!"/>
    <m/>
    <n v="14.442751014016338"/>
    <n v="1.5001318681335439E-2"/>
    <m/>
  </r>
  <r>
    <x v="1447"/>
    <n v="236.003998"/>
    <n v="1.7238991226698637"/>
    <n v="0.15288332322576048"/>
    <m/>
    <n v="0.16252534735486143"/>
    <s v=""/>
    <m/>
    <n v="1454"/>
    <n v="50.659417964831256"/>
    <e v="#VALUE!"/>
    <m/>
    <n v="14.620044251808192"/>
    <n v="1.5001318681335439E-2"/>
    <m/>
  </r>
  <r>
    <x v="1448"/>
    <n v="237.26400799999999"/>
    <n v="1.7218524254598493"/>
    <n v="0.15250212505654184"/>
    <m/>
    <n v="0.16338880692068319"/>
    <s v=""/>
    <m/>
    <n v="1455"/>
    <n v="50.929885303396709"/>
    <e v="#VALUE!"/>
    <m/>
    <n v="14.583590739514671"/>
    <n v="1.5001318681335439E-2"/>
    <m/>
  </r>
  <r>
    <x v="1449"/>
    <n v="238.14700300000001"/>
    <n v="1.7440854562468455"/>
    <n v="0.15638449744724564"/>
    <m/>
    <n v="0.16398406516671893"/>
    <s v=""/>
    <m/>
    <n v="1456"/>
    <n v="51.119424519447861"/>
    <e v="#VALUE!"/>
    <m/>
    <n v="14.954857238413773"/>
    <n v="0"/>
    <m/>
  </r>
  <r>
    <x v="1450"/>
    <n v="240.36399800000001"/>
    <n v="1.7851053056893864"/>
    <n v="0.16372112331993152"/>
    <m/>
    <n v="0.16550634323697561"/>
    <s v=""/>
    <m/>
    <n v="1457"/>
    <n v="51.595313391173413"/>
    <e v="#VALUE!"/>
    <m/>
    <n v="15.656449751282143"/>
    <n v="0"/>
    <m/>
  </r>
  <r>
    <x v="1451"/>
    <n v="246.16999799999999"/>
    <n v="1.7624636635717326"/>
    <n v="0.15954894507751272"/>
    <m/>
    <n v="0.1694997424584965"/>
    <s v=""/>
    <m/>
    <n v="1458"/>
    <n v="52.841599823591437"/>
    <e v="#VALUE!"/>
    <m/>
    <n v="15.257469475058553"/>
    <n v="0"/>
    <m/>
  </r>
  <r>
    <x v="1452"/>
    <n v="243.074997"/>
    <n v="1.7574467491126096"/>
    <n v="0.1586217152879307"/>
    <m/>
    <n v="0.16736433101371298"/>
    <s v=""/>
    <m/>
    <n v="1459"/>
    <n v="52.177242649182169"/>
    <e v="#VALUE!"/>
    <m/>
    <n v="15.168799630177789"/>
    <n v="0"/>
    <m/>
  </r>
  <r>
    <x v="1453"/>
    <n v="242.49800099999999"/>
    <n v="1.7690548822483771"/>
    <n v="0.16069798981173919"/>
    <m/>
    <n v="0.16696270646950706"/>
    <s v=""/>
    <m/>
    <n v="1460"/>
    <n v="52.053387622251499"/>
    <e v="#VALUE!"/>
    <m/>
    <n v="15.367351210405785"/>
    <n v="0"/>
    <m/>
  </r>
  <r>
    <x v="1454"/>
    <n v="246.875"/>
    <n v="1.778847389711083"/>
    <n v="0.16241897565515581"/>
    <m/>
    <n v="0.16996304963336301"/>
    <s v=""/>
    <m/>
    <n v="1461"/>
    <n v="52.992931967481823"/>
    <e v="#VALUE!"/>
    <m/>
    <n v="15.531926970904735"/>
    <n v="0"/>
    <m/>
  </r>
  <r>
    <x v="1455"/>
    <n v="245.199997"/>
    <n v="1.8091086647387387"/>
    <n v="0.16792501645307692"/>
    <m/>
    <n v="0.16880548686586952"/>
    <s v=""/>
    <m/>
    <n v="1462"/>
    <n v="52.633384342066819"/>
    <e v="#VALUE!"/>
    <m/>
    <n v="16.058462883516974"/>
    <n v="0"/>
    <m/>
  </r>
  <r>
    <x v="1456"/>
    <n v="249.49299600000001"/>
    <n v="1.8268994177791722"/>
    <n v="0.17120735507634102"/>
    <m/>
    <n v="0.17175648862301626"/>
    <s v=""/>
    <m/>
    <n v="1463"/>
    <n v="53.554897674496061"/>
    <e v="#VALUE!"/>
    <m/>
    <n v="16.372348890891875"/>
    <n v="0"/>
    <m/>
  </r>
  <r>
    <x v="1457"/>
    <n v="252.10699500000001"/>
    <n v="1.8435988323007306"/>
    <n v="0.17431653957598325"/>
    <m/>
    <n v="0.17355150605451677"/>
    <s v=""/>
    <m/>
    <n v="1464"/>
    <n v="54.116005405817845"/>
    <e v="#VALUE!"/>
    <m/>
    <n v="16.669676382293151"/>
    <n v="0"/>
    <m/>
  </r>
  <r>
    <x v="1458"/>
    <n v="254.29600500000001"/>
    <n v="1.9053694700522141"/>
    <n v="0.18597548646664402"/>
    <m/>
    <n v="0.17505387334627601"/>
    <s v=""/>
    <m/>
    <n v="1465"/>
    <n v="54.585887159766756"/>
    <e v="#VALUE!"/>
    <m/>
    <n v="17.784607140432378"/>
    <n v="0"/>
    <m/>
  </r>
  <r>
    <x v="1459"/>
    <n v="261.86099200000001"/>
    <n v="1.9092779057703897"/>
    <n v="0.18667170255738785"/>
    <m/>
    <n v="0.18024743153354247"/>
    <s v=""/>
    <m/>
    <n v="1466"/>
    <n v="56.209748795922238"/>
    <e v="#VALUE!"/>
    <m/>
    <n v="17.851185429291689"/>
    <n v="1.5001318681335439E-2"/>
    <m/>
  </r>
  <r>
    <x v="1460"/>
    <n v="263.57199100000003"/>
    <n v="1.9527425275144399"/>
    <n v="0.19514758753161601"/>
    <m/>
    <n v="0.18142044572947963"/>
    <s v=""/>
    <m/>
    <n v="1467"/>
    <n v="56.577023139632331"/>
    <e v="#VALUE!"/>
    <m/>
    <n v="18.661723889483742"/>
    <n v="1.5001318681335439E-2"/>
    <m/>
  </r>
  <r>
    <x v="1461"/>
    <n v="269.30599999999998"/>
    <n v="1.929403941165144"/>
    <n v="0.19046019660385424"/>
    <m/>
    <n v="0.18536242313046061"/>
    <s v=""/>
    <m/>
    <n v="1468"/>
    <n v="57.807856350115074"/>
    <e v="#VALUE!"/>
    <m/>
    <n v="18.21347445754142"/>
    <n v="1.5001318681335439E-2"/>
    <m/>
  </r>
  <r>
    <x v="1462"/>
    <n v="266.49600199999998"/>
    <n v="1.9853562092474712"/>
    <n v="0.20148278471780928"/>
    <m/>
    <n v="0.18342353670159206"/>
    <s v=""/>
    <m/>
    <n v="1469"/>
    <n v="57.204676470245666"/>
    <e v="#VALUE!"/>
    <m/>
    <n v="19.267551008176763"/>
    <n v="1.5001318681335439E-2"/>
    <m/>
  </r>
  <r>
    <x v="1463"/>
    <n v="273.64898699999998"/>
    <n v="2.0030559999937294"/>
    <n v="0.2050508513273534"/>
    <m/>
    <n v="0.18834188214158956"/>
    <s v=""/>
    <m/>
    <n v="1470"/>
    <n v="58.74009985240027"/>
    <e v="#VALUE!"/>
    <m/>
    <n v="19.608760831617758"/>
    <n v="1.5001318681335439E-2"/>
    <m/>
  </r>
  <r>
    <x v="1464"/>
    <n v="283.62799100000001"/>
    <n v="2.0666163494777763"/>
    <n v="0.21798611481835478"/>
    <m/>
    <n v="0.19519479780358548"/>
    <s v=""/>
    <m/>
    <n v="1471"/>
    <n v="60.882142100806263"/>
    <e v="#VALUE!"/>
    <m/>
    <n v="20.845744177198078"/>
    <n v="2.0001758241743106E-2"/>
    <m/>
  </r>
  <r>
    <x v="1465"/>
    <n v="285.18099999999998"/>
    <n v="2.1278741076084118"/>
    <n v="0.23088149793043125"/>
    <m/>
    <n v="0.19625848139683136"/>
    <s v=""/>
    <m/>
    <n v="1472"/>
    <n v="61.215503114606307"/>
    <e v="#VALUE!"/>
    <m/>
    <n v="22.078913811169059"/>
    <n v="2.0001758241743106E-2"/>
    <m/>
  </r>
  <r>
    <x v="1466"/>
    <n v="293.70300300000002"/>
    <n v="2.2060815371553297"/>
    <n v="0.24782349760501721"/>
    <m/>
    <n v="0.20211797099703382"/>
    <s v=""/>
    <m/>
    <n v="1473"/>
    <n v="63.044792938224248"/>
    <e v="#VALUE!"/>
    <m/>
    <n v="23.699056412274103"/>
    <n v="2.0001758241743106E-2"/>
    <m/>
  </r>
  <r>
    <x v="1467"/>
    <n v="304.324005"/>
    <n v="2.272735278090543"/>
    <n v="0.26276747483430368"/>
    <m/>
    <n v="0.20942158867879423"/>
    <s v=""/>
    <m/>
    <n v="1474"/>
    <n v="65.324643212300145"/>
    <e v="#VALUE!"/>
    <m/>
    <n v="25.128130583219182"/>
    <n v="2.0001758241743106E-2"/>
    <m/>
  </r>
  <r>
    <x v="1468"/>
    <n v="313.942993"/>
    <n v="2.3750238145651346"/>
    <n v="0.28638598490243949"/>
    <m/>
    <n v="0.2160353046744182"/>
    <s v=""/>
    <m/>
    <n v="1475"/>
    <n v="67.389406257079983"/>
    <e v="#VALUE!"/>
    <m/>
    <n v="27.386739665440782"/>
    <n v="2.0001758241743106E-2"/>
    <m/>
  </r>
  <r>
    <x v="1469"/>
    <n v="325.94198599999999"/>
    <n v="2.6149628853324329"/>
    <n v="0.34412775860383099"/>
    <m/>
    <n v="0.22427472442143803"/>
    <s v=""/>
    <m/>
    <n v="1476"/>
    <n v="69.965049071165211"/>
    <e v="#VALUE!"/>
    <m/>
    <n v="32.908514499218036"/>
    <n v="0.11000175824175121"/>
    <m/>
  </r>
  <r>
    <x v="1470"/>
    <n v="361.87298600000003"/>
    <n v="2.9204016999510194"/>
    <n v="0.42446834422709301"/>
    <m/>
    <n v="0.24899170815664778"/>
    <s v=""/>
    <m/>
    <n v="1477"/>
    <n v="77.67781479683039"/>
    <e v="#VALUE!"/>
    <m/>
    <n v="40.59138593506318"/>
    <n v="0.11000175824175121"/>
    <m/>
  </r>
  <r>
    <x v="1471"/>
    <n v="403.66400099999998"/>
    <n v="2.9790518555933647"/>
    <n v="0.4414648415567895"/>
    <m/>
    <n v="0.27773936444912867"/>
    <s v=""/>
    <m/>
    <n v="1478"/>
    <n v="86.648461540109423"/>
    <e v="#VALUE!"/>
    <m/>
    <n v="42.216740079929345"/>
    <n v="0.11000175824175121"/>
    <m/>
  </r>
  <r>
    <x v="1472"/>
    <n v="408.07699600000001"/>
    <n v="2.7962530220825754"/>
    <n v="0.38724087182880718"/>
    <m/>
    <n v="0.28076839974389217"/>
    <s v=""/>
    <m/>
    <n v="1479"/>
    <n v="87.595732603634843"/>
    <e v="#VALUE!"/>
    <m/>
    <n v="37.03136851549025"/>
    <n v="0.11000175824175121"/>
    <m/>
  </r>
  <r>
    <x v="1473"/>
    <n v="388.04699699999998"/>
    <n v="2.7099356220511082"/>
    <n v="0.36329013075683153"/>
    <m/>
    <n v="0.26698025059332464"/>
    <s v=""/>
    <m/>
    <n v="1480"/>
    <n v="83.296194884887583"/>
    <e v="#VALUE!"/>
    <m/>
    <n v="34.740988590802147"/>
    <n v="0.11000175824175121"/>
    <m/>
  </r>
  <r>
    <x v="1474"/>
    <n v="374.324005"/>
    <n v="2.7515174712389183"/>
    <n v="0.37430507956685349"/>
    <m/>
    <n v="0.25751858492538737"/>
    <s v=""/>
    <m/>
    <n v="1481"/>
    <n v="80.350487213206378"/>
    <e v="#VALUE!"/>
    <m/>
    <n v="35.794334604193807"/>
    <n v="0.13500000000001214"/>
    <m/>
  </r>
  <r>
    <x v="1475"/>
    <n v="379.98400900000001"/>
    <n v="2.4369011713614466"/>
    <n v="0.28867246639814848"/>
    <m/>
    <n v="0.26140561686526487"/>
    <s v=""/>
    <m/>
    <n v="1482"/>
    <n v="81.565434886756464"/>
    <e v="#VALUE!"/>
    <m/>
    <n v="27.605393079972089"/>
    <n v="0.13500000000001214"/>
    <m/>
  </r>
  <r>
    <x v="1476"/>
    <n v="339.82000699999998"/>
    <n v="2.2504402971639292"/>
    <n v="0.24446745303027595"/>
    <m/>
    <n v="0.23376917031513575"/>
    <s v=""/>
    <m/>
    <n v="1483"/>
    <n v="72.944034479555214"/>
    <e v="#VALUE!"/>
    <m/>
    <n v="23.37812199537041"/>
    <n v="0.13500000000001214"/>
    <m/>
  </r>
  <r>
    <x v="1477"/>
    <n v="314.07900999999998"/>
    <n v="2.4460086279657247"/>
    <n v="0.28692279867806592"/>
    <m/>
    <n v="0.2160557856671716"/>
    <s v=""/>
    <m/>
    <n v="1484"/>
    <n v="67.418602974558141"/>
    <e v="#VALUE!"/>
    <m/>
    <n v="27.438074506867856"/>
    <n v="0.13500000000001214"/>
    <m/>
  </r>
  <r>
    <x v="1478"/>
    <n v="338.49798600000003"/>
    <n v="2.4356208403544648"/>
    <n v="0.28445186838732589"/>
    <m/>
    <n v="0.23284760357798387"/>
    <s v=""/>
    <m/>
    <n v="1485"/>
    <n v="72.660256175099207"/>
    <e v="#VALUE!"/>
    <m/>
    <n v="27.201782480821254"/>
    <n v="0.13500000000001214"/>
    <m/>
  </r>
  <r>
    <x v="1479"/>
    <n v="319.73498499999999"/>
    <n v="2.3919435964287126"/>
    <n v="0.27415184955482669"/>
    <m/>
    <n v="0.21992364825030694"/>
    <s v=""/>
    <m/>
    <n v="1486"/>
    <n v="68.632685803458514"/>
    <e v="#VALUE!"/>
    <m/>
    <n v="26.216804342275513"/>
    <n v="0.14500087912088369"/>
    <m/>
  </r>
  <r>
    <x v="1480"/>
    <n v="330.36200000000002"/>
    <n v="2.4230893214552567"/>
    <n v="0.28125784039554036"/>
    <m/>
    <n v="0.22722732477308541"/>
    <s v=""/>
    <m/>
    <n v="1487"/>
    <n v="70.913826797534099"/>
    <e v="#VALUE!"/>
    <m/>
    <n v="26.896341510569304"/>
    <n v="0.14500087912088369"/>
    <m/>
  </r>
  <r>
    <x v="1481"/>
    <n v="334.59298699999999"/>
    <n v="2.4191793308059397"/>
    <n v="0.28031673174361682"/>
    <m/>
    <n v="0.23013146335070642"/>
    <s v=""/>
    <m/>
    <n v="1488"/>
    <n v="71.822028949417842"/>
    <e v="#VALUE!"/>
    <m/>
    <n v="26.806344447144905"/>
    <n v="0.14500087912088369"/>
    <m/>
  </r>
  <r>
    <x v="1482"/>
    <n v="334.67898600000001"/>
    <n v="2.357883357352947"/>
    <n v="0.26607996270670176"/>
    <m/>
    <n v="0.23018462179090518"/>
    <s v=""/>
    <m/>
    <n v="1489"/>
    <n v="71.840489057392617"/>
    <e v="#VALUE!"/>
    <m/>
    <n v="25.444899726224556"/>
    <n v="0.14500087912088369"/>
    <m/>
  </r>
  <r>
    <x v="1483"/>
    <n v="326.41101099999997"/>
    <n v="2.3277890643019759"/>
    <n v="0.25925696246644109"/>
    <m/>
    <n v="0.22449225286066044"/>
    <s v=""/>
    <m/>
    <n v="1490"/>
    <n v="70.065727592344132"/>
    <e v="#VALUE!"/>
    <m/>
    <n v="24.792424601155449"/>
    <n v="0.14500087912088369"/>
    <m/>
  </r>
  <r>
    <x v="1484"/>
    <n v="324.35000600000001"/>
    <n v="2.3349360227426321"/>
    <n v="0.26075569279882593"/>
    <m/>
    <n v="0.22305735950987976"/>
    <s v=""/>
    <m/>
    <n v="1491"/>
    <n v="69.623322740700033"/>
    <e v="#VALUE!"/>
    <m/>
    <n v="24.935746340365927"/>
    <n v="0.13846153846152498"/>
    <m/>
  </r>
  <r>
    <x v="1485"/>
    <n v="323.01400799999999"/>
    <n v="2.3129965144564415"/>
    <n v="0.25582497907751101"/>
    <m/>
    <n v="0.22213280433313229"/>
    <s v=""/>
    <m/>
    <n v="1492"/>
    <n v="69.336544204506851"/>
    <e v="#VALUE!"/>
    <m/>
    <n v="24.464228248806837"/>
    <n v="0.13846153846152498"/>
    <m/>
  </r>
  <r>
    <x v="1486"/>
    <n v="320.04501299999998"/>
    <n v="2.3717159998967161"/>
    <n v="0.26878207658667774"/>
    <m/>
    <n v="0.22008533418736947"/>
    <s v=""/>
    <m/>
    <n v="1493"/>
    <n v="68.699234837228701"/>
    <e v="#VALUE!"/>
    <m/>
    <n v="25.703299554702497"/>
    <n v="0.13846153846152498"/>
    <m/>
  </r>
  <r>
    <x v="1487"/>
    <n v="351.86099200000001"/>
    <n v="2.5870600513822293"/>
    <n v="0.31751544725113851"/>
    <m/>
    <n v="0.24195163125361044"/>
    <s v=""/>
    <m/>
    <n v="1494"/>
    <n v="75.528691082801686"/>
    <e v="#VALUE!"/>
    <m/>
    <n v="30.363611880606566"/>
    <n v="0.13846153846152498"/>
    <m/>
  </r>
  <r>
    <x v="1488"/>
    <n v="371.43701199999998"/>
    <n v="2.7260785996104491"/>
    <n v="0.35151383021810917"/>
    <m/>
    <n v="0.25539282829553428"/>
    <s v=""/>
    <m/>
    <n v="1495"/>
    <n v="79.730779978210549"/>
    <e v="#VALUE!"/>
    <m/>
    <n v="33.614835447568382"/>
    <n v="0.21499912087914866"/>
    <m/>
  </r>
  <r>
    <x v="1489"/>
    <n v="377.41400099999998"/>
    <n v="2.6186139594962565"/>
    <n v="0.32376121389007317"/>
    <m/>
    <n v="0.25949573491447253"/>
    <s v=""/>
    <m/>
    <n v="1496"/>
    <n v="81.013770039769582"/>
    <e v="#VALUE!"/>
    <m/>
    <n v="30.960886866007371"/>
    <n v="0.21499912087914866"/>
    <m/>
  </r>
  <r>
    <x v="1490"/>
    <n v="361.84500100000002"/>
    <n v="2.5944805947875111"/>
    <n v="0.31775571914508616"/>
    <m/>
    <n v="0.24878459810768955"/>
    <s v=""/>
    <m/>
    <n v="1497"/>
    <n v="77.671807679053742"/>
    <e v="#VALUE!"/>
    <m/>
    <n v="30.386588786444708"/>
    <n v="0.21499912087914866"/>
    <m/>
  </r>
  <r>
    <x v="1491"/>
    <n v="359.33099399999998"/>
    <n v="2.6076240430553312"/>
    <n v="0.3209369202416496"/>
    <m/>
    <n v="0.24704967579275874"/>
    <s v=""/>
    <m/>
    <n v="1498"/>
    <n v="77.132163721922495"/>
    <e v="#VALUE!"/>
    <m/>
    <n v="30.690803136475409"/>
    <n v="0.21499912087914866"/>
    <m/>
  </r>
  <r>
    <x v="1492"/>
    <n v="361.26199300000002"/>
    <n v="2.6227727506394056"/>
    <n v="0.32462712328882815"/>
    <m/>
    <n v="0.24837082467365826"/>
    <s v=""/>
    <m/>
    <n v="1499"/>
    <n v="77.546662146778303"/>
    <e v="#VALUE!"/>
    <m/>
    <n v="31.043692717298029"/>
    <n v="0.21499912087914866"/>
    <m/>
  </r>
  <r>
    <x v="1493"/>
    <n v="389.97799700000002"/>
    <n v="2.856126643875728"/>
    <n v="0.38225600757061118"/>
    <m/>
    <n v="0.26809239781020522"/>
    <s v=""/>
    <m/>
    <n v="1500"/>
    <n v="83.710693524398309"/>
    <e v="#VALUE!"/>
    <m/>
    <n v="36.554672074659592"/>
    <n v="0.28000087912089583"/>
    <m/>
  </r>
  <r>
    <x v="1494"/>
    <n v="395.75399800000002"/>
    <n v="3.0004264754359133"/>
    <n v="0.42083122005417084"/>
    <m/>
    <n v="0.27205605857652587"/>
    <s v=""/>
    <m/>
    <n v="1501"/>
    <n v="84.950540524042282"/>
    <e v="#VALUE!"/>
    <m/>
    <n v="40.243572221732784"/>
    <n v="0.28000087912089583"/>
    <m/>
  </r>
  <r>
    <x v="1495"/>
    <n v="414.44101000000001"/>
    <n v="3.0145379585321432"/>
    <n v="0.42473906680165691"/>
    <m/>
    <n v="0.28489479232783615"/>
    <s v=""/>
    <m/>
    <n v="1502"/>
    <n v="88.961799483400313"/>
    <e v="#VALUE!"/>
    <m/>
    <n v="40.617274802053878"/>
    <n v="0.28000087912089583"/>
    <m/>
  </r>
  <r>
    <x v="1496"/>
    <n v="417.98800699999998"/>
    <n v="2.9991625653541614"/>
    <n v="0.42035627296804823"/>
    <m/>
    <n v="0.28732558836174604"/>
    <s v=""/>
    <m/>
    <n v="1503"/>
    <n v="89.723179820452913"/>
    <e v="#VALUE!"/>
    <m/>
    <n v="40.198153615766678"/>
    <n v="0.28000087912089583"/>
    <m/>
  </r>
  <r>
    <x v="1497"/>
    <n v="415.28100599999999"/>
    <n v="3.262015468209257"/>
    <n v="0.49397920674597762"/>
    <m/>
    <n v="0.28545736187354093"/>
    <s v=""/>
    <m/>
    <n v="1504"/>
    <n v="89.142108752791529"/>
    <e v="#VALUE!"/>
    <m/>
    <n v="47.238624264038833"/>
    <n v="0.28000087912089583"/>
    <m/>
  </r>
  <r>
    <x v="1498"/>
    <n v="433.27200299999998"/>
    <n v="3.2056765677857082"/>
    <n v="0.47674549231780344"/>
    <m/>
    <n v="0.29780082439549455"/>
    <s v=""/>
    <m/>
    <n v="1505"/>
    <n v="93.003964671973989"/>
    <e v="#VALUE!"/>
    <m/>
    <n v="45.590585339669893"/>
    <n v="0.28000087912089583"/>
    <m/>
  </r>
  <r>
    <x v="1499"/>
    <n v="443.87799100000001"/>
    <n v="3.3578861892538749"/>
    <n v="0.52195625001997425"/>
    <m/>
    <n v="0.30508269688781392"/>
    <s v=""/>
    <m/>
    <n v="1506"/>
    <n v="95.28059211716662"/>
    <e v="#VALUE!"/>
    <m/>
    <n v="49.914034518541094"/>
    <n v="0.28000087912089583"/>
    <m/>
  </r>
  <r>
    <x v="1500"/>
    <n v="465.20800800000001"/>
    <n v="3.2825625401772274"/>
    <n v="0.49847993097253407"/>
    <m/>
    <n v="0.31973475275615337"/>
    <s v=""/>
    <m/>
    <n v="1507"/>
    <n v="99.859185088290587"/>
    <e v="#VALUE!"/>
    <m/>
    <n v="47.669022988825013"/>
    <n v="0.28000087912089583"/>
    <m/>
  </r>
  <r>
    <x v="1501"/>
    <n v="454.77700800000002"/>
    <n v="3.290457398735358"/>
    <n v="0.50081801558842431"/>
    <m/>
    <n v="0.31255745197729368"/>
    <s v=""/>
    <m/>
    <n v="1508"/>
    <n v="97.620119677241263"/>
    <e v="#VALUE!"/>
    <m/>
    <n v="47.892611146300567"/>
    <n v="0.28000087912089583"/>
    <m/>
  </r>
  <r>
    <x v="1502"/>
    <n v="455.84698500000002"/>
    <n v="3.3444810243404119"/>
    <n v="0.51720150227622685"/>
    <m/>
    <n v="0.31328466759678264"/>
    <s v=""/>
    <m/>
    <n v="1509"/>
    <n v="97.849795498477803"/>
    <e v="#VALUE!"/>
    <m/>
    <n v="49.45934383709168"/>
    <n v="0.28000087912089583"/>
    <m/>
  </r>
  <r>
    <x v="1503"/>
    <n v="442.83801299999999"/>
    <n v="3.1639329196105073"/>
    <n v="0.46119546899208369"/>
    <m/>
    <n v="0.30432037913114185"/>
    <s v=""/>
    <m/>
    <n v="1510"/>
    <n v="95.057355728704124"/>
    <e v="#VALUE!"/>
    <m/>
    <n v="44.103555725570253"/>
    <n v="0.24999824175822496"/>
    <m/>
  </r>
  <r>
    <x v="1504"/>
    <n v="437.43600500000002"/>
    <n v="3.1486766533994612"/>
    <n v="0.45669332921624323"/>
    <m/>
    <n v="0.30060026961169384"/>
    <s v=""/>
    <m/>
    <n v="1511"/>
    <n v="93.897788164423446"/>
    <e v="#VALUE!"/>
    <m/>
    <n v="43.673021633546263"/>
    <n v="0.24999824175822496"/>
    <m/>
  </r>
  <r>
    <x v="1505"/>
    <n v="436.72000100000002"/>
    <n v="3.1903720079910585"/>
    <n v="0.46873269379568427"/>
    <m/>
    <n v="0.3001004300431474"/>
    <s v=""/>
    <m/>
    <n v="1512"/>
    <n v="93.744094387165958"/>
    <e v="#VALUE!"/>
    <m/>
    <n v="44.824331267594182"/>
    <n v="0.24999824175822496"/>
    <m/>
  </r>
  <r>
    <x v="1506"/>
    <n v="443.091003"/>
    <n v="3.2807716988477349"/>
    <n v="0.49523689405895438"/>
    <m/>
    <n v="0.30447046009846523"/>
    <s v=""/>
    <m/>
    <n v="1513"/>
    <n v="95.111661275472542"/>
    <e v="#VALUE!"/>
    <m/>
    <n v="47.358895355631375"/>
    <n v="0.24999824175822496"/>
    <m/>
  </r>
  <r>
    <x v="1507"/>
    <n v="423.34298699999999"/>
    <n v="3.0445782341714636"/>
    <n v="0.42372739637956641"/>
    <m/>
    <n v="0.29087030526904073"/>
    <s v=""/>
    <m/>
    <n v="1514"/>
    <n v="90.872652593423965"/>
    <e v="#VALUE!"/>
    <m/>
    <n v="40.520530003294063"/>
    <n v="0.25999912087909655"/>
    <m/>
  </r>
  <r>
    <x v="1508"/>
    <n v="422.09799199999998"/>
    <n v="3.1214191428504066"/>
    <n v="0.44506292542508358"/>
    <m/>
    <n v="0.29000734634279624"/>
    <s v=""/>
    <m/>
    <n v="1515"/>
    <n v="90.605408298396696"/>
    <e v="#VALUE!"/>
    <m/>
    <n v="42.560820416922652"/>
    <n v="0.25999912087909655"/>
    <m/>
  </r>
  <r>
    <x v="1509"/>
    <n v="433.29998799999998"/>
    <n v="3.0752054954298274"/>
    <n v="0.43183284533741634"/>
    <m/>
    <n v="0.29769605983538733"/>
    <s v=""/>
    <m/>
    <n v="1516"/>
    <n v="93.009971789750637"/>
    <e v="#VALUE!"/>
    <m/>
    <n v="41.295644122638187"/>
    <n v="0.25999912087909655"/>
    <m/>
  </r>
  <r>
    <x v="1510"/>
    <n v="425.875"/>
    <n v="3.1033195872503576"/>
    <n v="0.43967622923454569"/>
    <m/>
    <n v="0.29258715256389184"/>
    <s v=""/>
    <m/>
    <n v="1517"/>
    <n v="91.416161626942056"/>
    <e v="#VALUE!"/>
    <m/>
    <n v="42.045697282397271"/>
    <n v="0.25999912087909655"/>
    <m/>
  </r>
  <r>
    <x v="1511"/>
    <n v="430.06100500000002"/>
    <n v="3.1211713970657109"/>
    <n v="0.44452272140555038"/>
    <m/>
    <n v="0.29543228705544677"/>
    <s v=""/>
    <m/>
    <n v="1518"/>
    <n v="92.314708171470826"/>
    <e v="#VALUE!"/>
    <m/>
    <n v="42.509161370638594"/>
    <n v="0.21499912087914866"/>
    <m/>
  </r>
  <r>
    <x v="1512"/>
    <n v="433.06900000000002"/>
    <n v="3.1126784489276877"/>
    <n v="0.44205087112042207"/>
    <m/>
    <n v="0.29749089925241262"/>
    <s v=""/>
    <m/>
    <n v="1519"/>
    <n v="92.960389080406628"/>
    <e v="#VALUE!"/>
    <m/>
    <n v="42.272781366659643"/>
    <n v="0.21499912087914866"/>
    <m/>
  </r>
  <r>
    <x v="1513"/>
    <n v="431.85598800000002"/>
    <n v="3.0917645144626285"/>
    <n v="0.43605865986762871"/>
    <m/>
    <n v="0.2966499158193337"/>
    <s v=""/>
    <m/>
    <n v="1520"/>
    <n v="92.70001009350338"/>
    <e v="#VALUE!"/>
    <m/>
    <n v="41.699753571125299"/>
    <n v="0.21499912087914866"/>
    <m/>
  </r>
  <r>
    <x v="1514"/>
    <n v="430.010986"/>
    <n v="3.2999641987921748"/>
    <n v="0.49472814628259137"/>
    <m/>
    <n v="0.29537486156757142"/>
    <s v=""/>
    <m/>
    <n v="1521"/>
    <n v="92.303971347312526"/>
    <e v="#VALUE!"/>
    <m/>
    <n v="47.31024443121072"/>
    <n v="0.21499912087914866"/>
    <m/>
  </r>
  <r>
    <x v="1515"/>
    <n v="457.53799400000003"/>
    <n v="3.2648917768851038"/>
    <n v="0.48415437668194411"/>
    <m/>
    <n v="0.31427500357231075"/>
    <s v=""/>
    <m/>
    <n v="1522"/>
    <n v="98.212778890451062"/>
    <e v="#VALUE!"/>
    <m/>
    <n v="46.299087843244557"/>
    <n v="0.21499912087914866"/>
    <m/>
  </r>
  <r>
    <x v="1516"/>
    <n v="448.69799799999998"/>
    <n v="3.2299422358006291"/>
    <n v="0.47361958965368561"/>
    <m/>
    <n v="0.30817889734554899"/>
    <s v=""/>
    <m/>
    <n v="1523"/>
    <n v="96.315230306670557"/>
    <e v="#VALUE!"/>
    <m/>
    <n v="45.29165911075242"/>
    <n v="0.21499912087914866"/>
    <m/>
  </r>
  <r>
    <x v="1517"/>
    <n v="448.182007"/>
    <n v="3.1378388114580678"/>
    <n v="0.44655536296962678"/>
    <m/>
    <n v="0.30781648777738502"/>
    <s v=""/>
    <m/>
    <n v="1524"/>
    <n v="96.204470302786675"/>
    <e v="#VALUE!"/>
    <m/>
    <n v="42.703540384567916"/>
    <n v="0.21499912087914866"/>
    <m/>
  </r>
  <r>
    <x v="1518"/>
    <n v="434.665009"/>
    <n v="3.1135915051523728"/>
    <n v="0.43960155037864801"/>
    <m/>
    <n v="0.29852509014482925"/>
    <s v=""/>
    <m/>
    <n v="1525"/>
    <n v="93.302980255521518"/>
    <e v="#VALUE!"/>
    <m/>
    <n v="42.038555835214794"/>
    <n v="0.21499912087914866"/>
    <m/>
  </r>
  <r>
    <x v="1519"/>
    <n v="432.28799400000003"/>
    <n v="3.0983797903386185"/>
    <n v="0.43525425026988113"/>
    <m/>
    <n v="0.29688484442204477"/>
    <s v=""/>
    <m/>
    <n v="1526"/>
    <n v="92.792742304409884"/>
    <e v="#VALUE!"/>
    <m/>
    <n v="41.622828870199726"/>
    <n v="0.21499912087914866"/>
    <m/>
  </r>
  <r>
    <x v="1520"/>
    <n v="430.25500499999998"/>
    <n v="2.6229931236366064"/>
    <n v="0.30165554232998981"/>
    <m/>
    <n v="0.2954809463911775"/>
    <s v=""/>
    <m/>
    <n v="1527"/>
    <n v="92.356351224844758"/>
    <e v="#VALUE!"/>
    <m/>
    <n v="28.846948670491351"/>
    <n v="0.21499912087914866"/>
    <m/>
  </r>
  <r>
    <x v="1521"/>
    <n v="387.02600100000001"/>
    <n v="2.7365869713519939"/>
    <n v="0.32762687859211415"/>
    <m/>
    <n v="0.26576542362283118"/>
    <s v=""/>
    <m/>
    <n v="1528"/>
    <n v="83.077033076008306"/>
    <e v="#VALUE!"/>
    <m/>
    <n v="31.330555629179369"/>
    <n v="0.25499868131868886"/>
    <m/>
  </r>
  <r>
    <x v="1522"/>
    <n v="379.73998999999998"/>
    <n v="3.0248192307152655"/>
    <n v="0.39659450565656135"/>
    <m/>
    <n v="0.26075543327167294"/>
    <s v=""/>
    <m/>
    <n v="1529"/>
    <n v="81.513055009224203"/>
    <e v="#VALUE!"/>
    <m/>
    <n v="37.925845019477791"/>
    <n v="0.25499868131868886"/>
    <m/>
  </r>
  <r>
    <x v="1523"/>
    <n v="419.63198899999998"/>
    <n v="2.9527378644452256"/>
    <n v="0.37764781873835646"/>
    <m/>
    <n v="0.28814050675609831"/>
    <s v=""/>
    <m/>
    <n v="1530"/>
    <n v="90.076068635771463"/>
    <e v="#VALUE!"/>
    <m/>
    <n v="36.113996641742915"/>
    <n v="0.25499868131868886"/>
    <m/>
  </r>
  <r>
    <x v="1524"/>
    <n v="409.75100700000002"/>
    <n v="2.7525480950877137"/>
    <n v="0.32640136840108797"/>
    <m/>
    <n v="0.28134840276365969"/>
    <s v=""/>
    <m/>
    <n v="1531"/>
    <n v="87.95506729137486"/>
    <e v="#VALUE!"/>
    <m/>
    <n v="31.213361596201771"/>
    <n v="0.25499868131868886"/>
    <m/>
  </r>
  <r>
    <x v="1525"/>
    <n v="402.31698599999999"/>
    <n v="2.818697649188707"/>
    <n v="0.34196730508495232"/>
    <m/>
    <n v="0.27622239236035201"/>
    <s v=""/>
    <m/>
    <n v="1532"/>
    <n v="86.359318150725414"/>
    <e v="#VALUE!"/>
    <m/>
    <n v="32.701912985177565"/>
    <n v="0.30499912087910053"/>
    <m/>
  </r>
  <r>
    <x v="1526"/>
    <n v="392.00201399999997"/>
    <n v="2.8214612798126244"/>
    <n v="0.34259704319335366"/>
    <m/>
    <n v="0.26913334421704255"/>
    <s v=""/>
    <m/>
    <n v="1533"/>
    <n v="84.145158720072331"/>
    <e v="#VALUE!"/>
    <m/>
    <n v="32.762134066310672"/>
    <n v="0.30499912087910053"/>
    <m/>
  </r>
  <r>
    <x v="1527"/>
    <n v="392.44400000000002"/>
    <n v="2.8414339950726561"/>
    <n v="0.34740602465227277"/>
    <m/>
    <n v="0.26942978188449113"/>
    <s v=""/>
    <m/>
    <n v="1534"/>
    <n v="84.240033187023542"/>
    <e v="#VALUE!"/>
    <m/>
    <n v="33.222011051269334"/>
    <n v="0.30499912087910053"/>
    <m/>
  </r>
  <r>
    <x v="1528"/>
    <n v="395.14599600000003"/>
    <n v="2.7354930123882131"/>
    <n v="0.3214621022391384"/>
    <m/>
    <n v="0.27127775818052507"/>
    <s v=""/>
    <m/>
    <n v="1535"/>
    <n v="84.820029906838869"/>
    <e v="#VALUE!"/>
    <m/>
    <n v="30.741025645258798"/>
    <n v="0.30499912087910053"/>
    <m/>
  </r>
  <r>
    <x v="1529"/>
    <n v="380.108002"/>
    <n v="2.7293307638667095"/>
    <n v="0.31997564745236939"/>
    <m/>
    <n v="0.26094700156840606"/>
    <s v=""/>
    <m/>
    <n v="1536"/>
    <n v="81.592050593545096"/>
    <e v="#VALUE!"/>
    <m/>
    <n v="30.598877801384528"/>
    <n v="0.30499912087910053"/>
    <m/>
  </r>
  <r>
    <x v="1530"/>
    <n v="369.35000600000001"/>
    <n v="2.6828708097409826"/>
    <n v="0.30897160074732238"/>
    <m/>
    <n v="0.25354175829363718"/>
    <s v=""/>
    <m/>
    <n v="1537"/>
    <n v="79.282793884139764"/>
    <e v="#VALUE!"/>
    <m/>
    <n v="29.546574342889038"/>
    <n v="0.34999912087910462"/>
    <m/>
  </r>
  <r>
    <x v="1531"/>
    <n v="372.92001299999998"/>
    <n v="2.6925874940949974"/>
    <n v="0.31117254647852038"/>
    <m/>
    <n v="0.25598574076585362"/>
    <s v=""/>
    <m/>
    <n v="1538"/>
    <n v="80.049113430770376"/>
    <e v="#VALUE!"/>
    <m/>
    <n v="29.757048077414201"/>
    <n v="0.34999912087910462"/>
    <m/>
  </r>
  <r>
    <x v="1532"/>
    <n v="374.64599600000003"/>
    <n v="2.6599409750856768"/>
    <n v="0.30359068181159754"/>
    <m/>
    <n v="0.25716382423986511"/>
    <s v=""/>
    <m/>
    <n v="1539"/>
    <n v="80.419604163716329"/>
    <e v="#VALUE!"/>
    <m/>
    <n v="29.03200368013912"/>
    <n v="0.34999912087910462"/>
    <m/>
  </r>
  <r>
    <x v="1533"/>
    <n v="370.17401100000001"/>
    <n v="2.8008973507363204"/>
    <n v="0.33572659945972505"/>
    <m/>
    <n v="0.25408755900705221"/>
    <s v=""/>
    <m/>
    <n v="1540"/>
    <n v="79.459670606796422"/>
    <e v="#VALUE!"/>
    <m/>
    <n v="32.105121978295806"/>
    <n v="0.34999912087910462"/>
    <m/>
  </r>
  <r>
    <x v="1534"/>
    <n v="388.89801"/>
    <n v="2.7786991908217993"/>
    <n v="0.33036570448122893"/>
    <m/>
    <n v="0.26693277013595007"/>
    <s v=""/>
    <m/>
    <n v="1541"/>
    <n v="83.478869007469626"/>
    <e v="#VALUE!"/>
    <m/>
    <n v="31.592466181959065"/>
    <n v="0.34999912087910462"/>
    <m/>
  </r>
  <r>
    <x v="1535"/>
    <n v="376.75698899999998"/>
    <n v="2.6842110889329196"/>
    <n v="0.30778783391056175"/>
    <m/>
    <n v="0.2585791948766667"/>
    <s v=""/>
    <m/>
    <n v="1542"/>
    <n v="80.872739185216389"/>
    <e v="#VALUE!"/>
    <m/>
    <n v="29.433372175562344"/>
    <n v="0.31499999999997214"/>
    <m/>
  </r>
  <r>
    <x v="1536"/>
    <n v="373.42300399999999"/>
    <n v="2.7024754816547185"/>
    <n v="0.3119392640271485"/>
    <m/>
    <n v="0.25628431416402986"/>
    <s v=""/>
    <m/>
    <n v="1543"/>
    <n v="80.157082920768374"/>
    <e v="#VALUE!"/>
    <m/>
    <n v="29.830368334019482"/>
    <n v="0.31499999999997214"/>
    <m/>
  </r>
  <r>
    <x v="1537"/>
    <n v="376.14599600000003"/>
    <n v="2.7425695532051195"/>
    <n v="0.32115687999046283"/>
    <m/>
    <n v="0.25814641446411113"/>
    <s v=""/>
    <m/>
    <n v="1544"/>
    <n v="80.741586535164316"/>
    <e v="#VALUE!"/>
    <m/>
    <n v="30.711837616845237"/>
    <n v="0.31499999999997214"/>
    <m/>
  </r>
  <r>
    <x v="1538"/>
    <n v="382.114014"/>
    <n v="2.7279327548277137"/>
    <n v="0.31769105429628519"/>
    <m/>
    <n v="0.26223539875899055"/>
    <s v=""/>
    <m/>
    <n v="1545"/>
    <n v="82.022650927487177"/>
    <e v="#VALUE!"/>
    <m/>
    <n v="30.380404966450094"/>
    <n v="0.31499999999997214"/>
    <m/>
  </r>
  <r>
    <x v="1539"/>
    <n v="379.68600500000002"/>
    <n v="2.7607509682784253"/>
    <n v="0.32529620366759449"/>
    <m/>
    <n v="0.26056233428704606"/>
    <s v=""/>
    <m/>
    <n v="1546"/>
    <n v="81.501466863675802"/>
    <e v="#VALUE!"/>
    <m/>
    <n v="31.107676051380423"/>
    <n v="0.31499999999997214"/>
    <m/>
  </r>
  <r>
    <x v="1540"/>
    <n v="401.432007"/>
    <n v="2.9273092956263085"/>
    <n v="0.36437321413051915"/>
    <m/>
    <n v="0.27545700970849896"/>
    <s v=""/>
    <m/>
    <n v="1547"/>
    <n v="86.169353059324294"/>
    <e v="#VALUE!"/>
    <m/>
    <n v="34.844562522331145"/>
    <n v="0.29999868131869289"/>
    <m/>
  </r>
  <r>
    <x v="1541"/>
    <n v="407.65600599999999"/>
    <n v="2.9904500027658467"/>
    <n v="0.38004663879359735"/>
    <m/>
    <n v="0.27972054989045847"/>
    <s v=""/>
    <m/>
    <n v="1548"/>
    <n v="87.505365031264247"/>
    <e v="#VALUE!"/>
    <m/>
    <n v="36.343392854617996"/>
    <n v="0.29999868131869289"/>
    <m/>
  </r>
  <r>
    <x v="1542"/>
    <n v="416.57199100000003"/>
    <n v="3.0335867121676512"/>
    <n v="0.39096424920779516"/>
    <m/>
    <n v="0.28583097480880859"/>
    <s v=""/>
    <m/>
    <n v="1549"/>
    <n v="89.4192250273274"/>
    <e v="#VALUE!"/>
    <m/>
    <n v="37.387430516880684"/>
    <n v="0.29999868131869289"/>
    <m/>
  </r>
  <r>
    <x v="1543"/>
    <n v="422.73001099999999"/>
    <n v="3.0218489868548852"/>
    <n v="0.3878925334307633"/>
    <m/>
    <n v="0.29004875234654576"/>
    <s v=""/>
    <m/>
    <n v="1550"/>
    <n v="90.74107428267682"/>
    <e v="#VALUE!"/>
    <m/>
    <n v="37.093686113360185"/>
    <n v="0.29999868131869289"/>
    <m/>
  </r>
  <r>
    <x v="1544"/>
    <n v="438.989014"/>
    <n v="3.1433367339891229"/>
    <n v="0.41893169278634701"/>
    <m/>
    <n v="0.30118106281585627"/>
    <s v=""/>
    <m/>
    <n v="1551"/>
    <n v="94.23114917822349"/>
    <e v="#VALUE!"/>
    <m/>
    <n v="40.061922764309024"/>
    <n v="0.320000439560436"/>
    <m/>
  </r>
  <r>
    <x v="1545"/>
    <n v="438.25500499999998"/>
    <n v="3.0208342423174734"/>
    <n v="0.38623234572315357"/>
    <m/>
    <n v="0.3006696489383639"/>
    <s v=""/>
    <m/>
    <n v="1552"/>
    <n v="94.073590539234047"/>
    <e v="#VALUE!"/>
    <m/>
    <n v="36.934924403845798"/>
    <n v="0.320000439560436"/>
    <m/>
  </r>
  <r>
    <x v="1546"/>
    <n v="420.95599399999998"/>
    <n v="3.0507950728994335"/>
    <n v="0.39384675730159535"/>
    <m/>
    <n v="0.2887939561143868"/>
    <s v=""/>
    <m/>
    <n v="1553"/>
    <n v="90.36027281557746"/>
    <e v="#VALUE!"/>
    <m/>
    <n v="37.663081222257645"/>
    <n v="0.320000439560436"/>
    <m/>
  </r>
  <r>
    <x v="1547"/>
    <n v="425.03698700000001"/>
    <n v="3.0475102647938508"/>
    <n v="0.39295180646746947"/>
    <m/>
    <n v="0.29158610378825001"/>
    <s v=""/>
    <m/>
    <n v="1554"/>
    <n v="91.236278018245898"/>
    <e v="#VALUE!"/>
    <m/>
    <n v="37.57749817420477"/>
    <n v="0.320000439560436"/>
    <m/>
  </r>
  <r>
    <x v="1548"/>
    <n v="424.62899800000002"/>
    <n v="3.1017889198205753"/>
    <n v="0.40690089435580457"/>
    <m/>
    <n v="0.29129863109141513"/>
    <s v=""/>
    <m/>
    <n v="1555"/>
    <n v="91.148701174416104"/>
    <e v="#VALUE!"/>
    <m/>
    <n v="38.911432300549414"/>
    <n v="0.320000439560436"/>
    <m/>
  </r>
  <r>
    <x v="1549"/>
    <n v="433.43798800000002"/>
    <n v="3.1412483426804321"/>
    <n v="0.41710451307616825"/>
    <m/>
    <n v="0.29731844685478659"/>
    <s v=""/>
    <m/>
    <n v="1556"/>
    <n v="93.039594167923866"/>
    <e v="#VALUE!"/>
    <m/>
    <n v="39.887191814881845"/>
    <n v="0.32500087912089987"/>
    <m/>
  </r>
  <r>
    <x v="1550"/>
    <n v="437.91699199999999"/>
    <n v="3.1224310678982201"/>
    <n v="0.41205816891560665"/>
    <m/>
    <n v="0.30038301840035547"/>
    <s v=""/>
    <m/>
    <n v="1557"/>
    <n v="94.001034387687213"/>
    <e v="#VALUE!"/>
    <m/>
    <n v="39.404616126568747"/>
    <n v="0.32500087912089987"/>
    <m/>
  </r>
  <r>
    <x v="1551"/>
    <n v="435.131012"/>
    <n v="3.0421917943417602"/>
    <n v="0.39083369628760012"/>
    <m/>
    <n v="0.29846424604606236"/>
    <s v=""/>
    <m/>
    <n v="1558"/>
    <n v="93.403010089549426"/>
    <e v="#VALUE!"/>
    <m/>
    <n v="37.374945901618659"/>
    <n v="0.32500087912089987"/>
    <m/>
  </r>
  <r>
    <x v="1552"/>
    <n v="423.91198700000001"/>
    <n v="3.0250827707697048"/>
    <n v="0.38639161156795571"/>
    <m/>
    <n v="0.29076134554300631"/>
    <s v=""/>
    <m/>
    <n v="1559"/>
    <n v="90.994791239659904"/>
    <e v="#VALUE!"/>
    <m/>
    <n v="36.950154800789555"/>
    <n v="0.32500087912089987"/>
    <m/>
  </r>
  <r>
    <x v="1553"/>
    <n v="421.83599900000002"/>
    <n v="2.9478992973916043"/>
    <n v="0.36663073471489649"/>
    <m/>
    <n v="0.28932989411709237"/>
    <s v=""/>
    <m/>
    <n v="1560"/>
    <n v="90.549170213434863"/>
    <e v="#VALUE!"/>
    <m/>
    <n v="35.060446440515122"/>
    <n v="0.32500087912089987"/>
    <m/>
  </r>
  <r>
    <x v="1554"/>
    <n v="407.75698899999998"/>
    <n v="2.9718373871001664"/>
    <n v="0.372451907195884"/>
    <m/>
    <n v="0.2796515117848164"/>
    <s v=""/>
    <m/>
    <n v="1561"/>
    <n v="87.527041528474868"/>
    <e v="#VALUE!"/>
    <m/>
    <n v="35.617118008569477"/>
    <n v="0.31499999999997214"/>
    <m/>
  </r>
  <r>
    <x v="1555"/>
    <n v="414.46499599999999"/>
    <n v="2.969008194770971"/>
    <n v="0.37169845438939719"/>
    <m/>
    <n v="0.28424465825147877"/>
    <s v=""/>
    <m/>
    <n v="1562"/>
    <n v="88.966948196174684"/>
    <e v="#VALUE!"/>
    <m/>
    <n v="35.54506624294806"/>
    <n v="0.31499999999997214"/>
    <m/>
  </r>
  <r>
    <x v="1556"/>
    <n v="413.89401199999998"/>
    <n v="2.9750515624088445"/>
    <n v="0.37316714799693751"/>
    <m/>
    <n v="0.28384568318008624"/>
    <s v=""/>
    <m/>
    <n v="1563"/>
    <n v="88.844383674588769"/>
    <e v="#VALUE!"/>
    <m/>
    <n v="35.685515607087531"/>
    <n v="0.31499999999997214"/>
    <m/>
  </r>
  <r>
    <x v="1557"/>
    <n v="414.743988"/>
    <n v="2.991011559995131"/>
    <n v="0.37712599147644255"/>
    <m/>
    <n v="0.2844211879727358"/>
    <s v=""/>
    <m/>
    <n v="1564"/>
    <n v="89.026835200024692"/>
    <e v="#VALUE!"/>
    <m/>
    <n v="36.064094942198388"/>
    <n v="0.29499999999999998"/>
    <m/>
  </r>
  <r>
    <x v="1558"/>
    <n v="417.23800699999998"/>
    <n v="3.023373727585537"/>
    <n v="0.38524093455684544"/>
    <m/>
    <n v="0.28612407737294865"/>
    <s v=""/>
    <m/>
    <n v="1565"/>
    <n v="89.562188634728926"/>
    <e v="#VALUE!"/>
    <m/>
    <n v="36.840116972810577"/>
    <n v="0.29499999999999998"/>
    <m/>
  </r>
  <r>
    <x v="1559"/>
    <n v="414.20098899999999"/>
    <n v="2.9853872469049239"/>
    <n v="0.37542613342422254"/>
    <m/>
    <n v="0.28401924161318798"/>
    <s v=""/>
    <m/>
    <n v="1566"/>
    <n v="88.910277796215439"/>
    <e v="#VALUE!"/>
    <m/>
    <n v="35.901539606397954"/>
    <n v="0.29499999999999998"/>
    <m/>
  </r>
  <r>
    <x v="1560"/>
    <n v="416.38799999999998"/>
    <n v="2.987870268648011"/>
    <n v="0.37600581916683895"/>
    <m/>
    <n v="0.28551145231444225"/>
    <s v=""/>
    <m/>
    <n v="1567"/>
    <n v="89.379730454990664"/>
    <e v="#VALUE!"/>
    <m/>
    <n v="35.956974241323302"/>
    <n v="0.29499999999999998"/>
    <m/>
  </r>
  <r>
    <x v="1561"/>
    <n v="416.88799999999998"/>
    <n v="2.9888402459379124"/>
    <n v="0.37620511024069997"/>
    <m/>
    <n v="0.28584685530733855"/>
    <s v=""/>
    <m/>
    <n v="1568"/>
    <n v="89.487057912139989"/>
    <e v="#VALUE!"/>
    <m/>
    <n v="35.976032201716642"/>
    <n v="0.29499999999999998"/>
    <m/>
  </r>
  <r>
    <x v="1562"/>
    <n v="417.88900799999999"/>
    <n v="3.0143867470220407"/>
    <n v="0.38259058096140308"/>
    <m/>
    <n v="0.28652575697287935"/>
    <s v=""/>
    <m/>
    <n v="1569"/>
    <n v="89.701929198592268"/>
    <e v="#VALUE!"/>
    <m/>
    <n v="36.586666916710691"/>
    <n v="0.315"/>
    <m/>
  </r>
  <r>
    <x v="1563"/>
    <n v="420.54699699999998"/>
    <n v="2.9347015962995044"/>
    <n v="0.36231987257154485"/>
    <m/>
    <n v="0.288340703186384"/>
    <s v=""/>
    <m/>
    <n v="1570"/>
    <n v="90.27247959959405"/>
    <e v="#VALUE!"/>
    <m/>
    <n v="34.648203993337432"/>
    <n v="0.315"/>
    <m/>
  </r>
  <r>
    <x v="1564"/>
    <n v="413.41799900000001"/>
    <n v="2.961315904757142"/>
    <n v="0.36875963125183259"/>
    <m/>
    <n v="0.28343069818111849"/>
    <s v=""/>
    <m/>
    <n v="1571"/>
    <n v="88.742205144868734"/>
    <e v="#VALUE!"/>
    <m/>
    <n v="35.264030199167237"/>
    <n v="0.315"/>
    <m/>
  </r>
  <r>
    <x v="1565"/>
    <n v="413.13198899999998"/>
    <n v="2.9952539447947664"/>
    <n v="0.37716698525657782"/>
    <m/>
    <n v="0.28322724387157439"/>
    <s v=""/>
    <m/>
    <n v="1572"/>
    <n v="88.680811692830162"/>
    <e v="#VALUE!"/>
    <m/>
    <n v="36.068015126996706"/>
    <n v="0.315"/>
    <m/>
  </r>
  <r>
    <x v="1566"/>
    <n v="418.16101099999997"/>
    <n v="2.994581789733691"/>
    <n v="0.37695277779383807"/>
    <m/>
    <n v="0.2866674846036702"/>
    <s v=""/>
    <m/>
    <n v="1573"/>
    <n v="89.760315979246244"/>
    <e v="#VALUE!"/>
    <m/>
    <n v="36.04753073067247"/>
    <n v="0.315"/>
    <m/>
  </r>
  <r>
    <x v="1567"/>
    <n v="418.42401100000001"/>
    <n v="2.9824557412240247"/>
    <n v="0.37385540507422355"/>
    <m/>
    <n v="0.286840316593647"/>
    <s v=""/>
    <m/>
    <n v="1574"/>
    <n v="89.816770221706804"/>
    <e v="#VALUE!"/>
    <m/>
    <n v="35.751332785274343"/>
    <n v="0.28999999999999998"/>
    <m/>
  </r>
  <r>
    <x v="1568"/>
    <n v="426.54800399999999"/>
    <n v="3.038261870316584"/>
    <n v="0.38766131495414213"/>
    <m/>
    <n v="0.29237907926270151"/>
    <s v=""/>
    <m/>
    <n v="1575"/>
    <n v="91.560625242884711"/>
    <e v="#VALUE!"/>
    <m/>
    <n v="37.071574974691089"/>
    <n v="0.28999999999999998"/>
    <m/>
  </r>
  <r>
    <x v="1569"/>
    <n v="424.30398600000001"/>
    <n v="2.9826755649347043"/>
    <n v="0.37343194435099381"/>
    <m/>
    <n v="0.29083333808662715"/>
    <s v=""/>
    <m/>
    <n v="1576"/>
    <n v="91.078935751410071"/>
    <e v="#VALUE!"/>
    <m/>
    <n v="35.710837756896531"/>
    <n v="0.28999999999999998"/>
    <m/>
  </r>
  <r>
    <x v="1570"/>
    <n v="416.83401500000002"/>
    <n v="2.9701751138543249"/>
    <n v="0.37025769146222109"/>
    <m/>
    <n v="0.28570571271801398"/>
    <s v=""/>
    <m/>
    <n v="1577"/>
    <n v="89.475469766591587"/>
    <e v="#VALUE!"/>
    <m/>
    <n v="35.40728785543503"/>
    <n v="0.28999999999999998"/>
    <m/>
  </r>
  <r>
    <x v="1571"/>
    <n v="415.25698899999998"/>
    <n v="2.9835470787492264"/>
    <n v="0.37354702676316232"/>
    <m/>
    <n v="0.28461738200345998"/>
    <s v=""/>
    <m/>
    <n v="1578"/>
    <n v="89.136953385714818"/>
    <e v="#VALUE!"/>
    <m/>
    <n v="35.721842946494775"/>
    <n v="0.28500000000000003"/>
    <m/>
  </r>
  <r>
    <x v="1572"/>
    <n v="416.76001000000002"/>
    <n v="2.9920332945522752"/>
    <n v="0.37562724276677351"/>
    <m/>
    <n v="0.28564011880949669"/>
    <s v=""/>
    <m/>
    <n v="1579"/>
    <n v="89.459584229658915"/>
    <e v="#VALUE!"/>
    <m/>
    <n v="35.920771445590809"/>
    <n v="0.28500000000000003"/>
    <m/>
  </r>
  <r>
    <x v="1573"/>
    <n v="421.29901100000001"/>
    <n v="3.0166462349049521"/>
    <n v="0.38167068842281526"/>
    <m/>
    <n v="0.28872852603542548"/>
    <s v=""/>
    <m/>
    <n v="1580"/>
    <n v="90.433903100315447"/>
    <e v="#VALUE!"/>
    <m/>
    <n v="36.498698724122399"/>
    <n v="0.28500000000000003"/>
    <m/>
  </r>
  <r>
    <x v="1574"/>
    <n v="421.016998"/>
    <n v="3.034825918085243"/>
    <n v="0.38622489595113318"/>
    <m/>
    <n v="0.28852774446211604"/>
    <s v=""/>
    <m/>
    <n v="1581"/>
    <n v="90.373367623969344"/>
    <e v="#VALUE!"/>
    <m/>
    <n v="36.934211991305922"/>
    <n v="0.28500000000000003"/>
    <m/>
  </r>
  <r>
    <x v="1575"/>
    <n v="424.283997"/>
    <n v="3.0300773667555956"/>
    <n v="0.38497036864375089"/>
    <m/>
    <n v="0.29075908819137547"/>
    <s v=""/>
    <m/>
    <n v="1582"/>
    <n v="91.074645014328141"/>
    <e v="#VALUE!"/>
    <m/>
    <n v="36.814243087163604"/>
    <n v="0.28500000000000003"/>
    <m/>
  </r>
  <r>
    <x v="1576"/>
    <n v="423.61999500000002"/>
    <n v="3.0249648912618388"/>
    <n v="0.38362556665424496"/>
    <m/>
    <n v="0.29029649604207552"/>
    <s v=""/>
    <m/>
    <n v="1583"/>
    <n v="90.932113721924011"/>
    <e v="#VALUE!"/>
    <m/>
    <n v="36.685641326149657"/>
    <n v="0.22499999999999998"/>
    <m/>
  </r>
  <r>
    <x v="1577"/>
    <n v="422.90701300000001"/>
    <n v="3.0074887647510216"/>
    <n v="0.37914773599625617"/>
    <m/>
    <n v="0.28980036384490621"/>
    <s v=""/>
    <m/>
    <n v="1584"/>
    <n v="90.779068631817523"/>
    <e v="#VALUE!"/>
    <m/>
    <n v="36.257431885181227"/>
    <n v="0.22499999999999998"/>
    <m/>
  </r>
  <r>
    <x v="1578"/>
    <n v="421.87200899999999"/>
    <n v="3.0224274184778932"/>
    <n v="0.38277741617778438"/>
    <m/>
    <n v="0.2890685469157086"/>
    <s v=""/>
    <m/>
    <n v="1585"/>
    <n v="90.556899936898745"/>
    <e v="#VALUE!"/>
    <m/>
    <n v="36.604533738765944"/>
    <n v="0.22499999999999998"/>
    <m/>
  </r>
  <r>
    <x v="1579"/>
    <n v="422.84298699999999"/>
    <n v="3.0414619691796365"/>
    <n v="0.38755251065212021"/>
    <m/>
    <n v="0.2897263242724421"/>
    <s v=""/>
    <m/>
    <n v="1586"/>
    <n v="90.765325136274626"/>
    <e v="#VALUE!"/>
    <m/>
    <n v="37.061170153048124"/>
    <n v="0.22499999999999998"/>
    <m/>
  </r>
  <r>
    <x v="1580"/>
    <n v="425.63198899999998"/>
    <n v="3.0307136736460065"/>
    <n v="0.38476748707611957"/>
    <m/>
    <n v="0.29162972034963169"/>
    <s v=""/>
    <m/>
    <n v="1587"/>
    <n v="91.363998121563426"/>
    <e v="#VALUE!"/>
    <m/>
    <n v="36.794841772265009"/>
    <n v="0.22499999999999998"/>
    <m/>
  </r>
  <r>
    <x v="1581"/>
    <n v="423.93499800000001"/>
    <n v="3.0343010825720209"/>
    <n v="0.38563240932044823"/>
    <m/>
    <n v="0.29045943511735117"/>
    <s v=""/>
    <m/>
    <n v="1588"/>
    <n v="90.999730663892834"/>
    <e v="#VALUE!"/>
    <m/>
    <n v="36.877553223191448"/>
    <n v="0.22"/>
    <m/>
  </r>
  <r>
    <x v="1582"/>
    <n v="424.42700200000002"/>
    <n v="3.0728089707601387"/>
    <n v="0.39537329718838549"/>
    <m/>
    <n v="0.29078896341193389"/>
    <s v=""/>
    <m/>
    <n v="1589"/>
    <n v="91.105341740347427"/>
    <e v="#VALUE!"/>
    <m/>
    <n v="37.809062354968013"/>
    <n v="0.22"/>
    <m/>
  </r>
  <r>
    <x v="1583"/>
    <n v="427.61099200000001"/>
    <n v="3.0644489106644208"/>
    <n v="0.39308137315208558"/>
    <m/>
    <n v="0.29294754499237563"/>
    <s v=""/>
    <m/>
    <n v="1590"/>
    <n v="91.788800840925219"/>
    <e v="#VALUE!"/>
    <m/>
    <n v="37.589888476970827"/>
    <n v="0.22"/>
    <m/>
  </r>
  <r>
    <x v="1584"/>
    <n v="428.70300300000002"/>
    <n v="3.1135771557570804"/>
    <n v="0.40563652905242797"/>
    <m/>
    <n v="0.29368801526074212"/>
    <s v=""/>
    <m/>
    <n v="1591"/>
    <n v="92.023206368543413"/>
    <e v="#VALUE!"/>
    <m/>
    <n v="38.790522600944577"/>
    <n v="0.22"/>
    <m/>
  </r>
  <r>
    <x v="1585"/>
    <n v="435.324005"/>
    <n v="3.1552737622062224"/>
    <n v="0.41645135092964675"/>
    <m/>
    <n v="0.29821604826865244"/>
    <s v=""/>
    <m/>
    <n v="1592"/>
    <n v="93.444436985424673"/>
    <e v="#VALUE!"/>
    <m/>
    <n v="39.824730721779822"/>
    <n v="0.22"/>
    <m/>
  </r>
  <r>
    <x v="1586"/>
    <n v="441.41598499999998"/>
    <n v="3.2123732626184101"/>
    <n v="0.43147256990525673"/>
    <m/>
    <n v="0.30238145151727763"/>
    <s v=""/>
    <m/>
    <n v="1593"/>
    <n v="94.752110430233827"/>
    <e v="#VALUE!"/>
    <m/>
    <n v="41.261191425968093"/>
    <n v="0.21"/>
    <m/>
  </r>
  <r>
    <x v="1587"/>
    <n v="449.68798800000002"/>
    <n v="3.1856604399130917"/>
    <n v="0.42424609332155788"/>
    <m/>
    <n v="0.30803997142502304"/>
    <s v=""/>
    <m/>
    <n v="1594"/>
    <n v="96.527736525277092"/>
    <e v="#VALUE!"/>
    <m/>
    <n v="40.570132354192694"/>
    <n v="0.21"/>
    <m/>
  </r>
  <r>
    <x v="1588"/>
    <n v="459.12100199999998"/>
    <n v="3.2974398029039116"/>
    <n v="0.45385592168225786"/>
    <m/>
    <n v="0.314477107281663"/>
    <s v=""/>
    <m/>
    <n v="1595"/>
    <n v="98.552579337025151"/>
    <e v="#VALUE!"/>
    <m/>
    <n v="43.401683839259682"/>
    <n v="0.21"/>
    <m/>
  </r>
  <r>
    <x v="1589"/>
    <n v="461.64801"/>
    <n v="3.3304011006558918"/>
    <n v="0.46287426285885369"/>
    <m/>
    <n v="0.3161997633222281"/>
    <s v=""/>
    <m/>
    <n v="1596"/>
    <n v="99.095014022697185"/>
    <e v="#VALUE!"/>
    <m/>
    <n v="44.264096719211516"/>
    <n v="0.21"/>
    <m/>
  </r>
  <r>
    <x v="1590"/>
    <n v="466.26199300000002"/>
    <n v="3.1771100328816826"/>
    <n v="0.42021399970585671"/>
    <m/>
    <n v="0.3193517384885764"/>
    <s v=""/>
    <m/>
    <n v="1597"/>
    <n v="100.08542814813767"/>
    <e v="#VALUE!"/>
    <m/>
    <n v="40.184548198608013"/>
    <n v="0.21"/>
    <m/>
  </r>
  <r>
    <x v="1591"/>
    <n v="445.03799400000003"/>
    <n v="3.2076549133687609"/>
    <n v="0.42824286950370305"/>
    <m/>
    <n v="0.30480708293220415"/>
    <s v=""/>
    <m/>
    <n v="1598"/>
    <n v="95.529592461717812"/>
    <e v="#VALUE!"/>
    <m/>
    <n v="40.952339147024162"/>
    <n v="0.22999999999999998"/>
    <m/>
  </r>
  <r>
    <x v="1592"/>
    <n v="449.40798999999998"/>
    <n v="3.2507806878800727"/>
    <n v="0.43970560480460885"/>
    <m/>
    <n v="0.30779208746427383"/>
    <s v=""/>
    <m/>
    <n v="1599"/>
    <n v="96.467633578583289"/>
    <e v="#VALUE!"/>
    <m/>
    <n v="42.048506432049329"/>
    <n v="0.22999999999999998"/>
    <m/>
  </r>
  <r>
    <x v="1593"/>
    <n v="451.93301400000001"/>
    <n v="3.1759368586692722"/>
    <n v="0.41930866853075893"/>
    <m/>
    <n v="0.3094972670893732"/>
    <s v=""/>
    <m/>
    <n v="1600"/>
    <n v="97.009642388905363"/>
    <e v="#VALUE!"/>
    <m/>
    <n v="40.09797249130915"/>
    <n v="0.22999999999999998"/>
    <m/>
  </r>
  <r>
    <x v="1594"/>
    <n v="444.72699"/>
    <n v="3.215835242271214"/>
    <n v="0.42979274956207447"/>
    <m/>
    <n v="0.30455443900893453"/>
    <s v=""/>
    <m/>
    <n v="1601"/>
    <n v="95.462833924751266"/>
    <e v="#VALUE!"/>
    <m/>
    <n v="41.100552271649434"/>
    <n v="0.22999999999999998"/>
    <m/>
  </r>
  <r>
    <x v="1595"/>
    <n v="450.18301400000001"/>
    <n v="3.1899020467348915"/>
    <n v="0.42281046920366977"/>
    <m/>
    <n v="0.30828276643991454"/>
    <s v=""/>
    <m/>
    <n v="1602"/>
    <n v="96.633996288882699"/>
    <e v="#VALUE!"/>
    <m/>
    <n v="40.432845384694431"/>
    <n v="0.22999999999999998"/>
    <m/>
  </r>
  <r>
    <x v="1596"/>
    <n v="446.71099900000002"/>
    <n v="3.1985070903592256"/>
    <n v="0.42504094506502699"/>
    <m/>
    <n v="0.30589718840885416"/>
    <s v=""/>
    <m/>
    <n v="1603"/>
    <n v="95.888711206614033"/>
    <e v="#VALUE!"/>
    <m/>
    <n v="40.646143049263635"/>
    <n v="0.21"/>
    <m/>
  </r>
  <r>
    <x v="1597"/>
    <n v="447.94198599999999"/>
    <n v="3.2811721539858834"/>
    <n v="0.44695794399024369"/>
    <m/>
    <n v="0.30673215571426865"/>
    <s v=""/>
    <m/>
    <n v="1604"/>
    <n v="96.152948615601801"/>
    <e v="#VALUE!"/>
    <m/>
    <n v="42.742038712653489"/>
    <n v="0.21"/>
    <m/>
  </r>
  <r>
    <x v="1598"/>
    <n v="458.20599399999998"/>
    <n v="3.2870950562277454"/>
    <n v="0.44841120688196823"/>
    <m/>
    <n v="0.31373602564399594"/>
    <s v=""/>
    <m/>
    <n v="1605"/>
    <n v="98.356168373202564"/>
    <e v="#VALUE!"/>
    <m/>
    <n v="42.881012456409358"/>
    <n v="0.21"/>
    <m/>
  </r>
  <r>
    <x v="1599"/>
    <n v="460.51800500000002"/>
    <n v="3.2182921045462507"/>
    <n v="0.42958840458273334"/>
    <m/>
    <n v="0.31531086465776698"/>
    <s v=""/>
    <m/>
    <n v="1606"/>
    <n v="98.852452896265135"/>
    <e v="#VALUE!"/>
    <m/>
    <n v="41.081011012488091"/>
    <n v="0.21"/>
    <m/>
  </r>
  <r>
    <x v="1600"/>
    <n v="450.864014"/>
    <n v="3.2310226279833598"/>
    <n v="0.43293542779623739"/>
    <m/>
    <n v="0.30869286420664244"/>
    <s v=""/>
    <m/>
    <n v="1607"/>
    <n v="96.780176285520085"/>
    <e v="#VALUE!"/>
    <m/>
    <n v="41.401082727707148"/>
    <n v="0.21"/>
    <m/>
  </r>
  <r>
    <x v="1601"/>
    <n v="452.44699100000003"/>
    <n v="3.245213269446098"/>
    <n v="0.43668628029916112"/>
    <m/>
    <n v="0.30976861768540503"/>
    <s v=""/>
    <m/>
    <n v="1608"/>
    <n v="97.119970077791848"/>
    <e v="#VALUE!"/>
    <m/>
    <n v="41.759772141422815"/>
    <n v="0.215"/>
    <m/>
  </r>
  <r>
    <x v="1602"/>
    <n v="454.85000600000001"/>
    <n v="3.2513087369048299"/>
    <n v="0.4382744925662001"/>
    <m/>
    <n v="0.31140574078410438"/>
    <s v=""/>
    <m/>
    <n v="1609"/>
    <n v="97.635789056675236"/>
    <e v="#VALUE!"/>
    <m/>
    <n v="41.911650928038974"/>
    <n v="0.215"/>
    <m/>
  </r>
  <r>
    <x v="1603"/>
    <n v="457.58599900000002"/>
    <n v="3.2401995072432088"/>
    <n v="0.43512384863922071"/>
    <m/>
    <n v="0.31325443351969634"/>
    <s v=""/>
    <m/>
    <n v="1610"/>
    <n v="98.223083399611966"/>
    <e v="#VALUE!"/>
    <m/>
    <n v="41.610358722569906"/>
    <n v="0.215"/>
    <m/>
  </r>
  <r>
    <x v="1604"/>
    <n v="454.00900300000001"/>
    <n v="3.237133300415254"/>
    <n v="0.43424857254199856"/>
    <m/>
    <n v="0.31079760249067495"/>
    <s v=""/>
    <m/>
    <n v="1611"/>
    <n v="97.455263629785321"/>
    <e v="#VALUE!"/>
    <m/>
    <n v="41.526657145419847"/>
    <n v="0.215"/>
    <m/>
  </r>
  <r>
    <x v="1605"/>
    <n v="453.69101000000001"/>
    <n v="3.2427422710872271"/>
    <n v="0.43570148255304997"/>
    <m/>
    <n v="0.31057183277565958"/>
    <s v=""/>
    <m/>
    <n v="1612"/>
    <n v="97.387004869622743"/>
    <e v="#VALUE!"/>
    <m/>
    <n v="41.665597143630769"/>
    <n v="0.215"/>
    <m/>
  </r>
  <r>
    <x v="1606"/>
    <n v="454.52398699999998"/>
    <n v="3.1289456501685731"/>
    <n v="0.40507330756550292"/>
    <m/>
    <n v="0.31113394465230582"/>
    <s v=""/>
    <m/>
    <n v="1613"/>
    <n v="97.565807476170491"/>
    <e v="#VALUE!"/>
    <m/>
    <n v="38.73666242255053"/>
    <n v="0.26"/>
    <m/>
  </r>
  <r>
    <x v="1607"/>
    <n v="437.79299900000001"/>
    <n v="3.1568528704391015"/>
    <n v="0.41224990809436918"/>
    <m/>
    <n v="0.29967333158449888"/>
    <s v=""/>
    <m/>
    <n v="1614"/>
    <n v="93.97441868089858"/>
    <e v="#VALUE!"/>
    <m/>
    <n v="39.422951908517803"/>
    <n v="0.26"/>
    <m/>
  </r>
  <r>
    <x v="1608"/>
    <n v="439.34799199999998"/>
    <n v="3.1670541269907337"/>
    <n v="0.41476592123218575"/>
    <m/>
    <n v="0.30071425693438453"/>
    <s v=""/>
    <m/>
    <n v="1615"/>
    <n v="94.308205570048599"/>
    <e v="#VALUE!"/>
    <m/>
    <n v="39.663555151807394"/>
    <n v="0.26"/>
    <m/>
  </r>
  <r>
    <x v="1609"/>
    <n v="444.29098499999998"/>
    <n v="3.1797272955245326"/>
    <n v="0.41803551905358277"/>
    <m/>
    <n v="0.30408960202110363"/>
    <s v=""/>
    <m/>
    <n v="1616"/>
    <n v="95.369243308842471"/>
    <e v="#VALUE!"/>
    <m/>
    <n v="39.976222771962746"/>
    <n v="0.26"/>
    <m/>
  </r>
  <r>
    <x v="1610"/>
    <n v="446.06201199999998"/>
    <n v="3.2051743003212576"/>
    <n v="0.4246758847302925"/>
    <m/>
    <n v="0.30529381386448518"/>
    <s v=""/>
    <m/>
    <n v="1617"/>
    <n v="95.749402957748089"/>
    <e v="#VALUE!"/>
    <m/>
    <n v="40.611232778242659"/>
    <n v="0.26"/>
    <m/>
  </r>
  <r>
    <x v="1611"/>
    <n v="449.67199699999998"/>
    <n v="3.2318061990494287"/>
    <n v="0.43168172339880645"/>
    <m/>
    <n v="0.30775654990540585"/>
    <s v=""/>
    <m/>
    <n v="1618"/>
    <n v="96.524303978542534"/>
    <e v="#VALUE!"/>
    <m/>
    <n v="41.281192517431826"/>
    <n v="0.33"/>
    <m/>
  </r>
  <r>
    <x v="1612"/>
    <n v="453.52099600000003"/>
    <n v="3.3745859344283704"/>
    <n v="0.46976873696865296"/>
    <m/>
    <n v="0.31038273501650493"/>
    <s v=""/>
    <m/>
    <n v="1619"/>
    <n v="97.350510529023182"/>
    <e v="#VALUE!"/>
    <m/>
    <n v="44.923406802557658"/>
    <n v="0.33"/>
    <m/>
  </r>
  <r>
    <x v="1613"/>
    <n v="534.19097899999997"/>
    <n v="3.7870516458105969"/>
    <n v="0.5843269995705126"/>
    <m/>
    <n v="0.36555395994603485"/>
    <s v=""/>
    <m/>
    <n v="1620"/>
    <n v="114.66671881636256"/>
    <e v="#VALUE!"/>
    <m/>
    <n v="55.878472622105747"/>
    <n v="0.33"/>
    <m/>
  </r>
  <r>
    <x v="1614"/>
    <n v="531.10699499999998"/>
    <n v="3.8260760038518438"/>
    <n v="0.59629853170587477"/>
    <m/>
    <n v="0.36343408937136645"/>
    <s v=""/>
    <m/>
    <n v="1621"/>
    <n v="114.00472649514413"/>
    <e v="#VALUE!"/>
    <m/>
    <n v="57.023295522916733"/>
    <n v="0.33"/>
    <m/>
  </r>
  <r>
    <x v="1615"/>
    <n v="536.51501499999995"/>
    <n v="3.8331532431558348"/>
    <n v="0.59843319554322572"/>
    <m/>
    <n v="0.36712521717862806"/>
    <s v=""/>
    <m/>
    <n v="1622"/>
    <n v="115.16558456476956"/>
    <e v="#VALUE!"/>
    <m/>
    <n v="57.227430801417448"/>
    <n v="0.32500000000000001"/>
    <m/>
  </r>
  <r>
    <x v="1616"/>
    <n v="537.682007"/>
    <n v="4.0551957837433674"/>
    <n v="0.66768432750400952"/>
    <m/>
    <n v="0.36791418758816197"/>
    <s v=""/>
    <m/>
    <n v="1623"/>
    <n v="115.4160851325168"/>
    <e v="#VALUE!"/>
    <m/>
    <n v="63.849831416423648"/>
    <n v="0.32500000000000001"/>
    <m/>
  </r>
  <r>
    <x v="1617"/>
    <n v="574.60199"/>
    <n v="4.1711864379941606"/>
    <n v="0.7056274945324067"/>
    <m/>
    <n v="0.39314634878944571"/>
    <s v=""/>
    <m/>
    <n v="1624"/>
    <n v="123.3411409192898"/>
    <e v="#VALUE!"/>
    <m/>
    <n v="67.478289833629518"/>
    <n v="0.32500000000000001"/>
    <m/>
  </r>
  <r>
    <x v="1618"/>
    <n v="585.44500700000003"/>
    <n v="4.1070434812795975"/>
    <n v="0.68384423020522256"/>
    <m/>
    <n v="0.4005547845534187"/>
    <s v=""/>
    <m/>
    <n v="1625"/>
    <n v="125.66864780416373"/>
    <e v="#VALUE!"/>
    <m/>
    <n v="65.395183045441883"/>
    <n v="0.32500000000000001"/>
    <m/>
  </r>
  <r>
    <x v="1619"/>
    <n v="577.16699200000005"/>
    <n v="4.14255004997543"/>
    <n v="0.69558538075270915"/>
    <m/>
    <n v="0.39488078328766218"/>
    <s v=""/>
    <m/>
    <n v="1626"/>
    <n v="123.89173120377571"/>
    <e v="#VALUE!"/>
    <m/>
    <n v="66.517974838225669"/>
    <n v="0.32500000000000001"/>
    <m/>
  </r>
  <r>
    <x v="1620"/>
    <n v="582.20300299999997"/>
    <n v="4.092134239946299"/>
    <n v="0.67857362410444466"/>
    <m/>
    <n v="0.39831590739720152"/>
    <s v=""/>
    <m/>
    <n v="1627"/>
    <n v="124.97273571338781"/>
    <e v="#VALUE!"/>
    <m/>
    <n v="64.891161463484011"/>
    <n v="0.26500000000000001"/>
    <m/>
  </r>
  <r>
    <x v="1621"/>
    <n v="575.83697500000005"/>
    <n v="4.1119101434348861"/>
    <n v="0.68505060590361877"/>
    <m/>
    <n v="0.39395031673394487"/>
    <s v=""/>
    <m/>
    <n v="1628"/>
    <n v="123.60623651862494"/>
    <e v="#VALUE!"/>
    <m/>
    <n v="65.510547270412403"/>
    <n v="0.26500000000000001"/>
    <m/>
  </r>
  <r>
    <x v="1622"/>
    <n v="671.65399200000002"/>
    <n v="5.0151014777745706"/>
    <n v="0.98564427392084719"/>
    <m/>
    <n v="0.45946622827809885"/>
    <s v=""/>
    <m/>
    <n v="1629"/>
    <n v="144.17383009111325"/>
    <e v="#VALUE!"/>
    <m/>
    <n v="94.255950205797618"/>
    <n v="0.26500000000000001"/>
    <m/>
  </r>
  <r>
    <x v="1623"/>
    <n v="704.50402799999995"/>
    <n v="4.880576632964523"/>
    <n v="0.93265535783621056"/>
    <m/>
    <n v="0.48192579430464755"/>
    <s v=""/>
    <m/>
    <n v="1630"/>
    <n v="151.22525175340112"/>
    <e v="#VALUE!"/>
    <m/>
    <n v="89.188685302949111"/>
    <n v="0.26500000000000001"/>
    <m/>
  </r>
  <r>
    <x v="1624"/>
    <n v="685.68499799999995"/>
    <n v="4.9434729382760798"/>
    <n v="0.9565797202048042"/>
    <m/>
    <n v="0.4690401664659547"/>
    <s v=""/>
    <m/>
    <n v="1631"/>
    <n v="147.18565448156721"/>
    <e v="#VALUE!"/>
    <m/>
    <n v="91.47654266466165"/>
    <n v="0.26500000000000001"/>
    <m/>
  </r>
  <r>
    <x v="1625"/>
    <n v="696.52301"/>
    <n v="5.4543062111843881"/>
    <n v="1.1541382918668681"/>
    <m/>
    <n v="0.4764414657328922"/>
    <s v=""/>
    <m/>
    <n v="1632"/>
    <n v="149.51208701859508"/>
    <e v="#VALUE!"/>
    <m/>
    <n v="110.36882600257853"/>
    <n v="0.25"/>
    <m/>
  </r>
  <r>
    <x v="1626"/>
    <n v="768.48699999999997"/>
    <n v="5.3298687180738558"/>
    <n v="1.1013447491266641"/>
    <m/>
    <n v="0.52565319131320021"/>
    <s v=""/>
    <m/>
    <n v="1633"/>
    <n v="164.95951112463473"/>
    <e v="#VALUE!"/>
    <m/>
    <n v="105.32024441247442"/>
    <n v="0.25"/>
    <m/>
  </r>
  <r>
    <x v="1627"/>
    <n v="763.92700200000002"/>
    <n v="5.2461386449162148"/>
    <n v="1.0663600404705778"/>
    <m/>
    <n v="0.5224933051707118"/>
    <s v=""/>
    <m/>
    <n v="1634"/>
    <n v="163.98068514474269"/>
    <e v="#VALUE!"/>
    <m/>
    <n v="101.97469973240943"/>
    <n v="0.25"/>
    <m/>
  </r>
  <r>
    <x v="1628"/>
    <n v="735.88299600000005"/>
    <n v="4.7433552226400879"/>
    <n v="0.86186006551139849"/>
    <m/>
    <n v="0.50329930793894939"/>
    <s v=""/>
    <m/>
    <n v="1635"/>
    <n v="157.96090144022156"/>
    <e v="#VALUE!"/>
    <m/>
    <n v="82.418618530656133"/>
    <n v="0.25"/>
    <m/>
  </r>
  <r>
    <x v="1629"/>
    <n v="665.91497800000002"/>
    <n v="4.2409587448166839"/>
    <n v="0.67920983425091763"/>
    <m/>
    <n v="0.45543357598254303"/>
    <s v=""/>
    <m/>
    <n v="1636"/>
    <n v="142.94192253278442"/>
    <e v="#VALUE!"/>
    <m/>
    <n v="64.952001457661467"/>
    <n v="0.25"/>
    <m/>
  </r>
  <r>
    <x v="1630"/>
    <n v="597.442993"/>
    <n v="4.4387057142984974"/>
    <n v="0.74246158515955973"/>
    <m/>
    <n v="0.40859347784104355"/>
    <s v=""/>
    <m/>
    <n v="1637"/>
    <n v="128.24407446075026"/>
    <e v="#VALUE!"/>
    <m/>
    <n v="71.000688638035882"/>
    <n v="0.25"/>
    <m/>
  </r>
  <r>
    <x v="1631"/>
    <n v="625.57501200000002"/>
    <n v="4.7321664834625414"/>
    <n v="0.8405356703458583"/>
    <m/>
    <n v="0.42782193454902079"/>
    <s v=""/>
    <m/>
    <n v="1638"/>
    <n v="134.28275058824354"/>
    <e v="#VALUE!"/>
    <m/>
    <n v="80.379392836282221"/>
    <n v="0.25"/>
    <m/>
  </r>
  <r>
    <x v="1632"/>
    <n v="629.34899900000005"/>
    <n v="4.6603488581200043"/>
    <n v="0.81473156253631185"/>
    <m/>
    <n v="0.43036930514399419"/>
    <s v=""/>
    <m/>
    <n v="1639"/>
    <n v="135.09285544429281"/>
    <e v="#VALUE!"/>
    <m/>
    <n v="77.911777728930659"/>
    <n v="0.25"/>
    <m/>
  </r>
  <r>
    <x v="1633"/>
    <n v="658.10199"/>
    <n v="4.6009926974294242"/>
    <n v="0.79388341092091419"/>
    <m/>
    <n v="0.45001982197677071"/>
    <s v=""/>
    <m/>
    <n v="1640"/>
    <n v="141.26482626322795"/>
    <e v="#VALUE!"/>
    <m/>
    <n v="75.918094619783261"/>
    <n v="0.25"/>
    <m/>
  </r>
  <r>
    <x v="1634"/>
    <n v="644.12200900000005"/>
    <n v="4.5499205735974426"/>
    <n v="0.77616630487213734"/>
    <m/>
    <n v="0.44044864128195771"/>
    <s v=""/>
    <m/>
    <n v="1641"/>
    <n v="138.26395463977607"/>
    <e v="#VALUE!"/>
    <m/>
    <n v="74.223829548997244"/>
    <n v="0.25"/>
    <m/>
  </r>
  <r>
    <x v="1635"/>
    <n v="640.591003"/>
    <n v="4.7872456528959955"/>
    <n v="0.85703423890594677"/>
    <m/>
    <n v="0.43802274939090086"/>
    <s v=""/>
    <m/>
    <n v="1642"/>
    <n v="137.506006849458"/>
    <e v="#VALUE!"/>
    <m/>
    <n v="81.957130665043266"/>
    <n v="0.22999999999999998"/>
    <m/>
  </r>
  <r>
    <x v="1636"/>
    <n v="672.51501499999995"/>
    <n v="4.8077590482157184"/>
    <n v="0.86427602437505247"/>
    <m/>
    <n v="0.45983975333414218"/>
    <s v=""/>
    <m/>
    <n v="1643"/>
    <n v="144.35865290938739"/>
    <e v="#VALUE!"/>
    <m/>
    <n v="82.649653706710041"/>
    <n v="0.22999999999999998"/>
    <m/>
  </r>
  <r>
    <x v="1637"/>
    <n v="683.20898399999999"/>
    <n v="4.7669314458996039"/>
    <n v="0.84919217891295284"/>
    <m/>
    <n v="0.46710324258598457"/>
    <s v=""/>
    <m/>
    <n v="1644"/>
    <n v="146.65416590859493"/>
    <e v="#VALUE!"/>
    <m/>
    <n v="81.207204108609105"/>
    <n v="0.22999999999999998"/>
    <m/>
  </r>
  <r>
    <x v="1638"/>
    <n v="670.41803000000004"/>
    <n v="4.8140620782059003"/>
    <n v="0.865880892001196"/>
    <m/>
    <n v="0.4583462636466239"/>
    <s v=""/>
    <m/>
    <n v="1645"/>
    <n v="143.90852477392684"/>
    <e v="#VALUE!"/>
    <m/>
    <n v="82.803125224841978"/>
    <n v="0.22999999999999998"/>
    <m/>
  </r>
  <r>
    <x v="1639"/>
    <n v="678.09002699999996"/>
    <n v="4.5522026594990166"/>
    <n v="0.77159027744171749"/>
    <m/>
    <n v="0.46357932971407606"/>
    <s v=""/>
    <m/>
    <n v="1646"/>
    <n v="145.55535663246141"/>
    <e v="#VALUE!"/>
    <m/>
    <n v="73.786229671400164"/>
    <n v="0.25"/>
    <m/>
  </r>
  <r>
    <x v="1640"/>
    <n v="640.68798800000002"/>
    <n v="4.7361975948582113"/>
    <n v="0.83386451767832237"/>
    <m/>
    <n v="0.43799785547242515"/>
    <s v=""/>
    <m/>
    <n v="1647"/>
    <n v="137.52682515632125"/>
    <e v="#VALUE!"/>
    <m/>
    <n v="79.741438707917823"/>
    <n v="0.25"/>
    <m/>
  </r>
  <r>
    <x v="1641"/>
    <n v="648.48400900000001"/>
    <n v="4.6016341354426702"/>
    <n v="0.78620032804278606"/>
    <m/>
    <n v="0.44329288686909651"/>
    <s v=""/>
    <m/>
    <n v="1648"/>
    <n v="139.20027937594682"/>
    <e v="#VALUE!"/>
    <m/>
    <n v="75.183370849404"/>
    <n v="0.25"/>
    <m/>
  </r>
  <r>
    <x v="1642"/>
    <n v="648.28301999999996"/>
    <n v="4.7211481481012534"/>
    <n v="0.82694027971512851"/>
    <m/>
    <n v="0.44314395994624206"/>
    <s v=""/>
    <m/>
    <n v="1649"/>
    <n v="139.15713609937683"/>
    <e v="#VALUE!"/>
    <m/>
    <n v="79.079282343861976"/>
    <n v="0.25"/>
    <m/>
  </r>
  <r>
    <x v="1643"/>
    <n v="664.79699700000003"/>
    <n v="4.6489983846013487"/>
    <n v="0.80156972358310941"/>
    <m/>
    <n v="0.4544205185561962"/>
    <s v=""/>
    <m/>
    <n v="1650"/>
    <n v="142.70194241704189"/>
    <e v="#VALUE!"/>
    <m/>
    <n v="76.65312725044231"/>
    <n v="0.25"/>
    <m/>
  </r>
  <r>
    <x v="1644"/>
    <n v="652.92297399999995"/>
    <n v="4.6741323500353902"/>
    <n v="0.81014024337986146"/>
    <m/>
    <n v="0.44629244023497883"/>
    <s v=""/>
    <m/>
    <n v="1651"/>
    <n v="140.15312502759656"/>
    <e v="#VALUE!"/>
    <m/>
    <n v="77.472715522372283"/>
    <n v="0.28999999999999998"/>
    <m/>
  </r>
  <r>
    <x v="1645"/>
    <n v="659.171021"/>
    <n v="4.7103908219748467"/>
    <n v="0.82261113565449773"/>
    <m/>
    <n v="0.45055144081257625"/>
    <s v=""/>
    <m/>
    <n v="1652"/>
    <n v="141.49429902091558"/>
    <e v="#VALUE!"/>
    <m/>
    <n v="78.665291619409885"/>
    <n v="0.28999999999999998"/>
    <m/>
  </r>
  <r>
    <x v="1646"/>
    <n v="679.80902100000003"/>
    <n v="4.779835822551167"/>
    <n v="0.8465637981436932"/>
    <m/>
    <n v="0.46462148523382812"/>
    <s v=""/>
    <m/>
    <n v="1653"/>
    <n v="145.92434714221133"/>
    <e v="#VALUE!"/>
    <m/>
    <n v="80.955855286864619"/>
    <n v="0.28999999999999998"/>
    <m/>
  </r>
  <r>
    <x v="1647"/>
    <n v="672.737976"/>
    <n v="4.77759349497817"/>
    <n v="0.84566871704344937"/>
    <m/>
    <n v="0.459776749913622"/>
    <s v=""/>
    <m/>
    <n v="1654"/>
    <n v="144.40651258373435"/>
    <e v="#VALUE!"/>
    <m/>
    <n v="80.87025978162302"/>
    <n v="0.28999999999999998"/>
    <m/>
  </r>
  <r>
    <x v="1648"/>
    <n v="672.80602999999996"/>
    <n v="4.7260961461760189"/>
    <n v="0.82733929572720388"/>
    <m/>
    <n v="0.45981129280828359"/>
    <s v=""/>
    <m/>
    <n v="1655"/>
    <n v="144.42112070927203"/>
    <e v="#VALUE!"/>
    <m/>
    <n v="79.117439754563378"/>
    <n v="0.28999999999999998"/>
    <m/>
  </r>
  <r>
    <x v="1649"/>
    <n v="665.228027"/>
    <n v="4.7208003726981254"/>
    <n v="0.82538678464450266"/>
    <m/>
    <n v="0.45462047637055297"/>
    <s v=""/>
    <m/>
    <n v="1656"/>
    <n v="142.79446512475204"/>
    <e v="#VALUE!"/>
    <m/>
    <n v="78.930723520058947"/>
    <n v="0.31"/>
    <m/>
  </r>
  <r>
    <x v="1650"/>
    <n v="664.92199700000003"/>
    <n v="4.6181096790941236"/>
    <n v="0.78938372537628065"/>
    <m/>
    <n v="0.45439950664846063"/>
    <s v=""/>
    <m/>
    <n v="1657"/>
    <n v="142.72877428132924"/>
    <e v="#VALUE!"/>
    <m/>
    <n v="75.487795222872464"/>
    <n v="0.31"/>
    <m/>
  </r>
  <r>
    <x v="1651"/>
    <n v="661.26300000000003"/>
    <n v="4.6422902724511905"/>
    <n v="0.79736505695345061"/>
    <m/>
    <n v="0.45186370880045706"/>
    <s v=""/>
    <m/>
    <n v="1658"/>
    <n v="141.94335259387518"/>
    <e v="#VALUE!"/>
    <m/>
    <n v="76.251040149686801"/>
    <n v="0.31"/>
    <m/>
  </r>
  <r>
    <x v="1652"/>
    <n v="654.22601299999997"/>
    <n v="4.6253656726528209"/>
    <n v="0.79145674439376956"/>
    <m/>
    <n v="0.44704345832581344"/>
    <s v=""/>
    <m/>
    <n v="1659"/>
    <n v="140.43282875246936"/>
    <e v="#VALUE!"/>
    <m/>
    <n v="75.686035483033294"/>
    <n v="0.31"/>
    <m/>
  </r>
  <r>
    <x v="1653"/>
    <n v="651.62701400000003"/>
    <n v="4.6430824689091033"/>
    <n v="0.79742481937680054"/>
    <m/>
    <n v="0.44525593015615428"/>
    <s v=""/>
    <m/>
    <n v="1660"/>
    <n v="139.87494084486207"/>
    <e v="#VALUE!"/>
    <m/>
    <n v="76.256755156762367"/>
    <n v="0.31"/>
    <m/>
  </r>
  <r>
    <x v="1654"/>
    <n v="654.49200399999995"/>
    <n v="4.6474198773512478"/>
    <n v="0.79881946010711424"/>
    <m/>
    <n v="0.44720193446304335"/>
    <s v=""/>
    <m/>
    <n v="1661"/>
    <n v="140.48992502777858"/>
    <e v="#VALUE!"/>
    <m/>
    <n v="76.390122935290123"/>
    <n v="0.3"/>
    <m/>
  </r>
  <r>
    <x v="1655"/>
    <n v="655.11102300000005"/>
    <n v="4.660795546896499"/>
    <n v="0.80332185098691233"/>
    <m/>
    <n v="0.44761324785770235"/>
    <s v=""/>
    <m/>
    <n v="1662"/>
    <n v="140.62280049817284"/>
    <e v="#VALUE!"/>
    <m/>
    <n v="76.820681040076892"/>
    <n v="0.3"/>
    <m/>
  </r>
  <r>
    <x v="1656"/>
    <n v="624.60199"/>
    <n v="4.3004695971479618"/>
    <n v="0.67886950250596367"/>
    <m/>
    <n v="0.42673422654574467"/>
    <s v=""/>
    <m/>
    <n v="1663"/>
    <n v="134.07388663422282"/>
    <e v="#VALUE!"/>
    <m/>
    <n v="64.919455951280924"/>
    <n v="0.3"/>
    <m/>
  </r>
  <r>
    <x v="1657"/>
    <n v="606.396973"/>
    <n v="3.8828629434746897"/>
    <n v="0.5469580470424954"/>
    <m/>
    <n v="0.41428559671145582"/>
    <s v=""/>
    <m/>
    <n v="1664"/>
    <n v="130.16609027028218"/>
    <e v="#VALUE!"/>
    <m/>
    <n v="52.304925631656275"/>
    <n v="0.3"/>
    <m/>
  </r>
  <r>
    <x v="1658"/>
    <n v="548.65600600000005"/>
    <n v="4.016413285518281"/>
    <n v="0.58451341625583486"/>
    <m/>
    <n v="0.37482767052059052"/>
    <s v=""/>
    <m/>
    <n v="1665"/>
    <n v="117.77170794737539"/>
    <e v="#VALUE!"/>
    <m/>
    <n v="55.896299420550356"/>
    <n v="0.3"/>
    <m/>
  </r>
  <r>
    <x v="1659"/>
    <n v="566.328979"/>
    <n v="4.10060549406115"/>
    <n v="0.60894601965586426"/>
    <m/>
    <n v="0.3868913210457578"/>
    <s v=""/>
    <m/>
    <n v="1666"/>
    <n v="121.56529845209293"/>
    <e v="#VALUE!"/>
    <m/>
    <n v="58.232759247289131"/>
    <n v="0.27"/>
    <m/>
  </r>
  <r>
    <x v="1660"/>
    <n v="578.28100600000005"/>
    <n v="4.0771391669695856"/>
    <n v="0.60190470825108289"/>
    <m/>
    <n v="0.39504614364420088"/>
    <s v=""/>
    <m/>
    <n v="1667"/>
    <n v="124.13085978347321"/>
    <e v="#VALUE!"/>
    <m/>
    <n v="57.559407293939394"/>
    <n v="0.27"/>
    <m/>
  </r>
  <r>
    <x v="1661"/>
    <n v="592.73602300000005"/>
    <n v="4.1902125891053803"/>
    <n v="0.63506347015394993"/>
    <m/>
    <n v="0.40488930909984588"/>
    <s v=""/>
    <m/>
    <n v="1668"/>
    <n v="127.2337002187939"/>
    <e v="#VALUE!"/>
    <m/>
    <n v="60.730338930735492"/>
    <n v="0.27"/>
    <m/>
  </r>
  <r>
    <x v="1662"/>
    <n v="591.03802499999995"/>
    <n v="4.1666916649872894"/>
    <n v="0.62785902949677153"/>
    <m/>
    <n v="0.4037189234713835"/>
    <s v=""/>
    <m/>
    <n v="1669"/>
    <n v="126.86921660362458"/>
    <e v="#VALUE!"/>
    <m/>
    <n v="60.041387127523208"/>
    <n v="0.27"/>
    <m/>
  </r>
  <r>
    <x v="1663"/>
    <n v="587.64801"/>
    <n v="4.1967302515503748"/>
    <n v="0.6368358682075238"/>
    <m/>
    <n v="0.40139286658802831"/>
    <s v=""/>
    <m/>
    <n v="1670"/>
    <n v="126.14153322432841"/>
    <e v="#VALUE!"/>
    <m/>
    <n v="60.899831177687794"/>
    <n v="0.27"/>
    <m/>
  </r>
  <r>
    <x v="1664"/>
    <n v="592.12402299999997"/>
    <n v="4.1751270887603908"/>
    <n v="0.6302043775729127"/>
    <m/>
    <n v="0.40443967966920563"/>
    <s v=""/>
    <m/>
    <n v="1671"/>
    <n v="127.1023314112431"/>
    <e v="#VALUE!"/>
    <m/>
    <n v="60.265669880773167"/>
    <n v="0.28500000000000003"/>
    <m/>
  </r>
  <r>
    <x v="1665"/>
    <n v="588.79797399999995"/>
    <n v="4.1636068285962535"/>
    <n v="0.62665189034297475"/>
    <m/>
    <n v="0.40215741425065332"/>
    <s v=""/>
    <m/>
    <n v="1672"/>
    <n v="126.38837864819494"/>
    <e v="#VALUE!"/>
    <m/>
    <n v="59.925949894251282"/>
    <n v="0.28500000000000003"/>
    <m/>
  </r>
  <r>
    <x v="1666"/>
    <n v="570.49401899999998"/>
    <n v="4.0191642314168874"/>
    <n v="0.58296417278062906"/>
    <m/>
    <n v="0.38962512754921458"/>
    <s v=""/>
    <m/>
    <n v="1673"/>
    <n v="122.45934475634341"/>
    <e v="#VALUE!"/>
    <m/>
    <n v="55.748147171590624"/>
    <n v="0.28500000000000003"/>
    <m/>
  </r>
  <r>
    <x v="1667"/>
    <n v="567.24298099999999"/>
    <n v="4.0909887800144258"/>
    <n v="0.60372795708871407"/>
    <m/>
    <n v="0.38739471246464674"/>
    <s v=""/>
    <m/>
    <n v="1674"/>
    <n v="121.76149347307172"/>
    <e v="#VALUE!"/>
    <m/>
    <n v="57.733762338857296"/>
    <n v="0.28500000000000003"/>
    <m/>
  </r>
  <r>
    <x v="1668"/>
    <n v="577.760986"/>
    <n v="4.060621553800404"/>
    <n v="0.59469418303791299"/>
    <m/>
    <n v="0.39456764217296919"/>
    <s v=""/>
    <m/>
    <n v="1675"/>
    <n v="124.01923493493962"/>
    <e v="#VALUE!"/>
    <m/>
    <n v="56.869873632117738"/>
    <n v="0.28500000000000003"/>
    <m/>
  </r>
  <r>
    <x v="1669"/>
    <n v="573.70696999999996"/>
    <n v="4.0679829732638124"/>
    <n v="0.59677926989208552"/>
    <m/>
    <n v="0.39178885423723769"/>
    <s v=""/>
    <m/>
    <n v="1676"/>
    <n v="123.14902047789421"/>
    <e v="#VALUE!"/>
    <m/>
    <n v="57.069267924664942"/>
    <n v="0.27999999999999997"/>
    <m/>
  </r>
  <r>
    <x v="1670"/>
    <n v="574.33898899999997"/>
    <n v="4.0768303503764809"/>
    <n v="0.59930368478804907"/>
    <m/>
    <n v="0.392210256342514"/>
    <s v=""/>
    <m/>
    <n v="1677"/>
    <n v="123.28468646217434"/>
    <e v="#VALUE!"/>
    <m/>
    <n v="57.310674617757364"/>
    <n v="0.27999999999999997"/>
    <m/>
  </r>
  <r>
    <x v="1671"/>
    <n v="581.31097399999999"/>
    <n v="4.155160786402794"/>
    <n v="0.62211072385882316"/>
    <m/>
    <n v="0.3969403584289104"/>
    <s v=""/>
    <m/>
    <n v="1678"/>
    <n v="124.78125730484088"/>
    <e v="#VALUE!"/>
    <m/>
    <n v="59.491683726089278"/>
    <n v="0.27999999999999997"/>
    <m/>
  </r>
  <r>
    <x v="1672"/>
    <n v="586.77099599999997"/>
    <n v="4.1310668919847062"/>
    <n v="0.61482276539207215"/>
    <m/>
    <n v="0.40065823244964582"/>
    <s v=""/>
    <m/>
    <n v="1679"/>
    <n v="125.95327785931968"/>
    <e v="#VALUE!"/>
    <m/>
    <n v="58.794745217420811"/>
    <n v="0.27999999999999997"/>
    <m/>
  </r>
  <r>
    <x v="1673"/>
    <n v="583.41198699999995"/>
    <n v="4.107722028714889"/>
    <n v="0.60780153244213486"/>
    <m/>
    <n v="0.39835426976025168"/>
    <s v=""/>
    <m/>
    <n v="1680"/>
    <n v="125.23225007029625"/>
    <e v="#VALUE!"/>
    <m/>
    <n v="58.123313342024211"/>
    <n v="0.27999999999999997"/>
    <m/>
  </r>
  <r>
    <x v="1674"/>
    <n v="580.17999299999997"/>
    <n v="4.0901308992630634"/>
    <n v="0.60252395237594703"/>
    <m/>
    <n v="0.3961371504395092"/>
    <s v=""/>
    <m/>
    <n v="1681"/>
    <n v="124.53848667521247"/>
    <e v="#VALUE!"/>
    <m/>
    <n v="57.618624848327698"/>
    <n v="0.29499999999999998"/>
    <m/>
  </r>
  <r>
    <x v="1675"/>
    <n v="577.75299099999995"/>
    <n v="4.1030626082054944"/>
    <n v="0.60626167355572447"/>
    <m/>
    <n v="0.39446976696632985"/>
    <s v=""/>
    <m/>
    <n v="1682"/>
    <n v="124.01751876889979"/>
    <e v="#VALUE!"/>
    <m/>
    <n v="57.976058529753971"/>
    <n v="0.29499999999999998"/>
    <m/>
  </r>
  <r>
    <x v="1676"/>
    <n v="574.07098399999995"/>
    <n v="4.0633696823672425"/>
    <n v="0.59431921265911136"/>
    <m/>
    <n v="0.39192521591585766"/>
    <s v=""/>
    <m/>
    <n v="1683"/>
    <n v="123.22715787186772"/>
    <e v="#VALUE!"/>
    <m/>
    <n v="56.834015675765613"/>
    <n v="0.29499999999999998"/>
    <m/>
  </r>
  <r>
    <x v="1677"/>
    <n v="574.114014"/>
    <n v="4.0869602970245023"/>
    <n v="0.60114841197646585"/>
    <m/>
    <n v="0.39194439146028576"/>
    <s v=""/>
    <m/>
    <n v="1684"/>
    <n v="123.23639447283"/>
    <e v="#VALUE!"/>
    <m/>
    <n v="57.487083610956319"/>
    <n v="0.29499999999999998"/>
    <m/>
  </r>
  <r>
    <x v="1678"/>
    <n v="577.591003"/>
    <n v="4.0721390812773004"/>
    <n v="0.59671720133872386"/>
    <m/>
    <n v="0.39430784911840372"/>
    <s v=""/>
    <m/>
    <n v="1685"/>
    <n v="123.98274724864238"/>
    <e v="#VALUE!"/>
    <m/>
    <n v="57.06333238521141"/>
    <n v="0.29499999999999998"/>
    <m/>
  </r>
  <r>
    <x v="1679"/>
    <n v="575.546021"/>
    <n v="4.0492683860945737"/>
    <n v="0.58994409913658463"/>
    <m/>
    <n v="0.39290156133442083"/>
    <s v=""/>
    <m/>
    <n v="1686"/>
    <n v="123.54378181269009"/>
    <e v="#VALUE!"/>
    <m/>
    <n v="56.415628948185322"/>
    <n v="0.315"/>
    <m/>
  </r>
  <r>
    <x v="1680"/>
    <n v="572.40997300000004"/>
    <n v="4.0717065076245378"/>
    <n v="0.59641109996329367"/>
    <m/>
    <n v="0.39075054005690657"/>
    <s v=""/>
    <m/>
    <n v="1687"/>
    <n v="122.8706136980136"/>
    <e v="#VALUE!"/>
    <m/>
    <n v="57.034060286987064"/>
    <n v="0.315"/>
    <m/>
  </r>
  <r>
    <x v="1681"/>
    <n v="606.50598100000002"/>
    <n v="4.318157426997483"/>
    <n v="0.66829117424580242"/>
    <m/>
    <n v="0.41398277208360196"/>
    <s v=""/>
    <m/>
    <n v="1688"/>
    <n v="130.18948937318004"/>
    <e v="#VALUE!"/>
    <m/>
    <n v="63.907863424309667"/>
    <n v="0.315"/>
    <m/>
  </r>
  <r>
    <x v="1682"/>
    <n v="610.57299799999998"/>
    <n v="4.3467439740806064"/>
    <n v="0.67705875597167797"/>
    <m/>
    <n v="0.41674794862750308"/>
    <s v=""/>
    <m/>
    <n v="1689"/>
    <n v="131.06249455876622"/>
    <e v="#VALUE!"/>
    <m/>
    <n v="64.746296486262153"/>
    <n v="0.315"/>
    <m/>
  </r>
  <r>
    <x v="1683"/>
    <n v="614.63500999999997"/>
    <n v="4.4295322053290551"/>
    <n v="0.70276555920217965"/>
    <m/>
    <n v="0.41950956486537228"/>
    <s v=""/>
    <m/>
    <n v="1690"/>
    <n v="131.93442539650636"/>
    <e v="#VALUE!"/>
    <m/>
    <n v="67.20460647634178"/>
    <n v="0.31"/>
    <m/>
  </r>
  <r>
    <x v="1684"/>
    <n v="626.35199"/>
    <n v="4.4046120838194325"/>
    <n v="0.69477536465385925"/>
    <m/>
    <n v="0.42749568040651942"/>
    <s v=""/>
    <m/>
    <n v="1691"/>
    <n v="134.44953273424548"/>
    <e v="#VALUE!"/>
    <m/>
    <n v="66.440513994492079"/>
    <n v="0.31"/>
    <m/>
  </r>
  <r>
    <x v="1685"/>
    <n v="607.00500499999998"/>
    <n v="4.3007567207011244"/>
    <n v="0.6617747952558779"/>
    <m/>
    <n v="0.41425869253565711"/>
    <s v=""/>
    <m/>
    <n v="1692"/>
    <n v="130.29660732713302"/>
    <e v="#VALUE!"/>
    <m/>
    <n v="63.284710112463053"/>
    <n v="0.31"/>
    <m/>
  </r>
  <r>
    <x v="1686"/>
    <n v="608.02502400000003"/>
    <n v="4.3073423829080433"/>
    <n v="0.66372240951318995"/>
    <m/>
    <n v="0.41494401796481217"/>
    <s v=""/>
    <m/>
    <n v="1693"/>
    <n v="130.51555941816102"/>
    <e v="#VALUE!"/>
    <m/>
    <n v="63.47095806957546"/>
    <n v="0.31"/>
    <m/>
  </r>
  <r>
    <x v="1687"/>
    <n v="608.841003"/>
    <n v="4.3170723255906607"/>
    <n v="0.66664154288835109"/>
    <m/>
    <n v="0.41549006485760526"/>
    <s v=""/>
    <m/>
    <n v="1694"/>
    <n v="130.69071332047554"/>
    <e v="#VALUE!"/>
    <m/>
    <n v="63.750111205583401"/>
    <n v="0.31"/>
    <m/>
  </r>
  <r>
    <x v="1688"/>
    <n v="610.58801300000005"/>
    <n v="4.2916519279584726"/>
    <n v="0.65871220288606658"/>
    <m/>
    <n v="0.41667142800427498"/>
    <s v=""/>
    <m/>
    <n v="1695"/>
    <n v="131.06571760230443"/>
    <e v="#VALUE!"/>
    <m/>
    <n v="62.991838169159116"/>
    <n v="0.34499999999999997"/>
    <m/>
  </r>
  <r>
    <x v="1689"/>
    <n v="607.24597200000005"/>
    <n v="4.289895100472453"/>
    <n v="0.65809446321310061"/>
    <m/>
    <n v="0.41437999995222513"/>
    <s v=""/>
    <m/>
    <n v="1696"/>
    <n v="130.34833207786684"/>
    <e v="#VALUE!"/>
    <m/>
    <n v="62.932764483656328"/>
    <n v="0.34499999999999997"/>
    <m/>
  </r>
  <r>
    <x v="1690"/>
    <n v="609.87097200000005"/>
    <n v="4.3053553144358938"/>
    <n v="0.66260087485862196"/>
    <m/>
    <n v="0.41613878512551322"/>
    <s v=""/>
    <m/>
    <n v="1697"/>
    <n v="130.91180122790081"/>
    <e v="#VALUE!"/>
    <m/>
    <n v="63.363707089326248"/>
    <n v="0.34499999999999997"/>
    <m/>
  </r>
  <r>
    <x v="1691"/>
    <n v="609.25402799999995"/>
    <n v="4.2984174229820118"/>
    <n v="0.66038665730530743"/>
    <m/>
    <n v="0.41570700008426514"/>
    <s v=""/>
    <m/>
    <n v="1698"/>
    <n v="130.77937116645373"/>
    <e v="#VALUE!"/>
    <m/>
    <n v="63.151964186767898"/>
    <n v="0.34499999999999997"/>
    <m/>
  </r>
  <r>
    <x v="1692"/>
    <n v="603.58801300000005"/>
    <n v="4.2190668737262129"/>
    <n v="0.63592884219507395"/>
    <m/>
    <n v="0.41183023821851789"/>
    <s v=""/>
    <m/>
    <n v="1699"/>
    <n v="129.56313320221381"/>
    <e v="#VALUE!"/>
    <m/>
    <n v="60.813093395176509"/>
    <n v="0.34499999999999997"/>
    <m/>
  </r>
  <r>
    <x v="1693"/>
    <n v="597.27899200000002"/>
    <n v="4.2125918051368592"/>
    <n v="0.63390134596104886"/>
    <m/>
    <n v="0.40751496402377485"/>
    <s v=""/>
    <m/>
    <n v="1700"/>
    <n v="128.20887084015035"/>
    <e v="#VALUE!"/>
    <m/>
    <n v="60.619206422834537"/>
    <n v="0.27999999999999997"/>
    <m/>
  </r>
  <r>
    <x v="1694"/>
    <n v="596.19897500000002"/>
    <n v="4.2583607729268165"/>
    <n v="0.64759857999622406"/>
    <m/>
    <n v="0.40676749640576332"/>
    <s v=""/>
    <m/>
    <n v="1701"/>
    <n v="127.97703988357426"/>
    <e v="#VALUE!"/>
    <m/>
    <n v="61.929056074819947"/>
    <n v="0.27999999999999997"/>
    <m/>
  </r>
  <r>
    <x v="1695"/>
    <n v="600.807007"/>
    <n v="4.2946333285107929"/>
    <n v="0.65839556520802411"/>
    <m/>
    <n v="0.4098794033433264"/>
    <s v=""/>
    <m/>
    <n v="1702"/>
    <n v="128.96617659761975"/>
    <e v="#VALUE!"/>
    <m/>
    <n v="62.961558497268847"/>
    <n v="0.27999999999999997"/>
    <m/>
  </r>
  <r>
    <x v="1696"/>
    <n v="608.021973"/>
    <n v="4.2809052554477569"/>
    <n v="0.65410839255965891"/>
    <m/>
    <n v="0.41479076337948534"/>
    <s v=""/>
    <m/>
    <n v="1703"/>
    <n v="130.5149045060175"/>
    <e v="#VALUE!"/>
    <m/>
    <n v="62.551581447373842"/>
    <n v="0.27999999999999997"/>
    <m/>
  </r>
  <r>
    <x v="1697"/>
    <n v="606.24298099999999"/>
    <n v="4.2702806552472001"/>
    <n v="0.65078401544994768"/>
    <m/>
    <n v="0.41356637604494845"/>
    <s v=""/>
    <m/>
    <n v="1704"/>
    <n v="130.13303513071949"/>
    <e v="#VALUE!"/>
    <m/>
    <n v="62.233675351220334"/>
    <n v="0.27999999999999997"/>
    <m/>
  </r>
  <r>
    <x v="1698"/>
    <n v="605.01898200000005"/>
    <n v="4.2766267766292261"/>
    <n v="0.65264050345121605"/>
    <m/>
    <n v="0.41272064701351335"/>
    <s v=""/>
    <m/>
    <n v="1705"/>
    <n v="129.87029773027285"/>
    <e v="#VALUE!"/>
    <m/>
    <n v="62.411209016494048"/>
    <n v="0.21"/>
    <m/>
  </r>
  <r>
    <x v="1699"/>
    <n v="605.71502699999996"/>
    <n v="4.3046974665908309"/>
    <n v="0.6611292343423123"/>
    <m/>
    <n v="0.41318470770167082"/>
    <s v=""/>
    <m/>
    <n v="1706"/>
    <n v="130.01970721009585"/>
    <e v="#VALUE!"/>
    <m/>
    <n v="63.222975915923968"/>
    <n v="0.21"/>
    <m/>
  </r>
  <r>
    <x v="1700"/>
    <n v="610.96801800000003"/>
    <n v="4.3211555525895315"/>
    <n v="0.66594645011478104"/>
    <m/>
    <n v="0.41673546126278765"/>
    <s v=""/>
    <m/>
    <n v="1707"/>
    <n v="131.14728754301251"/>
    <e v="#VALUE!"/>
    <m/>
    <n v="63.683640338164459"/>
    <n v="0.21"/>
    <m/>
  </r>
  <r>
    <x v="1701"/>
    <n v="612.05200200000002"/>
    <n v="4.3070647276397853"/>
    <n v="0.66152444155922185"/>
    <m/>
    <n v="0.41746397063311813"/>
    <s v=""/>
    <m/>
    <n v="1708"/>
    <n v="131.37997003563362"/>
    <e v="#VALUE!"/>
    <m/>
    <n v="63.260769096226042"/>
    <n v="0.21"/>
    <m/>
  </r>
  <r>
    <x v="1702"/>
    <n v="610.21801800000003"/>
    <n v="4.322876502393199"/>
    <n v="0.66630210185785799"/>
    <m/>
    <n v="0.4162022272445855"/>
    <s v=""/>
    <m/>
    <n v="1709"/>
    <n v="130.9862963572885"/>
    <e v="#VALUE!"/>
    <m/>
    <n v="63.717650877131746"/>
    <n v="0.21"/>
    <m/>
  </r>
  <r>
    <x v="1703"/>
    <n v="612.46997099999999"/>
    <n v="4.3260022248719823"/>
    <n v="0.66718613842341989"/>
    <m/>
    <n v="0.41772731032539967"/>
    <s v=""/>
    <m/>
    <n v="1710"/>
    <n v="131.4696891355081"/>
    <e v="#VALUE!"/>
    <m/>
    <n v="63.802190207099386"/>
    <n v="0.27999999999999997"/>
    <m/>
  </r>
  <r>
    <x v="1704"/>
    <n v="612.60797100000002"/>
    <n v="4.3544610915745885"/>
    <n v="0.67588382683430281"/>
    <m/>
    <n v="0.41781055665602079"/>
    <s v=""/>
    <m/>
    <n v="1711"/>
    <n v="131.49931151368133"/>
    <e v="#VALUE!"/>
    <m/>
    <n v="64.633939457262997"/>
    <n v="0.27999999999999997"/>
    <m/>
  </r>
  <r>
    <x v="1705"/>
    <n v="616.82202099999995"/>
    <n v="4.3672002784810937"/>
    <n v="0.67959545202631033"/>
    <m/>
    <n v="0.42065177363282802"/>
    <s v=""/>
    <m/>
    <n v="1712"/>
    <n v="132.40387805528158"/>
    <e v="#VALUE!"/>
    <m/>
    <n v="64.98887761146014"/>
    <n v="0.27999999999999997"/>
    <m/>
  </r>
  <r>
    <x v="1706"/>
    <n v="619.237976"/>
    <n v="4.5224890287302237"/>
    <n v="0.72783876048454532"/>
    <m/>
    <n v="0.42228838194525381"/>
    <s v=""/>
    <m/>
    <n v="1713"/>
    <n v="132.92247466875602"/>
    <e v="#VALUE!"/>
    <m/>
    <n v="69.602325891044515"/>
    <n v="0.27999999999999997"/>
    <m/>
  </r>
  <r>
    <x v="1707"/>
    <n v="640.87097200000005"/>
    <n v="4.4875670716367999"/>
    <n v="0.71651284220142475"/>
    <m/>
    <n v="0.43702959513817974"/>
    <s v=""/>
    <m/>
    <n v="1714"/>
    <n v="137.56610357115929"/>
    <e v="#VALUE!"/>
    <m/>
    <n v="68.519242249233116"/>
    <n v="0.27999999999999997"/>
    <m/>
  </r>
  <r>
    <x v="1708"/>
    <n v="636.03002900000001"/>
    <n v="4.491265194441004"/>
    <n v="0.71760823936447571"/>
    <m/>
    <n v="0.43371711863327506"/>
    <s v=""/>
    <m/>
    <n v="1715"/>
    <n v="136.52697136636959"/>
    <e v="#VALUE!"/>
    <m/>
    <n v="68.623993733300878"/>
    <n v="0.33999999999999997"/>
    <m/>
  </r>
  <r>
    <x v="1709"/>
    <n v="637.00799600000005"/>
    <n v="4.5161073118537107"/>
    <n v="0.72546024950939791"/>
    <m/>
    <n v="0.43437270111823606"/>
    <s v=""/>
    <m/>
    <n v="1716"/>
    <n v="136.73689678894152"/>
    <e v="#VALUE!"/>
    <m/>
    <n v="69.374871810531658"/>
    <n v="0.33999999999999997"/>
    <m/>
  </r>
  <r>
    <x v="1710"/>
    <n v="641.817993"/>
    <n v="4.5072554908317368"/>
    <n v="0.72235803548229205"/>
    <m/>
    <n v="0.437618443046005"/>
    <s v=""/>
    <m/>
    <n v="1717"/>
    <n v="137.76938628275332"/>
    <e v="#VALUE!"/>
    <m/>
    <n v="69.078210896849825"/>
    <n v="0.33999999999999997"/>
    <m/>
  </r>
  <r>
    <x v="1711"/>
    <n v="639.41101100000003"/>
    <n v="4.4980672768290848"/>
    <n v="0.7193271878474613"/>
    <m/>
    <n v="0.43596591435029369"/>
    <s v=""/>
    <m/>
    <n v="1718"/>
    <n v="137.2527157678249"/>
    <e v="#VALUE!"/>
    <m/>
    <n v="68.788374663526454"/>
    <n v="0.33999999999999997"/>
    <m/>
  </r>
  <r>
    <x v="1712"/>
    <n v="638.13397199999997"/>
    <n v="4.4451170861128233"/>
    <n v="0.70230797699699932"/>
    <m/>
    <n v="0.43508387383360853"/>
    <s v=""/>
    <m/>
    <n v="1719"/>
    <n v="136.97859307072383"/>
    <e v="#VALUE!"/>
    <m/>
    <n v="67.160848452592532"/>
    <n v="0.33999999999999997"/>
    <m/>
  </r>
  <r>
    <x v="1713"/>
    <n v="630.66302499999995"/>
    <n v="4.4470055975269132"/>
    <n v="0.70282095832817382"/>
    <m/>
    <n v="0.42997894227286126"/>
    <s v=""/>
    <m/>
    <n v="1720"/>
    <n v="135.374917582709"/>
    <e v="#VALUE!"/>
    <m/>
    <n v="67.209904226655269"/>
    <n v="0.31"/>
    <m/>
  </r>
  <r>
    <x v="1714"/>
    <n v="630.82501200000002"/>
    <n v="4.4604121855259953"/>
    <n v="0.70697434441347373"/>
    <m/>
    <n v="0.43007818907648021"/>
    <s v=""/>
    <m/>
    <n v="1721"/>
    <n v="135.40968888831151"/>
    <e v="#VALUE!"/>
    <m/>
    <n v="67.607087431995865"/>
    <n v="0.31"/>
    <m/>
  </r>
  <r>
    <x v="1715"/>
    <n v="657.16101100000003"/>
    <n v="4.6074669901544221"/>
    <n v="0.7533212500438875"/>
    <m/>
    <n v="0.44799832651347893"/>
    <s v=""/>
    <m/>
    <n v="1722"/>
    <n v="141.06284049662614"/>
    <e v="#VALUE!"/>
    <m/>
    <n v="72.039185040512876"/>
    <n v="0.31"/>
    <m/>
  </r>
  <r>
    <x v="1716"/>
    <n v="654.00201400000003"/>
    <n v="4.6339335410631994"/>
    <n v="0.76188500593725894"/>
    <m/>
    <n v="0.44583317800372213"/>
    <s v=""/>
    <m/>
    <n v="1723"/>
    <n v="140.3847462663214"/>
    <e v="#VALUE!"/>
    <m/>
    <n v="72.858126488677826"/>
    <n v="0.31"/>
    <m/>
  </r>
  <r>
    <x v="1717"/>
    <n v="657.67797900000005"/>
    <n v="4.7794085762260563"/>
    <n v="0.80962486122338551"/>
    <m/>
    <n v="0.44832741427323225"/>
    <s v=""/>
    <m/>
    <n v="1724"/>
    <n v="141.17381021836127"/>
    <e v="#VALUE!"/>
    <m/>
    <n v="77.423430160337446"/>
    <n v="0.31"/>
    <m/>
  </r>
  <r>
    <x v="1718"/>
    <n v="678.21398899999997"/>
    <n v="4.8494091801690438"/>
    <n v="0.83324154624351376"/>
    <m/>
    <n v="0.46231441492709058"/>
    <s v=""/>
    <m/>
    <n v="1725"/>
    <n v="145.5819656849477"/>
    <e v="#VALUE!"/>
    <m/>
    <n v="79.681864715461728"/>
    <n v="0.32"/>
    <m/>
  </r>
  <r>
    <x v="1719"/>
    <n v="688"/>
    <n v="4.8583045143135335"/>
    <n v="0.8361987293511971"/>
    <m/>
    <n v="0.46897298497815859"/>
    <s v=""/>
    <m/>
    <n v="1726"/>
    <n v="147.68258103747846"/>
    <e v="#VALUE!"/>
    <m/>
    <n v="79.964656500614026"/>
    <n v="0.32"/>
    <m/>
  </r>
  <r>
    <x v="1720"/>
    <n v="702.64001499999995"/>
    <n v="4.9375237218889705"/>
    <n v="0.8631600541805805"/>
    <m/>
    <n v="0.47891490739695064"/>
    <s v=""/>
    <m/>
    <n v="1727"/>
    <n v="150.82513220263453"/>
    <e v="#VALUE!"/>
    <m/>
    <n v="82.542934848939097"/>
    <n v="0.32"/>
    <m/>
  </r>
  <r>
    <x v="1721"/>
    <n v="701.33697500000005"/>
    <n v="5.1399930095802118"/>
    <n v="0.93383864622585433"/>
    <m/>
    <n v="0.47801432193543275"/>
    <s v=""/>
    <m/>
    <n v="1728"/>
    <n v="150.54542826310686"/>
    <e v="#VALUE!"/>
    <m/>
    <n v="89.301841716966209"/>
    <n v="0.32"/>
    <m/>
  </r>
  <r>
    <x v="1722"/>
    <n v="730.06597899999997"/>
    <n v="5.2171568293782826"/>
    <n v="0.96176239873220615"/>
    <m/>
    <n v="0.49758236520585614"/>
    <s v=""/>
    <m/>
    <n v="1729"/>
    <n v="156.71225015461269"/>
    <e v="#VALUE!"/>
    <m/>
    <n v="91.972155840872006"/>
    <n v="0.32"/>
    <m/>
  </r>
  <r>
    <x v="1723"/>
    <n v="742.34600799999998"/>
    <n v="4.8494760719357535"/>
    <n v="0.82610292260558149"/>
    <m/>
    <n v="0.50593874955302964"/>
    <s v=""/>
    <m/>
    <n v="1730"/>
    <n v="159.34821872719277"/>
    <e v="#VALUE!"/>
    <m/>
    <n v="78.999206912887288"/>
    <n v="0.32500000000000001"/>
    <m/>
  </r>
  <r>
    <x v="1724"/>
    <n v="689.12402299999997"/>
    <n v="4.9512925280376372"/>
    <n v="0.86068897805861533"/>
    <m/>
    <n v="0.46965359570329268"/>
    <s v=""/>
    <m/>
    <n v="1731"/>
    <n v="147.92385809821317"/>
    <e v="#VALUE!"/>
    <m/>
    <n v="82.306628877231702"/>
    <n v="0.32500000000000001"/>
    <m/>
  </r>
  <r>
    <x v="1725"/>
    <n v="710.73602300000005"/>
    <n v="4.9500176558338316"/>
    <n v="0.85993822233917472"/>
    <m/>
    <n v="0.48434484145350298"/>
    <s v=""/>
    <m/>
    <n v="1732"/>
    <n v="152.56298010603584"/>
    <e v="#VALUE!"/>
    <m/>
    <n v="82.234835030728831"/>
    <n v="0.32500000000000001"/>
    <m/>
  </r>
  <r>
    <x v="1726"/>
    <n v="703.08898899999997"/>
    <n v="4.9967629232097224"/>
    <n v="0.87607537616405706"/>
    <m/>
    <n v="0.47912115128497701"/>
    <s v=""/>
    <m/>
    <n v="1733"/>
    <n v="150.92150667812689"/>
    <e v="#VALUE!"/>
    <m/>
    <n v="83.778011212670066"/>
    <n v="0.32500000000000001"/>
    <m/>
  </r>
  <r>
    <x v="1727"/>
    <n v="709.82501200000002"/>
    <n v="5.0907165220265806"/>
    <n v="0.90891254399390853"/>
    <m/>
    <n v="0.4836988355198345"/>
    <s v=""/>
    <m/>
    <n v="1734"/>
    <n v="152.36742711790569"/>
    <e v="#VALUE!"/>
    <m/>
    <n v="86.918189203617786"/>
    <n v="0.32500000000000001"/>
    <m/>
  </r>
  <r>
    <x v="1728"/>
    <n v="722.84399399999995"/>
    <n v="5.0356880262632657"/>
    <n v="0.88915664185716969"/>
    <m/>
    <n v="0.4925575910424651"/>
    <s v=""/>
    <m/>
    <n v="1735"/>
    <n v="155.1620155833715"/>
    <e v="#VALUE!"/>
    <m/>
    <n v="85.028956569349376"/>
    <n v="0.38"/>
    <m/>
  </r>
  <r>
    <x v="1729"/>
    <n v="715.55499299999997"/>
    <n v="5.0413083001107548"/>
    <n v="0.89103519246409735"/>
    <m/>
    <n v="0.4875780571279586"/>
    <s v=""/>
    <m/>
    <n v="1736"/>
    <n v="153.59739569839363"/>
    <e v="#VALUE!"/>
    <m/>
    <n v="85.208600054479447"/>
    <n v="0.38"/>
    <m/>
  </r>
  <r>
    <x v="1730"/>
    <n v="701.99700900000005"/>
    <n v="4.9606055004660012"/>
    <n v="0.86219892750726979"/>
    <m/>
    <n v="0.47830231912118726"/>
    <s v=""/>
    <m/>
    <n v="1737"/>
    <n v="150.68710780481103"/>
    <e v="#VALUE!"/>
    <m/>
    <n v="82.451023486738748"/>
    <n v="0.38"/>
    <m/>
  </r>
  <r>
    <x v="1731"/>
    <n v="705.79400599999997"/>
    <n v="5.0064862901381888"/>
    <n v="0.87804327921512959"/>
    <m/>
    <n v="0.48087686864650026"/>
    <s v=""/>
    <m/>
    <n v="1738"/>
    <n v="151.5021518704383"/>
    <e v="#VALUE!"/>
    <m/>
    <n v="83.966199362187609"/>
    <n v="0.38"/>
    <m/>
  </r>
  <r>
    <x v="1732"/>
    <n v="711.16699200000005"/>
    <n v="5.2351420361183072"/>
    <n v="0.95813288853117184"/>
    <m/>
    <n v="0.4845250205350024"/>
    <s v=""/>
    <m/>
    <n v="1739"/>
    <n v="152.65548971979621"/>
    <e v="#VALUE!"/>
    <m/>
    <n v="91.625070242312944"/>
    <n v="0.38"/>
    <m/>
  </r>
  <r>
    <x v="1733"/>
    <n v="744.87597700000003"/>
    <n v="5.2119097896169313"/>
    <n v="0.94951580697375348"/>
    <m/>
    <n v="0.50747807271225498"/>
    <s v=""/>
    <m/>
    <n v="1740"/>
    <n v="159.89128900606605"/>
    <e v="#VALUE!"/>
    <m/>
    <n v="90.801029326451513"/>
    <n v="0.48"/>
    <m/>
  </r>
  <r>
    <x v="1734"/>
    <n v="740.705017"/>
    <n v="5.285953766797145"/>
    <n v="0.97637838017622436"/>
    <m/>
    <n v="0.50462329649898607"/>
    <s v=""/>
    <m/>
    <n v="1741"/>
    <n v="158.9959719447229"/>
    <e v="#VALUE!"/>
    <m/>
    <n v="93.36986417809598"/>
    <n v="0.48"/>
    <m/>
  </r>
  <r>
    <x v="1735"/>
    <n v="731.26501499999995"/>
    <n v="5.1986071857413823"/>
    <n v="0.94377296874464345"/>
    <m/>
    <n v="0.49815316677066851"/>
    <s v=""/>
    <m/>
    <n v="1742"/>
    <n v="156.96962912443371"/>
    <e v="#VALUE!"/>
    <m/>
    <n v="90.251848766603388"/>
    <n v="0.48"/>
    <m/>
  </r>
  <r>
    <x v="1736"/>
    <n v="739.64300500000002"/>
    <n v="5.2831211608572142"/>
    <n v="0.97434274809788568"/>
    <m/>
    <n v="0.50384731626018819"/>
    <s v=""/>
    <m/>
    <n v="1743"/>
    <n v="158.76800584987876"/>
    <e v="#VALUE!"/>
    <m/>
    <n v="93.175199184964171"/>
    <n v="0.48"/>
    <m/>
  </r>
  <r>
    <x v="1737"/>
    <n v="751.74102800000003"/>
    <n v="5.2350583092380889"/>
    <n v="0.95650070085815475"/>
    <m/>
    <n v="0.51207520210811464"/>
    <s v=""/>
    <m/>
    <n v="1744"/>
    <n v="161.36490594012699"/>
    <e v="#VALUE!"/>
    <m/>
    <n v="91.468986141684596"/>
    <n v="0.48"/>
    <m/>
  </r>
  <r>
    <x v="1738"/>
    <n v="740.44201699999996"/>
    <n v="5.2137789800920693"/>
    <n v="0.94849866148495121"/>
    <m/>
    <n v="0.50435222295955751"/>
    <s v=""/>
    <m/>
    <n v="1745"/>
    <n v="158.93951770226235"/>
    <e v="#VALUE!"/>
    <m/>
    <n v="90.703760953792852"/>
    <n v="0.45999999999999996"/>
    <m/>
  </r>
  <r>
    <x v="1739"/>
    <n v="732.48400900000001"/>
    <n v="5.1721806395154264"/>
    <n v="0.93302972415313112"/>
    <m/>
    <n v="0.49889266761177037"/>
    <s v=""/>
    <m/>
    <n v="1746"/>
    <n v="157.23129217703431"/>
    <e v="#VALUE!"/>
    <m/>
    <n v="89.224485493606167"/>
    <n v="0.45999999999999996"/>
    <m/>
  </r>
  <r>
    <x v="1740"/>
    <n v="736.328979"/>
    <n v="5.1701448337343647"/>
    <n v="0.9321841211954518"/>
    <m/>
    <n v="0.50149841214002344"/>
    <s v=""/>
    <m/>
    <n v="1747"/>
    <n v="158.05663388286521"/>
    <e v="#VALUE!"/>
    <m/>
    <n v="89.14362152231169"/>
    <n v="0.45999999999999996"/>
    <m/>
  </r>
  <r>
    <x v="1741"/>
    <n v="736.283997"/>
    <n v="5.240473889363221"/>
    <n v="0.95743085093176794"/>
    <m/>
    <n v="0.50145472393075741"/>
    <s v=""/>
    <m/>
    <n v="1748"/>
    <n v="158.04697827551024"/>
    <e v="#VALUE!"/>
    <m/>
    <n v="91.557935249737199"/>
    <n v="0.45999999999999996"/>
    <m/>
  </r>
  <r>
    <x v="1742"/>
    <n v="746.046021"/>
    <n v="5.3177873696737015"/>
    <n v="0.98556361503687617"/>
    <m/>
    <n v="0.50809003857082813"/>
    <s v=""/>
    <m/>
    <n v="1749"/>
    <n v="160.14244470061169"/>
    <e v="#VALUE!"/>
    <m/>
    <n v="94.248236895882073"/>
    <n v="0.48"/>
    <m/>
  </r>
  <r>
    <x v="1743"/>
    <n v="757.544983"/>
    <n v="5.4659642944112097"/>
    <n v="1.0403638782874678"/>
    <m/>
    <n v="0.51590790758848148"/>
    <s v=""/>
    <m/>
    <n v="1750"/>
    <n v="162.61075340324527"/>
    <e v="#VALUE!"/>
    <m/>
    <n v="99.488718701417497"/>
    <n v="0.48"/>
    <m/>
  </r>
  <r>
    <x v="1744"/>
    <n v="773.39398200000005"/>
    <n v="5.3301540208745477"/>
    <n v="0.98831156363958772"/>
    <m/>
    <n v="0.52666036467691979"/>
    <s v=""/>
    <m/>
    <n v="1751"/>
    <n v="166.01281892530983"/>
    <e v="#VALUE!"/>
    <m/>
    <n v="94.511019842547952"/>
    <n v="0.48"/>
    <m/>
  </r>
  <r>
    <x v="1745"/>
    <n v="758.71997099999999"/>
    <n v="5.3683779885855127"/>
    <n v="1.0023669851666241"/>
    <m/>
    <n v="0.51665431291882069"/>
    <s v=""/>
    <m/>
    <n v="1752"/>
    <n v="162.86297035168721"/>
    <e v="#VALUE!"/>
    <m/>
    <n v="95.855122524039544"/>
    <n v="0.48"/>
    <m/>
  </r>
  <r>
    <x v="1746"/>
    <n v="764.21099900000002"/>
    <n v="5.3952420020543439"/>
    <n v="1.0122782609300682"/>
    <m/>
    <n v="0.52037991252557481"/>
    <s v=""/>
    <m/>
    <n v="1753"/>
    <n v="164.04164649643877"/>
    <e v="#VALUE!"/>
    <m/>
    <n v="96.802925640795777"/>
    <n v="0.48"/>
    <m/>
  </r>
  <r>
    <x v="1747"/>
    <n v="768.07598900000005"/>
    <n v="5.4134604582057939"/>
    <n v="1.0189932533171051"/>
    <m/>
    <n v="0.52299811644578564"/>
    <s v=""/>
    <m/>
    <n v="1754"/>
    <n v="164.87128559365394"/>
    <e v="#VALUE!"/>
    <m/>
    <n v="97.445072107641366"/>
    <n v="0.48"/>
    <m/>
  </r>
  <r>
    <x v="1748"/>
    <n v="769.94397000000004"/>
    <n v="5.4268010496265564"/>
    <n v="1.0238934988569188"/>
    <m/>
    <n v="0.52425641623082198"/>
    <s v=""/>
    <m/>
    <n v="1755"/>
    <n v="165.27225689512048"/>
    <e v="#VALUE!"/>
    <m/>
    <n v="97.913676564459792"/>
    <n v="0.48"/>
    <m/>
  </r>
  <r>
    <x v="1749"/>
    <n v="770.03997800000002"/>
    <n v="5.4774198394645151"/>
    <n v="1.0426214846748256"/>
    <m/>
    <n v="0.52428084914455642"/>
    <s v=""/>
    <m/>
    <n v="1756"/>
    <n v="165.29286548413245"/>
    <e v="#VALUE!"/>
    <m/>
    <n v="99.704610824835015"/>
    <n v="0.48"/>
    <m/>
  </r>
  <r>
    <x v="1750"/>
    <n v="780.646973"/>
    <n v="5.4801130674961502"/>
    <n v="1.0435224114710051"/>
    <m/>
    <n v="0.53148877607853184"/>
    <s v=""/>
    <m/>
    <n v="1757"/>
    <n v="167.56970908682376"/>
    <e v="#VALUE!"/>
    <m/>
    <n v="99.790765346792469"/>
    <n v="0.48"/>
    <m/>
  </r>
  <r>
    <x v="1751"/>
    <n v="780.00500499999998"/>
    <n v="5.486006645480944"/>
    <n v="1.0456422876686153"/>
    <m/>
    <n v="0.53103788237339689"/>
    <s v=""/>
    <m/>
    <n v="1758"/>
    <n v="167.43190750080129"/>
    <e v="#VALUE!"/>
    <m/>
    <n v="99.993486501484085"/>
    <n v="0.48"/>
    <m/>
  </r>
  <r>
    <x v="1752"/>
    <n v="780.07000700000003"/>
    <n v="5.4615865011935876"/>
    <n v="1.036209736584927"/>
    <m/>
    <n v="0.53106831392218501"/>
    <s v=""/>
    <m/>
    <n v="1759"/>
    <n v="167.44586049954054"/>
    <e v="#VALUE!"/>
    <m/>
    <n v="99.09146323732908"/>
    <n v="0.51"/>
    <m/>
  </r>
  <r>
    <x v="1753"/>
    <n v="778.96301300000005"/>
    <n v="5.5088519511017813"/>
    <n v="1.0540191577947924"/>
    <m/>
    <n v="0.53030087444570084"/>
    <s v=""/>
    <m/>
    <n v="1760"/>
    <n v="167.20823879734141"/>
    <e v="#VALUE!"/>
    <m/>
    <n v="100.79455629348166"/>
    <n v="0.51"/>
    <m/>
  </r>
  <r>
    <x v="1754"/>
    <n v="790.69201699999996"/>
    <n v="5.5630415438564151"/>
    <n v="1.0743713380832269"/>
    <m/>
    <n v="0.53824369278104167"/>
    <s v=""/>
    <m/>
    <n v="1761"/>
    <n v="169.72592714577004"/>
    <e v="#VALUE!"/>
    <m/>
    <n v="102.74081027435768"/>
    <n v="0.51"/>
    <m/>
  </r>
  <r>
    <x v="1755"/>
    <n v="792.24700900000005"/>
    <n v="5.6197104082160516"/>
    <n v="1.0961292189294942"/>
    <m/>
    <n v="0.53928817782063576"/>
    <s v=""/>
    <m/>
    <n v="1762"/>
    <n v="170.05971382026516"/>
    <e v="#VALUE!"/>
    <m/>
    <n v="104.82148967147062"/>
    <n v="0.51"/>
    <m/>
  </r>
  <r>
    <x v="1756"/>
    <n v="800.64398200000005"/>
    <n v="5.8534961230048559"/>
    <n v="1.1871879139920669"/>
    <m/>
    <n v="0.54498987206983651"/>
    <s v=""/>
    <m/>
    <n v="1763"/>
    <n v="171.86216533994832"/>
    <e v="#VALUE!"/>
    <m/>
    <n v="113.52932073660803"/>
    <n v="0.51"/>
    <m/>
  </r>
  <r>
    <x v="1757"/>
    <n v="834.17999299999997"/>
    <n v="6.0651581412577205"/>
    <n v="1.2728934619644789"/>
    <m/>
    <n v="0.56780270047931847"/>
    <s v=""/>
    <m/>
    <n v="1764"/>
    <n v="179.06083490707223"/>
    <e v="#VALUE!"/>
    <m/>
    <n v="121.72523692644529"/>
    <n v="0.49"/>
    <m/>
  </r>
  <r>
    <x v="1758"/>
    <n v="864.88800000000003"/>
    <n v="6.4674905991482028"/>
    <n v="1.4415964912178636"/>
    <m/>
    <n v="0.58868944885910324"/>
    <s v=""/>
    <m/>
    <n v="1765"/>
    <n v="185.65245951793992"/>
    <e v="#VALUE!"/>
    <m/>
    <n v="137.85810021759977"/>
    <n v="0.49"/>
    <m/>
  </r>
  <r>
    <x v="1759"/>
    <n v="908.35400400000003"/>
    <n v="6.5454452021900549"/>
    <n v="1.4756448128532416"/>
    <m/>
    <n v="0.61821039112603415"/>
    <s v=""/>
    <m/>
    <n v="1766"/>
    <n v="194.98265088146516"/>
    <e v="#VALUE!"/>
    <m/>
    <n v="141.11409935802888"/>
    <n v="0.49"/>
    <m/>
  </r>
  <r>
    <x v="1760"/>
    <n v="934.83099400000003"/>
    <n v="6.8443869220978497"/>
    <n v="1.6102433483823066"/>
    <m/>
    <n v="0.6362136238526428"/>
    <s v=""/>
    <m/>
    <n v="1767"/>
    <n v="200.66606690080167"/>
    <e v="#VALUE!"/>
    <m/>
    <n v="153.98559184094435"/>
    <n v="0.49"/>
    <m/>
  </r>
  <r>
    <x v="1761"/>
    <n v="975.125"/>
    <n v="6.8266366282279778"/>
    <n v="1.6017003992282817"/>
    <m/>
    <n v="0.6636190571996835"/>
    <s v=""/>
    <m/>
    <n v="1768"/>
    <n v="209.31537330548136"/>
    <e v="#VALUE!"/>
    <m/>
    <n v="153.16864011568418"/>
    <n v="0.55500131868132774"/>
    <m/>
  </r>
  <r>
    <x v="1762"/>
    <n v="972.53497300000004"/>
    <n v="6.7399221751300331"/>
    <n v="1.5608235841549183"/>
    <m/>
    <n v="0.66183919393175028"/>
    <s v=""/>
    <m/>
    <n v="1769"/>
    <n v="208.75941128176515"/>
    <e v="#VALUE!"/>
    <m/>
    <n v="149.25964054244062"/>
    <n v="0.55500131868132774"/>
    <m/>
  </r>
  <r>
    <x v="1763"/>
    <n v="1021.599976"/>
    <n v="7.3183647740012425"/>
    <n v="1.8278621308133984"/>
    <m/>
    <n v="0.69515702162580773"/>
    <s v=""/>
    <m/>
    <n v="1770"/>
    <n v="219.29145529579367"/>
    <e v="#VALUE!"/>
    <m/>
    <n v="174.79620847353132"/>
    <n v="0.55500131868132774"/>
    <m/>
  </r>
  <r>
    <x v="1764"/>
    <n v="1044.400024"/>
    <n v="8.0950129440943801"/>
    <n v="2.2155551514991396"/>
    <m/>
    <n v="0.71065302531534746"/>
    <s v=""/>
    <m/>
    <n v="1771"/>
    <n v="224.18559764523903"/>
    <e v="#VALUE!"/>
    <m/>
    <n v="211.87081542835753"/>
    <n v="0.55500131868132774"/>
    <m/>
  </r>
  <r>
    <x v="1765"/>
    <n v="1156.7299800000001"/>
    <n v="7.1032189432434896"/>
    <n v="1.6724599963789029"/>
    <m/>
    <n v="0.78706649317669641"/>
    <s v=""/>
    <m/>
    <n v="1772"/>
    <n v="248.29777472359135"/>
    <e v="#VALUE!"/>
    <m/>
    <n v="159.93529340235142"/>
    <n v="0.52999912087912082"/>
    <m/>
  </r>
  <r>
    <x v="1766"/>
    <n v="1014.23999"/>
    <n v="6.3231386781324623"/>
    <n v="1.3049630993842904"/>
    <m/>
    <n v="0.69009496508962453"/>
    <s v=""/>
    <m/>
    <n v="1773"/>
    <n v="217.71159813172434"/>
    <e v="#VALUE!"/>
    <m/>
    <n v="124.79201692785023"/>
    <n v="0.52999912087912082"/>
    <m/>
  </r>
  <r>
    <x v="1767"/>
    <n v="913.24401899999998"/>
    <n v="6.3268402028633881"/>
    <n v="1.3060238738180758"/>
    <m/>
    <n v="0.6213281842040328"/>
    <s v=""/>
    <m/>
    <n v="1774"/>
    <n v="196.03231663220933"/>
    <e v="#VALUE!"/>
    <m/>
    <n v="124.89345748288203"/>
    <n v="0.52999912087912082"/>
    <m/>
  </r>
  <r>
    <x v="1768"/>
    <n v="902.44000200000005"/>
    <n v="6.3601417908233113"/>
    <n v="1.3196152084035613"/>
    <m/>
    <n v="0.61396166005132602"/>
    <s v=""/>
    <m/>
    <n v="1775"/>
    <n v="193.71318128899307"/>
    <e v="#VALUE!"/>
    <m/>
    <n v="126.1931801006819"/>
    <n v="0.52999912087912082"/>
    <m/>
  </r>
  <r>
    <x v="1769"/>
    <n v="908.11499000000003"/>
    <n v="5.4490763568601617"/>
    <n v="0.94144356168347498"/>
    <m/>
    <n v="0.61780647358776453"/>
    <s v=""/>
    <m/>
    <n v="1776"/>
    <n v="194.93134535177899"/>
    <e v="#VALUE!"/>
    <m/>
    <n v="90.029090433018055"/>
    <n v="0.52999912087912082"/>
    <m/>
  </r>
  <r>
    <x v="1770"/>
    <n v="775.17797900000005"/>
    <n v="5.6381842678904706"/>
    <n v="1.0066683829965022"/>
    <m/>
    <n v="0.5273533793652555"/>
    <s v=""/>
    <m/>
    <n v="1777"/>
    <n v="166.39576264845388"/>
    <e v="#VALUE!"/>
    <m/>
    <n v="96.266459910554786"/>
    <n v="0.51000131868132381"/>
    <m/>
  </r>
  <r>
    <x v="1771"/>
    <n v="803.73699999999997"/>
    <n v="5.7717199763940759"/>
    <n v="1.0542269352999525"/>
    <m/>
    <n v="0.54676784267819079"/>
    <s v=""/>
    <m/>
    <n v="1778"/>
    <n v="172.52609685366252"/>
    <e v="#VALUE!"/>
    <m/>
    <n v="100.81442580086727"/>
    <n v="0.51000131868132381"/>
    <m/>
  </r>
  <r>
    <x v="1772"/>
    <n v="830.94598399999995"/>
    <n v="6.35915573764599"/>
    <n v="1.2682169996013739"/>
    <m/>
    <n v="0.56521877718439795"/>
    <s v=""/>
    <m/>
    <n v="1779"/>
    <n v="178.36663898233616"/>
    <e v="#VALUE!"/>
    <m/>
    <n v="121.27803257970598"/>
    <n v="0.51000131868132381"/>
    <m/>
  </r>
  <r>
    <x v="1773"/>
    <n v="909.37298599999997"/>
    <n v="6.2091344994370621"/>
    <n v="1.2082350174725722"/>
    <m/>
    <n v="0.61854960383024415"/>
    <s v=""/>
    <m/>
    <n v="1780"/>
    <n v="195.20138037534701"/>
    <e v="#VALUE!"/>
    <m/>
    <n v="115.54202936803269"/>
    <n v="0.51000131868132381"/>
    <m/>
  </r>
  <r>
    <x v="1774"/>
    <n v="888.33502199999998"/>
    <n v="6.295678620400234"/>
    <n v="1.2417682363164473"/>
    <m/>
    <n v="0.60422399045316522"/>
    <s v=""/>
    <m/>
    <n v="1781"/>
    <n v="190.68547801590873"/>
    <e v="#VALUE!"/>
    <m/>
    <n v="118.7487698617559"/>
    <n v="0.52999912087912082"/>
    <m/>
  </r>
  <r>
    <x v="1775"/>
    <n v="898.17199700000003"/>
    <n v="6.2666499468451393"/>
    <n v="1.2301702991896362"/>
    <m/>
    <n v="0.61089896233815699"/>
    <s v=""/>
    <m/>
    <n v="1782"/>
    <n v="192.7970330414918"/>
    <e v="#VALUE!"/>
    <m/>
    <n v="117.63967339233081"/>
    <n v="0.52999912087912082"/>
    <m/>
  </r>
  <r>
    <x v="1776"/>
    <n v="925.49902299999997"/>
    <n v="6.4479079715864902"/>
    <n v="1.3008685407363529"/>
    <m/>
    <n v="0.62943651018317914"/>
    <s v=""/>
    <m/>
    <n v="1783"/>
    <n v="198.66291346555906"/>
    <e v="#VALUE!"/>
    <m/>
    <n v="124.40045931802464"/>
    <n v="0.52999912087912082"/>
    <m/>
  </r>
  <r>
    <x v="1777"/>
    <n v="910.67700200000002"/>
    <n v="6.248900932093072"/>
    <n v="1.2204235434104613"/>
    <m/>
    <n v="0.61933985941255776"/>
    <s v=""/>
    <m/>
    <n v="1784"/>
    <n v="195.48129381807112"/>
    <e v="#VALUE!"/>
    <m/>
    <n v="116.70760311941635"/>
    <n v="0.52999912087912082"/>
    <m/>
  </r>
  <r>
    <x v="1778"/>
    <n v="891.92401099999995"/>
    <n v="6.3102018921162166"/>
    <n v="1.244219655820352"/>
    <m/>
    <n v="0.60657040062013645"/>
    <s v=""/>
    <m/>
    <n v="1785"/>
    <n v="191.45587214212256"/>
    <e v="#VALUE!"/>
    <m/>
    <n v="118.98319609524317"/>
    <n v="0.52999912087912082"/>
    <m/>
  </r>
  <r>
    <x v="1779"/>
    <n v="902.39502000000005"/>
    <n v="6.4218078758775903"/>
    <n v="1.2880781445463807"/>
    <m/>
    <n v="0.61367544267608631"/>
    <s v=""/>
    <m/>
    <n v="1786"/>
    <n v="193.70352568163807"/>
    <e v="#VALUE!"/>
    <m/>
    <n v="123.17732945434803"/>
    <n v="0.50500087912085989"/>
    <m/>
  </r>
  <r>
    <x v="1780"/>
    <n v="918.35900900000001"/>
    <n v="6.4362490711122486"/>
    <n v="1.293717136985461"/>
    <m/>
    <n v="0.62451552869783922"/>
    <s v=""/>
    <m/>
    <n v="1787"/>
    <n v="197.13027437229783"/>
    <e v="#VALUE!"/>
    <m/>
    <n v="123.7165793689592"/>
    <n v="0.50500087912085989"/>
    <m/>
  </r>
  <r>
    <x v="1781"/>
    <n v="920.15100099999995"/>
    <n v="6.4399664867821871"/>
    <n v="1.2947485466723758"/>
    <m/>
    <n v="0.62568528711179938"/>
    <s v=""/>
    <m/>
    <n v="1788"/>
    <n v="197.5149342614817"/>
    <e v="#VALUE!"/>
    <m/>
    <n v="123.81521180934756"/>
    <n v="0.50500087912085989"/>
    <m/>
  </r>
  <r>
    <x v="1782"/>
    <n v="920.95898399999999"/>
    <n v="6.7892605536557751"/>
    <n v="1.4350279182256773"/>
    <m/>
    <n v="0.626218401019215"/>
    <s v=""/>
    <m/>
    <n v="1789"/>
    <n v="197.68837178310147"/>
    <e v="#VALUE!"/>
    <m/>
    <n v="137.22995565748195"/>
    <n v="0.50500087912085989"/>
    <m/>
  </r>
  <r>
    <x v="1783"/>
    <n v="970.94097899999997"/>
    <n v="6.9187881706025243"/>
    <n v="1.4896061833830823"/>
    <m/>
    <n v="0.66018714482349572"/>
    <s v=""/>
    <m/>
    <n v="1790"/>
    <n v="208.41725263630255"/>
    <e v="#VALUE!"/>
    <m/>
    <n v="142.44920805828096"/>
    <n v="0.50500087912085989"/>
    <m/>
  </r>
  <r>
    <x v="1784"/>
    <n v="990.00097700000003"/>
    <n v="7.0773680863494448"/>
    <n v="1.5577046203009184"/>
    <m/>
    <n v="0.67312938826713165"/>
    <s v=""/>
    <m/>
    <n v="1791"/>
    <n v="212.50857487352522"/>
    <e v="#VALUE!"/>
    <m/>
    <n v="148.96137786340446"/>
    <n v="0.51500175824173133"/>
    <m/>
  </r>
  <r>
    <x v="1785"/>
    <n v="1011.460022"/>
    <n v="7.2032691626860608"/>
    <n v="1.6129331676288332"/>
    <m/>
    <n v="0.68770209434062135"/>
    <s v=""/>
    <m/>
    <n v="1792"/>
    <n v="217.11486433893131"/>
    <e v="#VALUE!"/>
    <m/>
    <n v="154.24281594874"/>
    <n v="0.51500175824173133"/>
    <m/>
  </r>
  <r>
    <x v="1786"/>
    <n v="1028.400024"/>
    <n v="7.2601108805189041"/>
    <n v="1.6378030914137949"/>
    <m/>
    <n v="0.69916518111377457"/>
    <s v=""/>
    <m/>
    <n v="1793"/>
    <n v="220.75111901646045"/>
    <e v="#VALUE!"/>
    <m/>
    <n v="156.62109618626673"/>
    <n v="0.51500175824173133"/>
    <m/>
  </r>
  <r>
    <x v="1787"/>
    <n v="1040.1400149999999"/>
    <n v="7.4215598409085439"/>
    <n v="1.7104415252200214"/>
    <m/>
    <n v="0.70712829356694673"/>
    <s v=""/>
    <m/>
    <n v="1794"/>
    <n v="223.27116577843248"/>
    <e v="#VALUE!"/>
    <m/>
    <n v="163.56742031254745"/>
    <n v="0.51500175824173133"/>
    <m/>
  </r>
  <r>
    <x v="1788"/>
    <n v="1062.3199460000001"/>
    <n v="7.4327735231623118"/>
    <n v="1.7154058805358394"/>
    <m/>
    <n v="0.72218829014825348"/>
    <s v=""/>
    <m/>
    <n v="1795"/>
    <n v="228.03219696638772"/>
    <e v="#VALUE!"/>
    <m/>
    <n v="164.04215550843131"/>
    <n v="0.51500175824173133"/>
    <m/>
  </r>
  <r>
    <x v="1789"/>
    <n v="1064.6999510000001"/>
    <n v="6.9517134861895746"/>
    <n v="1.4931807205740952"/>
    <m/>
    <n v="0.72378743071037199"/>
    <s v=""/>
    <m/>
    <n v="1796"/>
    <n v="228.54307673569309"/>
    <e v="#VALUE!"/>
    <m/>
    <n v="142.79103665547316"/>
    <n v="0.52999912087912082"/>
    <m/>
  </r>
  <r>
    <x v="1790"/>
    <n v="995.63201900000001"/>
    <n v="6.9110402440048793"/>
    <n v="1.4755321775884289"/>
    <m/>
    <n v="0.67681714859715314"/>
    <s v=""/>
    <m/>
    <n v="1797"/>
    <n v="213.71730571144738"/>
    <e v="#VALUE!"/>
    <m/>
    <n v="141.10332818612386"/>
    <n v="0.52999912087912082"/>
    <m/>
  </r>
  <r>
    <x v="1791"/>
    <n v="998.88500999999997"/>
    <n v="6.9240397313943571"/>
    <n v="1.48055357826737"/>
    <m/>
    <n v="0.67897546912506457"/>
    <s v=""/>
    <m/>
    <n v="1798"/>
    <n v="214.41557621576666"/>
    <e v="#VALUE!"/>
    <m/>
    <n v="141.58351855995406"/>
    <n v="0.52999912087912082"/>
    <m/>
  </r>
  <r>
    <x v="1792"/>
    <n v="991.73498500000005"/>
    <n v="7.020489871651626"/>
    <n v="1.5216196944122857"/>
    <m/>
    <n v="0.67409781310353101"/>
    <s v=""/>
    <m/>
    <n v="1799"/>
    <n v="212.88078821215842"/>
    <e v="#VALUE!"/>
    <m/>
    <n v="145.51062076195146"/>
    <n v="0.52999912087912082"/>
    <m/>
  </r>
  <r>
    <x v="1793"/>
    <n v="1006.210022"/>
    <n v="7.0401973128191724"/>
    <n v="1.5299801069927856"/>
    <m/>
    <n v="0.68391892153181832"/>
    <s v=""/>
    <m/>
    <n v="1800"/>
    <n v="215.98792603886332"/>
    <e v="#VALUE!"/>
    <m/>
    <n v="146.31011673908813"/>
    <n v="0.52999912087912082"/>
    <m/>
  </r>
  <r>
    <x v="1794"/>
    <n v="1007.650024"/>
    <n v="7.1789045497669424"/>
    <n v="1.5900784698119197"/>
    <m/>
    <n v="0.68487986188124417"/>
    <s v=""/>
    <m/>
    <n v="1801"/>
    <n v="216.29702954476323"/>
    <e v="#VALUE!"/>
    <m/>
    <n v="152.05724929310443"/>
    <n v="0.53999999999999226"/>
    <m/>
  </r>
  <r>
    <x v="1795"/>
    <n v="1026.119995"/>
    <n v="7.3092672693401086"/>
    <n v="1.6476309941495202"/>
    <m/>
    <n v="0.69741538477183451"/>
    <s v=""/>
    <m/>
    <n v="1802"/>
    <n v="220.261699586867"/>
    <e v="#VALUE!"/>
    <m/>
    <n v="157.5609264428775"/>
    <n v="0.53999999999999226"/>
    <m/>
  </r>
  <r>
    <x v="1796"/>
    <n v="1079.280029"/>
    <n v="7.791158961407298"/>
    <n v="1.8639950213498002"/>
    <m/>
    <n v="0.73346990553177305"/>
    <s v=""/>
    <m/>
    <n v="1803"/>
    <n v="231.67276212925086"/>
    <e v="#VALUE!"/>
    <m/>
    <n v="178.25155237528477"/>
    <n v="0.53999999999999226"/>
    <m/>
  </r>
  <r>
    <x v="1797"/>
    <n v="1114.8000489999999"/>
    <n v="7.8052537935277222"/>
    <n v="1.8705163035441033"/>
    <m/>
    <n v="0.75758930284571513"/>
    <s v=""/>
    <m/>
    <n v="1804"/>
    <n v="239.29730897823757"/>
    <e v="#VALUE!"/>
    <m/>
    <n v="178.87517457453833"/>
    <n v="0.53999999999999226"/>
    <m/>
  </r>
  <r>
    <x v="1798"/>
    <n v="1117.2700199999999"/>
    <n v="8.1486166017744779"/>
    <n v="2.0348464361688046"/>
    <m/>
    <n v="0.75924806953888213"/>
    <s v=""/>
    <m/>
    <n v="1805"/>
    <n v="239.82750039156272"/>
    <e v="#VALUE!"/>
    <m/>
    <n v="194.58986313694541"/>
    <n v="0.53499956043958474"/>
    <m/>
  </r>
  <r>
    <x v="1799"/>
    <n v="1172.709961"/>
    <n v="8.196334279886651"/>
    <n v="2.0584328983014752"/>
    <m/>
    <n v="0.79690189825574276"/>
    <s v=""/>
    <m/>
    <n v="1806"/>
    <n v="251.72795617564054"/>
    <e v="#VALUE!"/>
    <m/>
    <n v="196.84540751449683"/>
    <n v="0.53499956043958474"/>
    <m/>
  </r>
  <r>
    <x v="1800"/>
    <n v="1163.780029"/>
    <n v="8.2393613632718647"/>
    <n v="2.0793010010143416"/>
    <m/>
    <n v="0.79077191472468922"/>
    <s v=""/>
    <m/>
    <n v="1807"/>
    <n v="249.81110238748769"/>
    <e v="#VALUE!"/>
    <m/>
    <n v="198.84099852256813"/>
    <n v="0.53499956043958474"/>
    <m/>
  </r>
  <r>
    <x v="1801"/>
    <n v="1180.719971"/>
    <n v="8.2384584195608213"/>
    <n v="2.0785975110169255"/>
    <m/>
    <n v="0.80226148214481219"/>
    <s v=""/>
    <m/>
    <n v="1808"/>
    <n v="253.44734418572196"/>
    <e v="#VALUE!"/>
    <m/>
    <n v="198.773724638956"/>
    <n v="0.53499956043958474"/>
    <m/>
  </r>
  <r>
    <x v="1802"/>
    <n v="1180.040039"/>
    <n v="8.5344969242525135"/>
    <n v="2.2277154899399627"/>
    <m/>
    <n v="0.80177862132893463"/>
    <s v=""/>
    <m/>
    <n v="1809"/>
    <n v="253.30139344053305"/>
    <e v="#VALUE!"/>
    <m/>
    <n v="213.03369364404929"/>
    <n v="0.53499956043958474"/>
    <m/>
  </r>
  <r>
    <x v="1803"/>
    <n v="1224.6800539999999"/>
    <n v="8.7325952505424063"/>
    <n v="2.3308548283905068"/>
    <m/>
    <n v="0.83208763764986782"/>
    <s v=""/>
    <m/>
    <n v="1810"/>
    <n v="262.88359203464893"/>
    <e v="#VALUE!"/>
    <m/>
    <n v="222.89678178494796"/>
    <n v="0.51500175824173133"/>
    <m/>
  </r>
  <r>
    <x v="1804"/>
    <n v="1250.709961"/>
    <n v="8.899028968331038"/>
    <n v="2.4194135421858958"/>
    <m/>
    <n v="0.84975108944951749"/>
    <s v=""/>
    <m/>
    <n v="1811"/>
    <n v="268.47103949093605"/>
    <e v="#VALUE!"/>
    <m/>
    <n v="231.36554271487549"/>
    <n v="0.51500175824173133"/>
    <m/>
  </r>
  <r>
    <x v="1805"/>
    <n v="1267.469971"/>
    <n v="8.8829773745911478"/>
    <n v="2.4098237240986009"/>
    <m/>
    <n v="0.86107085359348923"/>
    <s v=""/>
    <m/>
    <n v="1812"/>
    <n v="272.06865800113076"/>
    <e v="#VALUE!"/>
    <m/>
    <n v="230.44848020050298"/>
    <n v="0.51500175824173133"/>
    <m/>
  </r>
  <r>
    <x v="1806"/>
    <n v="1273.209961"/>
    <n v="8.5380135511920834"/>
    <n v="2.2223914060995176"/>
    <m/>
    <n v="0.86494787138593565"/>
    <s v=""/>
    <m/>
    <n v="1813"/>
    <n v="273.30077506265593"/>
    <e v="#VALUE!"/>
    <m/>
    <n v="212.5245580515903"/>
    <n v="0.51500175824173133"/>
    <m/>
  </r>
  <r>
    <x v="1807"/>
    <n v="1223.2299800000001"/>
    <n v="8.0239064010206036"/>
    <n v="1.954520705376994"/>
    <m/>
    <n v="0.83097262985125198"/>
    <s v=""/>
    <m/>
    <n v="1814"/>
    <n v="262.57232652445225"/>
    <e v="#VALUE!"/>
    <m/>
    <n v="186.90841225037005"/>
    <n v="0.51500175824173133"/>
    <m/>
  </r>
  <r>
    <x v="1808"/>
    <n v="1150.349976"/>
    <n v="8.2915836576263757"/>
    <n v="2.084677722214241"/>
    <m/>
    <n v="0.78144296706477256"/>
    <s v=""/>
    <m/>
    <n v="1815"/>
    <n v="246.92827551174619"/>
    <e v="#VALUE!"/>
    <m/>
    <n v="199.35516776100158"/>
    <n v="0.74499824175826945"/>
    <m/>
  </r>
  <r>
    <x v="1809"/>
    <n v="1189.3599850000001"/>
    <n v="7.7899664265651767"/>
    <n v="1.8322251878398996"/>
    <m/>
    <n v="0.80792178438846574"/>
    <s v=""/>
    <m/>
    <n v="1816"/>
    <n v="255.30196565043121"/>
    <e v="#VALUE!"/>
    <m/>
    <n v="175.21344225321843"/>
    <n v="0.74499824175826945"/>
    <m/>
  </r>
  <r>
    <x v="1810"/>
    <n v="1221.780029"/>
    <n v="8.592720372126248"/>
    <n v="2.2090558122952788"/>
    <m/>
    <n v="0.82987963314025559"/>
    <s v=""/>
    <m/>
    <n v="1817"/>
    <n v="262.26108741680997"/>
    <e v="#VALUE!"/>
    <m/>
    <n v="211.2492916103042"/>
    <n v="0.74499824175826945"/>
    <m/>
  </r>
  <r>
    <x v="1811"/>
    <n v="1232.160034"/>
    <n v="8.6481369092569285"/>
    <n v="2.2372826185757395"/>
    <m/>
    <n v="0.83690834564594518"/>
    <s v=""/>
    <m/>
    <n v="1818"/>
    <n v="264.48920650050468"/>
    <e v="#VALUE!"/>
    <m/>
    <n v="213.94858639406658"/>
    <n v="0.74499824175826945"/>
    <m/>
  </r>
  <r>
    <x v="1812"/>
    <n v="1240.160034"/>
    <n v="8.7142121246579602"/>
    <n v="2.2711993722741033"/>
    <m/>
    <n v="0.84232018561656485"/>
    <s v=""/>
    <m/>
    <n v="1819"/>
    <n v="266.20644581489393"/>
    <e v="#VALUE!"/>
    <m/>
    <n v="217.19200385442306"/>
    <n v="0.74499824175826945"/>
    <m/>
  </r>
  <r>
    <x v="1813"/>
    <n v="1251.329956"/>
    <n v="8.2822925448195264"/>
    <n v="2.0458117129003677"/>
    <m/>
    <n v="0.8498847072149025"/>
    <s v=""/>
    <m/>
    <n v="1820"/>
    <n v="268.60412446452665"/>
    <e v="#VALUE!"/>
    <m/>
    <n v="195.63845907053877"/>
    <n v="0.78000131868129174"/>
    <m/>
  </r>
  <r>
    <x v="1814"/>
    <n v="1180.160034"/>
    <n v="7.6707116410477392"/>
    <n v="1.7434703179877378"/>
    <m/>
    <n v="0.80152629182664525"/>
    <s v=""/>
    <m/>
    <n v="1821"/>
    <n v="253.32715095697432"/>
    <e v="#VALUE!"/>
    <m/>
    <n v="166.72592316072763"/>
    <n v="0.78000131868129174"/>
    <m/>
  </r>
  <r>
    <x v="1815"/>
    <n v="1037.23999"/>
    <n v="7.3491628523645396"/>
    <n v="1.5967301282916035"/>
    <m/>
    <n v="0.70440464434231653"/>
    <s v=""/>
    <m/>
    <n v="1822"/>
    <n v="222.64866116059352"/>
    <e v="#VALUE!"/>
    <m/>
    <n v="152.69333921624985"/>
    <n v="0.78000131868129174"/>
    <m/>
  </r>
  <r>
    <x v="1816"/>
    <n v="1055.3599850000001"/>
    <n v="7.8106127899499382"/>
    <n v="1.7970315682701561"/>
    <m/>
    <n v="0.71669154031320581"/>
    <s v=""/>
    <m/>
    <n v="1823"/>
    <n v="226.5382071344107"/>
    <e v="#VALUE!"/>
    <m/>
    <n v="171.84791967930661"/>
    <n v="0.78000131868129174"/>
    <m/>
  </r>
  <r>
    <x v="1817"/>
    <n v="1120.650024"/>
    <n v="7.3120700731005801"/>
    <n v="1.5674396937231241"/>
    <m/>
    <n v="0.76100998625412974"/>
    <s v=""/>
    <m/>
    <n v="1824"/>
    <n v="240.5530348605119"/>
    <e v="#VALUE!"/>
    <m/>
    <n v="149.89233096688375"/>
    <n v="0.78000131868129174"/>
    <m/>
  </r>
  <r>
    <x v="1818"/>
    <n v="1050.0500489999999"/>
    <n v="7.2377392915011143"/>
    <n v="1.535389099379735"/>
    <m/>
    <n v="0.71304846097037988"/>
    <s v=""/>
    <m/>
    <n v="1825"/>
    <n v="225.3984032773993"/>
    <e v="#VALUE!"/>
    <m/>
    <n v="146.82737203146633"/>
    <n v="0.75999956043954864"/>
    <m/>
  </r>
  <r>
    <x v="1819"/>
    <n v="1038.4499510000001"/>
    <n v="6.5326085576146573"/>
    <n v="1.2360737555839465"/>
    <m/>
    <n v="0.70515292835815779"/>
    <s v=""/>
    <m/>
    <n v="1826"/>
    <n v="222.90838523535325"/>
    <e v="#VALUE!"/>
    <m/>
    <n v="118.20421366985987"/>
    <n v="0.75999956043954864"/>
    <m/>
  </r>
  <r>
    <x v="1820"/>
    <n v="972.05499299999997"/>
    <n v="7.2861750826430702"/>
    <n v="1.5207035391436805"/>
    <m/>
    <n v="0.66001631020813911"/>
    <s v=""/>
    <m/>
    <n v="1827"/>
    <n v="208.65638121600006"/>
    <e v="#VALUE!"/>
    <m/>
    <n v="145.42300995989714"/>
    <n v="0.75999956043954864"/>
    <m/>
  </r>
  <r>
    <x v="1821"/>
    <n v="1044.579956"/>
    <n v="7.2949914753203879"/>
    <n v="1.5242020190193906"/>
    <m/>
    <n v="0.70924162616046893"/>
    <s v=""/>
    <m/>
    <n v="1828"/>
    <n v="224.22422093327862"/>
    <e v="#VALUE!"/>
    <m/>
    <n v="145.75756528952857"/>
    <n v="0.75999956043954864"/>
    <m/>
  </r>
  <r>
    <x v="1822"/>
    <n v="1046.079956"/>
    <n v="7.2441720421276381"/>
    <n v="1.5027866617862864"/>
    <m/>
    <n v="0.71024159949606158"/>
    <s v=""/>
    <m/>
    <n v="1829"/>
    <n v="224.54620330472659"/>
    <e v="#VALUE!"/>
    <m/>
    <n v="143.70964100445843"/>
    <n v="0.75999956043954864"/>
    <m/>
  </r>
  <r>
    <x v="1823"/>
    <n v="1042.209961"/>
    <n v="7.1490624675772523"/>
    <n v="1.4631517447850009"/>
    <m/>
    <n v="0.70759562827215816"/>
    <s v=""/>
    <m/>
    <n v="1830"/>
    <n v="223.71548985966535"/>
    <e v="#VALUE!"/>
    <m/>
    <n v="139.91940261711088"/>
    <n v="0.78000131868129174"/>
    <m/>
  </r>
  <r>
    <x v="1824"/>
    <n v="1026.6400149999999"/>
    <n v="7.4642102940376835"/>
    <n v="1.5919604743339446"/>
    <m/>
    <n v="0.69700646329265514"/>
    <s v=""/>
    <m/>
    <n v="1831"/>
    <n v="220.37332443540058"/>
    <e v="#VALUE!"/>
    <m/>
    <n v="152.23722307188916"/>
    <n v="0.78000131868129174"/>
    <m/>
  </r>
  <r>
    <x v="1825"/>
    <n v="1102.9499510000001"/>
    <n v="7.9649574884913346"/>
    <n v="1.8049128806766541"/>
    <m/>
    <n v="0.74875633926907581"/>
    <s v=""/>
    <m/>
    <n v="1832"/>
    <n v="236.75362720761686"/>
    <e v="#VALUE!"/>
    <m/>
    <n v="172.60159989578892"/>
    <n v="0.78000131868129174"/>
    <m/>
  </r>
  <r>
    <x v="1826"/>
    <n v="1145.5200199999999"/>
    <n v="7.8905493119096217"/>
    <n v="1.7709790081656596"/>
    <m/>
    <n v="0.77763551452008894"/>
    <s v=""/>
    <m/>
    <n v="1833"/>
    <n v="245.89150172049989"/>
    <e v="#VALUE!"/>
    <m/>
    <n v="169.35654538442569"/>
    <n v="0.78000131868129174"/>
    <m/>
  </r>
  <r>
    <x v="1827"/>
    <n v="1134.1400149999999"/>
    <n v="7.830710207372535"/>
    <n v="1.7439102044309189"/>
    <m/>
    <n v="0.769890166828331"/>
    <s v=""/>
    <m/>
    <n v="1834"/>
    <n v="243.44872772250656"/>
    <e v="#VALUE!"/>
    <m/>
    <n v="166.7679889605113"/>
    <n v="0.78000131868129174"/>
    <m/>
  </r>
  <r>
    <x v="1828"/>
    <n v="1125.8100589999999"/>
    <n v="8.2329515913359561"/>
    <n v="1.922840463410606"/>
    <m/>
    <n v="0.76421563777687318"/>
    <s v=""/>
    <m/>
    <n v="1835"/>
    <n v="241.66066173121496"/>
    <e v="#VALUE!"/>
    <m/>
    <n v="183.87886965746978"/>
    <n v="0.78999824175821731"/>
    <m/>
  </r>
  <r>
    <x v="1829"/>
    <n v="1178.9399410000001"/>
    <n v="8.1918130181637991"/>
    <n v="1.9033974196174774"/>
    <m/>
    <n v="0.80026011666251962"/>
    <s v=""/>
    <m/>
    <n v="1836"/>
    <n v="253.06525199862293"/>
    <e v="#VALUE!"/>
    <m/>
    <n v="182.01955528198602"/>
    <n v="0.78999824175821731"/>
    <m/>
  </r>
  <r>
    <x v="1830"/>
    <n v="1187.3000489999999"/>
    <n v="8.2621210714673907"/>
    <n v="1.9353779523332715"/>
    <m/>
    <n v="0.8058719998446201"/>
    <s v=""/>
    <m/>
    <n v="1837"/>
    <n v="254.85979026489045"/>
    <e v="#VALUE!"/>
    <m/>
    <n v="185.07781431008732"/>
    <n v="0.78999824175821731"/>
    <m/>
  </r>
  <r>
    <x v="1831"/>
    <n v="1187.459961"/>
    <n v="8.385655893198436"/>
    <n v="1.9930157492463685"/>
    <m/>
    <n v="0.80595956147379821"/>
    <s v=""/>
    <m/>
    <n v="1838"/>
    <n v="254.89411616154578"/>
    <e v="#VALUE!"/>
    <m/>
    <n v="190.5896459714246"/>
    <n v="0.78999824175821731"/>
    <m/>
  </r>
  <r>
    <x v="1832"/>
    <n v="1204.8100589999999"/>
    <n v="8.3524470865810336"/>
    <n v="1.9769946570430539"/>
    <m/>
    <n v="0.8177142348924149"/>
    <s v=""/>
    <m/>
    <n v="1839"/>
    <n v="258.61839996080914"/>
    <e v="#VALUE!"/>
    <m/>
    <n v="189.05756861967268"/>
    <n v="0.78999824175821731"/>
    <m/>
  </r>
  <r>
    <x v="1833"/>
    <n v="1201.0200199999999"/>
    <n v="8.1352007044694741"/>
    <n v="1.8739284000793743"/>
    <m/>
    <n v="0.81512068905114454"/>
    <s v=""/>
    <m/>
    <n v="1840"/>
    <n v="257.80484946407557"/>
    <e v="#VALUE!"/>
    <m/>
    <n v="179.20146917151959"/>
    <n v="0.825001318681296"/>
    <m/>
  </r>
  <r>
    <x v="1834"/>
    <n v="1183.25"/>
    <n v="8.305671064186992"/>
    <n v="1.9515328656892423"/>
    <m/>
    <n v="0.80297674506746974"/>
    <s v=""/>
    <m/>
    <n v="1841"/>
    <n v="253.99042734389008"/>
    <e v="#VALUE!"/>
    <m/>
    <n v="186.62268881415372"/>
    <n v="0.825001318681296"/>
    <m/>
  </r>
  <r>
    <x v="1835"/>
    <n v="1193.7700199999999"/>
    <n v="8.428311872543528"/>
    <n v="2.0089257425059523"/>
    <m/>
    <n v="0.81009475254414343"/>
    <s v=""/>
    <m/>
    <n v="1842"/>
    <n v="256.24860133541029"/>
    <e v="#VALUE!"/>
    <m/>
    <n v="192.1110990677679"/>
    <n v="0.825001318681296"/>
    <m/>
  </r>
  <r>
    <x v="1836"/>
    <n v="1212.130005"/>
    <n v="8.4177889811247457"/>
    <n v="2.003670564181403"/>
    <m/>
    <n v="0.82253246660128776"/>
    <s v=""/>
    <m/>
    <n v="1843"/>
    <n v="260.18966234210995"/>
    <e v="#VALUE!"/>
    <m/>
    <n v="191.60855282508453"/>
    <n v="0.825001318681296"/>
    <m/>
  </r>
  <r>
    <x v="1837"/>
    <n v="1211.079956"/>
    <n v="8.5475537992893678"/>
    <n v="2.0651997621363805"/>
    <m/>
    <n v="0.82179852993659486"/>
    <s v=""/>
    <m/>
    <n v="1844"/>
    <n v="259.96426416400561"/>
    <e v="#VALUE!"/>
    <m/>
    <n v="197.49251438413353"/>
    <n v="0.82000087912088815"/>
    <m/>
  </r>
  <r>
    <x v="1838"/>
    <n v="1229.420044"/>
    <n v="8.4977280661612671"/>
    <n v="2.0408794194604787"/>
    <m/>
    <n v="0.83422178975287331"/>
    <s v=""/>
    <m/>
    <n v="1845"/>
    <n v="263.90105418187545"/>
    <e v="#VALUE!"/>
    <m/>
    <n v="195.1667899124345"/>
    <n v="0.82000087912088815"/>
    <m/>
  </r>
  <r>
    <x v="1839"/>
    <n v="1209.630005"/>
    <n v="8.6921946534212662"/>
    <n v="2.1335255974752956"/>
    <m/>
    <n v="0.82072919013163992"/>
    <s v=""/>
    <m/>
    <n v="1846"/>
    <n v="259.65302505636333"/>
    <e v="#VALUE!"/>
    <m/>
    <n v="204.02643002071082"/>
    <n v="0.82000087912088815"/>
    <m/>
  </r>
  <r>
    <x v="1840"/>
    <n v="1250.4499510000001"/>
    <n v="8.7978996595463972"/>
    <n v="2.1851563737733315"/>
    <m/>
    <n v="0.84840328027985057"/>
    <s v=""/>
    <m/>
    <n v="1847"/>
    <n v="268.41522706666927"/>
    <e v="#VALUE!"/>
    <m/>
    <n v="208.96381768540613"/>
    <n v="0.82000087912088815"/>
    <m/>
  </r>
  <r>
    <x v="1841"/>
    <n v="1265.98999"/>
    <n v="8.9053195768728308"/>
    <n v="2.2382498994715894"/>
    <m/>
    <n v="0.85892450490352323"/>
    <s v=""/>
    <m/>
    <n v="1848"/>
    <n v="271.75097280641211"/>
    <e v="#VALUE!"/>
    <m/>
    <n v="214.04108627700259"/>
    <n v="0.82000087912088815"/>
    <m/>
  </r>
  <r>
    <x v="1842"/>
    <n v="1281.880005"/>
    <n v="9.1591132110534499"/>
    <n v="2.3655441808935351"/>
    <m/>
    <n v="0.86968262006799701"/>
    <s v=""/>
    <m/>
    <n v="1849"/>
    <n v="275.16184261444153"/>
    <e v="#VALUE!"/>
    <m/>
    <n v="226.21408191919434"/>
    <n v="0.82000087912088815"/>
    <m/>
  </r>
  <r>
    <x v="1843"/>
    <n v="1317.73999"/>
    <n v="9.1494211285066953"/>
    <n v="2.3602564658553207"/>
    <m/>
    <n v="0.89398830998159273"/>
    <s v=""/>
    <m/>
    <n v="1850"/>
    <n v="282.85936462136783"/>
    <e v="#VALUE!"/>
    <m/>
    <n v="225.70842423058241"/>
    <n v="0.82000087912088815"/>
    <m/>
  </r>
  <r>
    <x v="1844"/>
    <n v="1348.3000489999999"/>
    <n v="9.8789932631101358"/>
    <n v="2.7356904346115707"/>
    <m/>
    <n v="0.9146496093683546"/>
    <s v=""/>
    <m/>
    <n v="1851"/>
    <n v="289.41923146697479"/>
    <e v="#VALUE!"/>
    <m/>
    <n v="261.61071312014974"/>
    <n v="0.82000087912088815"/>
    <m/>
  </r>
  <r>
    <x v="1845"/>
    <n v="1421.030029"/>
    <n v="10.094864684436958"/>
    <n v="2.8549083629425729"/>
    <m/>
    <n v="0.96396253409728039"/>
    <s v=""/>
    <m/>
    <n v="1852"/>
    <n v="305.03107909081808"/>
    <e v="#VALUE!"/>
    <m/>
    <n v="273.01137704498035"/>
    <n v="0.82000087912088815"/>
    <m/>
  </r>
  <r>
    <x v="1846"/>
    <n v="1453.780029"/>
    <n v="10.352727728350489"/>
    <n v="3.0004021950115836"/>
    <m/>
    <n v="0.98615298597192791"/>
    <s v=""/>
    <m/>
    <n v="1853"/>
    <n v="312.06102753409925"/>
    <e v="#VALUE!"/>
    <m/>
    <n v="286.92477334179551"/>
    <n v="0.82000087912088815"/>
    <m/>
  </r>
  <r>
    <x v="1847"/>
    <n v="1490.719971"/>
    <n v="10.682166238209891"/>
    <n v="3.1909759794625714"/>
    <m/>
    <n v="1.011184401369164"/>
    <s v=""/>
    <m/>
    <n v="1854"/>
    <n v="319.99036761830672"/>
    <e v="#VALUE!"/>
    <m/>
    <n v="305.14911006551824"/>
    <n v="0.8449991208790929"/>
    <m/>
  </r>
  <r>
    <x v="1848"/>
    <n v="1540.869995"/>
    <n v="10.804512285140211"/>
    <n v="3.2636813796171857"/>
    <m/>
    <n v="1.0451749358751419"/>
    <s v=""/>
    <m/>
    <n v="1855"/>
    <n v="330.75531672210252"/>
    <e v="#VALUE!"/>
    <m/>
    <n v="312.10183810136965"/>
    <n v="0.8449991208790929"/>
    <m/>
  </r>
  <r>
    <x v="1849"/>
    <n v="1596.920044"/>
    <n v="11.969600330278862"/>
    <n v="3.9661311863447568"/>
    <m/>
    <n v="1.0831092106842888"/>
    <s v=""/>
    <m/>
    <n v="1856"/>
    <n v="342.78673518663322"/>
    <e v="#VALUE!"/>
    <m/>
    <n v="379.27624955673735"/>
    <n v="0.8449991208790929"/>
    <m/>
  </r>
  <r>
    <x v="1850"/>
    <n v="1723.8900149999999"/>
    <n v="12.190615468026131"/>
    <n v="4.1121079386139856"/>
    <m/>
    <n v="1.1691960177488303"/>
    <s v=""/>
    <m/>
    <n v="1857"/>
    <n v="370.04146343014162"/>
    <e v="#VALUE!"/>
    <m/>
    <n v="393.2358269186177"/>
    <n v="0.8449991208790929"/>
    <m/>
  </r>
  <r>
    <x v="1851"/>
    <n v="1756.5200199999999"/>
    <n v="12.409915790212336"/>
    <n v="4.2595479064113402"/>
    <m/>
    <n v="1.1912956985207512"/>
    <s v=""/>
    <m/>
    <n v="1858"/>
    <n v="377.04565435698152"/>
    <e v="#VALUE!"/>
    <m/>
    <n v="407.3353297826377"/>
    <n v="0.8449991208790929"/>
    <m/>
  </r>
  <r>
    <x v="1852"/>
    <n v="1780.369995"/>
    <n v="12.835197673189446"/>
    <n v="4.5509508100922922"/>
    <m/>
    <n v="1.2074396476766225"/>
    <s v=""/>
    <m/>
    <n v="1859"/>
    <n v="382.16516869663172"/>
    <e v="#VALUE!"/>
    <m/>
    <n v="435.20183122328052"/>
    <n v="0.90000000000002478"/>
    <m/>
  </r>
  <r>
    <x v="1853"/>
    <n v="1845.76001"/>
    <n v="11.970529415238095"/>
    <n v="3.9373140633669919"/>
    <m/>
    <n v="1.251754307605057"/>
    <s v=""/>
    <m/>
    <n v="1860"/>
    <n v="396.20145676244482"/>
    <e v="#VALUE!"/>
    <m/>
    <n v="376.52050351292206"/>
    <n v="0.90000000000002478"/>
    <m/>
  </r>
  <r>
    <x v="1854"/>
    <n v="1808.4399410000001"/>
    <n v="12.067732040452526"/>
    <n v="3.9998268949538049"/>
    <m/>
    <n v="1.2263488872418191"/>
    <s v=""/>
    <m/>
    <n v="1861"/>
    <n v="388.19052054962975"/>
    <e v="#VALUE!"/>
    <m/>
    <n v="382.49852874694602"/>
    <n v="0.90000000000002478"/>
    <m/>
  </r>
  <r>
    <x v="1855"/>
    <n v="1741.6999510000001"/>
    <n v="12.038780703124095"/>
    <n v="3.980160758802862"/>
    <m/>
    <n v="1.181060070422645"/>
    <s v=""/>
    <m/>
    <n v="1862"/>
    <n v="373.86445371588627"/>
    <e v="#VALUE!"/>
    <m/>
    <n v="380.6178803235448"/>
    <n v="0.90000000000002478"/>
    <m/>
  </r>
  <r>
    <x v="1856"/>
    <n v="1726.7299800000001"/>
    <n v="12.763765532371997"/>
    <n v="4.4590060935255718"/>
    <m/>
    <n v="1.1708783427753942"/>
    <s v=""/>
    <m/>
    <n v="1863"/>
    <n v="370.65107587382784"/>
    <e v="#VALUE!"/>
    <m/>
    <n v="426.40927101093871"/>
    <n v="0.90000000000002478"/>
    <m/>
  </r>
  <r>
    <x v="1857"/>
    <n v="1818.6999510000001"/>
    <n v="13.106326532659185"/>
    <n v="4.6977926973991178"/>
    <m/>
    <n v="1.2332101628911032"/>
    <s v=""/>
    <m/>
    <n v="1864"/>
    <n v="390.39288211688313"/>
    <e v="#VALUE!"/>
    <m/>
    <n v="449.24414038524594"/>
    <n v="0.90500043956043241"/>
    <m/>
  </r>
  <r>
    <x v="1858"/>
    <n v="1897.369995"/>
    <n v="13.792318737517576"/>
    <n v="5.188944226098565"/>
    <m/>
    <n v="1.2865206594147112"/>
    <s v=""/>
    <m/>
    <n v="1865"/>
    <n v="407.27979366957499"/>
    <e v="#VALUE!"/>
    <m/>
    <n v="496.21235727392252"/>
    <n v="0.90500043956043241"/>
    <m/>
  </r>
  <r>
    <x v="1859"/>
    <n v="2043.1899410000001"/>
    <n v="15.0792723198199"/>
    <n v="6.1550980365328751"/>
    <m/>
    <n v="1.3852863886063203"/>
    <s v=""/>
    <m/>
    <n v="1866"/>
    <n v="438.58076168124029"/>
    <e v="#VALUE!"/>
    <m/>
    <n v="588.60445841725152"/>
    <n v="0.90500043956043241"/>
    <m/>
  </r>
  <r>
    <x v="1860"/>
    <n v="2191.5600589999999"/>
    <n v="16.097659834559128"/>
    <n v="6.9856417255827941"/>
    <m/>
    <n v="1.4858429170258249"/>
    <s v=""/>
    <m/>
    <n v="1867"/>
    <n v="470.42913664501242"/>
    <e v="#VALUE!"/>
    <m/>
    <n v="668.02833036592097"/>
    <n v="0.90500043956043241"/>
    <m/>
  </r>
  <r>
    <x v="1861"/>
    <n v="2321.3701169999999"/>
    <n v="16.95072080147083"/>
    <n v="7.7250991631171182"/>
    <m/>
    <n v="1.5738111116335449"/>
    <s v=""/>
    <m/>
    <n v="1868"/>
    <n v="498.29350352010658"/>
    <e v="#VALUE!"/>
    <m/>
    <n v="738.74173605972715"/>
    <n v="0.90500043956043241"/>
    <m/>
  </r>
  <r>
    <x v="1862"/>
    <n v="2446.23999"/>
    <n v="15.987025284721202"/>
    <n v="6.8458965350507652"/>
    <m/>
    <n v="1.6584255334391611"/>
    <s v=""/>
    <m/>
    <n v="1869"/>
    <n v="525.09743540740624"/>
    <e v="#VALUE!"/>
    <m/>
    <n v="654.66466959215131"/>
    <n v="0.92000175824176778"/>
    <m/>
  </r>
  <r>
    <x v="1863"/>
    <n v="2320.889893"/>
    <n v="15.273930773696266"/>
    <n v="6.2344367908324401"/>
    <m/>
    <n v="1.5734036294615008"/>
    <s v=""/>
    <m/>
    <n v="1870"/>
    <n v="498.19042107854244"/>
    <e v="#VALUE!"/>
    <m/>
    <n v="596.19152595522041"/>
    <n v="0.92000175824176778"/>
    <m/>
  </r>
  <r>
    <x v="1864"/>
    <n v="2255.360107"/>
    <n v="15.085357189558461"/>
    <n v="6.0775966143520916"/>
    <m/>
    <n v="1.5288197689988272"/>
    <s v=""/>
    <m/>
    <n v="1871"/>
    <n v="484.12413048070289"/>
    <e v="#VALUE!"/>
    <m/>
    <n v="581.1930926910635"/>
    <n v="0.92000175824176778"/>
    <m/>
  </r>
  <r>
    <x v="1865"/>
    <n v="2187.1899410000001"/>
    <n v="15.852994616875636"/>
    <n v="6.6953309209830927"/>
    <m/>
    <n v="1.4825713104825098"/>
    <s v=""/>
    <m/>
    <n v="1872"/>
    <n v="469.49106934024741"/>
    <e v="#VALUE!"/>
    <m/>
    <n v="640.26626501783778"/>
    <n v="0.92000175824176778"/>
    <m/>
  </r>
  <r>
    <x v="1866"/>
    <n v="2288.330078"/>
    <n v="16.693478457172684"/>
    <n v="7.4043858452241302"/>
    <m/>
    <n v="1.551088068799384"/>
    <s v=""/>
    <m/>
    <n v="1873"/>
    <n v="491.20129678013717"/>
    <e v="#VALUE!"/>
    <m/>
    <n v="708.07231574096704"/>
    <n v="0.960001318681308"/>
    <m/>
  </r>
  <r>
    <x v="1867"/>
    <n v="2404.030029"/>
    <n v="17.25092347699632"/>
    <n v="7.8979535114236628"/>
    <m/>
    <n v="1.6294700132141755"/>
    <s v=""/>
    <m/>
    <n v="1874"/>
    <n v="516.0368598464014"/>
    <e v="#VALUE!"/>
    <m/>
    <n v="755.27158488847977"/>
    <n v="0.960001318681308"/>
    <m/>
  </r>
  <r>
    <x v="1868"/>
    <n v="2512.3999020000001"/>
    <n v="18.623394819615271"/>
    <n v="9.1513920518764422"/>
    <m/>
    <n v="1.7027909806879644"/>
    <s v=""/>
    <m/>
    <n v="1875"/>
    <n v="539.29898564777318"/>
    <e v="#VALUE!"/>
    <m/>
    <n v="875.13637158781637"/>
    <n v="0.960001318681308"/>
    <m/>
  </r>
  <r>
    <x v="1869"/>
    <n v="2690.8400879999999"/>
    <n v="19.843985395263701"/>
    <n v="10.349735963897441"/>
    <m/>
    <n v="1.8236821983419318"/>
    <s v=""/>
    <m/>
    <n v="1876"/>
    <n v="577.60204848104013"/>
    <e v="#VALUE!"/>
    <m/>
    <n v="989.73252670122042"/>
    <n v="0.960001318681308"/>
    <m/>
  </r>
  <r>
    <x v="1870"/>
    <n v="2869.3798830000001"/>
    <n v="18.933611262151853"/>
    <n v="9.3989947489270236"/>
    <m/>
    <n v="1.9446346288341094"/>
    <s v=""/>
    <m/>
    <n v="1877"/>
    <n v="615.92649287566564"/>
    <e v="#VALUE!"/>
    <m/>
    <n v="898.81431311451263"/>
    <n v="0.960001318681308"/>
    <m/>
  </r>
  <r>
    <x v="1871"/>
    <n v="2720.48999"/>
    <n v="19.440608658417361"/>
    <n v="9.9011803702916712"/>
    <m/>
    <n v="1.8436810611995655"/>
    <s v=""/>
    <m/>
    <n v="1878"/>
    <n v="583.96654565381391"/>
    <e v="#VALUE!"/>
    <m/>
    <n v="946.83770671991692"/>
    <n v="0.97999912087910512"/>
    <m/>
  </r>
  <r>
    <x v="1872"/>
    <n v="2807.4399410000001"/>
    <n v="19.564519315761796"/>
    <n v="10.026201719111759"/>
    <m/>
    <n v="1.9025576827238984"/>
    <s v=""/>
    <m/>
    <n v="1879"/>
    <n v="602.63077993399168"/>
    <e v="#VALUE!"/>
    <m/>
    <n v="958.7933446116399"/>
    <n v="0.97999912087910512"/>
    <m/>
  </r>
  <r>
    <x v="1873"/>
    <n v="2953.219971"/>
    <n v="18.424867367914402"/>
    <n v="8.8549633474396501"/>
    <m/>
    <n v="2.0011942395617601"/>
    <s v=""/>
    <m/>
    <n v="1880"/>
    <n v="633.92317978009783"/>
    <e v="#VALUE!"/>
    <m/>
    <n v="846.78925899939873"/>
    <n v="0.97999912087910512"/>
    <m/>
  </r>
  <r>
    <x v="1874"/>
    <n v="2680.9099120000001"/>
    <n v="18.820424449547151"/>
    <n v="9.234070985900976"/>
    <m/>
    <n v="1.8166211416065379"/>
    <s v=""/>
    <m/>
    <n v="1881"/>
    <n v="575.47048740278956"/>
    <e v="#VALUE!"/>
    <m/>
    <n v="883.04285640660885"/>
    <n v="0.97999912087910512"/>
    <m/>
  </r>
  <r>
    <x v="1875"/>
    <n v="2716.8798830000001"/>
    <n v="17.359218995550975"/>
    <n v="7.7992868983946586"/>
    <m/>
    <n v="1.8409469685177853"/>
    <s v=""/>
    <m/>
    <n v="1882"/>
    <n v="583.19161844511984"/>
    <e v="#VALUE!"/>
    <m/>
    <n v="745.83621798106412"/>
    <n v="0.97999912087910512"/>
    <m/>
  </r>
  <r>
    <x v="1876"/>
    <n v="2499.580078"/>
    <n v="17.067877145169515"/>
    <n v="7.5365958630420513"/>
    <m/>
    <n v="1.6936614049186232"/>
    <s v=""/>
    <m/>
    <n v="1883"/>
    <n v="536.54714742572924"/>
    <e v="#VALUE!"/>
    <m/>
    <n v="720.71539721150805"/>
    <n v="0.98999999999997668"/>
    <m/>
  </r>
  <r>
    <x v="1877"/>
    <n v="2469.570068"/>
    <n v="17.439832519125147"/>
    <n v="7.8641442817731129"/>
    <m/>
    <n v="1.673283718785652"/>
    <s v=""/>
    <m/>
    <n v="1884"/>
    <n v="530.10535130107723"/>
    <e v="#VALUE!"/>
    <m/>
    <n v="752.03844982063026"/>
    <n v="0.98999999999997668"/>
    <m/>
  </r>
  <r>
    <x v="1878"/>
    <n v="2549.030029"/>
    <n v="17.929839842691305"/>
    <n v="8.303092972716934"/>
    <m/>
    <n v="1.7269878146199553"/>
    <s v=""/>
    <m/>
    <n v="1885"/>
    <n v="547.16182241970716"/>
    <e v="#VALUE!"/>
    <m/>
    <n v="794.01457351069018"/>
    <n v="0.98999999999997668"/>
    <m/>
  </r>
  <r>
    <x v="1879"/>
    <n v="2591.26001"/>
    <n v="18.843129941575693"/>
    <n v="9.1478699164541908"/>
    <m/>
    <n v="1.7555532639200608"/>
    <s v=""/>
    <m/>
    <n v="1886"/>
    <n v="556.22669537209629"/>
    <e v="#VALUE!"/>
    <m/>
    <n v="874.79955410735033"/>
    <n v="0.98999999999997668"/>
    <m/>
  </r>
  <r>
    <x v="1880"/>
    <n v="2709.429932"/>
    <n v="18.614750347616152"/>
    <n v="8.9250609171424777"/>
    <m/>
    <n v="1.8355644518692422"/>
    <s v=""/>
    <m/>
    <n v="1887"/>
    <n v="581.59244985168561"/>
    <e v="#VALUE!"/>
    <m/>
    <n v="853.49260341510194"/>
    <n v="0.98999999999997668"/>
    <m/>
  </r>
  <r>
    <x v="1881"/>
    <n v="2691.030029"/>
    <n v="18.725611756389817"/>
    <n v="9.0302921877413329"/>
    <m/>
    <n v="1.8230515718238205"/>
    <s v=""/>
    <m/>
    <n v="1888"/>
    <n v="577.64282025011698"/>
    <e v="#VALUE!"/>
    <m/>
    <n v="863.55574045561104"/>
    <n v="1.0100017582417762"/>
    <m/>
  </r>
  <r>
    <x v="1882"/>
    <n v="2707.3400879999999"/>
    <n v="18.996960593534464"/>
    <n v="9.2908968520197259"/>
    <m/>
    <n v="1.8340531649012985"/>
    <s v=""/>
    <m/>
    <n v="1889"/>
    <n v="581.14385456696812"/>
    <e v="#VALUE!"/>
    <m/>
    <n v="888.47704412423593"/>
    <n v="1.0100017582417762"/>
    <m/>
  </r>
  <r>
    <x v="1883"/>
    <n v="2590.570068"/>
    <n v="17.150763794402675"/>
    <n v="7.4823717065018114"/>
    <m/>
    <n v="1.754811770912055"/>
    <s v=""/>
    <m/>
    <n v="1890"/>
    <n v="556.0785959312152"/>
    <e v="#VALUE!"/>
    <m/>
    <n v="715.53000778244245"/>
    <n v="1.0100017582417762"/>
    <m/>
  </r>
  <r>
    <x v="1884"/>
    <n v="2478.4499510000001"/>
    <n v="17.660960978319004"/>
    <n v="7.9265948435129499"/>
    <m/>
    <n v="1.6788196554322432"/>
    <s v=""/>
    <m/>
    <n v="1891"/>
    <n v="532.01146182542448"/>
    <e v="#VALUE!"/>
    <m/>
    <n v="758.01052026573984"/>
    <n v="1.0100017582417762"/>
    <m/>
  </r>
  <r>
    <x v="1885"/>
    <n v="2553.030029"/>
    <n v="17.813601498725806"/>
    <n v="8.062650114942425"/>
    <m/>
    <n v="1.7292927123406536"/>
    <s v=""/>
    <m/>
    <n v="1892"/>
    <n v="548.02044207690187"/>
    <e v="#VALUE!"/>
    <m/>
    <n v="771.0213186119621"/>
    <n v="1.0100017582417762"/>
    <m/>
  </r>
  <r>
    <x v="1886"/>
    <n v="2567.5600589999999"/>
    <n v="17.566251477571551"/>
    <n v="7.837808724340376"/>
    <m/>
    <n v="1.7390893506191178"/>
    <s v=""/>
    <m/>
    <n v="1893"/>
    <n v="551.13938442130882"/>
    <e v="#VALUE!"/>
    <m/>
    <n v="749.52001283915456"/>
    <n v="1.0000008791209043"/>
    <m/>
  </r>
  <r>
    <x v="1887"/>
    <n v="2539.23999"/>
    <n v="17.159779519365664"/>
    <n v="7.474193976501871"/>
    <m/>
    <n v="1.7198625106023233"/>
    <s v=""/>
    <m/>
    <n v="1894"/>
    <n v="545.0603424371817"/>
    <e v="#VALUE!"/>
    <m/>
    <n v="714.74798151590244"/>
    <n v="1.0000008791209043"/>
    <m/>
  </r>
  <r>
    <x v="1888"/>
    <n v="2498.5600589999999"/>
    <n v="17.73352511549086"/>
    <n v="7.9711499786876008"/>
    <m/>
    <n v="1.6921772925764398"/>
    <s v=""/>
    <m/>
    <n v="1895"/>
    <n v="536.32819533470126"/>
    <e v="#VALUE!"/>
    <m/>
    <n v="762.2712730682988"/>
    <n v="1.0000008791209043"/>
    <m/>
  </r>
  <r>
    <x v="1889"/>
    <n v="2602.8701169999999"/>
    <n v="17.993912303896508"/>
    <n v="8.2032803662553935"/>
    <m/>
    <n v="1.7627306649556453"/>
    <s v=""/>
    <m/>
    <n v="1896"/>
    <n v="558.71886189517954"/>
    <e v="#VALUE!"/>
    <m/>
    <n v="784.46961666015682"/>
    <n v="1.0000008791209043"/>
    <m/>
  </r>
  <r>
    <x v="1890"/>
    <n v="2608.1000979999999"/>
    <n v="18.037375303051846"/>
    <n v="8.2419268579053764"/>
    <m/>
    <n v="1.766226571279331"/>
    <s v=""/>
    <m/>
    <n v="1897"/>
    <n v="559.8415030185181"/>
    <e v="#VALUE!"/>
    <m/>
    <n v="788.16533314628748"/>
    <n v="1.045000879120852"/>
    <m/>
  </r>
  <r>
    <x v="1891"/>
    <n v="2608.5900879999999"/>
    <n v="17.413767261976485"/>
    <n v="7.6711145415820567"/>
    <m/>
    <n v="1.7665124175702225"/>
    <s v=""/>
    <m/>
    <n v="1898"/>
    <n v="559.94668177997539"/>
    <e v="#VALUE!"/>
    <m/>
    <n v="733.57925306873256"/>
    <n v="1.045000879120852"/>
    <m/>
  </r>
  <r>
    <x v="1892"/>
    <n v="2525.25"/>
    <n v="16.401738869441115"/>
    <n v="6.777053232594942"/>
    <m/>
    <n v="1.7099417790240112"/>
    <s v=""/>
    <m/>
    <n v="1899"/>
    <n v="542.05732233269259"/>
    <e v="#VALUE!"/>
    <m/>
    <n v="648.08126921133623"/>
    <n v="1.045000879120852"/>
    <m/>
  </r>
  <r>
    <x v="1893"/>
    <n v="2385.889893"/>
    <n v="16.159572882365296"/>
    <n v="6.5761477244575044"/>
    <m/>
    <n v="1.6155337583864224"/>
    <s v=""/>
    <m/>
    <n v="1900"/>
    <n v="512.14299050795535"/>
    <e v="#VALUE!"/>
    <m/>
    <n v="628.86892245286106"/>
    <n v="1.045000879120852"/>
    <m/>
  </r>
  <r>
    <x v="1894"/>
    <n v="2332.7700199999999"/>
    <n v="16.579799968305014"/>
    <n v="6.9173465515175474"/>
    <m/>
    <n v="1.5795241181416528"/>
    <s v=""/>
    <m/>
    <n v="1901"/>
    <n v="500.74054872158462"/>
    <e v="#VALUE!"/>
    <m/>
    <n v="661.49734682925089"/>
    <n v="1.045000879120852"/>
    <m/>
  </r>
  <r>
    <x v="1895"/>
    <n v="2402.6999510000001"/>
    <n v="16.295021210039312"/>
    <n v="6.6789223538916804"/>
    <m/>
    <n v="1.6268314971317899"/>
    <s v=""/>
    <m/>
    <n v="1902"/>
    <n v="515.7513520673009"/>
    <e v="#VALUE!"/>
    <m/>
    <n v="638.69713391888229"/>
    <n v="1.0400004395604445"/>
    <m/>
  </r>
  <r>
    <x v="1896"/>
    <n v="2360.5900879999999"/>
    <n v="15.432425031707469"/>
    <n v="5.9710973712638795"/>
    <m/>
    <n v="1.598277950945989"/>
    <s v=""/>
    <m/>
    <n v="1903"/>
    <n v="506.71226303390756"/>
    <e v="#VALUE!"/>
    <m/>
    <n v="571.00870100018881"/>
    <n v="1.0400004395604445"/>
    <m/>
  </r>
  <r>
    <x v="1897"/>
    <n v="1932.619995"/>
    <n v="15.396666191495235"/>
    <n v="5.9413011018867765"/>
    <m/>
    <n v="1.3084113003264446"/>
    <s v=""/>
    <m/>
    <n v="1904"/>
    <n v="414.84637939860278"/>
    <e v="#VALUE!"/>
    <m/>
    <n v="568.15932038992594"/>
    <n v="1.0400004395604445"/>
    <m/>
  </r>
  <r>
    <x v="1898"/>
    <n v="2233.5200199999999"/>
    <n v="16.020059547988605"/>
    <n v="6.421648626618393"/>
    <m/>
    <n v="1.5120855521185559"/>
    <s v=""/>
    <m/>
    <n v="1905"/>
    <n v="479.43604847744257"/>
    <e v="#VALUE!"/>
    <m/>
    <n v="614.09436366114289"/>
    <n v="1.0400004395604445"/>
    <m/>
  </r>
  <r>
    <x v="1899"/>
    <n v="2323.080078"/>
    <n v="15.704311412168973"/>
    <n v="6.1677778888113393"/>
    <m/>
    <n v="1.5726764768504848"/>
    <s v=""/>
    <m/>
    <n v="1906"/>
    <n v="498.66055505201564"/>
    <e v="#VALUE!"/>
    <m/>
    <n v="589.81701710256857"/>
    <n v="1.0400004395604445"/>
    <m/>
  </r>
  <r>
    <x v="1900"/>
    <n v="2269.889893"/>
    <n v="19.461588031292603"/>
    <n v="9.1179886138177082"/>
    <m/>
    <n v="1.5366278420194535"/>
    <s v=""/>
    <m/>
    <n v="1907"/>
    <n v="487.24302044931073"/>
    <e v="#VALUE!"/>
    <m/>
    <n v="871.94204187102923"/>
    <n v="1.0500013186813162"/>
    <m/>
  </r>
  <r>
    <x v="1901"/>
    <n v="2838.4099120000001"/>
    <n v="18.424487210157427"/>
    <n v="8.1452292901551679"/>
    <m/>
    <n v="1.9214439390764353"/>
    <s v=""/>
    <m/>
    <n v="1908"/>
    <n v="609.2786364048286"/>
    <e v="#VALUE!"/>
    <m/>
    <n v="778.91826361822234"/>
    <n v="1.0500013186813162"/>
    <m/>
  </r>
  <r>
    <x v="1902"/>
    <n v="2732.6999510000001"/>
    <n v="19.024011936730215"/>
    <n v="8.6722123097320889"/>
    <m/>
    <n v="1.8497397990858957"/>
    <s v=""/>
    <m/>
    <n v="1909"/>
    <n v="586.58747378585883"/>
    <e v="#VALUE!"/>
    <m/>
    <n v="829.313001929797"/>
    <n v="1.0500013186813162"/>
    <m/>
  </r>
  <r>
    <x v="1903"/>
    <n v="2757.5"/>
    <n v="17.790102072116262"/>
    <n v="7.5463421119566023"/>
    <m/>
    <n v="1.866478146374593"/>
    <s v=""/>
    <m/>
    <n v="1910"/>
    <n v="591.91092617855645"/>
    <e v="#VALUE!"/>
    <m/>
    <n v="721.64741901358173"/>
    <n v="1.0500013186813162"/>
    <m/>
  </r>
  <r>
    <x v="1904"/>
    <n v="2577.7700199999999"/>
    <n v="17.463419105878479"/>
    <n v="7.2683260049440026"/>
    <m/>
    <n v="1.7447783070734808"/>
    <s v=""/>
    <m/>
    <n v="1911"/>
    <n v="553.33100272475644"/>
    <e v="#VALUE!"/>
    <m/>
    <n v="695.06108048117358"/>
    <n v="1.0500013186813162"/>
    <m/>
  </r>
  <r>
    <x v="1905"/>
    <n v="2538.709961"/>
    <n v="18.444157603124989"/>
    <n v="8.083734936449483"/>
    <m/>
    <n v="1.7182955599392897"/>
    <s v=""/>
    <m/>
    <n v="1912"/>
    <n v="544.9465691076108"/>
    <e v="#VALUE!"/>
    <m/>
    <n v="773.03763417189714"/>
    <n v="1.1800008791208643"/>
    <m/>
  </r>
  <r>
    <x v="1906"/>
    <n v="2679.7299800000001"/>
    <n v="19.389479059623753"/>
    <n v="8.9113067815774905"/>
    <m/>
    <n v="1.8136960709496195"/>
    <s v=""/>
    <m/>
    <n v="1913"/>
    <n v="575.21720920045129"/>
    <e v="#VALUE!"/>
    <m/>
    <n v="852.17731233977293"/>
    <n v="1.1800008791208643"/>
    <m/>
  </r>
  <r>
    <x v="1907"/>
    <n v="2763.23999"/>
    <n v="19.84520433662107"/>
    <n v="9.3268693889151209"/>
    <m/>
    <n v="1.8700713272514793"/>
    <s v=""/>
    <m/>
    <n v="1914"/>
    <n v="593.14304324008162"/>
    <e v="#VALUE!"/>
    <m/>
    <n v="891.91705360443189"/>
    <n v="1.1800008791208643"/>
    <m/>
  </r>
  <r>
    <x v="1908"/>
    <n v="2871.3000489999999"/>
    <n v="18.758884288285238"/>
    <n v="8.3047799130867439"/>
    <m/>
    <n v="1.9431522987356817"/>
    <s v=""/>
    <m/>
    <n v="1915"/>
    <n v="616.33866594383483"/>
    <e v="#VALUE!"/>
    <m/>
    <n v="794.17589354440224"/>
    <n v="1.1800008791208643"/>
    <m/>
  </r>
  <r>
    <x v="1909"/>
    <n v="2727.1298830000001"/>
    <n v="18.704448842701094"/>
    <n v="8.2555974785355399"/>
    <m/>
    <n v="1.8455371035908217"/>
    <s v=""/>
    <m/>
    <n v="1916"/>
    <n v="585.39183131668119"/>
    <e v="#VALUE!"/>
    <m/>
    <n v="789.47263779106902"/>
    <n v="1.1800008791208643"/>
    <m/>
  </r>
  <r>
    <x v="1910"/>
    <n v="2709.5600589999999"/>
    <n v="19.351442115648062"/>
    <n v="8.825673398393759"/>
    <m/>
    <n v="1.8335993096722869"/>
    <s v=""/>
    <m/>
    <n v="1917"/>
    <n v="581.62038225171864"/>
    <e v="#VALUE!"/>
    <m/>
    <n v="843.98829717996091"/>
    <n v="1.0699991208791131"/>
    <m/>
  </r>
  <r>
    <x v="1911"/>
    <n v="2806.929932"/>
    <n v="19.978285977470133"/>
    <n v="9.3963267532223114"/>
    <m/>
    <n v="1.8994415019908777"/>
    <s v=""/>
    <m/>
    <n v="1918"/>
    <n v="602.52130399580506"/>
    <e v="#VALUE!"/>
    <m/>
    <n v="898.55917596519168"/>
    <n v="1.0699991208791131"/>
    <m/>
  </r>
  <r>
    <x v="1912"/>
    <n v="3212.780029"/>
    <n v="23.308582394772195"/>
    <n v="12.524504207344403"/>
    <m/>
    <n v="2.1739093559372447"/>
    <s v=""/>
    <m/>
    <n v="1919"/>
    <n v="689.63902178544311"/>
    <e v="#VALUE!"/>
    <m/>
    <n v="1197.7029402542425"/>
    <n v="1.0699991208791131"/>
    <m/>
  </r>
  <r>
    <x v="1913"/>
    <n v="3370.219971"/>
    <n v="23.588853973475565"/>
    <n v="12.824174811540983"/>
    <m/>
    <n v="2.2803808444070381"/>
    <s v=""/>
    <m/>
    <n v="1920"/>
    <n v="723.43427904263922"/>
    <e v="#VALUE!"/>
    <m/>
    <n v="1226.3600717312347"/>
    <n v="1.0699991208791131"/>
    <m/>
  </r>
  <r>
    <x v="1914"/>
    <n v="3420.3999020000001"/>
    <n v="23.051923893036623"/>
    <n v="12.238907656539848"/>
    <m/>
    <n v="2.3142736898416327"/>
    <s v=""/>
    <m/>
    <n v="1921"/>
    <n v="734.20564783095699"/>
    <e v="#VALUE!"/>
    <m/>
    <n v="1170.3916932010857"/>
    <n v="1.0699991208791131"/>
    <m/>
  </r>
  <r>
    <x v="1915"/>
    <n v="3341.8400879999999"/>
    <n v="23.317057951247957"/>
    <n v="12.51894958838716"/>
    <m/>
    <n v="2.2610605539598998"/>
    <s v=""/>
    <m/>
    <n v="1922"/>
    <n v="717.34239768946816"/>
    <e v="#VALUE!"/>
    <m/>
    <n v="1197.1717588719744"/>
    <n v="1.0400004395604445"/>
    <m/>
  </r>
  <r>
    <x v="1916"/>
    <n v="3373.820068"/>
    <n v="25.17185205941297"/>
    <n v="14.508901521275842"/>
    <m/>
    <n v="2.2826385234915709"/>
    <s v=""/>
    <m/>
    <n v="1923"/>
    <n v="724.20705755564109"/>
    <e v="#VALUE!"/>
    <m/>
    <n v="1387.4684158516393"/>
    <n v="1.0400004395604445"/>
    <m/>
  </r>
  <r>
    <x v="1917"/>
    <n v="4066.1000979999999"/>
    <n v="29.819991018574925"/>
    <n v="19.860116872404223"/>
    <m/>
    <n v="2.750802307459522"/>
    <s v=""/>
    <m/>
    <n v="1924"/>
    <n v="872.80836806596517"/>
    <e v="#VALUE!"/>
    <m/>
    <n v="1899.1985613229265"/>
    <n v="1.0400004395604445"/>
    <m/>
  </r>
  <r>
    <x v="1918"/>
    <n v="4326.9902339999999"/>
    <n v="28.829420012453369"/>
    <n v="18.538466460417286"/>
    <m/>
    <n v="2.9272237861858144"/>
    <s v=""/>
    <m/>
    <n v="1925"/>
    <n v="928.80971785041106"/>
    <e v="#VALUE!"/>
    <m/>
    <n v="1772.8107572055594"/>
    <n v="1.0400004395604445"/>
    <m/>
  </r>
  <r>
    <x v="1919"/>
    <n v="4200.3398440000001"/>
    <n v="30.168482849862563"/>
    <n v="20.258193422388754"/>
    <m/>
    <n v="2.8414704034342617"/>
    <s v=""/>
    <m/>
    <n v="1926"/>
    <n v="901.62358923906925"/>
    <e v="#VALUE!"/>
    <m/>
    <n v="1937.2661324195255"/>
    <n v="1.0400004395604445"/>
    <m/>
  </r>
  <r>
    <x v="1920"/>
    <n v="4384.4399409999996"/>
    <n v="29.855401863844303"/>
    <n v="19.835360249228469"/>
    <m/>
    <n v="2.9659343135759708"/>
    <s v=""/>
    <m/>
    <n v="1927"/>
    <n v="941.14157978297919"/>
    <e v="#VALUE!"/>
    <m/>
    <n v="1896.8311158833712"/>
    <n v="1.0149982417582375"/>
    <m/>
  </r>
  <r>
    <x v="1921"/>
    <n v="4324.3398440000001"/>
    <n v="28.673061728031794"/>
    <n v="18.26213501856952"/>
    <m/>
    <n v="2.9252023701259326"/>
    <s v=""/>
    <m/>
    <n v="1928"/>
    <n v="928.24079861210316"/>
    <e v="#VALUE!"/>
    <m/>
    <n v="1746.3855211318082"/>
    <n v="1.0149982417582375"/>
    <m/>
  </r>
  <r>
    <x v="1922"/>
    <n v="4090.4799800000001"/>
    <n v="27.57499142052626"/>
    <n v="16.857364471352778"/>
    <m/>
    <n v="2.7667916716413941"/>
    <s v=""/>
    <m/>
    <n v="1929"/>
    <n v="878.04162954728668"/>
    <e v="#VALUE!"/>
    <m/>
    <n v="1612.0490406667827"/>
    <n v="1.0149982417582375"/>
    <m/>
  </r>
  <r>
    <x v="1923"/>
    <n v="3998.3500979999999"/>
    <n v="28.252638034491348"/>
    <n v="17.683785404678769"/>
    <m/>
    <n v="2.7044048314160025"/>
    <s v=""/>
    <m/>
    <n v="1930"/>
    <n v="858.26549762223101"/>
    <e v="#VALUE!"/>
    <m/>
    <n v="1691.0786585539138"/>
    <n v="1.0149982417582375"/>
    <m/>
  </r>
  <r>
    <x v="1924"/>
    <n v="4089.01001"/>
    <n v="28.600932540242894"/>
    <n v="18.117632308299918"/>
    <m/>
    <n v="2.7656534160218813"/>
    <s v=""/>
    <m/>
    <n v="1931"/>
    <n v="877.72609326291513"/>
    <e v="#VALUE!"/>
    <m/>
    <n v="1732.5669045942275"/>
    <n v="1.0149982417582375"/>
    <m/>
  </r>
  <r>
    <x v="1925"/>
    <n v="4137.6000979999999"/>
    <n v="29.859637527565027"/>
    <n v="19.709969087279067"/>
    <m/>
    <n v="2.7984450958315823"/>
    <s v=""/>
    <m/>
    <n v="1932"/>
    <n v="888.1561944383194"/>
    <e v="#VALUE!"/>
    <m/>
    <n v="1884.8401132167246"/>
    <n v="1.0109907692307636"/>
    <m/>
  </r>
  <r>
    <x v="1926"/>
    <n v="4332.8198240000002"/>
    <n v="30.110689766214968"/>
    <n v="20.039013406620914"/>
    <m/>
    <n v="2.9304047066175563"/>
    <s v=""/>
    <m/>
    <n v="1933"/>
    <n v="930.06106799225745"/>
    <e v="#VALUE!"/>
    <m/>
    <n v="1916.3062169622594"/>
    <n v="1.0109907692307636"/>
    <m/>
  </r>
  <r>
    <x v="1927"/>
    <n v="4384.4501950000003"/>
    <n v="30.183569388095876"/>
    <n v="20.12881941654118"/>
    <m/>
    <n v="2.9650922075359278"/>
    <s v=""/>
    <m/>
    <n v="1934"/>
    <n v="941.14378085447061"/>
    <e v="#VALUE!"/>
    <m/>
    <n v="1924.8942552872361"/>
    <n v="1.0109907692307636"/>
    <m/>
  </r>
  <r>
    <x v="1928"/>
    <n v="4389.2099609999996"/>
    <n v="31.532600446195918"/>
    <n v="21.925489790579615"/>
    <m/>
    <n v="2.968233858868675"/>
    <s v=""/>
    <m/>
    <n v="1935"/>
    <n v="942.16548801728209"/>
    <e v="#VALUE!"/>
    <m/>
    <n v="2096.7076344062002"/>
    <n v="1.0109907692307636"/>
    <m/>
  </r>
  <r>
    <x v="1929"/>
    <n v="4570.3598629999997"/>
    <n v="31.434663017896895"/>
    <n v="21.786695775626853"/>
    <m/>
    <n v="3.0906573000879467"/>
    <s v=""/>
    <m/>
    <n v="1936"/>
    <n v="981.05020470630291"/>
    <e v="#VALUE!"/>
    <m/>
    <n v="2083.4349333837408"/>
    <n v="1.0109907692307636"/>
    <m/>
  </r>
  <r>
    <x v="1930"/>
    <n v="4555.5898440000001"/>
    <n v="32.382047912788266"/>
    <n v="23.097167378003043"/>
    <m/>
    <n v="3.0805890498596549"/>
    <s v=""/>
    <m/>
    <n v="1937"/>
    <n v="977.87974754366837"/>
    <e v="#VALUE!"/>
    <m/>
    <n v="2208.7537216807864"/>
    <n v="1.0199986813187014"/>
    <m/>
  </r>
  <r>
    <x v="1931"/>
    <n v="4701.7597660000001"/>
    <n v="33.677113532029708"/>
    <n v="24.941659357786243"/>
    <m/>
    <n v="3.1793495815977315"/>
    <s v=""/>
    <m/>
    <n v="1938"/>
    <n v="1009.2558396236203"/>
    <e v="#VALUE!"/>
    <m/>
    <n v="2385.1402221672693"/>
    <n v="1.0199986813187014"/>
    <m/>
  </r>
  <r>
    <x v="1932"/>
    <n v="4228.2900390000004"/>
    <n v="30.124804085727572"/>
    <n v="19.670516553054842"/>
    <m/>
    <n v="2.8588897184659277"/>
    <s v=""/>
    <m/>
    <n v="1939"/>
    <n v="907.62323595142516"/>
    <e v="#VALUE!"/>
    <m/>
    <n v="1881.0673158701338"/>
    <n v="1.0199986813187014"/>
    <m/>
  </r>
  <r>
    <x v="1933"/>
    <n v="4376.5898440000001"/>
    <n v="31.639883934574804"/>
    <n v="21.646532109049595"/>
    <m/>
    <n v="2.9590832066555768"/>
    <s v=""/>
    <m/>
    <n v="1940"/>
    <n v="939.4565178842081"/>
    <e v="#VALUE!"/>
    <m/>
    <n v="2070.0312542602228"/>
    <n v="1.0199986813187014"/>
    <m/>
  </r>
  <r>
    <x v="1934"/>
    <n v="4589.1401370000003"/>
    <n v="31.655410762433149"/>
    <n v="21.665195246992088"/>
    <m/>
    <n v="3.1027111412145647"/>
    <s v=""/>
    <m/>
    <n v="1941"/>
    <n v="985.08148281227841"/>
    <e v="#VALUE!"/>
    <m/>
    <n v="2071.8159871979933"/>
    <n v="1.0199986813187014"/>
    <m/>
  </r>
  <r>
    <x v="1935"/>
    <n v="4605.1601559999999"/>
    <n v="29.097903485890878"/>
    <n v="18.162276976407586"/>
    <m/>
    <n v="3.1134612159499082"/>
    <s v=""/>
    <m/>
    <n v="1942"/>
    <n v="988.52025861778623"/>
    <e v="#VALUE!"/>
    <m/>
    <n v="1736.836219321103"/>
    <n v="1.0199986813187014"/>
    <m/>
  </r>
  <r>
    <x v="1936"/>
    <n v="4122.4702150000003"/>
    <n v="28.630386931063146"/>
    <n v="17.572365474261041"/>
    <m/>
    <n v="2.7869061059564135"/>
    <s v=""/>
    <m/>
    <n v="1943"/>
    <n v="884.90849069960575"/>
    <e v="#VALUE!"/>
    <m/>
    <n v="1680.4237075830017"/>
    <n v="1.0199986813187014"/>
    <m/>
  </r>
  <r>
    <x v="1937"/>
    <n v="4168.8798829999996"/>
    <n v="28.417678606746311"/>
    <n v="17.309195966745467"/>
    <m/>
    <n v="2.8182069976279451"/>
    <s v=""/>
    <m/>
    <n v="1944"/>
    <n v="894.87055400677491"/>
    <e v="#VALUE!"/>
    <m/>
    <n v="1655.2571311087147"/>
    <n v="1.0199986813187014"/>
    <m/>
  </r>
  <r>
    <x v="1938"/>
    <n v="4131.9799800000001"/>
    <n v="26.70694882235675"/>
    <n v="15.22337188841791"/>
    <m/>
    <n v="2.7931895706558096"/>
    <s v=""/>
    <m/>
    <n v="1945"/>
    <n v="886.94980849068111"/>
    <e v="#VALUE!"/>
    <m/>
    <n v="1455.7923387218782"/>
    <n v="1.0199986813187014"/>
    <m/>
  </r>
  <r>
    <x v="1939"/>
    <n v="3875.3701169999999"/>
    <n v="21.6988457311578"/>
    <n v="9.5128463422224883"/>
    <m/>
    <n v="2.6196549132219626"/>
    <s v=""/>
    <m/>
    <n v="1946"/>
    <n v="831.86724034022507"/>
    <e v="#VALUE!"/>
    <m/>
    <n v="909.70180101703943"/>
    <n v="1.0349999999999808"/>
    <m/>
  </r>
  <r>
    <x v="1940"/>
    <n v="3166.3000489999999"/>
    <n v="25.015447044335595"/>
    <n v="12.41938420299298"/>
    <m/>
    <n v="2.1402852740471867"/>
    <s v=""/>
    <m/>
    <n v="1947"/>
    <n v="679.66186566193971"/>
    <e v="#VALUE!"/>
    <m/>
    <n v="1187.6504434681895"/>
    <n v="1.0349999999999808"/>
    <m/>
  </r>
  <r>
    <x v="1941"/>
    <n v="3591.0900879999999"/>
    <n v="27.953886596866319"/>
    <n v="15.331587324459745"/>
    <m/>
    <n v="2.4272358883939655"/>
    <s v=""/>
    <m/>
    <n v="1948"/>
    <n v="770.84513507840938"/>
    <e v="#VALUE!"/>
    <m/>
    <n v="1466.1408478350932"/>
    <n v="1.0349999999999808"/>
    <m/>
  </r>
  <r>
    <x v="1942"/>
    <n v="4073.790039"/>
    <n v="26.986547597451224"/>
    <n v="14.268793190373922"/>
    <m/>
    <n v="2.7534235516102137"/>
    <s v=""/>
    <m/>
    <n v="1949"/>
    <n v="874.45905169228195"/>
    <e v="#VALUE!"/>
    <m/>
    <n v="1364.5071513464836"/>
    <n v="1.0349999999999808"/>
    <m/>
  </r>
  <r>
    <x v="1943"/>
    <n v="3916.360107"/>
    <n v="26.852816001449654"/>
    <n v="14.125691762000299"/>
    <m/>
    <n v="2.6469497416857162"/>
    <s v=""/>
    <m/>
    <n v="1950"/>
    <n v="840.66594313077803"/>
    <e v="#VALUE!"/>
    <m/>
    <n v="1350.822537673939"/>
    <n v="1.0349999999999808"/>
    <m/>
  </r>
  <r>
    <x v="1944"/>
    <n v="3901.469971"/>
    <n v="24.959909101459626"/>
    <n v="12.132751003906938"/>
    <m/>
    <n v="2.6368173163330177"/>
    <s v=""/>
    <m/>
    <n v="1951"/>
    <n v="837.46970226380267"/>
    <e v="#VALUE!"/>
    <m/>
    <n v="1160.2400630142854"/>
    <n v="1.045000879120852"/>
    <m/>
  </r>
  <r>
    <x v="1945"/>
    <n v="3628.0200199999999"/>
    <n v="24.95483599094263"/>
    <n v="12.126373661668506"/>
    <m/>
    <n v="2.4519417282908691"/>
    <s v=""/>
    <m/>
    <n v="1952"/>
    <n v="778.77232646692471"/>
    <e v="#VALUE!"/>
    <m/>
    <n v="1159.6302056160582"/>
    <n v="1.045000879120852"/>
    <m/>
  </r>
  <r>
    <x v="1946"/>
    <n v="3681.580078"/>
    <n v="26.982264247926"/>
    <n v="14.091722021182125"/>
    <m/>
    <n v="2.4879451983137213"/>
    <s v=""/>
    <m/>
    <n v="1953"/>
    <n v="790.26925612674597"/>
    <e v="#VALUE!"/>
    <m/>
    <n v="1347.5740531204551"/>
    <n v="1.045000879120852"/>
    <m/>
  </r>
  <r>
    <x v="1947"/>
    <n v="3928.4099120000001"/>
    <n v="26.747563807284727"/>
    <n v="13.844923123056486"/>
    <m/>
    <n v="2.6546792375416777"/>
    <s v=""/>
    <m/>
    <n v="1954"/>
    <n v="843.25249299036864"/>
    <e v="#VALUE!"/>
    <m/>
    <n v="1323.9729778967946"/>
    <n v="1.045000879120852"/>
    <m/>
  </r>
  <r>
    <x v="1948"/>
    <n v="3892.9399410000001"/>
    <n v="28.863353637683048"/>
    <n v="16.0333384709032"/>
    <m/>
    <n v="2.6306414263152269"/>
    <s v=""/>
    <m/>
    <n v="1955"/>
    <n v="835.63868940518762"/>
    <e v="#VALUE!"/>
    <m/>
    <n v="1533.2484472663939"/>
    <n v="1.045000879120852"/>
    <m/>
  </r>
  <r>
    <x v="1949"/>
    <n v="4197.1298829999996"/>
    <n v="28.681953788870175"/>
    <n v="15.829919633180259"/>
    <m/>
    <n v="2.8361229654046189"/>
    <s v=""/>
    <m/>
    <n v="1956"/>
    <n v="900.93455533571205"/>
    <e v="#VALUE!"/>
    <m/>
    <n v="1513.7957538894379"/>
    <n v="1.0500013186813162"/>
    <m/>
  </r>
  <r>
    <x v="1950"/>
    <n v="4171.6201170000004"/>
    <n v="28.598700935485454"/>
    <n v="15.736147478216271"/>
    <m/>
    <n v="2.8188119049224918"/>
    <s v=""/>
    <m/>
    <n v="1957"/>
    <n v="895.45875870120335"/>
    <e v="#VALUE!"/>
    <m/>
    <n v="1504.8284379897407"/>
    <n v="1.0500013186813162"/>
    <m/>
  </r>
  <r>
    <x v="1951"/>
    <n v="4395.8100590000004"/>
    <n v="30.287210354704985"/>
    <n v="17.588028298637273"/>
    <m/>
    <n v="2.9700677171748886"/>
    <s v=""/>
    <m/>
    <n v="1958"/>
    <n v="943.58223148783497"/>
    <e v="#VALUE!"/>
    <m/>
    <n v="1681.921524222889"/>
    <n v="1.0500013186813162"/>
    <m/>
  </r>
  <r>
    <x v="1952"/>
    <n v="4408.4599609999996"/>
    <n v="29.653051807913194"/>
    <n v="16.849497962204108"/>
    <m/>
    <n v="2.9785372090983411"/>
    <s v=""/>
    <m/>
    <n v="1959"/>
    <n v="946.29759511753127"/>
    <e v="#VALUE!"/>
    <m/>
    <n v="1611.2967760676479"/>
    <n v="1.0500013186813162"/>
    <m/>
  </r>
  <r>
    <x v="1953"/>
    <n v="4319.3701170000004"/>
    <n v="29.044580962974702"/>
    <n v="16.156079998025458"/>
    <m/>
    <n v="2.918268482455924"/>
    <s v=""/>
    <m/>
    <n v="1960"/>
    <n v="927.17402228883043"/>
    <e v="#VALUE!"/>
    <m/>
    <n v="1544.9860686118695"/>
    <n v="1.0500013186813162"/>
    <m/>
  </r>
  <r>
    <x v="1954"/>
    <n v="4229.8798829999996"/>
    <n v="29.721613050817311"/>
    <n v="16.907264464491448"/>
    <m/>
    <n v="2.8577323851707548"/>
    <s v=""/>
    <m/>
    <n v="1961"/>
    <n v="907.96450377899316"/>
    <e v="#VALUE!"/>
    <m/>
    <n v="1616.8209156656992"/>
    <n v="1.0500013186813162"/>
    <m/>
  </r>
  <r>
    <x v="1955"/>
    <n v="4324.4599609999996"/>
    <n v="30.009500549394904"/>
    <n v="17.232742480849367"/>
    <m/>
    <n v="2.9215552143997545"/>
    <s v=""/>
    <m/>
    <n v="1962"/>
    <n v="928.26658231644387"/>
    <e v="#VALUE!"/>
    <m/>
    <n v="1647.9459782411425"/>
    <n v="1.0500013186813162"/>
    <m/>
  </r>
  <r>
    <x v="1956"/>
    <n v="4614.5200199999999"/>
    <n v="32.76087524779868"/>
    <n v="20.385367021937558"/>
    <m/>
    <n v="3.1172730247078326"/>
    <s v=""/>
    <m/>
    <n v="1963"/>
    <n v="990.5293994225533"/>
    <e v="#VALUE!"/>
    <m/>
    <n v="1949.42758740255"/>
    <n v="1.0500013186813162"/>
    <m/>
  </r>
  <r>
    <x v="1957"/>
    <n v="4776.2099609999996"/>
    <n v="32.825732535164825"/>
    <n v="20.46364246086279"/>
    <m/>
    <n v="3.2264163752274522"/>
    <s v=""/>
    <m/>
    <n v="1964"/>
    <n v="1025.2369398508638"/>
    <e v="#VALUE!"/>
    <m/>
    <n v="1956.9129713984662"/>
    <n v="1.0500013186813162"/>
    <m/>
  </r>
  <r>
    <x v="1958"/>
    <n v="4789.25"/>
    <n v="33.127532828504023"/>
    <n v="20.837444889604456"/>
    <m/>
    <n v="3.2351409533715465"/>
    <s v=""/>
    <m/>
    <n v="1965"/>
    <n v="1028.0360483048601"/>
    <e v="#VALUE!"/>
    <m/>
    <n v="1992.6592381221849"/>
    <n v="1.0500013186813162"/>
    <m/>
  </r>
  <r>
    <x v="1959"/>
    <n v="4829.580078"/>
    <n v="37.38235186539108"/>
    <n v="26.186944200212444"/>
    <m/>
    <n v="3.2622990314100133"/>
    <s v=""/>
    <m/>
    <n v="1966"/>
    <n v="1036.6930977416082"/>
    <e v="#VALUE!"/>
    <m/>
    <n v="2504.2252807481345"/>
    <n v="1.0850004395604484"/>
    <m/>
  </r>
  <r>
    <x v="1960"/>
    <n v="5464.1601559999999"/>
    <n v="38.752920360134986"/>
    <n v="28.103805393370557"/>
    <m/>
    <n v="3.690850993107393"/>
    <s v=""/>
    <m/>
    <n v="1967"/>
    <n v="1172.9088300003357"/>
    <e v="#VALUE!"/>
    <m/>
    <n v="2687.5323601420196"/>
    <n v="1.0850004395604484"/>
    <m/>
  </r>
  <r>
    <x v="1961"/>
    <n v="5687.5698240000002"/>
    <n v="39.286540727474396"/>
    <n v="28.867449976601023"/>
    <m/>
    <n v="3.8414565234969551"/>
    <s v=""/>
    <m/>
    <n v="1968"/>
    <n v="1220.8648131383679"/>
    <e v="#VALUE!"/>
    <m/>
    <n v="2760.5587528440969"/>
    <n v="1.0900008791208562"/>
    <m/>
  </r>
  <r>
    <x v="1962"/>
    <n v="5741.580078"/>
    <n v="38.458297382835937"/>
    <n v="27.646980906020243"/>
    <m/>
    <n v="3.8778347989125388"/>
    <s v=""/>
    <m/>
    <n v="1969"/>
    <n v="1232.4583795819867"/>
    <e v="#VALUE!"/>
    <m/>
    <n v="2643.8467960173525"/>
    <n v="1.0900008791208562"/>
    <m/>
  </r>
  <r>
    <x v="1963"/>
    <n v="5603.8198240000002"/>
    <n v="38.35240687729501"/>
    <n v="27.491458561945354"/>
    <m/>
    <n v="3.7846936961429085"/>
    <s v=""/>
    <m/>
    <n v="1970"/>
    <n v="1202.8874640658551"/>
    <e v="#VALUE!"/>
    <m/>
    <n v="2628.9743854460421"/>
    <n v="1.0900008791208562"/>
    <m/>
  </r>
  <r>
    <x v="1964"/>
    <n v="5583.7402339999999"/>
    <n v="39.15652398811357"/>
    <n v="28.64084609283595"/>
    <m/>
    <n v="3.7710342405419732"/>
    <s v=""/>
    <m/>
    <n v="1971"/>
    <n v="1198.5772813952528"/>
    <e v="#VALUE!"/>
    <m/>
    <n v="2738.888902016844"/>
    <n v="1.0900008791208562"/>
    <m/>
  </r>
  <r>
    <x v="1965"/>
    <n v="5708.1098629999997"/>
    <n v="41.23012566498187"/>
    <n v="31.670522622531536"/>
    <m/>
    <n v="3.8549281642653042"/>
    <s v=""/>
    <m/>
    <n v="1972"/>
    <n v="1225.2738334496039"/>
    <e v="#VALUE!"/>
    <m/>
    <n v="3028.6131439958453"/>
    <n v="1.0900008791208562"/>
    <m/>
  </r>
  <r>
    <x v="1966"/>
    <n v="6006"/>
    <n v="40.669166622151643"/>
    <n v="30.797718222035769"/>
    <m/>
    <n v="4.0557892794329531"/>
    <s v=""/>
    <m/>
    <n v="1973"/>
    <n v="1289.2174152777552"/>
    <e v="#VALUE!"/>
    <m/>
    <n v="2945.1479321651354"/>
    <n v="1.1049982417582456"/>
    <m/>
  </r>
  <r>
    <x v="1967"/>
    <n v="5935.5200199999999"/>
    <n v="37.8963402395608"/>
    <n v="26.594967508971926"/>
    <m/>
    <n v="4.0080905597328247"/>
    <s v=""/>
    <m/>
    <n v="1974"/>
    <n v="1274.0885412110838"/>
    <e v="#VALUE!"/>
    <m/>
    <n v="2543.2440481582589"/>
    <n v="1.1049982417582456"/>
    <m/>
  </r>
  <r>
    <x v="1968"/>
    <n v="5524.6000979999999"/>
    <n v="39.429256906768117"/>
    <n v="28.743088046949197"/>
    <m/>
    <n v="3.7305107382819767"/>
    <s v=""/>
    <m/>
    <n v="1975"/>
    <n v="1185.8825605705615"/>
    <e v="#VALUE!"/>
    <m/>
    <n v="2748.6661743967729"/>
    <n v="1.1049982417582456"/>
    <m/>
  </r>
  <r>
    <x v="1969"/>
    <n v="5747.9501950000003"/>
    <n v="40.481014944178767"/>
    <n v="30.272898143560365"/>
    <m/>
    <n v="3.8812278617792044"/>
    <s v=""/>
    <m/>
    <n v="1976"/>
    <n v="1233.8257565006943"/>
    <e v="#VALUE!"/>
    <m/>
    <n v="2894.9600332520708"/>
    <n v="1.1049982417582456"/>
    <m/>
  </r>
  <r>
    <x v="1970"/>
    <n v="5899.7402339999999"/>
    <n v="39.626965853225599"/>
    <n v="28.992076261069254"/>
    <m/>
    <n v="3.9836184057212609"/>
    <s v=""/>
    <m/>
    <n v="1977"/>
    <n v="1266.4082343136295"/>
    <e v="#VALUE!"/>
    <m/>
    <n v="2772.4766112175275"/>
    <n v="1.1049982417582456"/>
    <m/>
  </r>
  <r>
    <x v="1971"/>
    <n v="6114.8500979999999"/>
    <n v="42.019269311872492"/>
    <n v="32.480998141433346"/>
    <m/>
    <n v="4.1285423527177567"/>
    <s v=""/>
    <m/>
    <n v="1978"/>
    <n v="1312.582623735346"/>
    <e v="#VALUE!"/>
    <m/>
    <n v="3106.1179215042084"/>
    <n v="1.1300004395604528"/>
    <m/>
  </r>
  <r>
    <x v="1972"/>
    <n v="6132.0200199999999"/>
    <n v="44.330460311134715"/>
    <n v="36.049813893130157"/>
    <m/>
    <n v="4.1400271530863026"/>
    <s v=""/>
    <m/>
    <n v="1979"/>
    <n v="1316.2682318707707"/>
    <e v="#VALUE!"/>
    <m/>
    <n v="3447.3993844883012"/>
    <n v="1.1300004395604528"/>
    <m/>
  </r>
  <r>
    <x v="1973"/>
    <n v="6440.9702150000003"/>
    <n v="46.374149740838057"/>
    <n v="39.369004045645312"/>
    <m/>
    <n v="4.3485013835896362"/>
    <s v=""/>
    <m/>
    <n v="1980"/>
    <n v="1382.5859095010503"/>
    <e v="#VALUE!"/>
    <m/>
    <n v="3764.8094583017732"/>
    <n v="1.1300004395604528"/>
    <m/>
  </r>
  <r>
    <x v="1974"/>
    <n v="6777.7700199999999"/>
    <n v="48.501549942583154"/>
    <n v="42.975964132847714"/>
    <m/>
    <n v="4.5757664166498477"/>
    <s v=""/>
    <m/>
    <n v="1981"/>
    <n v="1454.8816427791307"/>
    <e v="#VALUE!"/>
    <m/>
    <n v="4109.7386171972385"/>
    <n v="1.1300004395604528"/>
    <m/>
  </r>
  <r>
    <x v="1975"/>
    <n v="7087.5297849999997"/>
    <n v="49.381916557198686"/>
    <n v="44.530796404946784"/>
    <m/>
    <n v="4.7847649861379162"/>
    <s v=""/>
    <m/>
    <n v="1982"/>
    <n v="1521.373098588379"/>
    <e v="#VALUE!"/>
    <m/>
    <n v="4258.4253159332429"/>
    <n v="1.1300004395604528"/>
    <m/>
  </r>
  <r>
    <x v="1976"/>
    <n v="7403.2202150000003"/>
    <n v="48.109029943860925"/>
    <n v="42.220013026871506"/>
    <m/>
    <n v="4.9974961850215891"/>
    <s v=""/>
    <m/>
    <n v="1983"/>
    <n v="1589.1376007849362"/>
    <e v="#VALUE!"/>
    <m/>
    <n v="4037.4479422669506"/>
    <n v="1.1850013186813282"/>
    <m/>
  </r>
  <r>
    <x v="1977"/>
    <n v="7023.1000979999999"/>
    <n v="48.936909651053831"/>
    <n v="43.667886380924017"/>
    <m/>
    <n v="4.7407751519084584"/>
    <s v=""/>
    <m/>
    <n v="1984"/>
    <n v="1507.5429496471045"/>
    <e v="#VALUE!"/>
    <m/>
    <n v="4175.906291160919"/>
    <n v="1.1850013186813282"/>
    <m/>
  </r>
  <r>
    <x v="1978"/>
    <n v="7141.3798829999996"/>
    <n v="51.091328246860883"/>
    <n v="47.507129803022004"/>
    <m/>
    <n v="4.8204916136920435"/>
    <s v=""/>
    <m/>
    <n v="1985"/>
    <n v="1532.9322867595433"/>
    <e v="#VALUE!"/>
    <m/>
    <n v="4543.0484198131717"/>
    <n v="1.1850013186813282"/>
    <m/>
  </r>
  <r>
    <x v="1979"/>
    <n v="7446.830078"/>
    <n v="48.920696481307679"/>
    <n v="43.465237233640707"/>
    <m/>
    <n v="5.0265422386532812"/>
    <s v=""/>
    <m/>
    <n v="1986"/>
    <n v="1598.4986721897776"/>
    <e v="#VALUE!"/>
    <m/>
    <n v="4156.5272023344796"/>
    <n v="1.1850013186813282"/>
    <m/>
  </r>
  <r>
    <x v="1980"/>
    <n v="7173.7299800000001"/>
    <n v="45.317015196185224"/>
    <n v="37.057196754164977"/>
    <m/>
    <n v="4.8420761387176112"/>
    <s v=""/>
    <m/>
    <n v="1987"/>
    <n v="1539.8763940586318"/>
    <e v="#VALUE!"/>
    <m/>
    <n v="3543.7341690553112"/>
    <n v="1.1850013186813282"/>
    <m/>
  </r>
  <r>
    <x v="1981"/>
    <n v="5938.25"/>
    <n v="44.910449935157459"/>
    <n v="36.379263554858539"/>
    <m/>
    <n v="4.0078471919433953"/>
    <s v=""/>
    <m/>
    <n v="1988"/>
    <n v="1274.6745448340209"/>
    <e v="#VALUE!"/>
    <m/>
    <n v="3478.9042506279498"/>
    <n v="1.2399982417582576"/>
    <m/>
  </r>
  <r>
    <x v="1982"/>
    <n v="6561.4799800000001"/>
    <n v="45.427651193772796"/>
    <n v="37.212735560791288"/>
    <m/>
    <n v="4.4283626758256904"/>
    <s v=""/>
    <m/>
    <n v="1989"/>
    <n v="1408.4539227792768"/>
    <e v="#VALUE!"/>
    <m/>
    <n v="3558.6081539201755"/>
    <n v="1.2399982417582576"/>
    <m/>
  </r>
  <r>
    <x v="1983"/>
    <n v="6634.7597660000001"/>
    <n v="50.076444403255749"/>
    <n v="44.823649011016194"/>
    <m/>
    <n v="4.4777028789588496"/>
    <s v=""/>
    <m/>
    <n v="1990"/>
    <n v="1424.1837889629312"/>
    <e v="#VALUE!"/>
    <m/>
    <n v="4286.4304506310909"/>
    <n v="1.2399982417582576"/>
    <m/>
  </r>
  <r>
    <x v="1984"/>
    <n v="7323.2402339999999"/>
    <n v="53.877922224785536"/>
    <n v="51.622935503769327"/>
    <m/>
    <n v="4.9422196980050543"/>
    <s v=""/>
    <m/>
    <n v="1991"/>
    <n v="1571.9695048177728"/>
    <e v="#VALUE!"/>
    <m/>
    <n v="4936.6378591787288"/>
    <n v="1.2399982417582576"/>
    <m/>
  </r>
  <r>
    <x v="1985"/>
    <n v="7853.5698240000002"/>
    <n v="52.758416747980071"/>
    <n v="49.471738640607775"/>
    <m/>
    <n v="5.2999841619939954"/>
    <s v=""/>
    <m/>
    <n v="1992"/>
    <n v="1685.8073575092667"/>
    <e v="#VALUE!"/>
    <m/>
    <n v="4730.9215477447451"/>
    <n v="1.2399982417582576"/>
    <m/>
  </r>
  <r>
    <x v="1986"/>
    <n v="8039.0698240000002"/>
    <n v="56.117361626798974"/>
    <n v="55.751187961824662"/>
    <m/>
    <n v="5.4247452995558438"/>
    <s v=""/>
    <m/>
    <n v="1993"/>
    <n v="1725.6258441116681"/>
    <e v="#VALUE!"/>
    <m/>
    <n v="5331.4175666441351"/>
    <n v="1.2708791208791457"/>
    <m/>
  </r>
  <r>
    <x v="1987"/>
    <n v="8205.7402340000008"/>
    <n v="55.225859179997343"/>
    <n v="53.973384214415297"/>
    <m/>
    <n v="5.5370699786678292"/>
    <s v=""/>
    <m/>
    <n v="1994"/>
    <n v="1761.4024666863409"/>
    <e v="#VALUE!"/>
    <m/>
    <n v="5161.4083798358788"/>
    <n v="1.2708791208791457"/>
    <m/>
  </r>
  <r>
    <x v="1988"/>
    <n v="8077.9501950000003"/>
    <n v="56.467087420426935"/>
    <n v="56.39281912928773"/>
    <m/>
    <n v="5.4506979358902781"/>
    <s v=""/>
    <m/>
    <n v="1995"/>
    <n v="1733.9717068165733"/>
    <e v="#VALUE!"/>
    <m/>
    <n v="5392.7759663944935"/>
    <n v="1.2708791208791457"/>
    <m/>
  </r>
  <r>
    <x v="1989"/>
    <n v="8074.0200199999999"/>
    <n v="56.461861339666115"/>
    <n v="56.36894242777943"/>
    <m/>
    <n v="5.4477624079245466"/>
    <s v=""/>
    <m/>
    <n v="1996"/>
    <n v="1733.1280754387694"/>
    <e v="#VALUE!"/>
    <m/>
    <n v="5390.4926667822583"/>
    <n v="1.2708791208791457"/>
    <m/>
  </r>
  <r>
    <x v="1990"/>
    <n v="9352.7197269999997"/>
    <n v="67.159197254089591"/>
    <n v="77.700617931765976"/>
    <m/>
    <n v="6.3100433887158074"/>
    <s v=""/>
    <m/>
    <n v="1997"/>
    <n v="2007.6072514585767"/>
    <e v="#VALUE!"/>
    <m/>
    <n v="7430.414570971654"/>
    <n v="1.2849982417582619"/>
    <m/>
  </r>
  <r>
    <x v="1991"/>
    <n v="9823.4296880000002"/>
    <n v="68.796558005088656"/>
    <n v="81.479633490518012"/>
    <m/>
    <n v="6.6274469913951899"/>
    <s v=""/>
    <m/>
    <n v="1998"/>
    <n v="2108.6474577965578"/>
    <e v="#VALUE!"/>
    <m/>
    <n v="7791.7971830937131"/>
    <n v="1.2849982417582619"/>
    <m/>
  </r>
  <r>
    <x v="1992"/>
    <n v="10077.400390999999"/>
    <n v="67.625018065707479"/>
    <n v="78.695212328181441"/>
    <m/>
    <n v="6.79861318505173"/>
    <s v=""/>
    <m/>
    <n v="1999"/>
    <n v="2163.163517283393"/>
    <e v="#VALUE!"/>
    <m/>
    <n v="7525.5264103887112"/>
    <n v="1.2849982417582619"/>
    <m/>
  </r>
  <r>
    <x v="1993"/>
    <n v="9906.7900389999995"/>
    <n v="69.976877414226195"/>
    <n v="84.158897210239743"/>
    <m/>
    <n v="6.6833387340940176"/>
    <s v=""/>
    <m/>
    <n v="2000"/>
    <n v="2126.541166796369"/>
    <e v="#VALUE!"/>
    <m/>
    <n v="8048.0118788375567"/>
    <n v="1.2849982417582619"/>
    <m/>
  </r>
  <r>
    <x v="1994"/>
    <n v="10198.599609000001"/>
    <n v="75.042970150224662"/>
    <n v="96.333062471188754"/>
    <m/>
    <n v="6.8800208227405504"/>
    <s v=""/>
    <m/>
    <n v="2001"/>
    <n v="2189.1795250362479"/>
    <e v="#VALUE!"/>
    <m/>
    <n v="9212.2123363398459"/>
    <n v="1.2849982417582619"/>
    <m/>
  </r>
  <r>
    <x v="1995"/>
    <n v="11315.400390999999"/>
    <n v="79.695023108747435"/>
    <n v="108.23808499173217"/>
    <m/>
    <n v="7.6328235970508214"/>
    <s v=""/>
    <m/>
    <n v="2002"/>
    <n v="2428.9063011851349"/>
    <e v="#VALUE!"/>
    <m/>
    <n v="10350.675004449813"/>
    <n v="1.2899986813186695"/>
    <m/>
  </r>
  <r>
    <x v="1996"/>
    <n v="11685.700194999999"/>
    <n v="81.460373934049429"/>
    <n v="113.01984916343486"/>
    <m/>
    <n v="7.8824048291397926"/>
    <s v=""/>
    <m/>
    <n v="2003"/>
    <n v="2508.3929738775655"/>
    <e v="#VALUE!"/>
    <m/>
    <n v="10807.949233691741"/>
    <n v="1.2899986813186695"/>
    <m/>
  </r>
  <r>
    <x v="1997"/>
    <n v="11923.400390999999"/>
    <n v="97.685142044461656"/>
    <n v="158.02218838423909"/>
    <m/>
    <n v="8.0425324171225618"/>
    <s v=""/>
    <m/>
    <n v="2004"/>
    <n v="2559.4164890787206"/>
    <e v="#VALUE!"/>
    <m/>
    <n v="15111.4676094107"/>
    <n v="1.2899986813186695"/>
    <m/>
  </r>
  <r>
    <x v="1998"/>
    <n v="14266.099609000001"/>
    <n v="122.3371701495477"/>
    <n v="237.75147453886945"/>
    <m/>
    <n v="9.6224716557921823"/>
    <s v=""/>
    <m/>
    <n v="2005"/>
    <n v="3062.28838894605"/>
    <e v="#VALUE!"/>
    <m/>
    <n v="22735.881228576229"/>
    <n v="1.2899986813186695"/>
    <m/>
  </r>
  <r>
    <x v="1999"/>
    <n v="17802.900390999999"/>
    <n v="113.23171143566414"/>
    <n v="202.33604962149903"/>
    <m/>
    <n v="12.007728138694455"/>
    <s v=""/>
    <m/>
    <n v="2006"/>
    <n v="3821.480057697695"/>
    <e v="#VALUE!"/>
    <m/>
    <n v="19349.14768194894"/>
    <n v="1.2899986813186695"/>
    <m/>
  </r>
  <r>
    <x v="2000"/>
    <n v="15427.400390999999"/>
    <n v="115.7300375687169"/>
    <n v="211.18914389347452"/>
    <m/>
    <n v="10.404684715297408"/>
    <s v=""/>
    <m/>
    <n v="2007"/>
    <n v="3311.567308781227"/>
    <e v="#VALUE!"/>
    <m/>
    <n v="20195.758203559464"/>
    <n v="1.3200013186813404"/>
    <m/>
  </r>
  <r>
    <x v="2001"/>
    <n v="16919.800781000002"/>
    <n v="118.98765076595129"/>
    <n v="223.05182283138873"/>
    <m/>
    <n v="11.410905668623419"/>
    <s v=""/>
    <m/>
    <n v="2008"/>
    <n v="3631.9183865959649"/>
    <e v="#VALUE!"/>
    <m/>
    <n v="21330.171606918004"/>
    <n v="1.3200013186813404"/>
    <m/>
  </r>
  <r>
    <x v="2002"/>
    <n v="17500"/>
    <n v="112.09308671829099"/>
    <n v="197.17950232001076"/>
    <m/>
    <n v="11.801891426055343"/>
    <s v=""/>
    <m/>
    <n v="2009"/>
    <n v="3756.4610002265595"/>
    <e v="#VALUE!"/>
    <m/>
    <n v="18856.033402748097"/>
    <n v="1.3200013186813404"/>
    <m/>
  </r>
  <r>
    <x v="2003"/>
    <n v="16384.599609000001"/>
    <n v="113.14516007134281"/>
    <n v="200.85690150100908"/>
    <m/>
    <n v="11.049384728349255"/>
    <s v=""/>
    <m/>
    <n v="2010"/>
    <n v="3517.0348248877622"/>
    <e v="#VALUE!"/>
    <m/>
    <n v="19207.698565588431"/>
    <n v="1.3200013186813404"/>
    <m/>
  </r>
  <r>
    <x v="2004"/>
    <n v="16601.300781000002"/>
    <n v="120.93967001807958"/>
    <n v="228.5035160437657"/>
    <m/>
    <n v="11.195231460268406"/>
    <s v=""/>
    <m/>
    <n v="2011"/>
    <n v="3563.5507963918417"/>
    <e v="#VALUE!"/>
    <m/>
    <n v="21851.510326737276"/>
    <n v="1.3200013186813404"/>
    <m/>
  </r>
  <r>
    <x v="2005"/>
    <n v="19106.400390999999"/>
    <n v="130.53838978790998"/>
    <n v="264.68051983005915"/>
    <m/>
    <n v="12.883561124535314"/>
    <s v=""/>
    <m/>
    <n v="2012"/>
    <n v="4101.2827384859993"/>
    <e v="#VALUE!"/>
    <m/>
    <n v="25311.072724346923"/>
    <n v="1.3550004395604167"/>
    <m/>
  </r>
  <r>
    <x v="2006"/>
    <n v="19118.300781000002"/>
    <n v="121.38977027334585"/>
    <n v="227.55379187269685"/>
    <m/>
    <n v="12.891250094931705"/>
    <s v=""/>
    <m/>
    <n v="2013"/>
    <n v="4103.8372156815703"/>
    <e v="#VALUE!"/>
    <m/>
    <n v="21760.689371808563"/>
    <n v="1.3550004395604167"/>
    <m/>
  </r>
  <r>
    <x v="2007"/>
    <n v="17760.300781000002"/>
    <n v="113.50925272158331"/>
    <n v="197.9850079127888"/>
    <m/>
    <n v="11.975254637665483"/>
    <s v=""/>
    <m/>
    <n v="2014"/>
    <n v="3812.3358420639893"/>
    <e v="#VALUE!"/>
    <m/>
    <n v="18933.062912331061"/>
    <n v="1.3550004395604167"/>
    <m/>
  </r>
  <r>
    <x v="2008"/>
    <n v="16642.400390999999"/>
    <n v="107.88642473382164"/>
    <n v="178.34886203173681"/>
    <m/>
    <n v="11.221194828844109"/>
    <s v=""/>
    <m/>
    <n v="2015"/>
    <n v="3572.3730296540994"/>
    <e v="#VALUE!"/>
    <m/>
    <n v="17055.282421570711"/>
    <n v="1.3550004395604167"/>
    <m/>
  </r>
  <r>
    <x v="2009"/>
    <n v="15898"/>
    <n v="94.41789493932734"/>
    <n v="133.80280781704772"/>
    <m/>
    <n v="10.719001349076571"/>
    <s v=""/>
    <m/>
    <n v="2016"/>
    <n v="3412.5838275201054"/>
    <e v="#VALUE!"/>
    <m/>
    <n v="12795.398020049117"/>
    <n v="1.3550004395604167"/>
    <m/>
  </r>
  <r>
    <x v="2010"/>
    <n v="14036.599609000001"/>
    <n v="109.88924853939187"/>
    <n v="177.56809568595767"/>
    <m/>
    <n v="9.4629932445549478"/>
    <s v=""/>
    <m/>
    <n v="2017"/>
    <n v="3013.0250861145073"/>
    <e v="#VALUE!"/>
    <m/>
    <n v="16980.618695764875"/>
    <n v="1.4450004395604248"/>
    <m/>
  </r>
  <r>
    <x v="2011"/>
    <n v="16163.5"/>
    <n v="108.09370297494732"/>
    <n v="171.74484430120307"/>
    <m/>
    <n v="10.896592803528433"/>
    <s v=""/>
    <m/>
    <n v="2018"/>
    <n v="3469.5747072663999"/>
    <e v="#VALUE!"/>
    <m/>
    <n v="16423.748324698983"/>
    <n v="1.4450004395604248"/>
    <m/>
  </r>
  <r>
    <x v="2012"/>
    <n v="15864.099609000001"/>
    <n v="94.99"/>
    <n v="130.08966183155479"/>
    <m/>
    <n v="10.694474242422482"/>
    <s v=""/>
    <m/>
    <n v="2019"/>
    <n v="3405.3069419953094"/>
    <e v="#VALUE!"/>
    <m/>
    <n v="12440.314434240567"/>
    <n v="1.4450004395604248"/>
    <m/>
  </r>
  <r>
    <x v="2013"/>
    <n v="14695.799805000001"/>
    <n v="100"/>
    <n v="143.79500295894465"/>
    <m/>
    <n v="9.9066297989699041"/>
    <s v=""/>
    <m/>
    <n v="2020"/>
    <n v="3154.5256476925474"/>
    <e v="#VALUE!"/>
    <m/>
    <n v="13750.939357487947"/>
    <n v="1.4450004395604248"/>
    <m/>
  </r>
  <r>
    <x v="2014"/>
    <n v="13625"/>
    <n v="102.71"/>
    <n v="151.51644083832096"/>
    <m/>
    <n v="9.1838335350175697"/>
    <s v=""/>
    <m/>
    <n v="2021"/>
    <n v="2924.6732073192497"/>
    <e v="#VALUE!"/>
    <m/>
    <n v="14489.330969484567"/>
    <n v="1.4349995604395533"/>
    <m/>
  </r>
  <r>
    <x v="2015"/>
    <n v="14978.200194999999"/>
    <n v="103.51"/>
    <n v="153.85840105539774"/>
    <m/>
    <n v="10.095685650394586"/>
    <s v=""/>
    <m/>
    <n v="2022"/>
    <n v="3215.1442792059056"/>
    <e v="#VALUE!"/>
    <m/>
    <n v="14713.289745937089"/>
    <n v="1.4349995604395533"/>
    <m/>
  </r>
  <r>
    <x v="2016"/>
    <n v="15270.700194999999"/>
    <n v="102.99"/>
    <n v="152.2943813153654"/>
    <m/>
    <n v="10.292570150378053"/>
    <s v=""/>
    <m/>
    <n v="2023"/>
    <n v="3277.9308416382637"/>
    <e v="#VALUE!"/>
    <m/>
    <n v="14563.724460937308"/>
    <n v="1.4349995604395533"/>
    <m/>
  </r>
  <r>
    <x v="2017"/>
    <n v="15477.200194999999"/>
    <n v="114.53"/>
    <n v="186.40124733205599"/>
    <m/>
    <n v="10.431481237636005"/>
    <s v=""/>
    <m/>
    <n v="2024"/>
    <n v="3322.2570814409373"/>
    <e v="#VALUE!"/>
    <m/>
    <n v="17825.322128579381"/>
    <n v="1.4349995604395533"/>
    <m/>
  </r>
  <r>
    <x v="2018"/>
    <n v="16476.199218999998"/>
    <n v="103.01"/>
    <n v="148.84967702432888"/>
    <m/>
    <n v="11.10392972420459"/>
    <s v=""/>
    <m/>
    <n v="2025"/>
    <n v="3536.6971313221025"/>
    <e v="#VALUE!"/>
    <m/>
    <n v="14234.311624358796"/>
    <n v="1.4299991208791456"/>
    <m/>
  </r>
  <r>
    <x v="2019"/>
    <n v="15123.700194999999"/>
    <n v="101.89"/>
    <n v="145.59551822474222"/>
    <m/>
    <n v="10.192164531220897"/>
    <s v=""/>
    <m/>
    <n v="2026"/>
    <n v="3246.3765692363604"/>
    <e v="#VALUE!"/>
    <m/>
    <n v="13923.120418879089"/>
    <n v="1.4299991208791456"/>
    <m/>
  </r>
  <r>
    <x v="2020"/>
    <n v="14588.5"/>
    <n v="99.79"/>
    <n v="139.57729981899018"/>
    <m/>
    <n v="9.8312265103627716"/>
    <s v=""/>
    <m/>
    <n v="2027"/>
    <n v="3131.4932172460094"/>
    <e v="#VALUE!"/>
    <m/>
    <n v="13347.605591279398"/>
    <n v="1.4299991208791456"/>
    <m/>
  </r>
  <r>
    <x v="2021"/>
    <n v="14968.200194999999"/>
    <n v="92.42"/>
    <n v="118.94613268574031"/>
    <m/>
    <n v="10.086844876985678"/>
    <s v=""/>
    <m/>
    <n v="2028"/>
    <n v="3212.9977300629189"/>
    <e v="#VALUE!"/>
    <m/>
    <n v="11374.67244140828"/>
    <n v="1.4299991208791456"/>
    <m/>
  </r>
  <r>
    <x v="2022"/>
    <n v="13453.900390999999"/>
    <n v="96.36"/>
    <n v="129.0724440429604"/>
    <m/>
    <n v="9.0661450512394577"/>
    <s v=""/>
    <m/>
    <n v="2029"/>
    <n v="2887.9458354128205"/>
    <e v="#VALUE!"/>
    <m/>
    <n v="12343.039147641677"/>
    <n v="1.4299991208791456"/>
    <m/>
  </r>
  <r>
    <x v="2023"/>
    <n v="13836.099609000001"/>
    <n v="77.239999999999995"/>
    <n v="77.813563083237469"/>
    <m/>
    <n v="9.3227260011931143"/>
    <s v=""/>
    <m/>
    <n v="2030"/>
    <n v="2969.9867757976258"/>
    <e v="#VALUE!"/>
    <m/>
    <n v="7441.2153769568949"/>
    <n v="1.4299991208791456"/>
    <m/>
  </r>
  <r>
    <x v="2024"/>
    <n v="11431.099609000001"/>
    <n v="75.83"/>
    <n v="74.963687442291317"/>
    <m/>
    <n v="7.7020431223108021"/>
    <s v=""/>
    <m/>
    <n v="2031"/>
    <n v="2453.7417069093472"/>
    <e v="#VALUE!"/>
    <m/>
    <n v="7168.6852729294178"/>
    <n v="1.4299991208791456"/>
    <m/>
  </r>
  <r>
    <x v="2025"/>
    <n v="11198.799805000001"/>
    <n v="81.78"/>
    <n v="86.717400988943879"/>
    <m/>
    <n v="7.545327834480597"/>
    <s v=""/>
    <m/>
    <n v="2032"/>
    <n v="2403.8774123901317"/>
    <e v="#VALUE!"/>
    <m/>
    <n v="8292.6784498790366"/>
    <n v="1.4299991208791456"/>
    <m/>
  </r>
  <r>
    <x v="2026"/>
    <n v="11429.799805000001"/>
    <n v="78.72"/>
    <n v="80.218349557726427"/>
    <m/>
    <n v="7.7007664632658654"/>
    <s v=""/>
    <m/>
    <n v="2033"/>
    <n v="2453.4626975931219"/>
    <e v="#VALUE!"/>
    <m/>
    <n v="7671.182151169809"/>
    <n v="1.4299991208791456"/>
    <m/>
  </r>
  <r>
    <x v="2027"/>
    <n v="11633.099609000001"/>
    <n v="71.59"/>
    <n v="65.663443444922777"/>
    <m/>
    <n v="7.8371266465699225"/>
    <s v=""/>
    <m/>
    <n v="2034"/>
    <n v="2497.1019995976767"/>
    <e v="#VALUE!"/>
    <m/>
    <n v="6279.314372786459"/>
    <n v="1.4299991208791456"/>
    <m/>
  </r>
  <r>
    <x v="2028"/>
    <n v="10944.5"/>
    <n v="76.69"/>
    <n v="75.01009889646609"/>
    <m/>
    <n v="7.3730306631108888"/>
    <s v=""/>
    <m/>
    <n v="2035"/>
    <n v="2349.2907095416904"/>
    <e v="#VALUE!"/>
    <m/>
    <n v="7173.123543235879"/>
    <n v="1.4299991208791456"/>
    <m/>
  </r>
  <r>
    <x v="2029"/>
    <n v="10903.400390999999"/>
    <n v="76.86"/>
    <n v="75.333671974294788"/>
    <m/>
    <n v="7.3451517240423421"/>
    <s v=""/>
    <m/>
    <n v="2036"/>
    <n v="2340.4684764940866"/>
    <e v="#VALUE!"/>
    <m/>
    <n v="7204.0664388816231"/>
    <n v="1.4299991208791456"/>
    <m/>
  </r>
  <r>
    <x v="2030"/>
    <n v="11421.700194999999"/>
    <n v="77.17"/>
    <n v="75.932309128716597"/>
    <m/>
    <n v="7.6941077393098443"/>
    <s v=""/>
    <m/>
    <n v="2037"/>
    <n v="2451.7240765027191"/>
    <e v="#VALUE!"/>
    <m/>
    <n v="7261.3133740198609"/>
    <n v="1.4299991208791456"/>
    <m/>
  </r>
  <r>
    <x v="2031"/>
    <n v="11256"/>
    <n v="75.540000000000006"/>
    <n v="72.715927453661706"/>
    <m/>
    <n v="7.5822882001448564"/>
    <s v=""/>
    <m/>
    <n v="2038"/>
    <n v="2416.1557153457229"/>
    <e v="#VALUE!"/>
    <m/>
    <n v="6953.7347485175333"/>
    <n v="1.4299991208791456"/>
    <m/>
  </r>
  <r>
    <x v="2032"/>
    <n v="11755.5"/>
    <n v="76.97"/>
    <n v="75.442026449873509"/>
    <m/>
    <n v="7.9181440451279199"/>
    <s v=""/>
    <m/>
    <n v="2039"/>
    <n v="2523.3758450379041"/>
    <e v="#VALUE!"/>
    <m/>
    <n v="7214.428244174821"/>
    <n v="1.4249986813186815"/>
    <m/>
  </r>
  <r>
    <x v="2033"/>
    <n v="11306.799805000001"/>
    <n v="68.510000000000005"/>
    <n v="58.850900046789214"/>
    <m/>
    <n v="7.6157151411645918"/>
    <s v=""/>
    <m/>
    <n v="2040"/>
    <n v="2427.0601431343866"/>
    <e v="#VALUE!"/>
    <m/>
    <n v="5627.8392226747674"/>
    <n v="1.4249986813186815"/>
    <m/>
  </r>
  <r>
    <x v="2034"/>
    <n v="10108.200194999999"/>
    <n v="68.86"/>
    <n v="59.445122923261273"/>
    <m/>
    <n v="6.8082190348293672"/>
    <s v=""/>
    <m/>
    <n v="2041"/>
    <n v="2169.7748465714285"/>
    <e v="#VALUE!"/>
    <m/>
    <n v="5684.6640258393973"/>
    <n v="1.4249986813186815"/>
    <m/>
  </r>
  <r>
    <x v="2035"/>
    <n v="10237.299805000001"/>
    <n v="62.57"/>
    <n v="48.579331968106004"/>
    <m/>
    <n v="6.8949925804139101"/>
    <s v=""/>
    <m/>
    <n v="2042"/>
    <n v="2197.4867122919695"/>
    <e v="#VALUE!"/>
    <m/>
    <n v="4645.5817947403029"/>
    <n v="1.4249986813186815"/>
    <m/>
  </r>
  <r>
    <x v="2036"/>
    <n v="9142.2802730000003"/>
    <n v="59.1"/>
    <n v="43.185970311715216"/>
    <m/>
    <n v="6.1573183543749979"/>
    <s v=""/>
    <m/>
    <n v="2043"/>
    <n v="1962.4353884951499"/>
    <e v="#VALUE!"/>
    <m/>
    <n v="4129.8212499096508"/>
    <n v="1.4249986813186815"/>
    <m/>
  </r>
  <r>
    <x v="2037"/>
    <n v="8270.5400389999995"/>
    <n v="49.91"/>
    <n v="29.744569379926208"/>
    <m/>
    <n v="5.569767091028444"/>
    <s v=""/>
    <m/>
    <n v="2044"/>
    <n v="1775.3120632751854"/>
    <e v="#VALUE!"/>
    <m/>
    <n v="2844.4366030907031"/>
    <n v="1.5000013186813004"/>
    <m/>
  </r>
  <r>
    <x v="2038"/>
    <n v="7051.75"/>
    <n v="51.96"/>
    <n v="32.184186177542664"/>
    <m/>
    <n v="4.7488534764538937"/>
    <s v=""/>
    <m/>
    <n v="2045"/>
    <n v="1513.6927919055795"/>
    <e v="#VALUE!"/>
    <m/>
    <n v="3077.7341582853778"/>
    <n v="1.5000013186813004"/>
    <m/>
  </r>
  <r>
    <x v="2039"/>
    <n v="7755.4902339999999"/>
    <n v="56.65"/>
    <n v="37.989659380001726"/>
    <m/>
    <n v="5.2226366757821623"/>
    <s v=""/>
    <m/>
    <n v="2046"/>
    <n v="1664.7540915233687"/>
    <e v="#VALUE!"/>
    <m/>
    <n v="3632.9044236340883"/>
    <n v="1.5000013186813004"/>
    <m/>
  </r>
  <r>
    <x v="2040"/>
    <n v="7637.8598629999997"/>
    <n v="57.31"/>
    <n v="38.870222296016898"/>
    <m/>
    <n v="5.1432891557651619"/>
    <s v=""/>
    <m/>
    <n v="2047"/>
    <n v="1639.5041543174441"/>
    <e v="#VALUE!"/>
    <m/>
    <n v="3717.1115727659294"/>
    <n v="1.5000013186813004"/>
    <m/>
  </r>
  <r>
    <x v="2041"/>
    <n v="8271.8398440000001"/>
    <n v="59.28"/>
    <n v="41.537556732158329"/>
    <m/>
    <n v="5.5700625056363737"/>
    <s v=""/>
    <m/>
    <n v="2048"/>
    <n v="1775.5910728060655"/>
    <e v="#VALUE!"/>
    <m/>
    <n v="3972.1854857863441"/>
    <n v="1.5000013186813004"/>
    <m/>
  </r>
  <r>
    <x v="2042"/>
    <n v="8141.4301759999998"/>
    <n v="61.15"/>
    <n v="44.14239238418876"/>
    <m/>
    <n v="5.4818196459572031"/>
    <s v=""/>
    <m/>
    <n v="2049"/>
    <n v="1747.5979966978089"/>
    <e v="#VALUE!"/>
    <m/>
    <n v="4221.2827169155771"/>
    <n v="1.5699995604395653"/>
    <m/>
  </r>
  <r>
    <x v="2043"/>
    <n v="8926.7197269999997"/>
    <n v="60.07"/>
    <n v="42.578076726360706"/>
    <m/>
    <n v="6.0104174418445053"/>
    <s v=""/>
    <m/>
    <n v="2050"/>
    <n v="1916.1642579673473"/>
    <e v="#VALUE!"/>
    <m/>
    <n v="4071.6891336607823"/>
    <n v="1.5699995604395653"/>
    <m/>
  </r>
  <r>
    <x v="2044"/>
    <n v="8599.9199219999991"/>
    <n v="64.290000000000006"/>
    <n v="48.554626122733353"/>
    <m/>
    <n v="5.7902303360497029"/>
    <s v=""/>
    <m/>
    <n v="2051"/>
    <n v="1846.0150738322532"/>
    <e v="#VALUE!"/>
    <m/>
    <n v="4643.2192051196344"/>
    <n v="1.5699995604395653"/>
    <m/>
  </r>
  <r>
    <x v="2045"/>
    <n v="9488.3203130000002"/>
    <n v="69.709999999999994"/>
    <n v="56.734706949682746"/>
    <m/>
    <n v="6.3882141553658078"/>
    <s v=""/>
    <m/>
    <n v="2052"/>
    <n v="2036.714583625255"/>
    <e v="#VALUE!"/>
    <m/>
    <n v="5425.4702783564871"/>
    <n v="1.5699995604395653"/>
    <m/>
  </r>
  <r>
    <x v="2046"/>
    <n v="10135.700194999999"/>
    <n v="69.260000000000005"/>
    <n v="55.99555191626537"/>
    <m/>
    <n v="6.8238988646890926"/>
    <s v=""/>
    <m/>
    <n v="2053"/>
    <n v="2175.6778567146416"/>
    <e v="#VALUE!"/>
    <m/>
    <n v="5354.7857911966221"/>
    <n v="1.5699995604395653"/>
    <m/>
  </r>
  <r>
    <x v="2047"/>
    <n v="11231.799805000001"/>
    <n v="80.849999999999994"/>
    <n v="74.700573031052315"/>
    <m/>
    <n v="7.5610648825631088"/>
    <s v=""/>
    <m/>
    <n v="2054"/>
    <n v="2410.9610245619874"/>
    <e v="#VALUE!"/>
    <m/>
    <n v="7143.5239652443261"/>
    <n v="1.6300008791209049"/>
    <m/>
  </r>
  <r>
    <x v="2048"/>
    <n v="11372.200194999999"/>
    <n v="71.36"/>
    <n v="57.157373471545192"/>
    <m/>
    <n v="7.6553808859114296"/>
    <s v=""/>
    <m/>
    <n v="2055"/>
    <n v="2441.0986582449355"/>
    <e v="#VALUE!"/>
    <m/>
    <n v="5465.8893582339033"/>
    <n v="1.6300008791209049"/>
    <m/>
  </r>
  <r>
    <x v="2049"/>
    <n v="10660.400390999999"/>
    <n v="69.47"/>
    <n v="54.123247625969356"/>
    <m/>
    <n v="7.1760345323827046"/>
    <s v=""/>
    <m/>
    <n v="2056"/>
    <n v="2288.3073323195122"/>
    <e v="#VALUE!"/>
    <m/>
    <n v="5175.7396336470738"/>
    <n v="1.6300008791209049"/>
    <m/>
  </r>
  <r>
    <x v="2050"/>
    <n v="9937.0703130000002"/>
    <n v="68.47"/>
    <n v="52.558806898742617"/>
    <m/>
    <n v="6.6889517391472744"/>
    <s v=""/>
    <m/>
    <n v="2057"/>
    <n v="2133.0409764167789"/>
    <e v="#VALUE!"/>
    <m/>
    <n v="5026.1340901594367"/>
    <n v="1.6300008791209049"/>
    <m/>
  </r>
  <r>
    <x v="2051"/>
    <n v="9669.4296880000002"/>
    <n v="70.52"/>
    <n v="55.686126400985771"/>
    <m/>
    <n v="6.5082862851167969"/>
    <s v=""/>
    <m/>
    <n v="2058"/>
    <n v="2075.5906009945638"/>
    <e v="#VALUE!"/>
    <m/>
    <n v="5325.1958095650343"/>
    <n v="1.6300008791209049"/>
    <m/>
  </r>
  <r>
    <x v="2052"/>
    <n v="10393.900390999999"/>
    <n v="73.33"/>
    <n v="60.116794612236482"/>
    <m/>
    <n v="6.9957299328390077"/>
    <s v=""/>
    <m/>
    <n v="2059"/>
    <n v="2231.1017976589192"/>
    <e v="#VALUE!"/>
    <m/>
    <n v="5748.8951637314185"/>
    <n v="1.6300008791209049"/>
    <m/>
  </r>
  <r>
    <x v="2053"/>
    <n v="10687.200194999999"/>
    <n v="73.239999999999995"/>
    <n v="59.96208148208548"/>
    <m/>
    <n v="7.1929514001180257"/>
    <s v=""/>
    <m/>
    <n v="2060"/>
    <n v="2294.060041950353"/>
    <e v="#VALUE!"/>
    <m/>
    <n v="5734.1001372928367"/>
    <n v="1.6300008791209049"/>
    <m/>
  </r>
  <r>
    <x v="2054"/>
    <n v="10385"/>
    <n v="76.12"/>
    <n v="64.67012411224205"/>
    <m/>
    <n v="6.9893755812511635"/>
    <s v=""/>
    <m/>
    <n v="2061"/>
    <n v="2229.1912849915898"/>
    <e v="#VALUE!"/>
    <m/>
    <n v="6184.3244661468452"/>
    <n v="1.6449982417582381"/>
    <m/>
  </r>
  <r>
    <x v="2055"/>
    <n v="10977.400390999999"/>
    <n v="76.099999999999994"/>
    <n v="64.628437651268882"/>
    <m/>
    <n v="7.3878841869891767"/>
    <s v=""/>
    <m/>
    <n v="2062"/>
    <n v="2356.3529401521878"/>
    <e v="#VALUE!"/>
    <m/>
    <n v="6180.3380411315475"/>
    <n v="1.6449982417582381"/>
    <m/>
  </r>
  <r>
    <x v="2056"/>
    <n v="11532.400390999999"/>
    <n v="79.94"/>
    <n v="71.125293597158716"/>
    <m/>
    <n v="7.7607979138619676"/>
    <s v=""/>
    <m/>
    <n v="2063"/>
    <n v="2475.4864175879443"/>
    <e v="#VALUE!"/>
    <m/>
    <n v="6801.6243882779308"/>
    <n v="1.6599995604395734"/>
    <m/>
  </r>
  <r>
    <x v="2057"/>
    <n v="11500.099609000001"/>
    <n v="73.260000000000005"/>
    <n v="59.231394511671333"/>
    <m/>
    <n v="7.738859481544039"/>
    <s v=""/>
    <m/>
    <n v="2064"/>
    <n v="2468.5528959959547"/>
    <e v="#VALUE!"/>
    <m/>
    <n v="5664.2254405876929"/>
    <n v="1.6599995604395734"/>
    <m/>
  </r>
  <r>
    <x v="2058"/>
    <n v="10803.900390999999"/>
    <n v="67.349999999999994"/>
    <n v="49.668893921320141"/>
    <m/>
    <n v="7.2701710136400397"/>
    <s v=""/>
    <m/>
    <m/>
    <n v="2319.1103125213699"/>
    <e v="#VALUE!"/>
    <m/>
    <n v="4749.7752648649312"/>
    <n v="1.6599995604395734"/>
    <m/>
  </r>
  <r>
    <x v="2059"/>
    <n v="9951.4404300000006"/>
    <n v="64.680000000000007"/>
    <n v="45.725331067086202"/>
    <m/>
    <n v="6.6963585457290637"/>
    <s v=""/>
    <m/>
    <n v="2066"/>
    <n v="2136.1255926498757"/>
    <e v="#VALUE!"/>
    <m/>
    <n v="4372.6571971634012"/>
    <n v="1.6599995604395734"/>
    <m/>
  </r>
  <r>
    <x v="2060"/>
    <n v="9414.6904300000006"/>
    <n v="62.02"/>
    <n v="41.959371867022817"/>
    <m/>
    <n v="6.3350127335663222"/>
    <s v=""/>
    <m/>
    <n v="2067"/>
    <n v="2020.9095674000696"/>
    <e v="#VALUE!"/>
    <m/>
    <n v="4012.5231485718045"/>
    <n v="1.6599995604395734"/>
    <m/>
  </r>
  <r>
    <x v="2061"/>
    <n v="9602.9296880000002"/>
    <n v="61.31"/>
    <n v="40.984020115964"/>
    <m/>
    <n v="6.4611717531915165"/>
    <s v=""/>
    <m/>
    <n v="2068"/>
    <n v="2061.3160491937028"/>
    <e v="#VALUE!"/>
    <m/>
    <n v="3919.2514596741121"/>
    <n v="1.6700004395604453"/>
    <m/>
  </r>
  <r>
    <x v="2062"/>
    <n v="9173.0400389999995"/>
    <n v="62.38"/>
    <n v="42.409495373894515"/>
    <m/>
    <n v="6.1717670033426293"/>
    <s v=""/>
    <m/>
    <n v="2069"/>
    <n v="1969.0381234297267"/>
    <e v="#VALUE!"/>
    <m/>
    <n v="4055.5679061712026"/>
    <n v="1.6700004395604453"/>
    <m/>
  </r>
  <r>
    <x v="2063"/>
    <n v="9214.6503909999992"/>
    <n v="56.91"/>
    <n v="34.967689159190691"/>
    <m/>
    <n v="6.1996017452306873"/>
    <s v=""/>
    <m/>
    <n v="2070"/>
    <n v="1977.9699899722236"/>
    <e v="#VALUE!"/>
    <m/>
    <n v="3343.9171264999072"/>
    <n v="1.6700004395604453"/>
    <m/>
  </r>
  <r>
    <x v="2064"/>
    <n v="8290.7597659999992"/>
    <n v="56.68"/>
    <n v="34.680913799243115"/>
    <m/>
    <n v="5.5778644593996942"/>
    <s v=""/>
    <m/>
    <n v="2071"/>
    <n v="1779.6523270415128"/>
    <e v="#VALUE!"/>
    <m/>
    <n v="3316.4931513775814"/>
    <n v="1.6700004395604453"/>
    <m/>
  </r>
  <r>
    <x v="2065"/>
    <n v="8322.9101559999999"/>
    <n v="58.9"/>
    <n v="37.393169194295226"/>
    <m/>
    <n v="5.5993488860612199"/>
    <s v=""/>
    <m/>
    <n v="2072"/>
    <n v="1786.5535662516315"/>
    <e v="#VALUE!"/>
    <m/>
    <n v="3575.8628004747034"/>
    <n v="1.6700004395604453"/>
    <m/>
  </r>
  <r>
    <x v="2066"/>
    <n v="8344.1201170000004"/>
    <n v="57.79"/>
    <n v="35.970919289112103"/>
    <m/>
    <n v="5.6131798581925523"/>
    <s v=""/>
    <m/>
    <n v="2073"/>
    <n v="1791.1063886123645"/>
    <e v="#VALUE!"/>
    <m/>
    <n v="3439.8547904957336"/>
    <n v="1.7799982417582503"/>
    <m/>
  </r>
  <r>
    <x v="2067"/>
    <n v="8619.6699219999991"/>
    <n v="61.48"/>
    <n v="40.559706348059272"/>
    <m/>
    <n v="5.7983942715045655"/>
    <s v=""/>
    <m/>
    <n v="2074"/>
    <n v="1850.2545083896518"/>
    <e v="#VALUE!"/>
    <m/>
    <n v="3878.674855682727"/>
    <n v="1.7799982417582503"/>
    <m/>
  </r>
  <r>
    <x v="2068"/>
    <n v="8937.4804690000001"/>
    <n v="61.13"/>
    <n v="40.093122182306125"/>
    <m/>
    <n v="6.0120268181192618"/>
    <s v=""/>
    <m/>
    <n v="2075"/>
    <n v="1918.4741041191473"/>
    <e v="#VALUE!"/>
    <m/>
    <n v="3834.0559855105312"/>
    <n v="1.7799982417582503"/>
    <m/>
  </r>
  <r>
    <x v="2069"/>
    <n v="8939.4404300000006"/>
    <n v="59.29"/>
    <n v="37.675042704947458"/>
    <m/>
    <n v="6.0131887247261808"/>
    <s v=""/>
    <m/>
    <n v="2076"/>
    <n v="1918.8948193796314"/>
    <e v="#VALUE!"/>
    <m/>
    <n v="3602.818017775041"/>
    <n v="1.7799982417582503"/>
    <m/>
  </r>
  <r>
    <x v="2070"/>
    <n v="8736.25"/>
    <n v="59.24"/>
    <n v="37.607016567339151"/>
    <m/>
    <n v="5.8763580469898145"/>
    <s v=""/>
    <m/>
    <n v="2077"/>
    <n v="1875.2789950416732"/>
    <e v="#VALUE!"/>
    <m/>
    <n v="3596.312761864006"/>
    <n v="1.7799982417582503"/>
    <m/>
  </r>
  <r>
    <x v="2071"/>
    <n v="8498.4697269999997"/>
    <n v="54.46"/>
    <n v="31.526817614952474"/>
    <m/>
    <n v="5.7159709990224288"/>
    <s v=""/>
    <m/>
    <n v="2078"/>
    <n v="1824.2382909189459"/>
    <e v="#VALUE!"/>
    <m/>
    <n v="3014.8708107858993"/>
    <n v="1.7600004395604532"/>
    <m/>
  </r>
  <r>
    <x v="2072"/>
    <n v="8200"/>
    <n v="54.36"/>
    <n v="31.407294388214424"/>
    <m/>
    <n v="5.515080216609328"/>
    <s v=""/>
    <m/>
    <n v="2079"/>
    <n v="1760.1702972490164"/>
    <e v="#VALUE!"/>
    <m/>
    <n v="3003.4409515497236"/>
    <n v="1.7600004395604532"/>
    <m/>
  </r>
  <r>
    <x v="2073"/>
    <n v="7836.830078"/>
    <n v="54.26"/>
    <n v="31.288012138996802"/>
    <m/>
    <n v="5.2706855610447647"/>
    <s v=""/>
    <m/>
    <n v="2080"/>
    <n v="1682.2140887662551"/>
    <e v="#VALUE!"/>
    <m/>
    <n v="2992.0341366975786"/>
    <n v="1.7600004395604532"/>
    <m/>
  </r>
  <r>
    <x v="2074"/>
    <n v="7979.0698240000002"/>
    <n v="50.38"/>
    <n v="26.810158001432434"/>
    <m/>
    <n v="5.3662096927958283"/>
    <s v=""/>
    <m/>
    <n v="2081"/>
    <n v="1712.7465492537485"/>
    <e v="#VALUE!"/>
    <m/>
    <n v="2563.8224504061955"/>
    <n v="1.7600004395604532"/>
    <m/>
  </r>
  <r>
    <x v="2075"/>
    <n v="6844.8598629999997"/>
    <n v="48.01"/>
    <n v="24.276149321292003"/>
    <m/>
    <n v="4.6029337075136265"/>
    <s v=""/>
    <m/>
    <n v="2082"/>
    <n v="1469.2828072786062"/>
    <e v="#VALUE!"/>
    <m/>
    <n v="2321.4983155271289"/>
    <n v="1.7399986813186539"/>
    <m/>
  </r>
  <r>
    <x v="2076"/>
    <n v="7102.2597660000001"/>
    <n v="51.24"/>
    <n v="27.539351421542001"/>
    <m/>
    <n v="4.7759020145167126"/>
    <s v=""/>
    <m/>
    <n v="2083"/>
    <n v="1524.534961397555"/>
    <e v="#VALUE!"/>
    <m/>
    <n v="2633.5543207318201"/>
    <n v="1.7399986813186539"/>
    <m/>
  </r>
  <r>
    <x v="2077"/>
    <n v="7456.4101559999999"/>
    <n v="47.12"/>
    <n v="23.107942649913255"/>
    <m/>
    <n v="5.0139193150522274"/>
    <s v=""/>
    <m/>
    <n v="2084"/>
    <n v="1600.555083011842"/>
    <e v="#VALUE!"/>
    <m/>
    <n v="2209.784147686898"/>
    <n v="1.7399986813186539"/>
    <m/>
  </r>
  <r>
    <x v="2078"/>
    <n v="6848.6499020000001"/>
    <n v="46.43"/>
    <n v="22.428508715268261"/>
    <m/>
    <n v="4.6051227820704019"/>
    <s v=""/>
    <m/>
    <n v="2085"/>
    <n v="1470.09635777534"/>
    <e v="#VALUE!"/>
    <m/>
    <n v="2144.8107157840504"/>
    <n v="1.7399986813186539"/>
    <m/>
  </r>
  <r>
    <x v="2079"/>
    <n v="6815.9599609999996"/>
    <n v="45.51"/>
    <n v="21.537109953453815"/>
    <m/>
    <n v="4.5830223460999919"/>
    <s v=""/>
    <m/>
    <n v="2086"/>
    <n v="1463.0793012915565"/>
    <e v="#VALUE!"/>
    <m/>
    <n v="2059.567348039554"/>
    <n v="1.7399986813186539"/>
    <m/>
  </r>
  <r>
    <x v="2080"/>
    <n v="7044.3198240000002"/>
    <n v="45.83"/>
    <n v="21.832175345253177"/>
    <m/>
    <n v="4.7362007097788039"/>
    <s v=""/>
    <m/>
    <n v="2087"/>
    <n v="1512.0978681130755"/>
    <e v="#VALUE!"/>
    <m/>
    <n v="2087.784088716453"/>
    <n v="1.715000439560449"/>
    <m/>
  </r>
  <r>
    <x v="2081"/>
    <n v="6795.4399409999996"/>
    <n v="46.98"/>
    <n v="22.925100787956406"/>
    <m/>
    <n v="4.5687490908135961"/>
    <s v=""/>
    <m/>
    <n v="2088"/>
    <n v="1458.6745781570498"/>
    <e v="#VALUE!"/>
    <m/>
    <n v="2192.2992052059922"/>
    <n v="1.715000439560449"/>
    <m/>
  </r>
  <r>
    <x v="2082"/>
    <n v="6843.4702150000003"/>
    <n v="47.52"/>
    <n v="23.449319621132528"/>
    <m/>
    <n v="4.6009213265195053"/>
    <s v=""/>
    <m/>
    <n v="2089"/>
    <n v="1468.9845125062611"/>
    <e v="#VALUE!"/>
    <m/>
    <n v="2242.429607770232"/>
    <n v="1.715000439560449"/>
    <m/>
  </r>
  <r>
    <x v="2083"/>
    <n v="6955.3798829999996"/>
    <n v="52.75"/>
    <n v="28.607523529452362"/>
    <m/>
    <n v="4.6760374087415917"/>
    <s v=""/>
    <m/>
    <n v="2090"/>
    <n v="1493.0064726999924"/>
    <e v="#VALUE!"/>
    <m/>
    <n v="2735.702306245817"/>
    <n v="1.715000439560449"/>
    <m/>
  </r>
  <r>
    <x v="2084"/>
    <n v="7901.0898440000001"/>
    <n v="55.69"/>
    <n v="31.792591696841235"/>
    <m/>
    <n v="5.3116911943046929"/>
    <s v=""/>
    <m/>
    <n v="2091"/>
    <n v="1696.0077633298372"/>
    <e v="#VALUE!"/>
    <m/>
    <n v="3040.2864595055412"/>
    <n v="1.715000439560449"/>
    <m/>
  </r>
  <r>
    <x v="2085"/>
    <n v="8337.5703130000002"/>
    <n v="54.81"/>
    <n v="30.77682751256566"/>
    <m/>
    <n v="5.6046876801921695"/>
    <s v=""/>
    <m/>
    <n v="2092"/>
    <n v="1789.7004409960714"/>
    <e v="#VALUE!"/>
    <m/>
    <n v="2943.1501793006605"/>
    <n v="1.7600004395604532"/>
    <m/>
  </r>
  <r>
    <x v="2086"/>
    <n v="8071.6601559999999"/>
    <n v="54.16"/>
    <n v="30.043272571113562"/>
    <m/>
    <n v="5.4257961348256822"/>
    <s v=""/>
    <m/>
    <n v="2093"/>
    <n v="1732.6215190340929"/>
    <e v="#VALUE!"/>
    <m/>
    <n v="2873.0012220509193"/>
    <n v="1.7600004395604532"/>
    <m/>
  </r>
  <r>
    <x v="2087"/>
    <n v="7944.4301759999998"/>
    <n v="55.81"/>
    <n v="31.870027814415099"/>
    <m/>
    <n v="5.3401327362643469"/>
    <s v=""/>
    <m/>
    <n v="2094"/>
    <n v="1705.3109785809727"/>
    <e v="#VALUE!"/>
    <m/>
    <n v="3047.691580232452"/>
    <n v="1.7600004395604532"/>
    <m/>
  </r>
  <r>
    <x v="2088"/>
    <n v="8159.2700199999999"/>
    <n v="56.73"/>
    <n v="32.916827392295964"/>
    <m/>
    <n v="5.4844022689629108"/>
    <s v=""/>
    <m/>
    <n v="2095"/>
    <n v="1751.4274068827303"/>
    <e v="#VALUE!"/>
    <m/>
    <n v="3147.7957369742098"/>
    <n v="1.7600004395604532"/>
    <m/>
  </r>
  <r>
    <x v="2089"/>
    <n v="8286.8798829999996"/>
    <n v="58.6"/>
    <n v="35.082731019870629"/>
    <m/>
    <n v="5.5700325903208663"/>
    <s v=""/>
    <m/>
    <n v="2096"/>
    <n v="1778.8194910886591"/>
    <e v="#VALUE!"/>
    <m/>
    <n v="3354.9184382091471"/>
    <n v="1.7600004395604532"/>
    <m/>
  </r>
  <r>
    <x v="2090"/>
    <n v="8794.3896480000003"/>
    <n v="60.84"/>
    <n v="37.751323158074236"/>
    <m/>
    <n v="5.9106941193057336"/>
    <s v=""/>
    <m/>
    <n v="2097"/>
    <n v="1887.7589562004675"/>
    <e v="#VALUE!"/>
    <m/>
    <n v="3610.1126237316021"/>
    <n v="1.8299986813186615"/>
    <m/>
  </r>
  <r>
    <x v="2091"/>
    <n v="8934.3398440000001"/>
    <n v="65.03"/>
    <n v="42.946008533907552"/>
    <m/>
    <n v="6.0045981166095919"/>
    <s v=""/>
    <m/>
    <n v="2098"/>
    <n v="1917.7999535289282"/>
    <e v="#VALUE!"/>
    <m/>
    <n v="4106.8740000967327"/>
    <n v="1.8299986813186615"/>
    <m/>
  </r>
  <r>
    <x v="2092"/>
    <n v="9701.0302730000003"/>
    <n v="61.8"/>
    <n v="38.675195225490853"/>
    <m/>
    <n v="6.5197063249327707"/>
    <s v=""/>
    <m/>
    <n v="2099"/>
    <n v="2082.3738218595267"/>
    <e v="#VALUE!"/>
    <m/>
    <n v="3698.4613737695299"/>
    <n v="1.8299986813186615"/>
    <m/>
  </r>
  <r>
    <x v="2093"/>
    <n v="8867.3203130000002"/>
    <n v="61.08"/>
    <n v="37.769523792072683"/>
    <m/>
    <n v="5.9592453583449467"/>
    <s v=""/>
    <m/>
    <n v="2100"/>
    <n v="1903.4138818457868"/>
    <e v="#VALUE!"/>
    <m/>
    <n v="3611.8531279857862"/>
    <n v="1.8299986813186615"/>
    <m/>
  </r>
  <r>
    <x v="2094"/>
    <n v="9290.6298829999996"/>
    <n v="62.35"/>
    <n v="39.335473657222451"/>
    <m/>
    <n v="6.2435662682254565"/>
    <s v=""/>
    <m/>
    <n v="2101"/>
    <n v="1994.2793613159395"/>
    <e v="#VALUE!"/>
    <m/>
    <n v="3761.6029884777322"/>
    <n v="1.8299986813186615"/>
    <m/>
  </r>
  <r>
    <x v="2095"/>
    <n v="9426.1103519999997"/>
    <n v="64.3"/>
    <n v="41.780970576955774"/>
    <m/>
    <n v="6.3341183708033242"/>
    <s v=""/>
    <m/>
    <n v="2102"/>
    <n v="2023.3609097782769"/>
    <e v="#VALUE!"/>
    <m/>
    <n v="3995.4628525216704"/>
    <n v="1.8349991208791259"/>
    <m/>
  </r>
  <r>
    <x v="2096"/>
    <n v="9251.4697269999997"/>
    <n v="61.69"/>
    <n v="38.384534372561255"/>
    <m/>
    <n v="6.2166022848754636"/>
    <s v=""/>
    <m/>
    <n v="2103"/>
    <n v="1985.8734413858374"/>
    <e v="#VALUE!"/>
    <m/>
    <n v="3670.6658337299937"/>
    <n v="1.8349991208791259"/>
    <m/>
  </r>
  <r>
    <x v="2097"/>
    <n v="9104.5996090000008"/>
    <n v="62.83"/>
    <n v="39.798444269059644"/>
    <m/>
    <n v="6.1177524501633815"/>
    <s v=""/>
    <m/>
    <n v="2104"/>
    <n v="1954.3470487935135"/>
    <e v="#VALUE!"/>
    <m/>
    <n v="3805.876298931295"/>
    <n v="1.8349991208791259"/>
    <m/>
  </r>
  <r>
    <x v="2098"/>
    <n v="9233.9697269999997"/>
    <n v="66.44"/>
    <n v="44.366525015663861"/>
    <m/>
    <n v="6.2045200262163744"/>
    <s v=""/>
    <m/>
    <n v="2105"/>
    <n v="1982.1169803856108"/>
    <e v="#VALUE!"/>
    <m/>
    <n v="4242.7162449243933"/>
    <n v="1.8349991208791259"/>
    <m/>
  </r>
  <r>
    <x v="2099"/>
    <n v="9695.5"/>
    <n v="66.42"/>
    <n v="44.33452995013625"/>
    <m/>
    <n v="6.5144634421056287"/>
    <s v=""/>
    <m/>
    <n v="2106"/>
    <n v="2081.1867215826633"/>
    <e v="#VALUE!"/>
    <m/>
    <n v="4239.6565961413644"/>
    <n v="1.8349991208791259"/>
    <m/>
  </r>
  <r>
    <x v="2100"/>
    <n v="9645.6699219999991"/>
    <n v="64.849999999999994"/>
    <n v="42.223518764932372"/>
    <m/>
    <n v="6.4804762836527834"/>
    <s v=""/>
    <m/>
    <n v="2107"/>
    <n v="2070.4904504600777"/>
    <e v="#VALUE!"/>
    <m/>
    <n v="4037.7831916879059"/>
    <n v="1.8399995604395332"/>
    <m/>
  </r>
  <r>
    <x v="2101"/>
    <n v="9380.8701170000004"/>
    <n v="63.45"/>
    <n v="40.395637570436207"/>
    <m/>
    <n v="6.3024055907076431"/>
    <s v=""/>
    <m/>
    <n v="2108"/>
    <n v="2013.6498710115009"/>
    <e v="#VALUE!"/>
    <m/>
    <n v="3862.9851601778278"/>
    <n v="1.8399995604395332"/>
    <m/>
  </r>
  <r>
    <x v="2102"/>
    <n v="9223.7304690000001"/>
    <n v="63.74"/>
    <n v="40.760038071417803"/>
    <m/>
    <n v="6.1966722418489937"/>
    <s v=""/>
    <m/>
    <n v="2109"/>
    <n v="1979.919073337139"/>
    <e v="#VALUE!"/>
    <m/>
    <n v="3897.8323321081821"/>
    <n v="1.8399995604395332"/>
    <m/>
  </r>
  <r>
    <x v="2103"/>
    <n v="9325.9599610000005"/>
    <n v="62.44"/>
    <n v="39.09274753239454"/>
    <m/>
    <n v="6.265188829184849"/>
    <s v=""/>
    <m/>
    <n v="2110"/>
    <n v="2001.8631361811947"/>
    <e v="#VALUE!"/>
    <m/>
    <n v="3738.3913875576386"/>
    <n v="1.8399995604395332"/>
    <m/>
  </r>
  <r>
    <x v="2104"/>
    <n v="9052.9599610000005"/>
    <n v="59.27"/>
    <n v="35.119182683239423"/>
    <m/>
    <n v="6.0816288747617122"/>
    <s v=""/>
    <m/>
    <n v="2111"/>
    <n v="1943.2623445776603"/>
    <e v="#VALUE!"/>
    <m/>
    <n v="3358.4042659649763"/>
    <n v="1.8399995604395332"/>
    <m/>
  </r>
  <r>
    <x v="2105"/>
    <n v="8713.0996090000008"/>
    <n v="60.16"/>
    <n v="36.160952107445752"/>
    <m/>
    <n v="5.8528592796183192"/>
    <s v=""/>
    <m/>
    <n v="2112"/>
    <n v="1870.309649845588"/>
    <e v="#VALUE!"/>
    <m/>
    <n v="3458.0273952946959"/>
    <n v="1.890000000000001"/>
    <m/>
  </r>
  <r>
    <x v="2106"/>
    <n v="8705.1904300000006"/>
    <n v="58.79"/>
    <n v="34.509880538296727"/>
    <m/>
    <n v="5.8473942423344765"/>
    <s v=""/>
    <m/>
    <n v="2113"/>
    <n v="1868.6119057051701"/>
    <e v="#VALUE!"/>
    <m/>
    <n v="3300.1374508943127"/>
    <n v="1.890000000000001"/>
    <m/>
  </r>
  <r>
    <x v="2107"/>
    <n v="8504.4101559999999"/>
    <n v="56.81"/>
    <n v="32.181514609943648"/>
    <m/>
    <n v="5.7123787323746438"/>
    <s v=""/>
    <m/>
    <n v="2114"/>
    <n v="1825.5134331968384"/>
    <e v="#VALUE!"/>
    <m/>
    <n v="3077.4786795601958"/>
    <n v="1.890000000000001"/>
    <m/>
  </r>
  <r>
    <x v="2108"/>
    <n v="8370.0498050000006"/>
    <n v="56.18"/>
    <n v="31.464004293867017"/>
    <m/>
    <n v="5.6219830855720723"/>
    <s v=""/>
    <m/>
    <n v="2115"/>
    <n v="1796.6723235677955"/>
    <e v="#VALUE!"/>
    <m/>
    <n v="3008.8640501105288"/>
    <n v="1.890000000000001"/>
    <m/>
  </r>
  <r>
    <x v="2109"/>
    <n v="8091.830078"/>
    <n v="56.52"/>
    <n v="31.841047871159059"/>
    <m/>
    <n v="5.4349673954003412"/>
    <s v=""/>
    <m/>
    <n v="2116"/>
    <n v="1736.9510919124136"/>
    <e v="#VALUE!"/>
    <m/>
    <n v="3044.9202638855895"/>
    <n v="1.890000000000001"/>
    <m/>
  </r>
  <r>
    <x v="2110"/>
    <n v="8522.3300780000009"/>
    <n v="57.49"/>
    <n v="32.922190617927178"/>
    <m/>
    <n v="5.7236705538464454"/>
    <s v=""/>
    <m/>
    <n v="2117"/>
    <n v="1829.3600325179873"/>
    <e v="#VALUE!"/>
    <m/>
    <n v="3148.3086156480008"/>
    <n v="1.8950004395604654"/>
    <m/>
  </r>
  <r>
    <x v="2111"/>
    <n v="8419.8701170000004"/>
    <n v="56.09"/>
    <n v="31.315011706677119"/>
    <m/>
    <n v="5.6547103770733917"/>
    <s v=""/>
    <m/>
    <n v="2118"/>
    <n v="1807.366498370488"/>
    <e v="#VALUE!"/>
    <m/>
    <n v="2994.6160721627243"/>
    <n v="1.8950004395604654"/>
    <m/>
  </r>
  <r>
    <x v="2112"/>
    <n v="8037.080078"/>
    <n v="52.08"/>
    <n v="26.834252317163195"/>
    <m/>
    <n v="5.3974914826991007"/>
    <s v=""/>
    <m/>
    <n v="2119"/>
    <n v="1725.1987353545619"/>
    <e v="#VALUE!"/>
    <m/>
    <n v="2566.126560198999"/>
    <n v="1.8950004395604654"/>
    <m/>
  </r>
  <r>
    <x v="2113"/>
    <n v="7561.1201170000004"/>
    <n v="52.08"/>
    <n v="26.831054262434986"/>
    <m/>
    <n v="5.0777171346908778"/>
    <s v=""/>
    <m/>
    <n v="2120"/>
    <n v="1623.0315907165132"/>
    <e v="#VALUE!"/>
    <m/>
    <n v="2565.8207341568927"/>
    <n v="1.8950004395604654"/>
    <m/>
  </r>
  <r>
    <x v="2114"/>
    <n v="7592.2998049999997"/>
    <n v="50.98"/>
    <n v="25.694575396535694"/>
    <m/>
    <n v="5.0985233429046897"/>
    <s v=""/>
    <m/>
    <n v="2121"/>
    <n v="1629.724463972012"/>
    <e v="#VALUE!"/>
    <m/>
    <n v="2457.1406573498448"/>
    <n v="1.8950004395604654"/>
    <m/>
  </r>
  <r>
    <x v="2115"/>
    <n v="7129.4599609999996"/>
    <n v="51.36"/>
    <n v="26.065195863810111"/>
    <m/>
    <n v="4.7872100365508947"/>
    <s v=""/>
    <m/>
    <n v="2122"/>
    <n v="1530.3736169241865"/>
    <e v="#VALUE!"/>
    <m/>
    <n v="2492.5826370102186"/>
    <n v="1.8950004395604654"/>
    <m/>
  </r>
  <r>
    <x v="2116"/>
    <n v="7469.7299800000001"/>
    <n v="50.16"/>
    <n v="24.844234815916085"/>
    <m/>
    <n v="5.0155601978495117"/>
    <s v=""/>
    <m/>
    <n v="2123"/>
    <n v="1603.4142486910353"/>
    <e v="#VALUE!"/>
    <m/>
    <n v="2375.8236329978245"/>
    <n v="1.8950004395604654"/>
    <m/>
  </r>
  <r>
    <x v="2117"/>
    <n v="7406.1499020000001"/>
    <n v="51.7"/>
    <n v="26.366615309180023"/>
    <m/>
    <n v="4.9727398384917949"/>
    <s v=""/>
    <m/>
    <n v="2124"/>
    <n v="1589.7664724968431"/>
    <e v="#VALUE!"/>
    <m/>
    <n v="2521.4070080186657"/>
    <n v="1.8950004395604654"/>
    <m/>
  </r>
  <r>
    <x v="2118"/>
    <n v="7500.7001950000003"/>
    <n v="50.98"/>
    <n v="25.629171224432838"/>
    <m/>
    <n v="5.0360930271609341"/>
    <s v=""/>
    <m/>
    <n v="2125"/>
    <n v="1610.0621575376715"/>
    <e v="#VALUE!"/>
    <m/>
    <n v="2450.8861367767627"/>
    <n v="1.8950004395604654"/>
    <m/>
  </r>
  <r>
    <x v="2119"/>
    <n v="7722.5297849999997"/>
    <n v="51.38"/>
    <n v="26.022049167112357"/>
    <m/>
    <n v="5.1846282008677758"/>
    <s v=""/>
    <m/>
    <n v="2126"/>
    <n v="1657.6789691680283"/>
    <e v="#VALUE!"/>
    <m/>
    <n v="2488.4565714477308"/>
    <n v="1.9100017582417443"/>
    <m/>
  </r>
  <r>
    <x v="2120"/>
    <n v="7500.8999020000001"/>
    <n v="52.25"/>
    <n v="26.900087834499683"/>
    <m/>
    <n v="5.0357028146479186"/>
    <s v=""/>
    <m/>
    <n v="2127"/>
    <n v="1610.1050256266412"/>
    <e v="#VALUE!"/>
    <m/>
    <n v="2572.4223297864951"/>
    <n v="1.9100017582417443"/>
    <m/>
  </r>
  <r>
    <x v="2121"/>
    <n v="7625.9702150000003"/>
    <n v="51.64"/>
    <n v="26.268859044452977"/>
    <m/>
    <n v="5.119535078535467"/>
    <s v=""/>
    <m/>
    <n v="2128"/>
    <n v="1636.951982944963"/>
    <e v="#VALUE!"/>
    <m/>
    <n v="2512.0586966002224"/>
    <n v="1.9100017582417443"/>
    <m/>
  </r>
  <r>
    <x v="2122"/>
    <n v="7650.8198240000002"/>
    <n v="52.79"/>
    <n v="27.435580720314583"/>
    <m/>
    <n v="5.1360836597179036"/>
    <s v=""/>
    <m/>
    <n v="2129"/>
    <n v="1642.2860736352131"/>
    <e v="#VALUE!"/>
    <m/>
    <n v="2623.6308561447395"/>
    <n v="1.9100017582417443"/>
    <m/>
  </r>
  <r>
    <x v="2123"/>
    <n v="7685.1401370000003"/>
    <n v="52.46"/>
    <n v="27.089342156694858"/>
    <m/>
    <n v="5.1589890034360639"/>
    <s v=""/>
    <m/>
    <n v="2130"/>
    <n v="1649.6530974809314"/>
    <e v="#VALUE!"/>
    <m/>
    <n v="2590.5204879567855"/>
    <n v="1.9100017582417443"/>
    <m/>
  </r>
  <r>
    <x v="2124"/>
    <n v="6799.2900390000004"/>
    <n v="46.28"/>
    <n v="20.69947166469905"/>
    <m/>
    <n v="4.5639667023943575"/>
    <s v=""/>
    <m/>
    <n v="2131"/>
    <n v="1459.5010206132813"/>
    <e v="#VALUE!"/>
    <m/>
    <n v="1979.46502824291"/>
    <n v="1.9100017582417443"/>
    <m/>
  </r>
  <r>
    <x v="2125"/>
    <n v="6905.8198240000002"/>
    <n v="44.57"/>
    <n v="19.167537234547254"/>
    <m/>
    <n v="4.6353532823224395"/>
    <s v=""/>
    <m/>
    <n v="2132"/>
    <n v="1482.3681624827111"/>
    <e v="#VALUE!"/>
    <m/>
    <n v="1832.9680219826876"/>
    <n v="1.9100017582417443"/>
    <m/>
  </r>
  <r>
    <x v="2126"/>
    <n v="6596.8798829999996"/>
    <n v="43"/>
    <n v="17.81504211337684"/>
    <m/>
    <n v="4.4278700733134571"/>
    <s v=""/>
    <m/>
    <n v="2133"/>
    <n v="1416.0526859239228"/>
    <e v="#VALUE!"/>
    <m/>
    <n v="1703.6305762452814"/>
    <n v="1.9100017582417443"/>
    <m/>
  </r>
  <r>
    <x v="2127"/>
    <n v="6342.75"/>
    <n v="45.45"/>
    <n v="19.842763203359315"/>
    <m/>
    <n v="4.2571855831022356"/>
    <s v=""/>
    <m/>
    <n v="2134"/>
    <n v="1361.502457667829"/>
    <e v="#VALUE!"/>
    <m/>
    <n v="1897.5390512860265"/>
    <n v="1.9100017582417443"/>
    <m/>
  </r>
  <r>
    <x v="2128"/>
    <n v="6674.080078"/>
    <n v="44.78"/>
    <n v="19.255444941282597"/>
    <m/>
    <n v="4.4794541764004467"/>
    <s v=""/>
    <m/>
    <n v="2135"/>
    <n v="1432.6240871654877"/>
    <e v="#VALUE!"/>
    <m/>
    <n v="1841.3745279077834"/>
    <n v="1.9100017582417443"/>
    <m/>
  </r>
  <r>
    <x v="2129"/>
    <n v="6510.0698240000002"/>
    <n v="45.86"/>
    <n v="20.177031409500934"/>
    <m/>
    <n v="4.3690339615012075"/>
    <s v=""/>
    <m/>
    <n v="2136"/>
    <n v="1397.4184801490162"/>
    <e v="#VALUE!"/>
    <m/>
    <n v="1929.5047089041987"/>
    <n v="1.9000008791208727"/>
    <m/>
  </r>
  <r>
    <x v="2130"/>
    <n v="6742.3901370000003"/>
    <n v="46.16"/>
    <n v="20.438577383037533"/>
    <m/>
    <n v="4.5248308510559978"/>
    <s v=""/>
    <m/>
    <n v="2137"/>
    <n v="1447.2871770258691"/>
    <e v="#VALUE!"/>
    <m/>
    <n v="1954.5160288199802"/>
    <n v="1.9000008791208727"/>
    <m/>
  </r>
  <r>
    <x v="2131"/>
    <n v="6770.7597660000001"/>
    <n v="46.23"/>
    <n v="20.498122917776438"/>
    <m/>
    <n v="4.5437514979591311"/>
    <s v=""/>
    <m/>
    <n v="2138"/>
    <n v="1453.376857307549"/>
    <e v="#VALUE!"/>
    <m/>
    <n v="1960.2102951043075"/>
    <n v="1.9000008791208727"/>
    <m/>
  </r>
  <r>
    <x v="2132"/>
    <n v="6780.0898440000001"/>
    <n v="45.99"/>
    <n v="20.282876045404169"/>
    <m/>
    <n v="4.5498943431005037"/>
    <s v=""/>
    <m/>
    <n v="2139"/>
    <n v="1455.3796044010387"/>
    <e v="#VALUE!"/>
    <m/>
    <n v="1939.6265013147201"/>
    <n v="1.9000008791208727"/>
    <m/>
  </r>
  <r>
    <x v="2133"/>
    <n v="6737.8798829999996"/>
    <n v="42.23"/>
    <n v="16.964323742674317"/>
    <m/>
    <n v="4.521450947835512"/>
    <s v=""/>
    <m/>
    <n v="2140"/>
    <n v="1446.3190288400338"/>
    <e v="#VALUE!"/>
    <m/>
    <n v="1622.2774242920711"/>
    <n v="1.9000008791208727"/>
    <m/>
  </r>
  <r>
    <x v="2134"/>
    <n v="6171.9702150000003"/>
    <n v="42.75"/>
    <n v="17.375890905411151"/>
    <m/>
    <n v="4.1413741618858495"/>
    <s v=""/>
    <m/>
    <n v="2141"/>
    <n v="1324.8437375547105"/>
    <e v="#VALUE!"/>
    <m/>
    <n v="1661.6350861013859"/>
    <n v="1.9000008791208727"/>
    <m/>
  </r>
  <r>
    <x v="2135"/>
    <n v="6253.5498049999997"/>
    <n v="42.14"/>
    <n v="16.87800579940944"/>
    <m/>
    <n v="4.1960046168858511"/>
    <s v=""/>
    <m/>
    <n v="2142"/>
    <n v="1342.3551974546804"/>
    <e v="#VALUE!"/>
    <m/>
    <n v="1614.0229454932683"/>
    <n v="1.9000008791208727"/>
    <m/>
  </r>
  <r>
    <x v="2136"/>
    <n v="6084.3999020000001"/>
    <n v="41.94"/>
    <n v="16.715804521668336"/>
    <m/>
    <n v="4.0824022182538657"/>
    <s v=""/>
    <m/>
    <n v="2143"/>
    <n v="1306.0463395225886"/>
    <e v="#VALUE!"/>
    <m/>
    <n v="1598.5118367062557"/>
    <n v="1.9000008791208727"/>
    <m/>
  </r>
  <r>
    <x v="2137"/>
    <n v="6153.1601559999999"/>
    <n v="41.46"/>
    <n v="16.331235829341594"/>
    <m/>
    <n v="4.1284302930379635"/>
    <s v=""/>
    <m/>
    <n v="2144"/>
    <n v="1320.8060659521127"/>
    <e v="#VALUE!"/>
    <m/>
    <n v="1561.7360054314838"/>
    <n v="1.9000008791208727"/>
    <m/>
  </r>
  <r>
    <x v="2138"/>
    <n v="5898.1298829999996"/>
    <n v="40.1"/>
    <n v="15.257999888664157"/>
    <m/>
    <n v="3.9572160802465808"/>
    <s v=""/>
    <m/>
    <n v="2145"/>
    <n v="1266.0625645577336"/>
    <e v="#VALUE!"/>
    <m/>
    <n v="1459.1037718152324"/>
    <n v="1.9000008791208727"/>
    <m/>
  </r>
  <r>
    <x v="2139"/>
    <n v="6380.3798829999996"/>
    <n v="45.28"/>
    <n v="19.193103114562209"/>
    <m/>
    <n v="4.2804365047436166"/>
    <s v=""/>
    <m/>
    <n v="2146"/>
    <n v="1369.5798969782627"/>
    <e v="#VALUE!"/>
    <m/>
    <n v="1835.4128556589096"/>
    <n v="1.9400004395604136"/>
    <m/>
  </r>
  <r>
    <x v="2140"/>
    <n v="6596.6601559999999"/>
    <n v="44.98"/>
    <n v="18.936520456069509"/>
    <m/>
    <n v="4.4254183189857859"/>
    <s v=""/>
    <m/>
    <n v="2147"/>
    <n v="1416.0055204435687"/>
    <e v="#VALUE!"/>
    <m/>
    <n v="1810.8761714590871"/>
    <n v="1.9400004395604136"/>
    <m/>
  </r>
  <r>
    <x v="2141"/>
    <n v="6599.7099609999996"/>
    <n v="44.47"/>
    <n v="18.502690787395689"/>
    <m/>
    <n v="4.4272338355109078"/>
    <s v=""/>
    <m/>
    <n v="2148"/>
    <n v="1416.6601760744711"/>
    <e v="#VALUE!"/>
    <m/>
    <n v="1769.3895735755987"/>
    <n v="1.9400004395604136"/>
    <m/>
  </r>
  <r>
    <x v="2142"/>
    <n v="6638.6899409999996"/>
    <n v="44.87"/>
    <n v="18.833303044302756"/>
    <m/>
    <n v="4.4532665725999703"/>
    <s v=""/>
    <m/>
    <n v="2149"/>
    <n v="1425.0274203407348"/>
    <e v="#VALUE!"/>
    <m/>
    <n v="1801.0056172629395"/>
    <n v="1.9400004395604136"/>
    <m/>
  </r>
  <r>
    <x v="2143"/>
    <n v="6775.080078"/>
    <n v="45.76"/>
    <n v="19.573423318608825"/>
    <m/>
    <n v="4.5444029064645903"/>
    <s v=""/>
    <m/>
    <n v="2150"/>
    <n v="1454.3042335096525"/>
    <e v="#VALUE!"/>
    <m/>
    <n v="1871.7824092223643"/>
    <n v="1.945000879120877"/>
    <m/>
  </r>
  <r>
    <x v="2144"/>
    <n v="6739.2099609999996"/>
    <n v="43.45"/>
    <n v="17.595163179658329"/>
    <m/>
    <n v="4.5202252777217966"/>
    <s v=""/>
    <m/>
    <n v="2151"/>
    <n v="1446.6045366191345"/>
    <e v="#VALUE!"/>
    <m/>
    <n v="1682.6038241236126"/>
    <n v="1.945000879120877"/>
    <m/>
  </r>
  <r>
    <x v="2145"/>
    <n v="6330.7700199999999"/>
    <n v="43.26"/>
    <n v="17.439202811859214"/>
    <m/>
    <n v="4.2461597166819551"/>
    <s v=""/>
    <m/>
    <n v="2152"/>
    <n v="1358.9308960876294"/>
    <e v="#VALUE!"/>
    <m/>
    <n v="1667.6895258820427"/>
    <n v="1.945000879120877"/>
    <m/>
  </r>
  <r>
    <x v="2146"/>
    <n v="6396.7797849999997"/>
    <n v="42.1"/>
    <n v="16.501985081349336"/>
    <m/>
    <n v="4.2903219678054789"/>
    <s v=""/>
    <m/>
    <n v="2153"/>
    <n v="1373.1002165365792"/>
    <e v="#VALUE!"/>
    <m/>
    <n v="1578.0645464890981"/>
    <n v="1.945000879120877"/>
    <m/>
  </r>
  <r>
    <x v="2147"/>
    <n v="6235.0297849999997"/>
    <n v="42.12"/>
    <n v="16.515695383523216"/>
    <m/>
    <n v="4.1817273558379613"/>
    <s v=""/>
    <m/>
    <n v="2154"/>
    <n v="1338.3797841487708"/>
    <e v="#VALUE!"/>
    <m/>
    <n v="1579.3756458311225"/>
    <n v="1.945000879120877"/>
    <m/>
  </r>
  <r>
    <x v="2148"/>
    <n v="6357.0097660000001"/>
    <n v="45.6"/>
    <n v="19.23790479958901"/>
    <m/>
    <n v="4.2632043357496512"/>
    <s v=""/>
    <m/>
    <n v="2155"/>
    <n v="1364.5633865164782"/>
    <e v="#VALUE!"/>
    <m/>
    <n v="1839.6971857207318"/>
    <n v="1.9800000000000095"/>
    <m/>
  </r>
  <r>
    <x v="2149"/>
    <n v="6739.6499020000001"/>
    <n v="49.95"/>
    <n v="22.905564364481052"/>
    <m/>
    <n v="4.5196968242831908"/>
    <s v=""/>
    <m/>
    <n v="2156"/>
    <n v="1446.6989721167859"/>
    <e v="#VALUE!"/>
    <m/>
    <n v="2190.4309610462942"/>
    <n v="1.9800000000000095"/>
    <m/>
  </r>
  <r>
    <x v="2150"/>
    <n v="7315.3198240000002"/>
    <n v="50.56"/>
    <n v="23.462223074166751"/>
    <m/>
    <n v="4.9056208724994521"/>
    <s v=""/>
    <m/>
    <n v="2157"/>
    <n v="1570.2693498880126"/>
    <e v="#VALUE!"/>
    <m/>
    <n v="2243.6635491209372"/>
    <n v="1.9800000000000095"/>
    <m/>
  </r>
  <r>
    <x v="2151"/>
    <n v="7378.2001950000003"/>
    <n v="50.96"/>
    <n v="23.830620354888605"/>
    <m/>
    <n v="4.9476593910109781"/>
    <s v=""/>
    <m/>
    <n v="2158"/>
    <n v="1583.7669305360855"/>
    <e v="#VALUE!"/>
    <m/>
    <n v="2278.8929281843807"/>
    <n v="1.9800000000000095"/>
    <m/>
  </r>
  <r>
    <x v="2152"/>
    <n v="7467.3999020000001"/>
    <n v="50.19"/>
    <n v="23.107709984455539"/>
    <m/>
    <n v="5.0073444285837638"/>
    <s v=""/>
    <m/>
    <n v="2159"/>
    <n v="1602.9140859976362"/>
    <e v="#VALUE!"/>
    <m/>
    <n v="2209.7618981752057"/>
    <n v="1.9800000000000095"/>
    <m/>
  </r>
  <r>
    <x v="2153"/>
    <n v="7414.7099609999996"/>
    <n v="52.94"/>
    <n v="25.630769562724918"/>
    <m/>
    <n v="4.9716244126895575"/>
    <s v=""/>
    <m/>
    <n v="2160"/>
    <n v="1591.6039312278795"/>
    <e v="#VALUE!"/>
    <m/>
    <n v="2451.0389839027052"/>
    <n v="1.9699991208791381"/>
    <m/>
  </r>
  <r>
    <x v="2154"/>
    <n v="7716.5097660000001"/>
    <n v="56.44"/>
    <n v="29.016343659040309"/>
    <m/>
    <n v="5.173849015110398"/>
    <s v=""/>
    <m/>
    <n v="2161"/>
    <n v="1656.3867425055071"/>
    <e v="#VALUE!"/>
    <m/>
    <n v="2774.7972726521898"/>
    <n v="1.9699991208791381"/>
    <m/>
  </r>
  <r>
    <x v="2155"/>
    <n v="8379.6601559999999"/>
    <n v="55.55"/>
    <n v="28.09787958878216"/>
    <m/>
    <n v="5.6183390340261781"/>
    <s v=""/>
    <m/>
    <n v="2162"/>
    <n v="1798.7352326380803"/>
    <e v="#VALUE!"/>
    <m/>
    <n v="2686.9656827341637"/>
    <n v="1.9699991208791381"/>
    <m/>
  </r>
  <r>
    <x v="2156"/>
    <n v="8176.8500979999999"/>
    <n v="56.37"/>
    <n v="28.923964434000204"/>
    <m/>
    <n v="5.4822175981950734"/>
    <s v=""/>
    <m/>
    <n v="2163"/>
    <n v="1755.201057019184"/>
    <e v="#VALUE!"/>
    <m/>
    <n v="2765.9631609287044"/>
    <n v="1.9699991208791381"/>
    <m/>
  </r>
  <r>
    <x v="2157"/>
    <n v="7950.3999020000001"/>
    <n v="55.99"/>
    <n v="28.530600830203561"/>
    <m/>
    <n v="5.3302539862608631"/>
    <s v=""/>
    <m/>
    <n v="2164"/>
    <n v="1706.5924096038891"/>
    <e v="#VALUE!"/>
    <m/>
    <n v="2728.3462830821572"/>
    <n v="1.9699991208791381"/>
    <m/>
  </r>
  <r>
    <x v="2158"/>
    <n v="8221.5800780000009"/>
    <n v="55.3"/>
    <n v="27.817451675407099"/>
    <m/>
    <n v="5.5116332271136201"/>
    <s v=""/>
    <m/>
    <n v="2165"/>
    <n v="1764.802567042665"/>
    <e v="#VALUE!"/>
    <m/>
    <n v="2660.148706124286"/>
    <n v="2.0000017582417526"/>
    <m/>
  </r>
  <r>
    <x v="2159"/>
    <n v="8181.2001950000003"/>
    <n v="52.77"/>
    <n v="25.269117811754363"/>
    <m/>
    <n v="5.4844203648336327"/>
    <s v=""/>
    <m/>
    <n v="2166"/>
    <n v="1756.1348267179101"/>
    <e v="#VALUE!"/>
    <m/>
    <n v="2416.4546715567103"/>
    <n v="2.0000017582417526"/>
    <m/>
  </r>
  <r>
    <x v="2160"/>
    <n v="7769.0400390000004"/>
    <n v="51.51"/>
    <n v="24.059538391310074"/>
    <m/>
    <n v="5.2079855518095917"/>
    <s v=""/>
    <m/>
    <n v="2167"/>
    <n v="1667.6626237544074"/>
    <e v="#VALUE!"/>
    <m/>
    <n v="2300.7840785852441"/>
    <n v="2.0000017582417526"/>
    <m/>
  </r>
  <r>
    <x v="2161"/>
    <n v="7634.1899409999996"/>
    <n v="51.38"/>
    <n v="23.935243445163888"/>
    <m/>
    <n v="5.1174554251378259"/>
    <s v=""/>
    <m/>
    <n v="2168"/>
    <n v="1638.7163875250512"/>
    <e v="#VALUE!"/>
    <m/>
    <n v="2288.8979056882176"/>
    <n v="2.0000017582417526"/>
    <m/>
  </r>
  <r>
    <x v="2162"/>
    <n v="7562.1401370000003"/>
    <n v="50.31"/>
    <n v="22.935596095021651"/>
    <m/>
    <n v="5.0690260704514332"/>
    <s v=""/>
    <m/>
    <n v="2169"/>
    <n v="1623.2505430221961"/>
    <e v="#VALUE!"/>
    <m/>
    <n v="2193.3028585181564"/>
    <n v="2.0000017582417526"/>
    <m/>
  </r>
  <r>
    <x v="2163"/>
    <n v="7062.9399409999996"/>
    <n v="47.26"/>
    <n v="20.147489823561049"/>
    <m/>
    <n v="4.7340343610178337"/>
    <s v=""/>
    <m/>
    <n v="2170"/>
    <n v="1516.0947677319414"/>
    <e v="#VALUE!"/>
    <m/>
    <n v="1926.6796833579399"/>
    <n v="2.0099986813186783"/>
    <m/>
  </r>
  <r>
    <x v="2164"/>
    <n v="6958.3198240000002"/>
    <n v="47.69"/>
    <n v="20.511673031983552"/>
    <m/>
    <n v="4.6637898736767385"/>
    <s v=""/>
    <m/>
    <n v="2171"/>
    <n v="1493.6375454833908"/>
    <e v="#VALUE!"/>
    <m/>
    <n v="1961.5060758679983"/>
    <n v="2.0099986813186783"/>
    <m/>
  </r>
  <r>
    <x v="2165"/>
    <n v="6746.8500979999999"/>
    <n v="43.22"/>
    <n v="16.664554497641031"/>
    <m/>
    <n v="4.5219353215831397"/>
    <s v=""/>
    <m/>
    <n v="2172"/>
    <n v="1448.2445295720995"/>
    <e v="#VALUE!"/>
    <m/>
    <n v="1593.6108599131298"/>
    <n v="2.0099986813186783"/>
    <m/>
  </r>
  <r>
    <x v="2166"/>
    <n v="6305.5600590000004"/>
    <n v="44.12"/>
    <n v="17.356520859064176"/>
    <m/>
    <n v="4.2260598962643687"/>
    <s v=""/>
    <m/>
    <n v="2173"/>
    <n v="1353.5194540697021"/>
    <e v="#VALUE!"/>
    <m/>
    <n v="1659.7827523819381"/>
    <n v="2.0099986813186783"/>
    <m/>
  </r>
  <r>
    <x v="2167"/>
    <n v="6571.419922"/>
    <n v="43.65"/>
    <n v="16.98470653073359"/>
    <m/>
    <n v="4.4041276463326282"/>
    <s v=""/>
    <m/>
    <n v="2174"/>
    <n v="1410.5875801774205"/>
    <e v="#VALUE!"/>
    <m/>
    <n v="1624.2266052564446"/>
    <n v="2.0099986813186783"/>
    <m/>
  </r>
  <r>
    <x v="2168"/>
    <n v="6341.3598629999997"/>
    <n v="42.54"/>
    <n v="16.115116452289421"/>
    <m/>
    <n v="4.2496108884225547"/>
    <s v=""/>
    <m/>
    <n v="2175"/>
    <n v="1361.2040579292307"/>
    <e v="#VALUE!"/>
    <m/>
    <n v="1541.0687750919774"/>
    <n v="2.0300004395604212"/>
    <m/>
  </r>
  <r>
    <x v="2169"/>
    <n v="6287.6601559999999"/>
    <n v="41.48"/>
    <n v="15.310187532105601"/>
    <m/>
    <n v="4.2135147955637908"/>
    <s v=""/>
    <m/>
    <n v="2176"/>
    <n v="1349.6771519252825"/>
    <e v="#VALUE!"/>
    <m/>
    <n v="1464.094412000263"/>
    <n v="2.0300004395604212"/>
    <m/>
  </r>
  <r>
    <x v="2170"/>
    <n v="6221.419922"/>
    <n v="43.51"/>
    <n v="16.806722424341377"/>
    <m/>
    <n v="4.1690170837856195"/>
    <s v=""/>
    <m/>
    <n v="2177"/>
    <n v="1335.4583601728893"/>
    <e v="#VALUE!"/>
    <m/>
    <n v="1607.2062039682664"/>
    <n v="2.0300004395604212"/>
    <m/>
  </r>
  <r>
    <x v="2171"/>
    <n v="6294.2299800000001"/>
    <n v="43.75"/>
    <n v="16.990108200116353"/>
    <m/>
    <n v="4.2176978352837633"/>
    <s v=""/>
    <m/>
    <n v="2178"/>
    <n v="1351.0873969329598"/>
    <e v="#VALUE!"/>
    <m/>
    <n v="1624.7431602589349"/>
    <n v="2.0300004395604212"/>
    <m/>
  </r>
  <r>
    <x v="2172"/>
    <n v="6340.9101559999999"/>
    <n v="44.24"/>
    <n v="17.368616418680784"/>
    <m/>
    <n v="4.2488671443266064"/>
    <s v=""/>
    <m/>
    <n v="2179"/>
    <n v="1361.1075261116862"/>
    <e v="#VALUE!"/>
    <m/>
    <n v="1660.9394358783063"/>
    <n v="2.0300004395604212"/>
    <m/>
  </r>
  <r>
    <x v="2173"/>
    <n v="6500.5097660000001"/>
    <n v="43.9"/>
    <n v="17.095534838863269"/>
    <m/>
    <n v="4.3554702918198718"/>
    <s v=""/>
    <m/>
    <n v="2180"/>
    <n v="1395.3663667183359"/>
    <e v="#VALUE!"/>
    <m/>
    <n v="1634.8249801152658"/>
    <n v="2.0573643956043828"/>
    <m/>
  </r>
  <r>
    <x v="2174"/>
    <n v="6301.0698240000002"/>
    <n v="43.84"/>
    <n v="17.046772603686481"/>
    <m/>
    <n v="4.221731697039627"/>
    <s v=""/>
    <m/>
    <n v="2181"/>
    <n v="1352.555603060596"/>
    <e v="#VALUE!"/>
    <m/>
    <n v="1630.1619075115327"/>
    <n v="2.0573643956043828"/>
    <m/>
  </r>
  <r>
    <x v="2175"/>
    <n v="6486.25"/>
    <n v="43.73"/>
    <n v="16.959206261590165"/>
    <m/>
    <n v="4.3456897433534465"/>
    <s v=""/>
    <m/>
    <n v="2182"/>
    <n v="1392.305437869687"/>
    <e v="#VALUE!"/>
    <m/>
    <n v="1621.7880458672078"/>
    <n v="2.0573643956043828"/>
    <m/>
  </r>
  <r>
    <x v="2176"/>
    <n v="6371.3398440000001"/>
    <n v="43.68"/>
    <n v="16.918408089061487"/>
    <m/>
    <n v="4.2685905674922751"/>
    <s v=""/>
    <m/>
    <n v="2183"/>
    <n v="1367.6394081814612"/>
    <e v="#VALUE!"/>
    <m/>
    <n v="1617.8865667838327"/>
    <n v="2.0573643956043828"/>
    <m/>
  </r>
  <r>
    <x v="2177"/>
    <n v="6551.5200199999999"/>
    <n v="45.06"/>
    <n v="17.985284673185351"/>
    <m/>
    <n v="4.389191185679457"/>
    <s v=""/>
    <m/>
    <n v="2184"/>
    <n v="1406.3159684190589"/>
    <e v="#VALUE!"/>
    <m/>
    <n v="1719.9106629507892"/>
    <n v="2.0573643956043828"/>
    <m/>
  </r>
  <r>
    <x v="2178"/>
    <n v="6710.7998049999997"/>
    <n v="45.87"/>
    <n v="18.625232031412821"/>
    <m/>
    <n v="4.4955496454647923"/>
    <s v=""/>
    <m/>
    <n v="2185"/>
    <n v="1440.5061570177429"/>
    <e v="#VALUE!"/>
    <m/>
    <n v="1781.1080420939506"/>
    <n v="2.080000879120889"/>
    <m/>
  </r>
  <r>
    <x v="2179"/>
    <n v="6891.080078"/>
    <n v="48.36"/>
    <n v="20.644869763769982"/>
    <m/>
    <n v="4.616198842750272"/>
    <s v=""/>
    <m/>
    <n v="2186"/>
    <n v="1479.2042035682971"/>
    <e v="#VALUE!"/>
    <m/>
    <n v="1974.2435155823237"/>
    <n v="2.080000879120889"/>
    <m/>
  </r>
  <r>
    <x v="2180"/>
    <n v="7091.7099609999996"/>
    <n v="47.78"/>
    <n v="20.147264706687871"/>
    <m/>
    <n v="4.7504732048283573"/>
    <s v=""/>
    <m/>
    <n v="2187"/>
    <n v="1522.2703939094122"/>
    <e v="#VALUE!"/>
    <m/>
    <n v="1926.658155708107"/>
    <n v="2.080000879120889"/>
    <m/>
  </r>
  <r>
    <x v="2181"/>
    <n v="7043.7597660000001"/>
    <n v="46.48"/>
    <n v="19.048659212878182"/>
    <m/>
    <n v="4.718230343020835"/>
    <s v=""/>
    <m/>
    <n v="2188"/>
    <n v="1511.9776489110832"/>
    <e v="#VALUE!"/>
    <m/>
    <n v="1821.5998629140706"/>
    <n v="2.080000879120889"/>
    <m/>
  </r>
  <r>
    <x v="2182"/>
    <n v="6973.9702150000003"/>
    <n v="48.12"/>
    <n v="20.390454349031717"/>
    <m/>
    <n v="4.6713605441679897"/>
    <s v=""/>
    <m/>
    <n v="2189"/>
    <n v="1496.9969788222363"/>
    <e v="#VALUE!"/>
    <m/>
    <n v="1949.9140822384204"/>
    <n v="2.080000879120889"/>
    <m/>
  </r>
  <r>
    <x v="2183"/>
    <n v="7263"/>
    <n v="50.21"/>
    <n v="22.15113211560525"/>
    <m/>
    <n v="4.8644543186531859"/>
    <s v=""/>
    <m/>
    <n v="2190"/>
    <n v="1559.0386425511715"/>
    <e v="#VALUE!"/>
    <m/>
    <n v="2118.2855325533005"/>
    <n v="2.0949982417582227"/>
    <m/>
  </r>
  <r>
    <x v="2184"/>
    <n v="7361.4599609999996"/>
    <n v="47.13"/>
    <n v="19.431210531774688"/>
    <m/>
    <n v="4.930270366400797"/>
    <s v=""/>
    <m/>
    <n v="2191"/>
    <n v="1580.173557041476"/>
    <e v="#VALUE!"/>
    <m/>
    <n v="1858.1827752477823"/>
    <n v="2.0949982417582227"/>
    <m/>
  </r>
  <r>
    <x v="2185"/>
    <n v="6755.1401370000003"/>
    <n v="43.92"/>
    <n v="16.782310748408356"/>
    <m/>
    <n v="4.5240754661398466"/>
    <s v=""/>
    <m/>
    <n v="2192"/>
    <n v="1450.0240271831772"/>
    <e v="#VALUE!"/>
    <m/>
    <n v="1604.8717454094703"/>
    <n v="2.0949982417582227"/>
    <m/>
  </r>
  <r>
    <x v="2186"/>
    <n v="6528.919922"/>
    <n v="43.63"/>
    <n v="16.558712755290802"/>
    <m/>
    <n v="4.3724566864278263"/>
    <s v=""/>
    <m/>
    <n v="2193"/>
    <n v="1401.4647463197275"/>
    <e v="#VALUE!"/>
    <m/>
    <n v="1583.4893442095249"/>
    <n v="2.0949982417582227"/>
    <m/>
  </r>
  <r>
    <x v="2187"/>
    <n v="6301.5698240000002"/>
    <n v="42.78"/>
    <n v="15.907829863508768"/>
    <m/>
    <n v="4.2198694534197152"/>
    <s v=""/>
    <m/>
    <n v="2194"/>
    <n v="1352.6629305177455"/>
    <e v="#VALUE!"/>
    <m/>
    <n v="1521.2462134362215"/>
    <n v="2.1099995604395576"/>
    <m/>
  </r>
  <r>
    <x v="2188"/>
    <n v="6331.8798829999996"/>
    <n v="42.55"/>
    <n v="15.734902450479026"/>
    <m/>
    <n v="4.2400563356161447"/>
    <s v=""/>
    <m/>
    <n v="2195"/>
    <n v="1359.1691336347776"/>
    <e v="#VALUE!"/>
    <m/>
    <n v="1504.7093775178123"/>
    <n v="2.1099995604395576"/>
    <m/>
  </r>
  <r>
    <x v="2189"/>
    <n v="6317.0097660000001"/>
    <n v="42.95"/>
    <n v="16.028830291479398"/>
    <m/>
    <n v="4.229988667687234"/>
    <s v=""/>
    <m/>
    <n v="2196"/>
    <n v="1355.9771899445318"/>
    <e v="#VALUE!"/>
    <m/>
    <n v="1532.8173356102604"/>
    <n v="2.1099995604395576"/>
    <m/>
  </r>
  <r>
    <x v="2190"/>
    <n v="6354.2402339999999"/>
    <n v="43.94"/>
    <n v="16.765762884277315"/>
    <m/>
    <n v="4.2548081455221887"/>
    <s v=""/>
    <m/>
    <n v="2197"/>
    <n v="1363.9688928623707"/>
    <e v="#VALUE!"/>
    <m/>
    <n v="1603.289293505861"/>
    <n v="2.1099995604395576"/>
    <m/>
  </r>
  <r>
    <x v="2191"/>
    <n v="6515.4101559999999"/>
    <n v="44.57"/>
    <n v="17.244473548726106"/>
    <m/>
    <n v="4.3626142002014197"/>
    <s v=""/>
    <m/>
    <n v="2198"/>
    <n v="1398.5648086568026"/>
    <e v="#VALUE!"/>
    <m/>
    <n v="1649.0678058405178"/>
    <n v="2.1099995604395576"/>
    <m/>
  </r>
  <r>
    <x v="2192"/>
    <n v="6514.0600590000004"/>
    <n v="42.56"/>
    <n v="15.68349610908033"/>
    <m/>
    <n v="4.3613696338639443"/>
    <s v=""/>
    <m/>
    <n v="2199"/>
    <n v="1398.2750037009728"/>
    <e v="#VALUE!"/>
    <m/>
    <n v="1499.7934522866301"/>
    <n v="2.1250008791208934"/>
    <m/>
  </r>
  <r>
    <x v="2193"/>
    <n v="6280.9101559999999"/>
    <n v="42.86"/>
    <n v="15.902702548420352"/>
    <m/>
    <n v="4.2051589333160653"/>
    <s v=""/>
    <m/>
    <n v="2200"/>
    <n v="1348.2282312537666"/>
    <e v="#VALUE!"/>
    <m/>
    <n v="1520.75589459762"/>
    <n v="2.1250008791208934"/>
    <m/>
  </r>
  <r>
    <x v="2194"/>
    <n v="6371.8500979999999"/>
    <n v="43.55"/>
    <n v="16.412779158264897"/>
    <m/>
    <n v="4.2659334875151425"/>
    <s v=""/>
    <m/>
    <n v="2201"/>
    <n v="1367.7489367101018"/>
    <e v="#VALUE!"/>
    <m/>
    <n v="1569.5338937305103"/>
    <n v="2.1250008791208934"/>
    <m/>
  </r>
  <r>
    <x v="2195"/>
    <n v="6398.8500979999999"/>
    <n v="43.69"/>
    <n v="16.516334721429114"/>
    <m/>
    <n v="4.2838984004910703"/>
    <s v=""/>
    <m/>
    <n v="2202"/>
    <n v="1373.5446193961657"/>
    <e v="#VALUE!"/>
    <m/>
    <n v="1579.4367849290886"/>
    <n v="2.1250008791208934"/>
    <m/>
  </r>
  <r>
    <x v="2196"/>
    <n v="6513.8701170000004"/>
    <n v="46.02"/>
    <n v="18.275797948309929"/>
    <m/>
    <n v="4.3607884322416597"/>
    <s v=""/>
    <m/>
    <n v="2203"/>
    <n v="1398.2342317172411"/>
    <e v="#VALUE!"/>
    <m/>
    <n v="1747.6920903062576"/>
    <n v="2.1250008791208934"/>
    <m/>
  </r>
  <r>
    <x v="2197"/>
    <n v="6704.7700199999999"/>
    <n v="45.16"/>
    <n v="17.58644975008864"/>
    <m/>
    <n v="4.4882381909226874"/>
    <s v=""/>
    <m/>
    <n v="2204"/>
    <n v="1439.2118340353286"/>
    <e v="#VALUE!"/>
    <m/>
    <n v="1681.7705695657839"/>
    <n v="2.1800017582417683"/>
    <m/>
  </r>
  <r>
    <x v="2198"/>
    <n v="6603.6401370000003"/>
    <n v="43.38"/>
    <n v="16.198164733360727"/>
    <m/>
    <n v="4.4204258095518485"/>
    <s v=""/>
    <m/>
    <n v="2205"/>
    <n v="1417.50380766693"/>
    <e v="#VALUE!"/>
    <m/>
    <n v="1549.0105801147931"/>
    <n v="2.1800017582417683"/>
    <m/>
  </r>
  <r>
    <x v="2199"/>
    <n v="6452.7900390000004"/>
    <n v="44.24"/>
    <n v="16.838408608773403"/>
    <m/>
    <n v="4.3193354926546048"/>
    <s v=""/>
    <m/>
    <n v="2206"/>
    <n v="1385.1230928087955"/>
    <e v="#VALUE!"/>
    <m/>
    <n v="1610.2363148318502"/>
    <n v="2.1800017582417683"/>
    <m/>
  </r>
  <r>
    <x v="2200"/>
    <n v="6495.2900390000004"/>
    <n v="45.4"/>
    <n v="17.719323454982707"/>
    <m/>
    <n v="4.3476707631246754"/>
    <s v=""/>
    <m/>
    <n v="2207"/>
    <n v="1394.2459266664887"/>
    <e v="#VALUE!"/>
    <m/>
    <n v="1694.4771186155081"/>
    <n v="2.1800017582417683"/>
    <m/>
  </r>
  <r>
    <x v="2201"/>
    <n v="6678.75"/>
    <n v="45.57"/>
    <n v="17.849895664268701"/>
    <m/>
    <n v="4.4703546996641927"/>
    <s v=""/>
    <m/>
    <n v="2208"/>
    <n v="1433.6265088721791"/>
    <e v="#VALUE!"/>
    <m/>
    <n v="1706.9635784695934"/>
    <n v="2.1800017582417683"/>
    <m/>
  </r>
  <r>
    <x v="2202"/>
    <n v="6619.8500979999999"/>
    <n v="44.68"/>
    <n v="17.146532782456852"/>
    <m/>
    <n v="4.4305846699481233"/>
    <s v=""/>
    <m/>
    <n v="2209"/>
    <n v="1420.9833554561696"/>
    <e v="#VALUE!"/>
    <m/>
    <n v="1639.701850766412"/>
    <n v="2.1750013186813049"/>
    <m/>
  </r>
  <r>
    <x v="2203"/>
    <n v="6593.2402339999999"/>
    <n v="44.48"/>
    <n v="16.991002368631069"/>
    <m/>
    <n v="4.4126601605235534"/>
    <s v=""/>
    <m/>
    <n v="2210"/>
    <n v="1415.2714173797506"/>
    <e v="#VALUE!"/>
    <m/>
    <n v="1624.8286684947445"/>
    <n v="2.1750013186813049"/>
    <m/>
  </r>
  <r>
    <x v="2204"/>
    <n v="6553.8598629999997"/>
    <n v="43.9"/>
    <n v="16.545919549351858"/>
    <m/>
    <n v="4.3861898819934142"/>
    <s v=""/>
    <m/>
    <n v="2211"/>
    <n v="1406.8182272176959"/>
    <e v="#VALUE!"/>
    <m/>
    <n v="1582.2659456530082"/>
    <n v="2.1750013186813049"/>
    <m/>
  </r>
  <r>
    <x v="2205"/>
    <n v="6497.9101559999999"/>
    <n v="44.79"/>
    <n v="17.214750071110263"/>
    <m/>
    <n v="4.3486321904188676"/>
    <s v=""/>
    <m/>
    <n v="2212"/>
    <n v="1394.808347656576"/>
    <e v="#VALUE!"/>
    <m/>
    <n v="1646.2253862168973"/>
    <n v="2.1750013186813049"/>
    <m/>
  </r>
  <r>
    <x v="2206"/>
    <n v="6574.1499020000001"/>
    <n v="44.63"/>
    <n v="17.089723154295601"/>
    <m/>
    <n v="4.3995400238450024"/>
    <s v=""/>
    <m/>
    <n v="2213"/>
    <n v="1411.1735838003576"/>
    <e v="#VALUE!"/>
    <m/>
    <n v="1634.2692158646983"/>
    <n v="2.1750013186813049"/>
    <m/>
  </r>
  <r>
    <x v="2207"/>
    <n v="6600.1899409999996"/>
    <n v="45.29"/>
    <n v="17.588887530536528"/>
    <m/>
    <n v="4.4166216114929266"/>
    <s v=""/>
    <m/>
    <n v="2214"/>
    <n v="1416.7632061402362"/>
    <e v="#VALUE!"/>
    <m/>
    <n v="1682.0036915131116"/>
    <n v="2.1750013186813049"/>
    <m/>
  </r>
  <r>
    <x v="2208"/>
    <n v="6653.080078"/>
    <n v="44.96"/>
    <n v="17.330503348216659"/>
    <m/>
    <n v="4.4518980098355243"/>
    <s v=""/>
    <m/>
    <n v="2215"/>
    <n v="1428.1163339652157"/>
    <e v="#VALUE!"/>
    <m/>
    <n v="1657.2947298044139"/>
    <n v="2.1750013186813049"/>
    <m/>
  </r>
  <r>
    <x v="2209"/>
    <n v="6640.2900390000004"/>
    <n v="44.69"/>
    <n v="17.120311675762718"/>
    <m/>
    <n v="4.4432239269066578"/>
    <s v=""/>
    <m/>
    <n v="2216"/>
    <n v="1425.3708892397945"/>
    <e v="#VALUE!"/>
    <m/>
    <n v="1637.194358568368"/>
    <n v="2.1750013186813049"/>
    <m/>
  </r>
  <r>
    <x v="2210"/>
    <n v="6586.7402339999999"/>
    <n v="42.21"/>
    <n v="15.218369190878665"/>
    <m/>
    <n v="4.4072773792889457"/>
    <s v=""/>
    <m/>
    <n v="2217"/>
    <n v="1413.8761604368092"/>
    <e v="#VALUE!"/>
    <m/>
    <n v="1455.3139369063044"/>
    <n v="2.2200013186813088"/>
    <m/>
  </r>
  <r>
    <x v="2211"/>
    <n v="6239.25"/>
    <n v="42.25"/>
    <n v="15.24539521146942"/>
    <m/>
    <n v="4.1746582843327129"/>
    <s v=""/>
    <m/>
    <n v="2218"/>
    <n v="1339.2856740379177"/>
    <e v="#VALUE!"/>
    <m/>
    <n v="1457.8984020307551"/>
    <n v="2.2200013186813088"/>
    <m/>
  </r>
  <r>
    <x v="2212"/>
    <n v="6292.6401370000003"/>
    <n v="43.61"/>
    <n v="16.221072937373471"/>
    <m/>
    <n v="4.2100526733106554"/>
    <s v=""/>
    <m/>
    <n v="2219"/>
    <n v="1350.7461293200465"/>
    <e v="#VALUE!"/>
    <m/>
    <n v="1551.2012635021579"/>
    <n v="2.2200013186813088"/>
    <m/>
  </r>
  <r>
    <x v="2213"/>
    <n v="6601.4101559999999"/>
    <n v="43.88"/>
    <n v="16.419972932024272"/>
    <m/>
    <n v="4.4165184261289516"/>
    <s v=""/>
    <m/>
    <n v="2220"/>
    <n v="1417.0251312864873"/>
    <e v="#VALUE!"/>
    <m/>
    <n v="1570.2218254713991"/>
    <n v="2.2200013186813088"/>
    <m/>
  </r>
  <r>
    <x v="2214"/>
    <n v="6590.5200199999999"/>
    <n v="43.88"/>
    <n v="16.418016031140592"/>
    <m/>
    <n v="4.4091178755511846"/>
    <s v=""/>
    <m/>
    <n v="2221"/>
    <n v="1414.6875100767065"/>
    <e v="#VALUE!"/>
    <m/>
    <n v="1570.0346894456238"/>
    <n v="2.2200013186813088"/>
    <m/>
  </r>
  <r>
    <x v="2215"/>
    <n v="6542.330078"/>
    <n v="43.65"/>
    <n v="16.243967583458389"/>
    <m/>
    <n v="4.3767644470110199"/>
    <s v=""/>
    <m/>
    <n v="2222"/>
    <n v="1404.3433022066392"/>
    <e v="#VALUE!"/>
    <m/>
    <n v="1553.3906503615519"/>
    <n v="2.2700017582417771"/>
    <m/>
  </r>
  <r>
    <x v="2216"/>
    <n v="6478.0698240000002"/>
    <n v="43.61"/>
    <n v="16.212263902937558"/>
    <m/>
    <n v="4.3336620742901077"/>
    <s v=""/>
    <m/>
    <n v="2223"/>
    <n v="1390.549522891459"/>
    <e v="#VALUE!"/>
    <m/>
    <n v="1550.3588663685046"/>
    <n v="2.2700017582417771"/>
    <m/>
  </r>
  <r>
    <x v="2217"/>
    <n v="6486.0498049999997"/>
    <n v="43.68"/>
    <n v="16.258495339244433"/>
    <m/>
    <n v="4.3386616864575256"/>
    <s v=""/>
    <m/>
    <n v="2224"/>
    <n v="1392.2624650291189"/>
    <e v="#VALUE!"/>
    <m/>
    <n v="1554.7799217875647"/>
    <n v="2.2700017582417771"/>
    <m/>
  </r>
  <r>
    <x v="2218"/>
    <n v="6472.3598629999997"/>
    <n v="43.68"/>
    <n v="16.256557682950579"/>
    <m/>
    <n v="4.3293914967612537"/>
    <s v=""/>
    <m/>
    <n v="2225"/>
    <n v="1389.3238517023551"/>
    <e v="#VALUE!"/>
    <m/>
    <n v="1554.594626098256"/>
    <n v="2.2700017582417771"/>
    <m/>
  </r>
  <r>
    <x v="2219"/>
    <n v="6478.8901370000003"/>
    <n v="43.85"/>
    <n v="16.381144316364438"/>
    <m/>
    <n v="4.3336468308091023"/>
    <s v=""/>
    <m/>
    <n v="2226"/>
    <n v="1390.7256071081722"/>
    <e v="#VALUE!"/>
    <m/>
    <n v="1566.508692690102"/>
    <n v="2.2700017582417771"/>
    <m/>
  </r>
  <r>
    <x v="2220"/>
    <n v="6484.6499020000001"/>
    <n v="43.78"/>
    <n v="16.326898157344605"/>
    <m/>
    <n v="4.3373865702024847"/>
    <s v=""/>
    <m/>
    <n v="2227"/>
    <n v="1391.9619689706276"/>
    <e v="#VALUE!"/>
    <m/>
    <n v="1561.3211991909618"/>
    <n v="2.3000004395604456"/>
    <m/>
  </r>
  <r>
    <x v="2221"/>
    <n v="6468.4399409999996"/>
    <n v="43.68"/>
    <n v="16.25037513400061"/>
    <m/>
    <n v="4.3264316079273852"/>
    <s v=""/>
    <m/>
    <n v="2228"/>
    <n v="1388.4824211813877"/>
    <e v="#VALUE!"/>
    <m/>
    <n v="1554.0033965427338"/>
    <n v="2.3000004395604456"/>
    <m/>
  </r>
  <r>
    <x v="2222"/>
    <n v="6492.3500979999999"/>
    <n v="42.66"/>
    <n v="15.485890986233766"/>
    <m/>
    <n v="4.3420849167723041"/>
    <s v=""/>
    <m/>
    <n v="2229"/>
    <n v="1393.6148538830903"/>
    <e v="#VALUE!"/>
    <m/>
    <n v="1480.8967173161675"/>
    <n v="2.3000004395604456"/>
    <m/>
  </r>
  <r>
    <x v="2223"/>
    <n v="6337.0400390000004"/>
    <n v="42.69"/>
    <n v="15.505823249086975"/>
    <m/>
    <n v="4.2381032116279398"/>
    <s v=""/>
    <m/>
    <n v="2230"/>
    <n v="1360.2767864787256"/>
    <e v="#VALUE!"/>
    <m/>
    <n v="1482.8028151089416"/>
    <n v="2.3000004395604456"/>
    <m/>
  </r>
  <r>
    <x v="2224"/>
    <n v="6336.9902339999999"/>
    <n v="43.03"/>
    <n v="15.750934845066324"/>
    <m/>
    <n v="4.237959596972936"/>
    <s v=""/>
    <m/>
    <n v="2231"/>
    <n v="1360.2660955907188"/>
    <e v="#VALUE!"/>
    <m/>
    <n v="1506.2425357026498"/>
    <n v="2.3000004395604456"/>
    <m/>
  </r>
  <r>
    <x v="2225"/>
    <n v="6318.1401370000003"/>
    <n v="43.16"/>
    <n v="15.84421814821742"/>
    <m/>
    <n v="4.2252433299932788"/>
    <s v=""/>
    <m/>
    <n v="2232"/>
    <n v="1356.2198296346623"/>
    <e v="#VALUE!"/>
    <m/>
    <n v="1515.1631033044539"/>
    <n v="2.3050008791208532"/>
    <m/>
  </r>
  <r>
    <x v="2226"/>
    <n v="6378.919922"/>
    <n v="43.38"/>
    <n v="16.003836471275545"/>
    <m/>
    <n v="4.2657786572386085"/>
    <s v=""/>
    <m/>
    <m/>
    <n v="1369.2665091749284"/>
    <e v="#VALUE!"/>
    <m/>
    <n v="1530.427207310508"/>
    <n v="2.3050008791208532"/>
    <m/>
  </r>
  <r>
    <x v="2227"/>
    <n v="6363.6201170000004"/>
    <n v="43.68"/>
    <n v="16.21938930318127"/>
    <m/>
    <n v="4.2552149363505416"/>
    <s v=""/>
    <m/>
    <m/>
    <n v="1365.9823308438672"/>
    <e v="#VALUE!"/>
    <m/>
    <n v="1551.0402596341462"/>
    <n v="2.3050008791208532"/>
    <m/>
  </r>
  <r>
    <x v="2228"/>
    <n v="6433.3798829999996"/>
    <n v="43.85"/>
    <n v="16.343691086419881"/>
    <m/>
    <n v="4.3017498146140429"/>
    <s v=""/>
    <m/>
    <m/>
    <n v="1380.9566074360916"/>
    <e v="#VALUE!"/>
    <m/>
    <n v="1562.9270863539159"/>
    <n v="2.3050008791208532"/>
    <m/>
  </r>
  <r>
    <x v="2229"/>
    <n v="6468.5"/>
    <n v="44.49"/>
    <n v="16.818765657370079"/>
    <m/>
    <n v="4.3251206903574673"/>
    <s v=""/>
    <m/>
    <m/>
    <n v="1388.4953131408856"/>
    <e v="#VALUE!"/>
    <m/>
    <n v="1608.3578835373614"/>
    <n v="2.3050008791208532"/>
    <m/>
  </r>
  <r>
    <x v="2230"/>
    <n v="6522.2700199999999"/>
    <n v="43.83"/>
    <n v="16.31781484067708"/>
    <m/>
    <n v="4.360960159079232"/>
    <s v=""/>
    <m/>
    <m/>
    <n v="1400.037312175823"/>
    <e v="#VALUE!"/>
    <m/>
    <n v="1560.4525727846906"/>
    <n v="2.3199982417582423"/>
    <m/>
  </r>
  <r>
    <x v="2231"/>
    <n v="6442.6000979999999"/>
    <n v="43.3"/>
    <n v="15.92128142390931"/>
    <m/>
    <n v="4.307578649515281"/>
    <s v=""/>
    <m/>
    <m/>
    <n v="1382.9357718967319"/>
    <e v="#VALUE!"/>
    <m/>
    <n v="1522.5325696205477"/>
    <n v="2.3199982417582423"/>
    <m/>
  </r>
  <r>
    <x v="2232"/>
    <n v="6411.7597660000001"/>
    <n v="43.23"/>
    <n v="15.864130517459051"/>
    <m/>
    <n v="4.2866238079930419"/>
    <s v=""/>
    <m/>
    <m/>
    <n v="1376.3157430743297"/>
    <e v="#VALUE!"/>
    <m/>
    <n v="1517.067298695609"/>
    <n v="2.3199982417582423"/>
    <m/>
  </r>
  <r>
    <x v="2233"/>
    <n v="6373.1899409999996"/>
    <n v="42.96"/>
    <n v="15.664099460048767"/>
    <m/>
    <n v="4.2607268014278121"/>
    <s v=""/>
    <m/>
    <m/>
    <n v="1368.0365405944403"/>
    <e v="#VALUE!"/>
    <m/>
    <n v="1497.9385745851591"/>
    <n v="2.3199982417582423"/>
    <m/>
  </r>
  <r>
    <x v="2234"/>
    <n v="6351.2402339999999"/>
    <n v="36.65"/>
    <n v="11.061269515363108"/>
    <m/>
    <n v="4.2459420499059108"/>
    <s v=""/>
    <m/>
    <m/>
    <n v="1363.3249281194746"/>
    <e v="#VALUE!"/>
    <m/>
    <n v="1057.7756054987219"/>
    <n v="2.3199982417582423"/>
    <m/>
  </r>
  <r>
    <x v="2235"/>
    <n v="5736.1499020000001"/>
    <n v="37.020000000000003"/>
    <n v="11.283262684988953"/>
    <m/>
    <n v="3.834640994440051"/>
    <s v=""/>
    <m/>
    <m/>
    <n v="1231.29276561808"/>
    <e v="#VALUE!"/>
    <m/>
    <n v="1079.0045394010572"/>
    <n v="2.3399999999999856"/>
    <m/>
  </r>
  <r>
    <x v="2236"/>
    <n v="5645.3198240000002"/>
    <n v="37.17"/>
    <n v="11.373343558689077"/>
    <m/>
    <n v="3.7738224695021843"/>
    <s v=""/>
    <m/>
    <m/>
    <n v="1211.7956430092495"/>
    <e v="#VALUE!"/>
    <m/>
    <n v="1087.6188626113956"/>
    <n v="2.3399999999999856"/>
    <m/>
  </r>
  <r>
    <x v="2237"/>
    <n v="5620.7797849999997"/>
    <n v="32.979999999999997"/>
    <n v="8.806066841730301"/>
    <m/>
    <n v="3.7571243946006567"/>
    <s v=""/>
    <m/>
    <m/>
    <n v="1206.5280030408185"/>
    <e v="#VALUE!"/>
    <m/>
    <n v="842.11334626970336"/>
    <n v="2.3399999999999856"/>
    <m/>
  </r>
  <r>
    <x v="2238"/>
    <n v="4863.9301759999998"/>
    <n v="28.94"/>
    <n v="6.6478147984886018"/>
    <m/>
    <n v="3.2511352129154734"/>
    <s v=""/>
    <m/>
    <m/>
    <n v="1044.0665150839488"/>
    <e v="#VALUE!"/>
    <m/>
    <n v="635.72235663799472"/>
    <n v="2.3399999999999856"/>
    <m/>
  </r>
  <r>
    <x v="2239"/>
    <n v="4465.5400390000004"/>
    <n v="29.96"/>
    <n v="7.1155755982820095"/>
    <m/>
    <n v="2.9847666542212448"/>
    <s v=""/>
    <m/>
    <m/>
    <n v="958.55011436878237"/>
    <e v="#VALUE!"/>
    <m/>
    <n v="680.45374687695642"/>
    <n v="2.3399999999999856"/>
    <m/>
  </r>
  <r>
    <x v="2240"/>
    <n v="4360.7001950000003"/>
    <n v="28.59"/>
    <n v="6.4632778468578875"/>
    <m/>
    <n v="2.9145399880155622"/>
    <s v=""/>
    <m/>
    <m/>
    <n v="936.04572663987744"/>
    <e v="#VALUE!"/>
    <m/>
    <n v="618.07531481544856"/>
    <n v="2.3192307692307961"/>
    <m/>
  </r>
  <r>
    <x v="2241"/>
    <n v="4015.070068"/>
    <n v="24.68"/>
    <n v="4.6937492265251812"/>
    <m/>
    <n v="2.6833233297801025"/>
    <s v=""/>
    <m/>
    <m/>
    <n v="861.85452134965715"/>
    <e v="#VALUE!"/>
    <m/>
    <n v="448.85746823644297"/>
    <n v="2.3192307692307961"/>
    <m/>
  </r>
  <r>
    <x v="2242"/>
    <n v="3765.9499510000001"/>
    <n v="25.34"/>
    <n v="4.9442032292076963"/>
    <m/>
    <n v="2.516767622360367"/>
    <s v=""/>
    <m/>
    <m/>
    <n v="808.37966398494984"/>
    <e v="#VALUE!"/>
    <m/>
    <n v="472.80807661544685"/>
    <n v="2.3192307692307961"/>
    <m/>
  </r>
  <r>
    <x v="2243"/>
    <n v="3822.469971"/>
    <n v="29.35"/>
    <n v="6.5082463558796544"/>
    <m/>
    <n v="2.5544732126216707"/>
    <s v=""/>
    <m/>
    <m/>
    <n v="820.5119640342084"/>
    <e v="#VALUE!"/>
    <m/>
    <n v="622.37559805082299"/>
    <n v="2.3192307692307961"/>
    <m/>
  </r>
  <r>
    <x v="2244"/>
    <n v="4269.0043949999999"/>
    <n v="28.59"/>
    <n v="6.1704568999676148"/>
    <m/>
    <n v="2.8528081643708814"/>
    <s v=""/>
    <m/>
    <m/>
    <n v="916.3627725493302"/>
    <e v="#VALUE!"/>
    <m/>
    <n v="590.07320764598057"/>
    <n v="2.3699986813186542"/>
    <m/>
  </r>
  <r>
    <x v="2245"/>
    <n v="4289.0888670000004"/>
    <n v="26.92"/>
    <n v="5.4489495732034898"/>
    <m/>
    <n v="2.8661552285933483"/>
    <s v=""/>
    <m/>
    <m/>
    <n v="920.67400316522412"/>
    <e v="#VALUE!"/>
    <m/>
    <n v="521.07634897802382"/>
    <n v="2.3699986813186542"/>
    <m/>
  </r>
  <r>
    <x v="2246"/>
    <n v="4147.3237300000001"/>
    <n v="26.03"/>
    <n v="5.0868358361470252"/>
    <m/>
    <n v="2.7712052216665746"/>
    <s v=""/>
    <m/>
    <m/>
    <n v="890.2434198319512"/>
    <e v="#VALUE!"/>
    <m/>
    <n v="486.44785747057927"/>
    <n v="2.3699986813186542"/>
    <m/>
  </r>
  <r>
    <x v="2247"/>
    <n v="3886.294922"/>
    <n v="26.3"/>
    <n v="5.1917449245938991"/>
    <m/>
    <n v="2.5967204814709626"/>
    <s v=""/>
    <m/>
    <m/>
    <n v="834.21230342122965"/>
    <e v="#VALUE!"/>
    <m/>
    <n v="496.48018462797143"/>
    <n v="2.3699986813186542"/>
    <m/>
  </r>
  <r>
    <x v="2248"/>
    <n v="3754.0744629999999"/>
    <n v="24.65"/>
    <n v="4.5392271034348921"/>
    <m/>
    <n v="2.5082436625287214"/>
    <s v=""/>
    <m/>
    <m/>
    <n v="805.83053212605512"/>
    <e v="#VALUE!"/>
    <m/>
    <n v="434.08070756826089"/>
    <n v="2.3649982417582467"/>
    <m/>
  </r>
  <r>
    <x v="2249"/>
    <n v="3512.5903320000002"/>
    <n v="22.57"/>
    <n v="3.7727253039893691"/>
    <m/>
    <n v="2.3468376063145566"/>
    <s v=""/>
    <m/>
    <m/>
    <n v="753.9947766817636"/>
    <e v="#VALUE!"/>
    <m/>
    <n v="360.78108279207788"/>
    <n v="2.3649982417582467"/>
    <m/>
  </r>
  <r>
    <x v="2250"/>
    <n v="3612.0463869999999"/>
    <n v="23.1"/>
    <n v="3.9484992792585856"/>
    <m/>
    <n v="2.4130979189092403"/>
    <s v=""/>
    <m/>
    <m/>
    <n v="775.34350764427143"/>
    <e v="#VALUE!"/>
    <m/>
    <n v="377.59013195800532"/>
    <n v="2.3649982417582467"/>
    <m/>
  </r>
  <r>
    <x v="2251"/>
    <n v="3497.5546880000002"/>
    <n v="22.74"/>
    <n v="3.8249732645408607"/>
    <m/>
    <n v="2.3365486942630342"/>
    <s v=""/>
    <m/>
    <m/>
    <n v="750.76730180751849"/>
    <e v="#VALUE!"/>
    <m/>
    <n v="365.77749102819098"/>
    <n v="2.3649982417582467"/>
    <m/>
  </r>
  <r>
    <x v="2252"/>
    <n v="3421.4582519999999"/>
    <n v="23.42"/>
    <n v="4.0532484440924579"/>
    <m/>
    <n v="2.2856528205520452"/>
    <s v=""/>
    <m/>
    <m/>
    <n v="734.43282785950487"/>
    <e v="#VALUE!"/>
    <m/>
    <n v="387.60716581688939"/>
    <n v="2.3649982417582467"/>
    <m/>
  </r>
  <r>
    <x v="2253"/>
    <n v="3487.8793949999999"/>
    <n v="22.03"/>
    <n v="3.5716941742606019"/>
    <m/>
    <n v="2.329963804099668"/>
    <s v=""/>
    <m/>
    <m/>
    <n v="748.69045261778899"/>
    <e v="#VALUE!"/>
    <m/>
    <n v="341.5567229952577"/>
    <n v="2.3749991208791186"/>
    <m/>
  </r>
  <r>
    <x v="2254"/>
    <n v="3311.751953"/>
    <n v="21.53"/>
    <n v="3.4091591781103703"/>
    <m/>
    <n v="2.2122500438193327"/>
    <s v=""/>
    <m/>
    <m/>
    <n v="710.8838316496367"/>
    <e v="#VALUE!"/>
    <m/>
    <n v="326.01370112703955"/>
    <n v="2.3749991208791186"/>
    <m/>
  </r>
  <r>
    <x v="2255"/>
    <n v="3253.123047"/>
    <n v="24.22"/>
    <n v="4.2595298202885141"/>
    <m/>
    <n v="2.1729162643312883"/>
    <s v=""/>
    <m/>
    <m/>
    <n v="698.29884885678246"/>
    <e v="#VALUE!"/>
    <m/>
    <n v="407.33360022894612"/>
    <n v="2.3749991208791186"/>
    <m/>
  </r>
  <r>
    <x v="2256"/>
    <n v="3544.7614749999998"/>
    <n v="23.96"/>
    <n v="4.1675815694193146"/>
    <m/>
    <n v="2.3676538746551374"/>
    <s v=""/>
    <m/>
    <m/>
    <n v="760.90047062531846"/>
    <e v="#VALUE!"/>
    <m/>
    <n v="398.54070203560315"/>
    <n v="2.3749991208791186"/>
    <m/>
  </r>
  <r>
    <x v="2257"/>
    <n v="3706.8249510000001"/>
    <n v="25.3"/>
    <n v="4.6331861993939372"/>
    <m/>
    <n v="2.4758365523062791"/>
    <s v=""/>
    <m/>
    <m/>
    <n v="795.68819217704163"/>
    <e v="#VALUE!"/>
    <m/>
    <n v="443.06590040549816"/>
    <n v="2.3749991208791186"/>
    <m/>
  </r>
  <r>
    <x v="2258"/>
    <n v="3742.195068"/>
    <n v="26.57"/>
    <n v="5.0977285083054324"/>
    <m/>
    <n v="2.4993956586029826"/>
    <s v=""/>
    <m/>
    <m/>
    <n v="803.28056161041013"/>
    <e v="#VALUE!"/>
    <m/>
    <n v="487.48951031809872"/>
    <n v="2.3749991208791186"/>
    <m/>
  </r>
  <r>
    <x v="2259"/>
    <n v="4133.7036129999997"/>
    <n v="25.85"/>
    <n v="4.8208750469010448"/>
    <m/>
    <n v="2.7608106385969"/>
    <s v=""/>
    <m/>
    <m/>
    <n v="887.31979478457833"/>
    <e v="#VALUE!"/>
    <m/>
    <n v="461.01435415589674"/>
    <n v="2.3749991208791186"/>
    <m/>
  </r>
  <r>
    <x v="2260"/>
    <n v="4000.3317870000001"/>
    <n v="27.88"/>
    <n v="5.576047392082021"/>
    <m/>
    <n v="2.671525890505384"/>
    <s v=""/>
    <m/>
    <m/>
    <n v="858.69087690469257"/>
    <e v="#VALUE!"/>
    <m/>
    <n v="533.23055714871157"/>
    <n v="2.3749991208791186"/>
    <m/>
  </r>
  <r>
    <x v="2261"/>
    <n v="3819.6667480000001"/>
    <n v="25.78"/>
    <n v="4.7349114555512024"/>
    <m/>
    <n v="2.5507402825203709"/>
    <s v=""/>
    <m/>
    <m/>
    <n v="819.9102384413834"/>
    <e v="#VALUE!"/>
    <m/>
    <n v="452.79376159510338"/>
    <n v="2.3749991208791186"/>
    <m/>
  </r>
  <r>
    <x v="2262"/>
    <n v="3854.6884770000001"/>
    <n v="24.34"/>
    <n v="4.2054518974226882"/>
    <m/>
    <n v="2.5740604911625447"/>
    <s v=""/>
    <m/>
    <m/>
    <n v="827.42782467846939"/>
    <e v="#VALUE!"/>
    <m/>
    <n v="402.16219494639125"/>
    <n v="2.4149986813186586"/>
    <m/>
  </r>
  <r>
    <x v="2263"/>
    <n v="3653.131836"/>
    <n v="26.57"/>
    <n v="4.9754552240035812"/>
    <m/>
    <n v="2.4394027269893552"/>
    <s v=""/>
    <m/>
    <m/>
    <n v="784.16270117828844"/>
    <e v="#VALUE!"/>
    <m/>
    <n v="475.79666645790081"/>
    <n v="2.4149986813186586"/>
    <m/>
  </r>
  <r>
    <x v="2264"/>
    <n v="3866.8391109999998"/>
    <n v="25.07"/>
    <n v="4.4121022226728739"/>
    <m/>
    <n v="2.5819055492202314"/>
    <s v=""/>
    <m/>
    <m/>
    <n v="830.03601797841372"/>
    <e v="#VALUE!"/>
    <m/>
    <n v="421.92391150292406"/>
    <n v="2.4149986813186586"/>
    <m/>
  </r>
  <r>
    <x v="2265"/>
    <n v="3849.2163089999999"/>
    <n v="26.3"/>
    <n v="4.8438860766804304"/>
    <m/>
    <n v="2.5700049402055858"/>
    <s v=""/>
    <m/>
    <m/>
    <n v="826.25319692540143"/>
    <e v="#VALUE!"/>
    <m/>
    <n v="463.21487064491561"/>
    <n v="2.4149986813186586"/>
    <m/>
  </r>
  <r>
    <x v="2266"/>
    <n v="3931.0485840000001"/>
    <n v="25.82"/>
    <n v="4.6665188129216633"/>
    <m/>
    <n v="2.6245735547483444"/>
    <s v=""/>
    <m/>
    <m/>
    <n v="843.81889690239086"/>
    <e v="#VALUE!"/>
    <m/>
    <n v="446.25345725945374"/>
    <n v="2.464999120879126"/>
    <m/>
  </r>
  <r>
    <x v="2267"/>
    <n v="3832.040039"/>
    <n v="25.72"/>
    <n v="4.6298204301701888"/>
    <m/>
    <n v="2.5584036834952633"/>
    <s v=""/>
    <m/>
    <m/>
    <n v="822.56622616058075"/>
    <e v="#VALUE!"/>
    <m/>
    <n v="442.74403603236499"/>
    <n v="2.464999120879126"/>
    <m/>
  </r>
  <r>
    <x v="2268"/>
    <n v="4078.584961"/>
    <n v="27.37"/>
    <n v="5.2219812301907682"/>
    <m/>
    <n v="2.7227930661043493"/>
    <s v=""/>
    <m/>
    <m/>
    <n v="875.48830526326071"/>
    <e v="#VALUE!"/>
    <m/>
    <n v="499.37164536096873"/>
    <n v="2.464999120879126"/>
    <m/>
  </r>
  <r>
    <x v="2269"/>
    <n v="4028.4721679999998"/>
    <n v="27.38"/>
    <n v="5.2251742727795385"/>
    <m/>
    <n v="2.6892686322084187"/>
    <s v=""/>
    <m/>
    <m/>
    <n v="864.73134797657917"/>
    <e v="#VALUE!"/>
    <m/>
    <n v="499.67699209834171"/>
    <n v="2.464999120879126"/>
    <m/>
  </r>
  <r>
    <x v="2270"/>
    <n v="4031.5520019999999"/>
    <n v="27.42"/>
    <n v="5.2398168541902885"/>
    <m/>
    <n v="2.69125457464791"/>
    <s v=""/>
    <m/>
    <m/>
    <n v="865.39244947990335"/>
    <e v="#VALUE!"/>
    <m/>
    <n v="501.07724415768342"/>
    <n v="2.464999120879126"/>
    <m/>
  </r>
  <r>
    <x v="2271"/>
    <n v="4034.4113769999999"/>
    <n v="24.77"/>
    <n v="4.2265111418310921"/>
    <m/>
    <n v="2.6930932487482337"/>
    <s v=""/>
    <m/>
    <m/>
    <n v="866.0062283754761"/>
    <e v="#VALUE!"/>
    <m/>
    <n v="404.17606459982528"/>
    <n v="2.4099982417582511"/>
    <m/>
  </r>
  <r>
    <x v="2272"/>
    <n v="3674.0153810000002"/>
    <n v="24.96"/>
    <n v="4.2908391995810256"/>
    <m/>
    <n v="2.4524540426335735"/>
    <s v=""/>
    <m/>
    <m/>
    <n v="788.64545674051567"/>
    <e v="#VALUE!"/>
    <m/>
    <n v="410.32767768026645"/>
    <n v="2.4099982417582511"/>
    <m/>
  </r>
  <r>
    <x v="2273"/>
    <n v="3557.3110350000002"/>
    <n v="25.1"/>
    <n v="4.3374224668944006"/>
    <m/>
    <n v="2.3743669368990838"/>
    <s v=""/>
    <m/>
    <m/>
    <n v="763.5942953516045"/>
    <e v="#VALUE!"/>
    <m/>
    <n v="414.78237826595205"/>
    <n v="2.4099982417582511"/>
    <m/>
  </r>
  <r>
    <x v="2274"/>
    <n v="3704.2163089999999"/>
    <n v="24.31"/>
    <n v="4.0639051127130612"/>
    <m/>
    <n v="2.472356150285695"/>
    <s v=""/>
    <m/>
    <m/>
    <n v="795.12823435209566"/>
    <e v="#VALUE!"/>
    <m/>
    <n v="388.62624993622143"/>
    <n v="2.4099982417582511"/>
    <m/>
  </r>
  <r>
    <x v="2275"/>
    <n v="3631.5097660000001"/>
    <n v="24.43"/>
    <n v="4.1035368265921432"/>
    <m/>
    <n v="2.4237655341488797"/>
    <s v=""/>
    <m/>
    <m/>
    <n v="779.52141759547885"/>
    <e v="#VALUE!"/>
    <m/>
    <n v="392.41618201293039"/>
    <n v="2.4099982417582511"/>
    <m/>
  </r>
  <r>
    <x v="2276"/>
    <n v="3651.8710940000001"/>
    <n v="24.74"/>
    <n v="4.2071775179009743"/>
    <m/>
    <n v="2.4372917842318005"/>
    <s v=""/>
    <m/>
    <m/>
    <n v="783.89207671232577"/>
    <e v="#VALUE!"/>
    <m/>
    <n v="402.32721391132515"/>
    <n v="2.4050017582417325"/>
    <m/>
  </r>
  <r>
    <x v="2277"/>
    <n v="3677.9904790000001"/>
    <n v="24.55"/>
    <n v="4.1420626576600608"/>
    <m/>
    <n v="2.4546602078435353"/>
    <s v=""/>
    <m/>
    <m/>
    <n v="789.4987310610345"/>
    <e v="#VALUE!"/>
    <m/>
    <n v="396.10035987593318"/>
    <n v="2.4050017582417325"/>
    <m/>
  </r>
  <r>
    <x v="2278"/>
    <n v="3575.0812989999999"/>
    <n v="24.54"/>
    <n v="4.1367156574800781"/>
    <m/>
    <n v="2.3857310847048701"/>
    <s v=""/>
    <m/>
    <m/>
    <n v="767.40876984758904"/>
    <e v="#VALUE!"/>
    <m/>
    <n v="395.58903282209661"/>
    <n v="2.4050017582417325"/>
    <m/>
  </r>
  <r>
    <x v="2279"/>
    <n v="3605.5571289999998"/>
    <n v="24.17"/>
    <n v="4.0114954812170511"/>
    <m/>
    <n v="2.4060056586516261"/>
    <s v=""/>
    <m/>
    <m/>
    <n v="773.95055652441954"/>
    <e v="#VALUE!"/>
    <m/>
    <n v="383.61438130643535"/>
    <n v="2.4050017582417325"/>
    <m/>
  </r>
  <r>
    <x v="2280"/>
    <n v="3584.5002439999998"/>
    <n v="24.27"/>
    <n v="4.0442074476904528"/>
    <m/>
    <n v="2.3918920414073255"/>
    <s v=""/>
    <m/>
    <m/>
    <n v="769.4305926793478"/>
    <e v="#VALUE!"/>
    <m/>
    <n v="386.74258644558307"/>
    <n v="2.3900004395604535"/>
    <m/>
  </r>
  <r>
    <x v="2281"/>
    <n v="3607.3903810000002"/>
    <n v="24.16"/>
    <n v="4.0070703533831304"/>
    <m/>
    <n v="2.407103690371347"/>
    <s v=""/>
    <m/>
    <m/>
    <n v="774.34407307536742"/>
    <e v="#VALUE!"/>
    <m/>
    <n v="383.19121177174196"/>
    <n v="2.3900004395604535"/>
    <m/>
  </r>
  <r>
    <x v="2282"/>
    <n v="3584.283203"/>
    <n v="23.3"/>
    <n v="3.7204682765446746"/>
    <m/>
    <n v="2.3914982185728504"/>
    <s v=""/>
    <m/>
    <m/>
    <n v="769.38400376209347"/>
    <e v="#VALUE!"/>
    <m/>
    <n v="355.78380750011416"/>
    <n v="2.3900004395604535"/>
    <m/>
  </r>
  <r>
    <x v="2283"/>
    <n v="3468.8701169999999"/>
    <n v="23.23"/>
    <n v="3.6976727974569776"/>
    <m/>
    <n v="2.3144322916019471"/>
    <s v=""/>
    <m/>
    <m/>
    <n v="744.61001767781954"/>
    <e v="#VALUE!"/>
    <m/>
    <n v="353.60390385875257"/>
    <n v="2.3900004395604535"/>
    <m/>
  </r>
  <r>
    <x v="2284"/>
    <n v="3443.8969729999999"/>
    <n v="23.51"/>
    <n v="3.7863603976481186"/>
    <m/>
    <n v="2.2977103894724844"/>
    <s v=""/>
    <m/>
    <m/>
    <n v="739.24940959273147"/>
    <e v="#VALUE!"/>
    <m/>
    <n v="362.08499003625843"/>
    <n v="2.3900004395604535"/>
    <m/>
  </r>
  <r>
    <x v="2285"/>
    <n v="3485.4091800000001"/>
    <n v="23.41"/>
    <n v="3.7537023481237397"/>
    <m/>
    <n v="2.3253461145441441"/>
    <s v=""/>
    <m/>
    <m/>
    <n v="748.16020882866474"/>
    <e v="#VALUE!"/>
    <m/>
    <n v="358.9619409086626"/>
    <n v="2.3749991208791186"/>
    <m/>
  </r>
  <r>
    <x v="2286"/>
    <n v="3460.5471189999998"/>
    <n v="23.62"/>
    <n v="3.8205923276249241"/>
    <m/>
    <n v="2.3086989045240087"/>
    <s v=""/>
    <m/>
    <m/>
    <n v="742.82344525542157"/>
    <e v="#VALUE!"/>
    <m/>
    <n v="365.35854741665793"/>
    <n v="2.3749991208791186"/>
    <m/>
  </r>
  <r>
    <x v="2287"/>
    <n v="3467.2116700000001"/>
    <n v="23.4"/>
    <n v="3.7480808729620416"/>
    <m/>
    <n v="2.312964539148044"/>
    <s v=""/>
    <m/>
    <m/>
    <n v="744.25402387916574"/>
    <e v="#VALUE!"/>
    <m/>
    <n v="358.42436614975247"/>
    <n v="2.3749991208791186"/>
    <m/>
  </r>
  <r>
    <x v="2288"/>
    <n v="3454.9509280000002"/>
    <n v="23.45"/>
    <n v="3.7636497145720087"/>
    <m/>
    <n v="2.3047254543218334"/>
    <s v=""/>
    <m/>
    <m/>
    <n v="741.62219535591771"/>
    <e v="#VALUE!"/>
    <m/>
    <n v="359.91319533324025"/>
    <n v="2.3749991208791186"/>
    <m/>
  </r>
  <r>
    <x v="2289"/>
    <n v="3469.091797"/>
    <n v="23.02"/>
    <n v="3.6251903808393897"/>
    <m/>
    <n v="2.3140983005496323"/>
    <s v=""/>
    <m/>
    <m/>
    <n v="744.65760237922132"/>
    <e v="#VALUE!"/>
    <m/>
    <n v="346.67249946442047"/>
    <n v="2.3749991208791186"/>
    <m/>
  </r>
  <r>
    <x v="2290"/>
    <n v="3414.929443"/>
    <n v="23.03"/>
    <n v="3.6279075629172546"/>
    <m/>
    <n v="2.2779093785663522"/>
    <s v=""/>
    <m/>
    <m/>
    <n v="733.03138692313757"/>
    <e v="#VALUE!"/>
    <m/>
    <n v="346.93234024613832"/>
    <n v="2.38499999999999"/>
    <m/>
  </r>
  <r>
    <x v="2291"/>
    <n v="3401.3764649999998"/>
    <n v="24.93"/>
    <n v="4.2260164787102363"/>
    <m/>
    <n v="2.2688098884602788"/>
    <s v=""/>
    <m/>
    <m/>
    <n v="730.1221735920559"/>
    <e v="#VALUE!"/>
    <m/>
    <n v="404.12876057369573"/>
    <n v="2.38499999999999"/>
    <m/>
  </r>
  <r>
    <x v="2292"/>
    <n v="3695.6130370000001"/>
    <n v="24.87"/>
    <n v="4.2041711489540328"/>
    <m/>
    <n v="2.464881148630496"/>
    <s v=""/>
    <m/>
    <m/>
    <n v="793.28149973824759"/>
    <e v="#VALUE!"/>
    <m/>
    <n v="402.03971854483154"/>
    <n v="2.38499999999999"/>
    <m/>
  </r>
  <r>
    <x v="2293"/>
    <n v="3642.751953"/>
    <n v="24.87"/>
    <n v="4.2036701038992943"/>
    <m/>
    <n v="2.4295608954395798"/>
    <s v=""/>
    <m/>
    <m/>
    <n v="781.93460828249329"/>
    <e v="#VALUE!"/>
    <m/>
    <n v="401.99180422221042"/>
    <n v="2.38499999999999"/>
    <m/>
  </r>
  <r>
    <x v="2294"/>
    <n v="3653.6040039999998"/>
    <n v="24.6"/>
    <n v="4.1119060978898139"/>
    <m/>
    <n v="2.4367353291911296"/>
    <s v=""/>
    <m/>
    <m/>
    <n v="784.26405435986294"/>
    <e v="#VALUE!"/>
    <m/>
    <n v="393.21652513829957"/>
    <n v="2.38499999999999"/>
    <m/>
  </r>
  <r>
    <x v="2295"/>
    <n v="3631.1701659999999"/>
    <n v="24.59"/>
    <n v="4.1080734341330878"/>
    <m/>
    <n v="2.4217102686764487"/>
    <s v=""/>
    <m/>
    <m/>
    <n v="779.448520786583"/>
    <e v="#VALUE!"/>
    <m/>
    <n v="392.8500122149581"/>
    <n v="2.4000013186813249"/>
    <m/>
  </r>
  <r>
    <x v="2296"/>
    <n v="3617.3684079999998"/>
    <n v="24.59"/>
    <n v="4.1075838418197046"/>
    <m/>
    <n v="2.4124427699871389"/>
    <s v=""/>
    <m/>
    <m/>
    <n v="776.48590560592208"/>
    <e v="#VALUE!"/>
    <m/>
    <n v="392.80319310391326"/>
    <n v="2.4000013186813249"/>
    <m/>
  </r>
  <r>
    <x v="2297"/>
    <n v="3911.6616210000002"/>
    <n v="27.21"/>
    <n v="4.9805134302555443"/>
    <m/>
    <n v="2.6084369418751909"/>
    <s v=""/>
    <m/>
    <m/>
    <n v="839.65739002111457"/>
    <e v="#VALUE!"/>
    <m/>
    <n v="476.28037650343191"/>
    <n v="2.4000013186813249"/>
    <m/>
  </r>
  <r>
    <x v="2298"/>
    <n v="3946.6850589999999"/>
    <n v="27.24"/>
    <n v="4.9909009423978885"/>
    <m/>
    <n v="2.631723333857285"/>
    <s v=""/>
    <m/>
    <m/>
    <n v="847.17534310344899"/>
    <e v="#VALUE!"/>
    <m/>
    <n v="477.27372151963755"/>
    <n v="2.4000013186813249"/>
    <m/>
  </r>
  <r>
    <x v="2299"/>
    <n v="4000.256836"/>
    <n v="26.97"/>
    <n v="4.8913793627661857"/>
    <m/>
    <n v="2.6673765689739279"/>
    <s v=""/>
    <m/>
    <m/>
    <n v="858.67478830421101"/>
    <e v="#VALUE!"/>
    <m/>
    <n v="467.75659520706546"/>
    <n v="2.395000879120861"/>
    <m/>
  </r>
  <r>
    <x v="2300"/>
    <n v="3952.4064939999998"/>
    <n v="27.17"/>
    <n v="4.9633332572660578"/>
    <m/>
    <n v="2.6354013029803687"/>
    <s v=""/>
    <m/>
    <m/>
    <n v="848.40347724303933"/>
    <e v="#VALUE!"/>
    <m/>
    <n v="474.63745768102308"/>
    <n v="2.395000879120861"/>
    <m/>
  </r>
  <r>
    <x v="2301"/>
    <n v="3807.0024410000001"/>
    <n v="26.41"/>
    <n v="4.6839891780596643"/>
    <m/>
    <n v="2.5382500084630553"/>
    <s v=""/>
    <m/>
    <m/>
    <n v="817.19178270764655"/>
    <e v="#VALUE!"/>
    <m/>
    <n v="447.92412680027508"/>
    <n v="2.395000879120861"/>
    <m/>
  </r>
  <r>
    <x v="2302"/>
    <n v="3878.6972660000001"/>
    <n v="26.11"/>
    <n v="4.5770296402564359"/>
    <m/>
    <n v="2.5859839278820402"/>
    <s v=""/>
    <m/>
    <m/>
    <n v="832.58142922367904"/>
    <e v="#VALUE!"/>
    <m/>
    <n v="437.69571769167021"/>
    <n v="2.395000879120861"/>
    <m/>
  </r>
  <r>
    <x v="2303"/>
    <n v="3857.4797359999998"/>
    <n v="25.65"/>
    <n v="4.4152292591415669"/>
    <m/>
    <n v="2.5717709535294708"/>
    <s v=""/>
    <m/>
    <m/>
    <n v="828.0269821398997"/>
    <e v="#VALUE!"/>
    <m/>
    <n v="422.2229461561792"/>
    <n v="2.395000879120861"/>
    <m/>
  </r>
  <r>
    <x v="2304"/>
    <n v="3848.2619629999999"/>
    <n v="26.2"/>
    <n v="4.6040275583109613"/>
    <m/>
    <n v="2.5655587134916797"/>
    <s v=""/>
    <m/>
    <m/>
    <n v="826.04834186656012"/>
    <e v="#VALUE!"/>
    <m/>
    <n v="440.27749540512946"/>
    <n v="2.4050017582417325"/>
    <m/>
  </r>
  <r>
    <x v="2305"/>
    <n v="3853.7570799999999"/>
    <n v="26.42"/>
    <n v="4.6807891911216988"/>
    <m/>
    <n v="2.5691553271096739"/>
    <s v=""/>
    <m/>
    <m/>
    <n v="827.22789573525631"/>
    <e v="#VALUE!"/>
    <m/>
    <n v="447.61811598332559"/>
    <n v="2.4050017582417325"/>
    <m/>
  </r>
  <r>
    <x v="2306"/>
    <n v="3845.0915530000002"/>
    <n v="25.53"/>
    <n v="4.363868830349646"/>
    <m/>
    <n v="2.563178196230953"/>
    <s v=""/>
    <m/>
    <m/>
    <n v="825.36779777971867"/>
    <e v="#VALUE!"/>
    <m/>
    <n v="417.31141149113995"/>
    <n v="2.4050017582417325"/>
    <m/>
  </r>
  <r>
    <x v="2307"/>
    <n v="3759.8325199999999"/>
    <n v="26.51"/>
    <n v="4.6983336159552751"/>
    <m/>
    <n v="2.5062784005898071"/>
    <s v=""/>
    <m/>
    <m/>
    <n v="807.06652735791693"/>
    <e v="#VALUE!"/>
    <m/>
    <n v="449.29586776178894"/>
    <n v="2.4050017582417325"/>
    <m/>
  </r>
  <r>
    <x v="2308"/>
    <n v="3897.0810550000001"/>
    <n v="26.56"/>
    <n v="4.7154944383257646"/>
    <m/>
    <n v="2.5976997133581436"/>
    <s v=""/>
    <m/>
    <m/>
    <n v="836.52759987595869"/>
    <e v="#VALUE!"/>
    <m/>
    <n v="450.93693610829195"/>
    <n v="2.4050017582417325"/>
    <m/>
  </r>
  <r>
    <x v="2309"/>
    <n v="3903.3847660000001"/>
    <n v="26.75"/>
    <n v="4.7823900726939019"/>
    <m/>
    <n v="2.6018338934966629"/>
    <s v=""/>
    <m/>
    <m/>
    <n v="837.88072242042722"/>
    <e v="#VALUE!"/>
    <m/>
    <n v="457.33408338426216"/>
    <n v="2.4099982417582511"/>
    <m/>
  </r>
  <r>
    <x v="2310"/>
    <n v="3913.2258299999999"/>
    <n v="26.9"/>
    <n v="4.8354480057750626"/>
    <m/>
    <n v="2.6083256476489844"/>
    <s v=""/>
    <m/>
    <m/>
    <n v="839.99315516995478"/>
    <e v="#VALUE!"/>
    <m/>
    <n v="462.40794829764167"/>
    <n v="2.4099982417582511"/>
    <m/>
  </r>
  <r>
    <x v="2311"/>
    <n v="3953.7402339999999"/>
    <n v="26.52"/>
    <n v="4.697153324331456"/>
    <m/>
    <n v="2.6351243939701354"/>
    <s v=""/>
    <m/>
    <m/>
    <n v="848.68977108843603"/>
    <e v="#VALUE!"/>
    <m/>
    <n v="449.1829979248036"/>
    <n v="2.4099982417582511"/>
    <m/>
  </r>
  <r>
    <x v="2312"/>
    <n v="3903.7583009999998"/>
    <n v="26.56"/>
    <n v="4.7107612295525243"/>
    <m/>
    <n v="2.6017442667906536"/>
    <s v=""/>
    <m/>
    <m/>
    <n v="837.96090354383966"/>
    <e v="#VALUE!"/>
    <m/>
    <n v="450.48430517211301"/>
    <n v="2.4099982417582511"/>
    <m/>
  </r>
  <r>
    <x v="2313"/>
    <n v="3913.0473630000001"/>
    <n v="26.56"/>
    <n v="4.7101998100635232"/>
    <m/>
    <n v="2.6078672855773242"/>
    <s v=""/>
    <m/>
    <m/>
    <n v="839.95484635136461"/>
    <e v="#VALUE!"/>
    <m/>
    <n v="450.43061731656513"/>
    <n v="2.4099982417582511"/>
    <m/>
  </r>
  <r>
    <x v="2314"/>
    <n v="3905.576904"/>
    <n v="26.58"/>
    <n v="4.7167312864856532"/>
    <m/>
    <n v="2.6028208195543003"/>
    <s v=""/>
    <m/>
    <m/>
    <n v="838.35127561494801"/>
    <e v="#VALUE!"/>
    <m/>
    <n v="451.0552143772934"/>
    <n v="2.4050017582417325"/>
    <m/>
  </r>
  <r>
    <x v="2315"/>
    <n v="3926.6633299999999"/>
    <n v="26.98"/>
    <n v="4.858115555963133"/>
    <m/>
    <n v="2.616805482897667"/>
    <s v=""/>
    <m/>
    <m/>
    <n v="842.87758058084296"/>
    <e v="#VALUE!"/>
    <m/>
    <n v="464.57561825560236"/>
    <n v="2.4050017582417325"/>
    <m/>
  </r>
  <r>
    <x v="2316"/>
    <n v="4029.9685060000002"/>
    <n v="27.4"/>
    <n v="5.0075781608621082"/>
    <m/>
    <n v="2.6854403830095439"/>
    <s v=""/>
    <m/>
    <m/>
    <n v="865.05254428173112"/>
    <e v="#VALUE!"/>
    <m/>
    <n v="478.86854341910606"/>
    <n v="2.4050017582417325"/>
    <m/>
  </r>
  <r>
    <x v="2317"/>
    <n v="4032.6918949999999"/>
    <n v="27.61"/>
    <n v="5.0837307167262455"/>
    <m/>
    <n v="2.6871852189042489"/>
    <s v=""/>
    <m/>
    <m/>
    <n v="865.63713311412801"/>
    <e v="#VALUE!"/>
    <m/>
    <n v="486.1509187176722"/>
    <n v="2.4050017582417325"/>
    <m/>
  </r>
  <r>
    <x v="2318"/>
    <n v="4070.7939449999999"/>
    <n v="27.74"/>
    <n v="5.1309920137053577"/>
    <m/>
    <n v="2.7125039278758574"/>
    <s v=""/>
    <m/>
    <m/>
    <n v="873.81592539148119"/>
    <e v="#VALUE!"/>
    <m/>
    <n v="490.6704584467513"/>
    <n v="2.4050017582417325"/>
    <m/>
  </r>
  <r>
    <x v="2319"/>
    <n v="4083.953857"/>
    <n v="27.4"/>
    <n v="5.0046177596425911"/>
    <m/>
    <n v="2.7212019825320999"/>
    <s v=""/>
    <m/>
    <m/>
    <n v="876.64076517401918"/>
    <e v="#VALUE!"/>
    <m/>
    <n v="478.58544388987531"/>
    <n v="2.4099982417582511"/>
    <m/>
  </r>
  <r>
    <x v="2320"/>
    <n v="4028.5146479999999"/>
    <n v="27.54"/>
    <n v="5.0551573031765837"/>
    <m/>
    <n v="2.6841921108425013"/>
    <s v=""/>
    <m/>
    <m/>
    <n v="864.74046651733863"/>
    <e v="#VALUE!"/>
    <m/>
    <n v="483.41847830686038"/>
    <n v="2.4099982417582511"/>
    <m/>
  </r>
  <r>
    <x v="2321"/>
    <n v="4024.1127929999998"/>
    <n v="26.92"/>
    <n v="4.8258209271067782"/>
    <m/>
    <n v="2.6810498095791493"/>
    <s v=""/>
    <m/>
    <m/>
    <n v="863.79558670955851"/>
    <e v="#VALUE!"/>
    <m/>
    <n v="461.4873225997157"/>
    <n v="2.4099982417582511"/>
    <m/>
  </r>
  <r>
    <x v="2322"/>
    <n v="3969.22876"/>
    <n v="27.02"/>
    <n v="4.8610945750758665"/>
    <m/>
    <n v="2.6444147027715701"/>
    <s v=""/>
    <m/>
    <m/>
    <n v="852.01445930957868"/>
    <e v="#VALUE!"/>
    <m/>
    <n v="464.86049819107336"/>
    <n v="2.4099982417582511"/>
    <m/>
  </r>
  <r>
    <x v="2323"/>
    <n v="3984.2448730000001"/>
    <n v="27.71"/>
    <n v="5.1087576902952039"/>
    <m/>
    <n v="2.6543497828170697"/>
    <s v=""/>
    <m/>
    <m/>
    <n v="855.23774175869266"/>
    <e v="#VALUE!"/>
    <m/>
    <n v="488.54421743297218"/>
    <n v="2.4099982417582511"/>
    <m/>
  </r>
  <r>
    <x v="2324"/>
    <n v="4087.5844729999999"/>
    <n v="27.71"/>
    <n v="5.1081488383512923"/>
    <m/>
    <n v="2.7231249358111693"/>
    <s v=""/>
    <m/>
    <m/>
    <n v="877.42009474035046"/>
    <e v="#VALUE!"/>
    <m/>
    <n v="488.48599367007267"/>
    <n v="2.4099982417582511"/>
    <m/>
  </r>
  <r>
    <x v="2325"/>
    <n v="4068.2998050000001"/>
    <n v="28.2"/>
    <n v="5.2881748210691431"/>
    <m/>
    <n v="2.7102070609920825"/>
    <s v=""/>
    <m/>
    <m/>
    <n v="873.28054598353242"/>
    <e v="#VALUE!"/>
    <m/>
    <n v="505.70165708107544"/>
    <n v="2.4099982417582511"/>
    <m/>
  </r>
  <r>
    <x v="2326"/>
    <n v="4105.3623049999997"/>
    <n v="28.54"/>
    <n v="5.4137550290702592"/>
    <m/>
    <n v="2.7346836984811471"/>
    <s v=""/>
    <m/>
    <m/>
    <n v="881.23619374472639"/>
    <e v="#VALUE!"/>
    <m/>
    <n v="517.71073798924238"/>
    <n v="2.4099982417582511"/>
    <m/>
  </r>
  <r>
    <x v="2327"/>
    <n v="4156.9194340000004"/>
    <n v="33.03"/>
    <n v="7.1163237824589709"/>
    <m/>
    <n v="2.7689551108342316"/>
    <s v=""/>
    <m/>
    <m/>
    <n v="892.30318485170653"/>
    <e v="#VALUE!"/>
    <m/>
    <n v="680.52529481001341"/>
    <n v="2.4099982417582511"/>
    <m/>
  </r>
  <r>
    <x v="2328"/>
    <n v="4879.9580079999996"/>
    <n v="35.619999999999997"/>
    <n v="8.2313752785803871"/>
    <m/>
    <n v="3.2504919061427193"/>
    <s v=""/>
    <m/>
    <m/>
    <n v="1047.5069679883022"/>
    <e v="#VALUE!"/>
    <m/>
    <n v="787.1562985871027"/>
    <n v="2.4099982417582511"/>
    <m/>
  </r>
  <r>
    <x v="2329"/>
    <n v="4971.3076170000004"/>
    <n v="33.49"/>
    <n v="7.2460742445634319"/>
    <m/>
    <n v="3.3112527943318328"/>
    <s v=""/>
    <m/>
    <m/>
    <n v="1067.1156104794134"/>
    <e v="#VALUE!"/>
    <m/>
    <n v="692.9331719913497"/>
    <n v="2.4061529670329587"/>
    <m/>
  </r>
  <r>
    <x v="2330"/>
    <n v="4922.8061520000001"/>
    <n v="34.729999999999997"/>
    <n v="7.7817326917824916"/>
    <m/>
    <n v="3.2788619451718661"/>
    <s v=""/>
    <m/>
    <m/>
    <n v="1056.7045326664788"/>
    <e v="#VALUE!"/>
    <m/>
    <n v="744.15753078313946"/>
    <n v="2.4061529670329587"/>
    <m/>
  </r>
  <r>
    <x v="2331"/>
    <n v="5199.8354490000002"/>
    <n v="36.06"/>
    <n v="8.37474719094382"/>
    <m/>
    <n v="3.4631084014859121"/>
    <s v=""/>
    <m/>
    <m/>
    <n v="1116.170232672232"/>
    <e v="#VALUE!"/>
    <m/>
    <n v="800.86677831107147"/>
    <n v="2.4061529670329587"/>
    <m/>
  </r>
  <r>
    <x v="2332"/>
    <n v="5289.9179690000001"/>
    <n v="36.130000000000003"/>
    <n v="8.4062595004930234"/>
    <m/>
    <n v="3.5230119742902763"/>
    <s v=""/>
    <m/>
    <m/>
    <n v="1135.5068882826395"/>
    <e v="#VALUE!"/>
    <m/>
    <n v="803.88026173336539"/>
    <n v="2.4061529670329587"/>
    <m/>
  </r>
  <r>
    <x v="2333"/>
    <n v="5204.1054690000001"/>
    <n v="37.479999999999997"/>
    <n v="9.033383749895469"/>
    <m/>
    <n v="3.4657718324967739"/>
    <s v=""/>
    <m/>
    <m/>
    <n v="1117.0868134493855"/>
    <e v="#VALUE!"/>
    <m/>
    <n v="863.85138274377573"/>
    <n v="2.4061529670329587"/>
    <m/>
  </r>
  <r>
    <x v="2334"/>
    <n v="5325.0815430000002"/>
    <n v="35.14"/>
    <n v="7.9044737227390121"/>
    <m/>
    <n v="3.546245820405217"/>
    <s v=""/>
    <m/>
    <m/>
    <n v="1143.054922246044"/>
    <e v="#VALUE!"/>
    <m/>
    <n v="755.89510468089554"/>
    <n v="2.3749991208791186"/>
    <m/>
  </r>
  <r>
    <x v="2335"/>
    <n v="5061.2006840000004"/>
    <n v="35.049999999999997"/>
    <n v="7.8630468875324757"/>
    <m/>
    <n v="3.3704262517671193"/>
    <s v=""/>
    <m/>
    <m/>
    <n v="1086.4115990723421"/>
    <e v="#VALUE!"/>
    <m/>
    <n v="751.93350735848799"/>
    <n v="2.3749991208791186"/>
    <m/>
  </r>
  <r>
    <x v="2336"/>
    <n v="5167.3217770000001"/>
    <n v="34.69"/>
    <n v="7.6987702975273677"/>
    <m/>
    <n v="3.4408272277196983"/>
    <s v=""/>
    <m/>
    <m/>
    <n v="1109.1910131955374"/>
    <e v="#VALUE!"/>
    <m/>
    <n v="736.22393901096962"/>
    <n v="2.3749991208791186"/>
    <m/>
  </r>
  <r>
    <x v="2337"/>
    <n v="5066.5776370000003"/>
    <n v="35.99"/>
    <n v="8.2748033986596941"/>
    <m/>
    <n v="3.3736556954981185"/>
    <s v=""/>
    <m/>
    <m/>
    <n v="1087.5657884577452"/>
    <e v="#VALUE!"/>
    <m/>
    <n v="791.30927632159853"/>
    <n v="2.3749991208791186"/>
    <m/>
  </r>
  <r>
    <x v="2338"/>
    <n v="5236.1352539999998"/>
    <n v="36.200000000000003"/>
    <n v="8.3703719118139297"/>
    <m/>
    <n v="3.4864673978802525"/>
    <s v=""/>
    <m/>
    <m/>
    <n v="1123.9621642035652"/>
    <e v="#VALUE!"/>
    <m/>
    <n v="800.44837574666258"/>
    <n v="2.3749991208791186"/>
    <m/>
  </r>
  <r>
    <x v="2339"/>
    <n v="5251.4804690000001"/>
    <n v="36.65"/>
    <n v="8.5774527146839024"/>
    <m/>
    <n v="3.4965939608160106"/>
    <s v=""/>
    <m/>
    <m/>
    <n v="1127.2560900142846"/>
    <e v="#VALUE!"/>
    <m/>
    <n v="820.25125834876474"/>
    <n v="2.3799995604395821"/>
    <m/>
  </r>
  <r>
    <x v="2340"/>
    <n v="5312.4946289999998"/>
    <n v="37.340000000000003"/>
    <n v="8.8961814658510932"/>
    <m/>
    <n v="3.5368507832934322"/>
    <s v=""/>
    <m/>
    <m/>
    <n v="1140.3530793000893"/>
    <e v="#VALUE!"/>
    <m/>
    <n v="850.730896991279"/>
    <n v="2.3799995604395821"/>
    <m/>
  </r>
  <r>
    <x v="2341"/>
    <n v="5399.3657229999999"/>
    <n v="38.75"/>
    <n v="9.5669006116220494"/>
    <m/>
    <n v="3.5945925937911283"/>
    <s v=""/>
    <m/>
    <m/>
    <n v="1159.0003865376902"/>
    <e v="#VALUE!"/>
    <m/>
    <n v="914.87094434769392"/>
    <n v="2.3799995604395821"/>
    <m/>
  </r>
  <r>
    <x v="2342"/>
    <n v="5571.5083009999998"/>
    <n v="37.61"/>
    <n v="9.0029234449842992"/>
    <m/>
    <n v="3.7090988541771766"/>
    <s v=""/>
    <m/>
    <m/>
    <n v="1195.9516368654308"/>
    <e v="#VALUE!"/>
    <m/>
    <n v="860.93850123172706"/>
    <n v="2.3799995604395821"/>
    <m/>
  </r>
  <r>
    <x v="2343"/>
    <n v="5466.5244140000004"/>
    <n v="37.99"/>
    <n v="9.1837544123480725"/>
    <m/>
    <n v="3.6391136145827612"/>
    <s v=""/>
    <m/>
    <m/>
    <n v="1173.4163295987057"/>
    <e v="#VALUE!"/>
    <m/>
    <n v="878.23114433480544"/>
    <n v="2.4000013186813249"/>
    <m/>
  </r>
  <r>
    <x v="2344"/>
    <n v="5210.3046880000002"/>
    <n v="35.15"/>
    <n v="7.8097326058344416"/>
    <m/>
    <n v="3.4684556013381127"/>
    <s v=""/>
    <m/>
    <m/>
    <n v="1118.4175062725492"/>
    <e v="#VALUE!"/>
    <m/>
    <n v="746.83512814202106"/>
    <n v="2.4000013186813249"/>
    <m/>
  </r>
  <r>
    <x v="2345"/>
    <n v="5284.8583980000003"/>
    <n v="35.57"/>
    <n v="7.9935076954611279"/>
    <m/>
    <n v="3.5178106805431484"/>
    <s v=""/>
    <m/>
    <m/>
    <n v="1134.4208265032464"/>
    <e v="#VALUE!"/>
    <m/>
    <n v="764.40931403772277"/>
    <n v="2.4000013186813249"/>
    <m/>
  </r>
  <r>
    <x v="2346"/>
    <n v="5247.7260740000002"/>
    <n v="36.19"/>
    <n v="8.2711822094367307"/>
    <m/>
    <n v="3.4930030215611896"/>
    <s v=""/>
    <m/>
    <m/>
    <n v="1126.4501906773164"/>
    <e v="#VALUE!"/>
    <m/>
    <n v="790.96298644794285"/>
    <n v="2.4000013186813249"/>
    <m/>
  </r>
  <r>
    <x v="2347"/>
    <n v="5350.9145509999998"/>
    <n v="36.659999999999997"/>
    <n v="8.485006763616628"/>
    <m/>
    <n v="3.5615948621073232"/>
    <s v=""/>
    <m/>
    <m/>
    <n v="1148.6001043643607"/>
    <e v="#VALUE!"/>
    <m/>
    <n v="811.41076569733139"/>
    <n v="2.4000013186813249"/>
    <m/>
  </r>
  <r>
    <x v="2348"/>
    <n v="5402.4228519999997"/>
    <n v="37.299999999999997"/>
    <n v="8.7802179668726943"/>
    <m/>
    <n v="3.5957854474770143"/>
    <s v=""/>
    <m/>
    <m/>
    <n v="1159.6566143011853"/>
    <e v="#VALUE!"/>
    <m/>
    <n v="839.64145014458052"/>
    <n v="2.3799995604395821"/>
    <m/>
  </r>
  <r>
    <x v="2349"/>
    <n v="5505.5522460000002"/>
    <n v="39.25"/>
    <n v="9.6971010231144277"/>
    <m/>
    <n v="3.664331713757663"/>
    <s v=""/>
    <m/>
    <m/>
    <n v="1181.7938455319281"/>
    <e v="#VALUE!"/>
    <m/>
    <n v="927.32184963584814"/>
    <n v="2.3799995604395821"/>
    <m/>
  </r>
  <r>
    <x v="2350"/>
    <n v="5791.6933589999999"/>
    <n v="39.75"/>
    <n v="9.9406059674158147"/>
    <m/>
    <n v="3.8544777404446706"/>
    <s v=""/>
    <m/>
    <m/>
    <n v="1243.2154416202663"/>
    <e v="#VALUE!"/>
    <m/>
    <n v="950.60792810474231"/>
    <n v="2.3799995604395821"/>
    <m/>
  </r>
  <r>
    <x v="2351"/>
    <n v="5745.5991210000002"/>
    <n v="40.44"/>
    <n v="10.28448796558366"/>
    <m/>
    <n v="3.8237016593549957"/>
    <s v=""/>
    <m/>
    <m/>
    <n v="1233.3210869127145"/>
    <e v="#VALUE!"/>
    <m/>
    <n v="983.49294083559448"/>
    <n v="2.3799995604395821"/>
    <m/>
  </r>
  <r>
    <x v="2352"/>
    <n v="5849.4814450000003"/>
    <n v="40.82"/>
    <n v="10.476518445531697"/>
    <m/>
    <n v="3.8927341240376849"/>
    <s v=""/>
    <m/>
    <m/>
    <n v="1255.6199382680802"/>
    <e v="#VALUE!"/>
    <m/>
    <n v="1001.8565795589004"/>
    <n v="2.3799995604395821"/>
    <m/>
  </r>
  <r>
    <x v="2353"/>
    <n v="5982.3164059999999"/>
    <n v="41.95"/>
    <n v="11.055233370372637"/>
    <m/>
    <n v="3.981029997038235"/>
    <s v=""/>
    <m/>
    <m/>
    <n v="1284.133615437401"/>
    <e v="#VALUE!"/>
    <m/>
    <n v="1057.1983763738638"/>
    <n v="2.3600017582417849"/>
    <m/>
  </r>
  <r>
    <x v="2354"/>
    <n v="6175.8227539999998"/>
    <n v="44.04"/>
    <n v="12.155354879269966"/>
    <m/>
    <n v="4.1096949840847126"/>
    <s v=""/>
    <m/>
    <m/>
    <n v="1325.6707039835876"/>
    <e v="#VALUE!"/>
    <m/>
    <n v="1162.4016438270064"/>
    <n v="2.3600017582417849"/>
    <m/>
  </r>
  <r>
    <x v="2355"/>
    <n v="6971.1782229999999"/>
    <n v="55.01"/>
    <n v="18.204441483947225"/>
    <m/>
    <n v="4.6386012627522399"/>
    <s v=""/>
    <m/>
    <m/>
    <n v="1496.3976640187536"/>
    <e v="#VALUE!"/>
    <m/>
    <n v="1740.8683593418621"/>
    <n v="2.3600017582417849"/>
    <m/>
  </r>
  <r>
    <x v="2356"/>
    <n v="7807.8842770000001"/>
    <n v="53.87"/>
    <n v="17.447842174152147"/>
    <m/>
    <n v="5.195207762118681"/>
    <s v=""/>
    <m/>
    <m/>
    <n v="1676.0007303332941"/>
    <e v="#VALUE!"/>
    <m/>
    <n v="1668.5156974772503"/>
    <n v="2.3600017582417849"/>
    <m/>
  </r>
  <r>
    <x v="2357"/>
    <n v="7989.3745120000003"/>
    <n v="56.95"/>
    <n v="19.440674574164106"/>
    <m/>
    <n v="5.3158293209267793"/>
    <s v=""/>
    <m/>
    <m/>
    <n v="1714.9585011732629"/>
    <e v="#VALUE!"/>
    <m/>
    <n v="1859.0878099867903"/>
    <n v="2.3600017582417849"/>
    <m/>
  </r>
  <r>
    <x v="2358"/>
    <n v="8194.5009769999997"/>
    <n v="54.6"/>
    <n v="17.834138513683207"/>
    <m/>
    <n v="5.4521708464474647"/>
    <s v=""/>
    <m/>
    <m/>
    <n v="1758.989904938225"/>
    <e v="#VALUE!"/>
    <m/>
    <n v="1705.4567415302749"/>
    <n v="2.3349995604395777"/>
    <m/>
  </r>
  <r>
    <x v="2359"/>
    <n v="7886.9257809999999"/>
    <n v="49.76"/>
    <n v="14.67058658132915"/>
    <m/>
    <n v="5.247390625897788"/>
    <s v=""/>
    <m/>
    <m/>
    <n v="1692.9673776004513"/>
    <e v="#VALUE!"/>
    <m/>
    <n v="1402.9301593757839"/>
    <n v="2.3349995604395777"/>
    <m/>
  </r>
  <r>
    <x v="2360"/>
    <n v="8196.9238280000009"/>
    <n v="54.33"/>
    <n v="17.359096503051749"/>
    <m/>
    <n v="5.453215109494268"/>
    <s v=""/>
    <m/>
    <m/>
    <n v="1759.5099818119886"/>
    <e v="#VALUE!"/>
    <m/>
    <n v="1660.0290580500821"/>
    <n v="2.3349995604395777"/>
    <m/>
  </r>
  <r>
    <x v="2361"/>
    <n v="7977.9692379999997"/>
    <n v="55.71"/>
    <n v="18.238776186393892"/>
    <m/>
    <n v="5.3074117763615893"/>
    <s v=""/>
    <m/>
    <m/>
    <n v="1712.5103030602402"/>
    <e v="#VALUE!"/>
    <m/>
    <n v="1744.1517447272104"/>
    <n v="2.3349995604395777"/>
    <m/>
  </r>
  <r>
    <x v="2362"/>
    <n v="7956.2919920000004"/>
    <n v="55.1"/>
    <n v="17.837236968842266"/>
    <m/>
    <n v="5.2928530416246531"/>
    <s v=""/>
    <m/>
    <m/>
    <n v="1707.8571756778792"/>
    <e v="#VALUE!"/>
    <m/>
    <n v="1705.7530429880264"/>
    <n v="2.3349995604395777"/>
    <m/>
  </r>
  <r>
    <x v="2363"/>
    <n v="7677.2690430000002"/>
    <n v="54.1"/>
    <n v="17.187738705208659"/>
    <m/>
    <n v="5.1071025588446153"/>
    <s v=""/>
    <m/>
    <m/>
    <n v="1647.9635284729247"/>
    <e v="#VALUE!"/>
    <m/>
    <n v="1643.6423225023541"/>
    <n v="2.3100013186813171"/>
    <m/>
  </r>
  <r>
    <x v="2364"/>
    <n v="7881.6953130000002"/>
    <n v="56.01"/>
    <n v="18.399171578135498"/>
    <m/>
    <n v="5.2429553275407343"/>
    <s v=""/>
    <m/>
    <m/>
    <n v="1691.8446319401696"/>
    <e v="#VALUE!"/>
    <m/>
    <n v="1759.4901588561704"/>
    <n v="2.3100013186813171"/>
    <m/>
  </r>
  <r>
    <x v="2365"/>
    <n v="8802.7578130000002"/>
    <n v="60.68"/>
    <n v="21.457110746764442"/>
    <m/>
    <n v="5.8550425274526692"/>
    <s v=""/>
    <m/>
    <m/>
    <n v="1889.5552239413796"/>
    <e v="#VALUE!"/>
    <m/>
    <n v="2051.9171222514797"/>
    <n v="2.3100013186813171"/>
    <m/>
  </r>
  <r>
    <x v="2366"/>
    <n v="8718.5917969999991"/>
    <n v="60.54"/>
    <n v="21.355554271245197"/>
    <m/>
    <n v="5.7989096367176893"/>
    <s v=""/>
    <m/>
    <m/>
    <n v="1871.4885749900395"/>
    <e v="#VALUE!"/>
    <m/>
    <n v="2042.2054013467966"/>
    <n v="2.3100013186813171"/>
    <m/>
  </r>
  <r>
    <x v="2367"/>
    <n v="8661.7607420000004"/>
    <n v="60.02"/>
    <n v="20.986191689064405"/>
    <m/>
    <n v="5.7609602196211593"/>
    <s v=""/>
    <m/>
    <m/>
    <n v="1859.2895097495125"/>
    <e v="#VALUE!"/>
    <m/>
    <n v="2006.8837116915354"/>
    <n v="2.3000004395604456"/>
    <m/>
  </r>
  <r>
    <x v="2368"/>
    <n v="8320.2861329999996"/>
    <n v="59.02"/>
    <n v="20.284467316246431"/>
    <m/>
    <n v="5.5337005129524739"/>
    <s v=""/>
    <m/>
    <m/>
    <n v="1785.9903068194487"/>
    <e v="#VALUE!"/>
    <m/>
    <n v="1939.7786725891249"/>
    <n v="2.3000004395604456"/>
    <m/>
  </r>
  <r>
    <x v="2369"/>
    <n v="8741.7470699999994"/>
    <n v="59.75"/>
    <n v="20.778820923527132"/>
    <m/>
    <n v="5.8135540540438591"/>
    <s v=""/>
    <m/>
    <m/>
    <n v="1876.4589681314169"/>
    <e v="#VALUE!"/>
    <m/>
    <n v="1987.0531003160272"/>
    <n v="2.3000004395604456"/>
    <m/>
  </r>
  <r>
    <x v="2370"/>
    <n v="8210.9853519999997"/>
    <n v="52.72"/>
    <n v="15.887383802384623"/>
    <m/>
    <n v="5.4604376425660215"/>
    <s v=""/>
    <m/>
    <m/>
    <n v="1762.528357041117"/>
    <e v="#VALUE!"/>
    <m/>
    <n v="1519.2909817464397"/>
    <n v="2.3000004395604456"/>
    <m/>
  </r>
  <r>
    <x v="2371"/>
    <n v="7704.3432620000003"/>
    <n v="54.17"/>
    <n v="16.759312872287957"/>
    <m/>
    <n v="5.1233791325684557"/>
    <s v=""/>
    <m/>
    <m/>
    <n v="1653.7751426320729"/>
    <e v="#VALUE!"/>
    <m/>
    <n v="1602.6724867886896"/>
    <n v="2.3000004395604456"/>
    <m/>
  </r>
  <r>
    <x v="2372"/>
    <n v="7819.6333009999998"/>
    <n v="52.62"/>
    <n v="15.798340485372655"/>
    <m/>
    <n v="5.1999115280940833"/>
    <s v=""/>
    <m/>
    <m/>
    <n v="1678.5227160731069"/>
    <e v="#VALUE!"/>
    <m/>
    <n v="1510.7758788066612"/>
    <n v="2.2399991208791059"/>
    <m/>
  </r>
  <r>
    <x v="2373"/>
    <n v="7826.9013670000004"/>
    <n v="55.37"/>
    <n v="17.447550736384233"/>
    <m/>
    <n v="5.2046091916109116"/>
    <s v=""/>
    <m/>
    <m/>
    <n v="1680.082842157454"/>
    <e v="#VALUE!"/>
    <m/>
    <n v="1668.487827641786"/>
    <n v="2.2399991208791059"/>
    <m/>
  </r>
  <r>
    <x v="2374"/>
    <n v="7692.2846680000002"/>
    <n v="55.37"/>
    <n v="17.441313382892009"/>
    <m/>
    <n v="5.1146945189528008"/>
    <s v=""/>
    <m/>
    <m/>
    <n v="1651.1867061704406"/>
    <e v="#VALUE!"/>
    <m/>
    <n v="1667.8913571952623"/>
    <n v="2.2399991208791059"/>
    <m/>
  </r>
  <r>
    <x v="2375"/>
    <n v="8004.2436520000001"/>
    <n v="54.75"/>
    <n v="17.048686609931995"/>
    <m/>
    <n v="5.3219813566101415"/>
    <s v=""/>
    <m/>
    <m/>
    <n v="1718.1502351456577"/>
    <e v="#VALUE!"/>
    <m/>
    <n v="1630.3449415757932"/>
    <n v="2.2399991208791059"/>
    <m/>
  </r>
  <r>
    <x v="2376"/>
    <n v="7925.4340819999998"/>
    <n v="56.67"/>
    <n v="18.242255772958057"/>
    <m/>
    <n v="5.2694441163088808"/>
    <s v=""/>
    <m/>
    <m/>
    <n v="1701.2333736513933"/>
    <e v="#VALUE!"/>
    <m/>
    <n v="1744.4844933126853"/>
    <n v="2.2399991208791059"/>
    <m/>
  </r>
  <r>
    <x v="2377"/>
    <n v="8145.5454099999997"/>
    <n v="57.27"/>
    <n v="18.626319529587857"/>
    <m/>
    <n v="5.4156502634309334"/>
    <s v=""/>
    <m/>
    <m/>
    <n v="1748.4813518993976"/>
    <e v="#VALUE!"/>
    <m/>
    <n v="1781.212038207505"/>
    <n v="2.1700008791208969"/>
    <m/>
  </r>
  <r>
    <x v="2378"/>
    <n v="8230.8984380000002"/>
    <n v="58.38"/>
    <n v="19.346039636734805"/>
    <m/>
    <n v="5.4722556761766494"/>
    <s v=""/>
    <m/>
    <m/>
    <n v="1766.802798809869"/>
    <e v="#VALUE!"/>
    <m/>
    <n v="1850.0379872606031"/>
    <n v="2.1700008791208969"/>
    <m/>
  </r>
  <r>
    <x v="2379"/>
    <n v="8988.9238280000009"/>
    <n v="64.83"/>
    <n v="23.612414002190089"/>
    <m/>
    <n v="5.9757569689616634"/>
    <s v=""/>
    <m/>
    <m/>
    <n v="1929.5166739365279"/>
    <e v="#VALUE!"/>
    <m/>
    <n v="2258.0261229294542"/>
    <n v="2.1700008791208969"/>
    <m/>
  </r>
  <r>
    <x v="2380"/>
    <n v="9335.4667969999991"/>
    <n v="63.07"/>
    <n v="22.327696607952625"/>
    <m/>
    <n v="6.2059741367502639"/>
    <s v=""/>
    <m/>
    <m/>
    <n v="2003.9038252480259"/>
    <e v="#VALUE!"/>
    <m/>
    <n v="2135.1701778955839"/>
    <n v="2.1700008791208969"/>
    <m/>
  </r>
  <r>
    <x v="2381"/>
    <n v="9078.7275389999995"/>
    <n v="63.73"/>
    <n v="22.792279127874266"/>
    <m/>
    <n v="6.035143510451987"/>
    <s v=""/>
    <m/>
    <m/>
    <n v="1948.7934818249341"/>
    <e v="#VALUE!"/>
    <m/>
    <n v="2179.597633137651"/>
    <n v="2.1700008791208969"/>
    <m/>
  </r>
  <r>
    <x v="2382"/>
    <n v="9273.0605469999991"/>
    <n v="66.72"/>
    <n v="24.92798402533629"/>
    <m/>
    <n v="6.1641672071394353"/>
    <s v=""/>
    <m/>
    <m/>
    <n v="1990.5080170025751"/>
    <e v="#VALUE!"/>
    <m/>
    <n v="2383.8324669369536"/>
    <n v="2.085001318681297"/>
    <m/>
  </r>
  <r>
    <x v="2383"/>
    <n v="9525.0742190000001"/>
    <n v="69.260000000000005"/>
    <n v="26.822780944264395"/>
    <m/>
    <n v="6.3315257861454368"/>
    <s v=""/>
    <m/>
    <m/>
    <n v="2044.6039901678259"/>
    <e v="#VALUE!"/>
    <m/>
    <n v="2565.0295669111056"/>
    <n v="2.085001318681297"/>
    <m/>
  </r>
  <r>
    <x v="2384"/>
    <n v="10853.744140999999"/>
    <n v="76.56"/>
    <n v="32.465409805999521"/>
    <m/>
    <n v="7.2141585038700775"/>
    <s v=""/>
    <m/>
    <m/>
    <n v="2329.8095184059439"/>
    <e v="#VALUE!"/>
    <m/>
    <n v="3104.6272281503097"/>
    <n v="2.085001318681297"/>
    <m/>
  </r>
  <r>
    <x v="2385"/>
    <n v="11007.202148"/>
    <n v="80.09"/>
    <n v="35.454989921331148"/>
    <m/>
    <n v="7.3159670222994855"/>
    <s v=""/>
    <m/>
    <m/>
    <n v="2362.7500337469723"/>
    <e v="#VALUE!"/>
    <m/>
    <n v="3390.5170993165166"/>
    <n v="2.085001318681297"/>
    <m/>
  </r>
  <r>
    <x v="2386"/>
    <n v="11778.581055000001"/>
    <n v="97.39"/>
    <n v="50.765990464895964"/>
    <m/>
    <n v="7.8284623634512673"/>
    <s v=""/>
    <m/>
    <m/>
    <n v="2528.3303069208519"/>
    <e v="#VALUE!"/>
    <m/>
    <n v="4854.6892586031427"/>
    <n v="2.085001318681297"/>
    <m/>
  </r>
  <r>
    <x v="2387"/>
    <n v="13017.125"/>
    <n v="76.39"/>
    <n v="28.869422852849763"/>
    <m/>
    <n v="8.6514173794974525"/>
    <s v=""/>
    <m/>
    <m/>
    <n v="2794.1898512899515"/>
    <e v="#VALUE!"/>
    <m/>
    <n v="2760.7474165743938"/>
    <n v="2.1214285714285532"/>
    <m/>
  </r>
  <r>
    <x v="2388"/>
    <n v="11162.167969"/>
    <n v="86.67"/>
    <n v="36.635122125622431"/>
    <m/>
    <n v="7.4183862051903988"/>
    <s v=""/>
    <m/>
    <m/>
    <n v="2396.0142087729487"/>
    <e v="#VALUE!"/>
    <m/>
    <n v="3503.3716912084287"/>
    <n v="2.1214285714285532"/>
    <m/>
  </r>
  <r>
    <x v="2389"/>
    <n v="10796.930664"/>
    <n v="71.47"/>
    <n v="23.776639758815328"/>
    <m/>
    <n v="7.1750889097606017"/>
    <s v=""/>
    <m/>
    <m/>
    <n v="2317.6142263695001"/>
    <e v="#VALUE!"/>
    <m/>
    <n v="2273.7308301433482"/>
    <n v="2.1214285714285532"/>
    <m/>
  </r>
  <r>
    <x v="2390"/>
    <n v="10588.683594"/>
    <n v="75.69"/>
    <n v="26.58129069273301"/>
    <m/>
    <n v="7.0365153916090488"/>
    <s v=""/>
    <m/>
    <m/>
    <n v="2272.9129694057028"/>
    <e v="#VALUE!"/>
    <m/>
    <n v="2541.9361510350291"/>
    <n v="2.1214285714285532"/>
    <m/>
  </r>
  <r>
    <x v="2391"/>
    <n v="10818.15625"/>
    <n v="78.33"/>
    <n v="28.432165437188623"/>
    <m/>
    <n v="7.1888201234339393"/>
    <s v=""/>
    <m/>
    <m/>
    <n v="2322.1704027132691"/>
    <e v="#VALUE!"/>
    <m/>
    <n v="2718.9330274604345"/>
    <n v="2.1214285714285532"/>
    <m/>
  </r>
  <r>
    <x v="2392"/>
    <n v="11203.102539"/>
    <n v="77.77"/>
    <n v="28.018948982675148"/>
    <m/>
    <n v="7.4442349351532924"/>
    <s v=""/>
    <m/>
    <m/>
    <n v="2404.8010153881514"/>
    <e v="#VALUE!"/>
    <m/>
    <n v="2679.4176459060886"/>
    <n v="2.1214285714285532"/>
    <m/>
  </r>
  <r>
    <x v="2393"/>
    <n v="11446.596680000001"/>
    <n v="85.76"/>
    <n v="33.764143197940655"/>
    <m/>
    <n v="7.6054379844053388"/>
    <s v=""/>
    <m/>
    <m/>
    <n v="2457.0682293567324"/>
    <e v="#VALUE!"/>
    <m/>
    <n v="3228.8235058139089"/>
    <n v="2.1214285714285532"/>
    <m/>
  </r>
  <r>
    <x v="2394"/>
    <n v="12284.326171999999"/>
    <n v="87.93"/>
    <n v="35.468595436274299"/>
    <m/>
    <n v="8.1618363792990749"/>
    <s v=""/>
    <m/>
    <m/>
    <n v="2636.8909816674527"/>
    <e v="#VALUE!"/>
    <m/>
    <n v="3391.8181779844872"/>
    <n v="2.1214285714285532"/>
    <m/>
  </r>
  <r>
    <x v="2395"/>
    <n v="12571.537109000001"/>
    <n v="84.51"/>
    <n v="32.705625270972412"/>
    <m/>
    <n v="8.3524449688673261"/>
    <s v=""/>
    <m/>
    <m/>
    <n v="2698.5422207348261"/>
    <e v="#VALUE!"/>
    <m/>
    <n v="3127.5987377549664"/>
    <n v="2.1214285714285532"/>
    <m/>
  </r>
  <r>
    <x v="2396"/>
    <n v="12139.713867"/>
    <n v="80.650000000000006"/>
    <n v="29.714420222222273"/>
    <m/>
    <n v="8.065334576927123"/>
    <s v=""/>
    <m/>
    <m/>
    <n v="2605.8492397311461"/>
    <e v="#VALUE!"/>
    <m/>
    <n v="2841.5534762035713"/>
    <n v="2.2100004395604373"/>
    <m/>
  </r>
  <r>
    <x v="2397"/>
    <n v="11354.299805000001"/>
    <n v="80.760000000000005"/>
    <n v="29.791925329500902"/>
    <m/>
    <n v="7.5433279833850388"/>
    <s v=""/>
    <m/>
    <m/>
    <n v="2437.2562515635732"/>
    <e v="#VALUE!"/>
    <m/>
    <n v="2848.965194331136"/>
    <n v="2.2100004395604373"/>
    <m/>
  </r>
  <r>
    <x v="2398"/>
    <n v="10257.838867"/>
    <n v="75.209999999999994"/>
    <n v="25.688009089695939"/>
    <m/>
    <n v="6.8143525006155823"/>
    <s v=""/>
    <m/>
    <m/>
    <n v="2201.8955228853542"/>
    <e v="#VALUE!"/>
    <m/>
    <n v="2456.512729499098"/>
    <n v="2.2100004395604373"/>
    <m/>
  </r>
  <r>
    <x v="2399"/>
    <n v="10896.653319999999"/>
    <n v="66.91"/>
    <n v="20.015885936707971"/>
    <m/>
    <n v="7.2385329047672666"/>
    <s v=""/>
    <m/>
    <m/>
    <n v="2339.0201845468146"/>
    <e v="#VALUE!"/>
    <m/>
    <n v="1914.0945654464149"/>
    <n v="2.2100004395604373"/>
    <m/>
  </r>
  <r>
    <x v="2400"/>
    <n v="9471.2138670000004"/>
    <n v="67.59"/>
    <n v="20.420291105859778"/>
    <m/>
    <n v="6.2914646206300278"/>
    <s v=""/>
    <m/>
    <m/>
    <n v="2033.0426009251703"/>
    <e v="#VALUE!"/>
    <m/>
    <n v="1952.7673346138449"/>
    <n v="2.2100004395604373"/>
    <m/>
  </r>
  <r>
    <x v="2401"/>
    <n v="9698.5029300000006"/>
    <n v="72.959999999999994"/>
    <n v="23.662239598000333"/>
    <m/>
    <n v="6.4422787595956574"/>
    <s v=""/>
    <m/>
    <m/>
    <n v="2081.8313152644582"/>
    <e v="#VALUE!"/>
    <m/>
    <n v="2262.7908834033142"/>
    <n v="2.1150000000000215"/>
    <m/>
  </r>
  <r>
    <x v="2402"/>
    <n v="10653.956055000001"/>
    <n v="72.349999999999994"/>
    <n v="23.263798800735529"/>
    <m/>
    <n v="7.0767590507636866"/>
    <s v=""/>
    <m/>
    <m/>
    <n v="2286.9240239277206"/>
    <e v="#VALUE!"/>
    <m/>
    <n v="2224.6884797870925"/>
    <n v="2.1150000000000215"/>
    <m/>
  </r>
  <r>
    <x v="2403"/>
    <n v="10596.948242"/>
    <n v="70.42"/>
    <n v="22.014761230145535"/>
    <m/>
    <n v="7.0383427154908773"/>
    <s v=""/>
    <m/>
    <m/>
    <n v="2274.6870167138518"/>
    <e v="#VALUE!"/>
    <m/>
    <n v="2105.2445524253685"/>
    <n v="2.1150000000000215"/>
    <m/>
  </r>
  <r>
    <x v="2404"/>
    <n v="10346.748046999999"/>
    <n v="70.430000000000007"/>
    <n v="22.0183892252475"/>
    <m/>
    <n v="6.8719844302809951"/>
    <s v=""/>
    <m/>
    <m/>
    <n v="2220.9803152986183"/>
    <e v="#VALUE!"/>
    <m/>
    <n v="2105.5914931368661"/>
    <n v="2.1150000000000215"/>
    <m/>
  </r>
  <r>
    <x v="2405"/>
    <n v="9887.7304690000001"/>
    <n v="66.62"/>
    <n v="19.633823753036065"/>
    <m/>
    <n v="6.5669484756913645"/>
    <s v=""/>
    <m/>
    <m/>
    <n v="2122.4499364314497"/>
    <e v="#VALUE!"/>
    <m/>
    <n v="1877.5584285129098"/>
    <n v="2.1150000000000215"/>
    <m/>
  </r>
  <r>
    <x v="2406"/>
    <n v="9809.0966800000006"/>
    <n v="67.819999999999993"/>
    <n v="20.33871230944629"/>
    <m/>
    <n v="6.5145541857278895"/>
    <s v=""/>
    <m/>
    <m/>
    <n v="2105.5708071926756"/>
    <e v="#VALUE!"/>
    <m/>
    <n v="1944.9660546023342"/>
    <n v="2.0400013186812926"/>
    <m/>
  </r>
  <r>
    <x v="2407"/>
    <n v="9913.1269530000009"/>
    <n v="68.31"/>
    <n v="20.630148047677199"/>
    <m/>
    <n v="6.5834728673857974"/>
    <s v=""/>
    <m/>
    <m/>
    <n v="2127.9014165279573"/>
    <e v="#VALUE!"/>
    <m/>
    <n v="1972.8356959706241"/>
    <n v="2.0400013186812926"/>
    <m/>
  </r>
  <r>
    <x v="2408"/>
    <n v="9548.1787110000005"/>
    <n v="64.97"/>
    <n v="18.606082512537277"/>
    <m/>
    <n v="6.3406095414997719"/>
    <s v=""/>
    <m/>
    <m/>
    <n v="2049.5634829180003"/>
    <e v="#VALUE!"/>
    <m/>
    <n v="1779.2767971454884"/>
    <n v="2.0400013186812926"/>
    <m/>
  </r>
  <r>
    <x v="2409"/>
    <n v="9522.3291019999997"/>
    <n v="66.36"/>
    <n v="19.399905477174137"/>
    <m/>
    <n v="6.3232791428664541"/>
    <s v=""/>
    <m/>
    <m/>
    <n v="2044.0147373134512"/>
    <e v="#VALUE!"/>
    <m/>
    <n v="1855.1891113614377"/>
    <n v="2.0400013186812926"/>
    <m/>
  </r>
  <r>
    <x v="2410"/>
    <n v="9604.0507809999999"/>
    <n v="68.95"/>
    <n v="20.911751570870099"/>
    <m/>
    <n v="6.377380231220771"/>
    <s v=""/>
    <m/>
    <m/>
    <n v="2061.5566973155387"/>
    <e v="#VALUE!"/>
    <m/>
    <n v="1999.765094702137"/>
    <n v="2.0400013186812926"/>
    <m/>
  </r>
  <r>
    <x v="2411"/>
    <n v="10077.442383"/>
    <n v="71.25"/>
    <n v="22.304220813291991"/>
    <m/>
    <n v="6.69155240633087"/>
    <s v=""/>
    <m/>
    <m/>
    <n v="2163.1725310725542"/>
    <e v="#VALUE!"/>
    <m/>
    <n v="2132.9252165123335"/>
    <n v="2.0700000000000176"/>
    <m/>
  </r>
  <r>
    <x v="2412"/>
    <n v="10402.042969"/>
    <n v="72.33"/>
    <n v="22.977652116929715"/>
    <m/>
    <n v="6.9069116305909866"/>
    <s v=""/>
    <m/>
    <m/>
    <n v="2232.8496420416795"/>
    <e v="#VALUE!"/>
    <m/>
    <n v="2197.3246241913357"/>
    <n v="2.0700000000000176"/>
    <m/>
  </r>
  <r>
    <x v="2413"/>
    <n v="10960.735352"/>
    <n v="81.349999999999994"/>
    <n v="28.698300758256721"/>
    <m/>
    <n v="7.2773127031790379"/>
    <s v=""/>
    <m/>
    <m/>
    <n v="2352.7757076338589"/>
    <e v="#VALUE!"/>
    <m/>
    <n v="2744.3832210387041"/>
    <n v="2.0700000000000176"/>
    <m/>
  </r>
  <r>
    <x v="2414"/>
    <n v="11811.544921999999"/>
    <n v="80.760000000000005"/>
    <n v="28.278654870046509"/>
    <m/>
    <n v="7.8419983628594441"/>
    <s v=""/>
    <m/>
    <m/>
    <n v="2535.406162966689"/>
    <e v="#VALUE!"/>
    <m/>
    <n v="2704.2530006440124"/>
    <n v="2.0700000000000176"/>
    <m/>
  </r>
  <r>
    <x v="2415"/>
    <n v="11476.193359000001"/>
    <n v="81.17"/>
    <n v="28.562378946515533"/>
    <m/>
    <n v="7.6191512421322187"/>
    <s v=""/>
    <m/>
    <m/>
    <n v="2463.4213019510025"/>
    <e v="#VALUE!"/>
    <m/>
    <n v="2731.3851852784028"/>
    <n v="2.0700000000000176"/>
    <m/>
  </r>
  <r>
    <x v="2416"/>
    <n v="11954.040039"/>
    <n v="79.790000000000006"/>
    <n v="27.587892383981849"/>
    <m/>
    <n v="7.936191522450474"/>
    <s v=""/>
    <m/>
    <m/>
    <n v="2565.9934400943016"/>
    <e v="#VALUE!"/>
    <m/>
    <n v="2638.1962332957428"/>
    <n v="1.990000879120881"/>
    <m/>
  </r>
  <r>
    <x v="2417"/>
    <n v="11953.469727"/>
    <n v="81.56"/>
    <n v="28.808435818706744"/>
    <m/>
    <n v="7.9356063483226134"/>
    <s v=""/>
    <m/>
    <m/>
    <n v="2565.8710198208182"/>
    <e v="#VALUE!"/>
    <m/>
    <n v="2754.9153014741692"/>
    <n v="1.990000879120881"/>
    <m/>
  </r>
  <r>
    <x v="2418"/>
    <n v="11528.189453000001"/>
    <n v="78.89"/>
    <n v="26.912628806746095"/>
    <m/>
    <n v="7.6526759573830727"/>
    <s v=""/>
    <m/>
    <m/>
    <n v="2474.5825190524374"/>
    <e v="#VALUE!"/>
    <m/>
    <n v="2573.6216075450807"/>
    <n v="1.990000879120881"/>
    <m/>
  </r>
  <r>
    <x v="2419"/>
    <n v="11385.052734000001"/>
    <n v="74.77"/>
    <n v="24.098752981434775"/>
    <m/>
    <n v="7.5574618217458465"/>
    <s v=""/>
    <m/>
    <m/>
    <n v="2443.8575189025009"/>
    <e v="#VALUE!"/>
    <m/>
    <n v="2304.5341216301158"/>
    <n v="1.990000879120881"/>
    <m/>
  </r>
  <r>
    <x v="2420"/>
    <n v="10889.487305000001"/>
    <n v="69.28"/>
    <n v="20.557392604685333"/>
    <m/>
    <n v="7.2283145730588485"/>
    <s v=""/>
    <m/>
    <m/>
    <n v="2337.481964211127"/>
    <e v="#VALUE!"/>
    <m/>
    <n v="1965.8781823997667"/>
    <n v="1.990000879120881"/>
    <m/>
  </r>
  <r>
    <x v="2421"/>
    <n v="10038.421875"/>
    <n v="69.12"/>
    <n v="20.460000615842478"/>
    <m/>
    <n v="6.6632138434690784"/>
    <s v=""/>
    <m/>
    <m/>
    <n v="2154.7965872719242"/>
    <e v="#VALUE!"/>
    <m/>
    <n v="1956.5647062363037"/>
    <n v="1.9599982417582664"/>
    <m/>
  </r>
  <r>
    <x v="2422"/>
    <n v="10319.419921999999"/>
    <n v="71.72"/>
    <n v="21.996614946436008"/>
    <m/>
    <n v="6.8495539318970815"/>
    <s v=""/>
    <m/>
    <m/>
    <n v="2215.1141989687999"/>
    <e v="#VALUE!"/>
    <m/>
    <n v="2103.5092456224979"/>
    <n v="1.9599982417582664"/>
    <m/>
  </r>
  <r>
    <x v="2423"/>
    <n v="10350.283203000001"/>
    <n v="73.17"/>
    <n v="22.87786705284703"/>
    <m/>
    <n v="6.8695031373941902"/>
    <s v=""/>
    <m/>
    <m/>
    <n v="2221.7391539068308"/>
    <e v="#VALUE!"/>
    <m/>
    <n v="2187.7823011846326"/>
    <n v="1.9599982417582664"/>
    <m/>
  </r>
  <r>
    <x v="2424"/>
    <n v="10916.346680000001"/>
    <n v="73.3"/>
    <n v="22.956424324653"/>
    <m/>
    <n v="7.2450119967798052"/>
    <s v=""/>
    <m/>
    <m/>
    <n v="2343.2474610498675"/>
    <e v="#VALUE!"/>
    <m/>
    <n v="2195.2946365124603"/>
    <n v="1.9599982417582664"/>
    <m/>
  </r>
  <r>
    <x v="2425"/>
    <n v="10764.572265999999"/>
    <n v="68.959999999999994"/>
    <n v="20.235570884467258"/>
    <m/>
    <n v="7.1440956971183658"/>
    <s v=""/>
    <m/>
    <m/>
    <n v="2310.6683372199682"/>
    <e v="#VALUE!"/>
    <m/>
    <n v="1935.1027669292812"/>
    <n v="1.9599982417582664"/>
    <m/>
  </r>
  <r>
    <x v="2426"/>
    <n v="10142.521484000001"/>
    <n v="69.41"/>
    <n v="20.49722310123104"/>
    <m/>
    <n v="6.7310856742263221"/>
    <s v=""/>
    <m/>
    <m/>
    <n v="2177.1420799203433"/>
    <e v="#VALUE!"/>
    <m/>
    <n v="1960.1242467542675"/>
    <n v="1.9000008791208727"/>
    <m/>
  </r>
  <r>
    <x v="2427"/>
    <n v="10136.309569999999"/>
    <n v="71.27"/>
    <n v="21.593189482574253"/>
    <m/>
    <n v="6.7267880513673912"/>
    <s v=""/>
    <m/>
    <m/>
    <n v="2175.8086620530426"/>
    <e v="#VALUE!"/>
    <m/>
    <n v="2064.9301644675475"/>
    <n v="1.9000008791208727"/>
    <m/>
  </r>
  <r>
    <x v="2428"/>
    <n v="10126.299805000001"/>
    <n v="70.680000000000007"/>
    <n v="21.228084736376193"/>
    <m/>
    <n v="6.7196205324376583"/>
    <s v=""/>
    <m/>
    <m/>
    <n v="2173.660016804818"/>
    <e v="#VALUE!"/>
    <m/>
    <n v="2030.015646432912"/>
    <n v="1.9000008791208727"/>
    <m/>
  </r>
  <r>
    <x v="2429"/>
    <n v="10372.826171999999"/>
    <n v="69.540000000000006"/>
    <n v="20.54085949736972"/>
    <m/>
    <n v="6.8830316028056933"/>
    <s v=""/>
    <m/>
    <m/>
    <n v="2226.5781129855627"/>
    <e v="#VALUE!"/>
    <m/>
    <n v="1964.2971416722753"/>
    <n v="1.9000008791208727"/>
    <m/>
  </r>
  <r>
    <x v="2430"/>
    <n v="10203.426758"/>
    <n v="65.8"/>
    <n v="18.329217950396593"/>
    <m/>
    <n v="6.7704480678994328"/>
    <s v=""/>
    <m/>
    <m/>
    <n v="2190.2156962911499"/>
    <e v="#VALUE!"/>
    <m/>
    <n v="1752.8005794335211"/>
    <n v="1.9000008791208727"/>
    <m/>
  </r>
  <r>
    <x v="2431"/>
    <n v="9756.7861329999996"/>
    <n v="64.62"/>
    <n v="17.669711334853595"/>
    <m/>
    <n v="6.4739127429247239"/>
    <s v=""/>
    <m/>
    <m/>
    <n v="2094.3420912094743"/>
    <e v="#VALUE!"/>
    <m/>
    <n v="1689.7327725585967"/>
    <n v="1.9714272527472618"/>
    <m/>
  </r>
  <r>
    <x v="2432"/>
    <n v="9514.8447269999997"/>
    <n v="65.150000000000006"/>
    <n v="17.957417653207653"/>
    <m/>
    <n v="6.3132132284808176"/>
    <s v=""/>
    <m/>
    <m/>
    <n v="2042.4081794392471"/>
    <e v="#VALUE!"/>
    <m/>
    <n v="1717.245774088854"/>
    <n v="1.9714272527472618"/>
    <m/>
  </r>
  <r>
    <x v="2433"/>
    <n v="10345.725586"/>
    <n v="72.92"/>
    <n v="22.230136690086724"/>
    <m/>
    <n v="6.8637979781092318"/>
    <s v=""/>
    <m/>
    <m/>
    <n v="2220.7608390202899"/>
    <e v="#VALUE!"/>
    <m/>
    <n v="2125.8406428860917"/>
    <n v="1.9714272527472618"/>
    <m/>
  </r>
  <r>
    <x v="2434"/>
    <n v="10621.180664"/>
    <n v="73.180000000000007"/>
    <n v="22.385993837341474"/>
    <m/>
    <n v="7.0463632850887175"/>
    <s v=""/>
    <m/>
    <m/>
    <n v="2279.8886251815102"/>
    <e v="#VALUE!"/>
    <m/>
    <n v="2140.7450702738988"/>
    <n v="1.9714272527472618"/>
    <m/>
  </r>
  <r>
    <x v="2435"/>
    <n v="10588.183594"/>
    <n v="71.75"/>
    <n v="21.508547123812072"/>
    <m/>
    <n v="7.0242893549926446"/>
    <s v=""/>
    <m/>
    <m/>
    <n v="2272.8056419485538"/>
    <e v="#VALUE!"/>
    <m/>
    <n v="2056.8359197548448"/>
    <n v="1.9299995604395417"/>
    <m/>
  </r>
  <r>
    <x v="2436"/>
    <n v="10578.198242"/>
    <n v="70.67"/>
    <n v="20.858556250881236"/>
    <m/>
    <n v="7.0174823375932487"/>
    <s v=""/>
    <m/>
    <m/>
    <n v="2270.6622370707519"/>
    <e v="#VALUE!"/>
    <m/>
    <n v="1994.6780916476716"/>
    <n v="1.9299995604395417"/>
    <m/>
  </r>
  <r>
    <x v="2437"/>
    <n v="10443.228515999999"/>
    <n v="70.05"/>
    <n v="20.485238965483259"/>
    <m/>
    <n v="6.9274036905108725"/>
    <s v=""/>
    <m/>
    <m/>
    <n v="2241.6903221033076"/>
    <e v="#VALUE!"/>
    <m/>
    <n v="1958.9782185854951"/>
    <n v="1.9299995604395417"/>
    <m/>
  </r>
  <r>
    <x v="2438"/>
    <n v="10336.408203000001"/>
    <n v="67.98"/>
    <n v="19.272251079253227"/>
    <m/>
    <n v="6.8563671229007568"/>
    <s v=""/>
    <m/>
    <m/>
    <n v="2218.760816970937"/>
    <e v="#VALUE!"/>
    <m/>
    <n v="1842.9816782211619"/>
    <n v="1.9299995604395417"/>
    <m/>
  </r>
  <r>
    <x v="2439"/>
    <n v="10123.035156"/>
    <n v="68.41"/>
    <n v="19.513734194231873"/>
    <m/>
    <n v="6.7146573136956276"/>
    <s v=""/>
    <m/>
    <m/>
    <n v="2172.9592438535078"/>
    <e v="#VALUE!"/>
    <m/>
    <n v="1866.0744116374735"/>
    <n v="1.9299995604395417"/>
    <m/>
  </r>
  <r>
    <x v="2440"/>
    <n v="10176.819336"/>
    <n v="70.290000000000006"/>
    <n v="20.58380876430407"/>
    <m/>
    <n v="6.7501569222305955"/>
    <s v=""/>
    <m/>
    <m/>
    <n v="2184.5042824020315"/>
    <e v="#VALUE!"/>
    <m/>
    <n v="1968.4043272692006"/>
    <n v="1.91999868131867"/>
    <m/>
  </r>
  <r>
    <x v="2441"/>
    <n v="10415.362305000001"/>
    <n v="69.41"/>
    <n v="20.066016517458809"/>
    <m/>
    <n v="6.9081996815240467"/>
    <s v=""/>
    <m/>
    <m/>
    <n v="2235.7087029692748"/>
    <e v="#VALUE!"/>
    <m/>
    <n v="1918.8884912552085"/>
    <n v="1.91999868131867"/>
    <m/>
  </r>
  <r>
    <x v="2442"/>
    <n v="10347.222656"/>
    <n v="68.55"/>
    <n v="19.561779115103594"/>
    <m/>
    <n v="6.8624688168176382"/>
    <s v=""/>
    <m/>
    <m/>
    <n v="2221.0821924528386"/>
    <e v="#VALUE!"/>
    <m/>
    <n v="1870.6688883560487"/>
    <n v="1.91999868131867"/>
    <m/>
  </r>
  <r>
    <x v="2443"/>
    <n v="10281.513671999999"/>
    <n v="69.61"/>
    <n v="20.164349738838268"/>
    <m/>
    <n v="6.8187119293382787"/>
    <s v=""/>
    <m/>
    <m/>
    <n v="2206.9774361236664"/>
    <e v="#VALUE!"/>
    <m/>
    <n v="1928.2919763290358"/>
    <n v="1.91999868131867"/>
    <m/>
  </r>
  <r>
    <x v="2444"/>
    <n v="10247.795898"/>
    <n v="68.98"/>
    <n v="19.796998268173176"/>
    <m/>
    <n v="6.7961733707562644"/>
    <s v=""/>
    <m/>
    <m/>
    <n v="2199.7397502353551"/>
    <e v="#VALUE!"/>
    <m/>
    <n v="1893.1626067956456"/>
    <n v="1.91999868131867"/>
    <m/>
  </r>
  <r>
    <x v="2445"/>
    <n v="10200.496094"/>
    <n v="68.55"/>
    <n v="19.547851578142399"/>
    <m/>
    <n v="6.7646288314485634"/>
    <s v=""/>
    <m/>
    <m/>
    <n v="2189.5866148613918"/>
    <e v="#VALUE!"/>
    <m/>
    <n v="1869.3370151183728"/>
    <n v="1.945000879120877"/>
    <m/>
  </r>
  <r>
    <x v="2446"/>
    <n v="10266.318359000001"/>
    <n v="68.819999999999993"/>
    <n v="19.699491003007804"/>
    <m/>
    <n v="6.8081027606713267"/>
    <s v=""/>
    <m/>
    <m/>
    <n v="2203.7156875139103"/>
    <e v="#VALUE!"/>
    <m/>
    <n v="1883.838106899176"/>
    <n v="1.945000879120877"/>
    <m/>
  </r>
  <r>
    <x v="2447"/>
    <n v="10067.962890999999"/>
    <n v="66.39"/>
    <n v="18.301787451858065"/>
    <m/>
    <n v="6.6760421458596744"/>
    <s v=""/>
    <m/>
    <m/>
    <n v="2161.1377115296996"/>
    <e v="#VALUE!"/>
    <m/>
    <n v="1750.1774345801728"/>
    <n v="1.945000879120877"/>
    <m/>
  </r>
  <r>
    <x v="2448"/>
    <n v="9729.3212889999995"/>
    <n v="56.48"/>
    <n v="12.83646128116113"/>
    <m/>
    <n v="6.4513217929277635"/>
    <s v=""/>
    <m/>
    <m/>
    <n v="2088.4466274744286"/>
    <e v="#VALUE!"/>
    <m/>
    <n v="1227.5350117165449"/>
    <n v="1.945000879120877"/>
    <m/>
  </r>
  <r>
    <x v="2449"/>
    <n v="8603.4287110000005"/>
    <n v="56.31"/>
    <n v="12.757667350531197"/>
    <m/>
    <n v="5.7046160649064444"/>
    <s v=""/>
    <m/>
    <m/>
    <n v="1846.7682526343406"/>
    <e v="#VALUE!"/>
    <m/>
    <n v="1220.0000449963197"/>
    <n v="1.945000879120877"/>
    <m/>
  </r>
  <r>
    <x v="2450"/>
    <n v="8487.6699219999991"/>
    <n v="54.8"/>
    <n v="12.072013304288122"/>
    <m/>
    <n v="5.6277142054843141"/>
    <s v=""/>
    <m/>
    <m/>
    <n v="1821.9200597022286"/>
    <e v="#VALUE!"/>
    <m/>
    <n v="1154.4317914680892"/>
    <n v="1.9050013186813368"/>
    <m/>
  </r>
  <r>
    <x v="2451"/>
    <n v="8113.1010740000002"/>
    <n v="53.83"/>
    <n v="11.643258623312297"/>
    <m/>
    <n v="5.3792178795571211"/>
    <s v=""/>
    <m/>
    <m/>
    <n v="1741.5170157358409"/>
    <e v="#VALUE!"/>
    <m/>
    <n v="1113.4305084191853"/>
    <n v="1.9050013186813368"/>
    <m/>
  </r>
  <r>
    <x v="2452"/>
    <n v="8104.2265630000002"/>
    <n v="55.83"/>
    <n v="12.503974298123834"/>
    <m/>
    <n v="5.3729142743737599"/>
    <s v=""/>
    <m/>
    <m/>
    <n v="1739.6120583376933"/>
    <e v="#VALUE!"/>
    <m/>
    <n v="1195.7396902740791"/>
    <n v="1.9050013186813368"/>
    <m/>
  </r>
  <r>
    <x v="2453"/>
    <n v="8299.7207030000009"/>
    <n v="55.77"/>
    <n v="12.475611483512344"/>
    <m/>
    <n v="5.5023791393522332"/>
    <s v=""/>
    <m/>
    <m/>
    <n v="1781.5758362052838"/>
    <e v="#VALUE!"/>
    <m/>
    <n v="1193.0273891808231"/>
    <n v="1.9050013186813368"/>
    <m/>
  </r>
  <r>
    <x v="2454"/>
    <n v="8344.2128909999992"/>
    <n v="55.41"/>
    <n v="12.313081634509402"/>
    <m/>
    <n v="5.5317316801599778"/>
    <s v=""/>
    <m/>
    <m/>
    <n v="1791.1263030073833"/>
    <e v="#VALUE!"/>
    <m/>
    <n v="1177.4848595279725"/>
    <n v="1.9050013186813368"/>
    <m/>
  </r>
  <r>
    <x v="2455"/>
    <n v="8390.7744139999995"/>
    <n v="54.67"/>
    <n v="11.982771214581847"/>
    <m/>
    <n v="5.5624545032971247"/>
    <s v=""/>
    <m/>
    <m/>
    <n v="1801.1209627365636"/>
    <e v="#VALUE!"/>
    <m/>
    <n v="1145.8976801399169"/>
    <n v="1.8399995604395332"/>
    <m/>
  </r>
  <r>
    <x v="2456"/>
    <n v="8259.4941409999992"/>
    <n v="55.07"/>
    <n v="12.156669169021791"/>
    <m/>
    <n v="5.4752830113778108"/>
    <s v=""/>
    <m/>
    <m/>
    <n v="1772.9410069866437"/>
    <e v="#VALUE!"/>
    <m/>
    <n v="1162.5273277402414"/>
    <n v="1.8399995604395332"/>
    <m/>
  </r>
  <r>
    <x v="2457"/>
    <n v="7989.1206050000001"/>
    <n v="55.29"/>
    <n v="12.249418272071178"/>
    <m/>
    <n v="5.2956367715762243"/>
    <s v=""/>
    <m/>
    <m/>
    <n v="1714.903998787938"/>
    <e v="#VALUE!"/>
    <m/>
    <n v="1171.3968104430421"/>
    <n v="1.8399995604395332"/>
    <m/>
  </r>
  <r>
    <x v="2458"/>
    <n v="8246.8496090000008"/>
    <n v="54.77"/>
    <n v="12.017575397661878"/>
    <m/>
    <n v="5.4663317180272397"/>
    <s v=""/>
    <m/>
    <m/>
    <n v="1770.2267960538375"/>
    <e v="#VALUE!"/>
    <m/>
    <n v="1149.2259613810741"/>
    <n v="1.8399995604395332"/>
    <m/>
  </r>
  <r>
    <x v="2459"/>
    <n v="8229.8408199999994"/>
    <n v="57.9"/>
    <n v="13.389542038076661"/>
    <m/>
    <n v="5.4549156521573758"/>
    <s v=""/>
    <m/>
    <m/>
    <n v="1766.575775908718"/>
    <e v="#VALUE!"/>
    <m/>
    <n v="1280.4254445663598"/>
    <n v="1.8399995604395332"/>
    <m/>
  </r>
  <r>
    <x v="2460"/>
    <n v="8585.2802730000003"/>
    <n v="57.62"/>
    <n v="13.258460116322432"/>
    <m/>
    <n v="5.6903604637160514"/>
    <s v=""/>
    <m/>
    <m/>
    <n v="1842.8726012307961"/>
    <e v="#VALUE!"/>
    <m/>
    <n v="1267.8902415355562"/>
    <n v="1.6800013186813167"/>
    <m/>
  </r>
  <r>
    <x v="2461"/>
    <n v="8585.2626949999994"/>
    <n v="56.03"/>
    <n v="12.525243788907805"/>
    <m/>
    <n v="5.6902007079734069"/>
    <s v=""/>
    <m/>
    <m/>
    <n v="1842.8688280267124"/>
    <e v="#VALUE!"/>
    <m/>
    <n v="1197.7736655299404"/>
    <n v="1.6800013186813167"/>
    <m/>
  </r>
  <r>
    <x v="2462"/>
    <n v="8320.8320309999999"/>
    <n v="56.03"/>
    <n v="12.52076611898908"/>
    <m/>
    <n v="5.514508887891199"/>
    <s v=""/>
    <m/>
    <m/>
    <n v="1786.1074865078544"/>
    <e v="#VALUE!"/>
    <m/>
    <n v="1197.3454714602703"/>
    <n v="1.6800013186813167"/>
    <m/>
  </r>
  <r>
    <x v="2463"/>
    <n v="8373.4580079999996"/>
    <n v="54.8"/>
    <n v="11.96961455992099"/>
    <m/>
    <n v="5.5492415430532693"/>
    <s v=""/>
    <m/>
    <m/>
    <n v="1797.4039110906726"/>
    <e v="#VALUE!"/>
    <m/>
    <n v="1144.6395254289321"/>
    <n v="1.6800013186813167"/>
    <m/>
  </r>
  <r>
    <x v="2464"/>
    <n v="8204.6748050000006"/>
    <n v="53.23"/>
    <n v="11.282419605183433"/>
    <m/>
    <n v="5.4372443513159947"/>
    <s v=""/>
    <m/>
    <m/>
    <n v="1761.1737671156545"/>
    <e v="#VALUE!"/>
    <m/>
    <n v="1078.9239167157018"/>
    <n v="1.6800013186813167"/>
    <m/>
  </r>
  <r>
    <x v="2465"/>
    <n v="8047.8125"/>
    <n v="53.99"/>
    <n v="11.603209761335133"/>
    <m/>
    <n v="5.3331527685366424"/>
    <s v=""/>
    <m/>
    <m/>
    <n v="1727.5025024791892"/>
    <e v="#VALUE!"/>
    <m/>
    <n v="1109.6006849826808"/>
    <n v="1.6400017582417763"/>
    <m/>
  </r>
  <r>
    <x v="2466"/>
    <n v="8100.9335940000001"/>
    <n v="53.25"/>
    <n v="11.28379202082195"/>
    <m/>
    <n v="5.368215518128383"/>
    <s v=""/>
    <m/>
    <m/>
    <n v="1738.9052063592101"/>
    <e v="#VALUE!"/>
    <m/>
    <n v="1079.0551591360236"/>
    <n v="1.6400017582417763"/>
    <m/>
  </r>
  <r>
    <x v="2467"/>
    <n v="8225.1152340000008"/>
    <n v="54.97"/>
    <n v="12.008441127957132"/>
    <m/>
    <n v="5.450080926963536"/>
    <s v=""/>
    <m/>
    <m/>
    <n v="1765.5614056508775"/>
    <e v="#VALUE!"/>
    <m/>
    <n v="1148.3524623984929"/>
    <n v="1.6400017582417763"/>
    <m/>
  </r>
  <r>
    <x v="2468"/>
    <n v="8243.4023440000001"/>
    <n v="54.82"/>
    <n v="11.941481460405589"/>
    <m/>
    <n v="5.4620560650957737"/>
    <s v=""/>
    <m/>
    <m/>
    <n v="1769.4868236806974"/>
    <e v="#VALUE!"/>
    <m/>
    <n v="1141.9491917079133"/>
    <n v="1.6400017582417763"/>
    <m/>
  </r>
  <r>
    <x v="2469"/>
    <n v="8076.2285160000001"/>
    <n v="50"/>
    <n v="9.8404201729871534"/>
    <m/>
    <n v="5.35114785939294"/>
    <s v=""/>
    <m/>
    <m/>
    <n v="1733.6021399583785"/>
    <e v="#VALUE!"/>
    <m/>
    <n v="941.02728374769458"/>
    <n v="1.6400017582417763"/>
    <m/>
  </r>
  <r>
    <x v="2470"/>
    <n v="7509.7280270000001"/>
    <n v="49.97"/>
    <n v="9.8274403136902748"/>
    <m/>
    <n v="4.975666432472158"/>
    <s v=""/>
    <m/>
    <m/>
    <n v="1612.0000260419342"/>
    <e v="#VALUE!"/>
    <m/>
    <n v="939.7860357600224"/>
    <n v="1.6300008791209049"/>
    <m/>
  </r>
  <r>
    <x v="2471"/>
    <n v="7490.703125"/>
    <n v="58.07"/>
    <n v="13.01189165955472"/>
    <m/>
    <n v="4.9629320645575046"/>
    <s v=""/>
    <m/>
    <m/>
    <n v="1607.9162373335837"/>
    <e v="#VALUE!"/>
    <m/>
    <n v="1244.3112031356595"/>
    <n v="1.6300008791209049"/>
    <m/>
  </r>
  <r>
    <x v="2472"/>
    <n v="9565.1015630000002"/>
    <n v="63.49"/>
    <n v="15.435317884928201"/>
    <m/>
    <n v="6.336820711803588"/>
    <s v=""/>
    <m/>
    <m/>
    <n v="2053.1960562637491"/>
    <e v="#VALUE!"/>
    <m/>
    <n v="1476.0604738107413"/>
    <n v="1.6300008791209049"/>
    <m/>
  </r>
  <r>
    <x v="2473"/>
    <n v="9248.4404300000006"/>
    <n v="62.08"/>
    <n v="14.747978114412035"/>
    <m/>
    <n v="6.1268751961122518"/>
    <s v=""/>
    <m/>
    <m/>
    <n v="1985.2231878979173"/>
    <e v="#VALUE!"/>
    <m/>
    <n v="1410.3310165426331"/>
    <n v="1.6300008791209049"/>
    <m/>
  </r>
  <r>
    <x v="2474"/>
    <n v="9422.4628909999992"/>
    <n v="61.76"/>
    <n v="14.594197587131534"/>
    <m/>
    <n v="6.2419985338973234"/>
    <s v=""/>
    <m/>
    <m/>
    <n v="2022.5779643499141"/>
    <e v="#VALUE!"/>
    <m/>
    <n v="1395.6251737700545"/>
    <n v="1.6300008791209049"/>
    <m/>
  </r>
  <r>
    <x v="2475"/>
    <n v="9202.4580079999996"/>
    <n v="62"/>
    <n v="14.705871166828024"/>
    <m/>
    <n v="6.0960955750053722"/>
    <s v=""/>
    <m/>
    <m/>
    <n v="1975.3528350442623"/>
    <e v="#VALUE!"/>
    <m/>
    <n v="1406.3043809096689"/>
    <n v="1.6199999999999775"/>
    <m/>
  </r>
  <r>
    <x v="2476"/>
    <n v="9193.9921880000002"/>
    <n v="61.56"/>
    <n v="14.495414931186229"/>
    <m/>
    <n v="6.0903289399200711"/>
    <s v=""/>
    <m/>
    <m/>
    <n v="1973.5356051776946"/>
    <e v="#VALUE!"/>
    <m/>
    <n v="1386.1787098212112"/>
    <n v="1.6199999999999775"/>
    <m/>
  </r>
  <r>
    <x v="2477"/>
    <n v="9235.6074219999991"/>
    <n v="63.75"/>
    <n v="15.521214427653968"/>
    <m/>
    <n v="6.1174182189706423"/>
    <s v=""/>
    <m/>
    <m/>
    <n v="1982.468519665483"/>
    <e v="#VALUE!"/>
    <m/>
    <n v="1484.2746545940411"/>
    <n v="1.6199999999999775"/>
    <m/>
  </r>
  <r>
    <x v="2478"/>
    <n v="9413.0048829999996"/>
    <n v="62.81"/>
    <n v="15.061695532865897"/>
    <m/>
    <n v="6.2347592521373381"/>
    <s v=""/>
    <m/>
    <m/>
    <n v="2020.5477564532382"/>
    <e v="#VALUE!"/>
    <m/>
    <n v="1440.3314275984915"/>
    <n v="1.6199999999999775"/>
    <m/>
  </r>
  <r>
    <x v="2479"/>
    <n v="9340.8642579999996"/>
    <n v="62.38"/>
    <n v="14.85369903717522"/>
    <m/>
    <n v="6.1868154531717447"/>
    <s v=""/>
    <m/>
    <m/>
    <n v="2005.0624167764113"/>
    <e v="#VALUE!"/>
    <m/>
    <n v="1420.4409784176592"/>
    <n v="1.6199999999999775"/>
    <m/>
  </r>
  <r>
    <x v="2480"/>
    <n v="9352.3935550000006"/>
    <n v="61.45"/>
    <n v="14.409085140839572"/>
    <m/>
    <n v="6.1942905267634956"/>
    <s v=""/>
    <m/>
    <m/>
    <n v="2007.5372370358702"/>
    <e v="#VALUE!"/>
    <m/>
    <n v="1377.9230981005419"/>
    <n v="1.5199991208790973"/>
    <m/>
  </r>
  <r>
    <x v="2481"/>
    <n v="9265.3681639999995"/>
    <n v="58.9"/>
    <n v="13.211638418394672"/>
    <m/>
    <n v="6.1364920256404742"/>
    <s v=""/>
    <m/>
    <m/>
    <n v="1988.8568091889576"/>
    <e v="#VALUE!"/>
    <m/>
    <n v="1263.4127401233334"/>
    <n v="1.5199991208790973"/>
    <m/>
  </r>
  <r>
    <x v="2482"/>
    <n v="9056.9179690000001"/>
    <n v="58.24"/>
    <n v="12.910936959206172"/>
    <m/>
    <n v="5.9979662323091727"/>
    <s v=""/>
    <m/>
    <m/>
    <n v="1944.1119504456938"/>
    <e v="#VALUE!"/>
    <m/>
    <n v="1234.6570292507533"/>
    <n v="1.5199991208790973"/>
    <m/>
  </r>
  <r>
    <x v="2483"/>
    <n v="8759.7519530000009"/>
    <n v="58.8"/>
    <n v="13.157655917317383"/>
    <m/>
    <n v="5.8010163170023006"/>
    <s v=""/>
    <m/>
    <m/>
    <n v="1880.3238047487396"/>
    <e v="#VALUE!"/>
    <m/>
    <n v="1258.2504599091087"/>
    <n v="1.5199991208790973"/>
    <m/>
  </r>
  <r>
    <x v="2484"/>
    <n v="8812.0332030000009"/>
    <n v="58.51"/>
    <n v="13.026316878907982"/>
    <m/>
    <n v="5.8354869159383691"/>
    <s v=""/>
    <m/>
    <m/>
    <n v="1891.5462319869164"/>
    <e v="#VALUE!"/>
    <m/>
    <n v="1245.6906691286595"/>
    <n v="1.5199991208790973"/>
    <m/>
  </r>
  <r>
    <x v="2485"/>
    <n v="8811.9365230000003"/>
    <n v="57.78"/>
    <n v="12.69975748736454"/>
    <m/>
    <n v="5.8352710118332807"/>
    <s v=""/>
    <m/>
    <m/>
    <n v="1891.5254791498019"/>
    <e v="#VALUE!"/>
    <m/>
    <n v="1214.4621959736212"/>
    <n v="1.5649991208791019"/>
    <m/>
  </r>
  <r>
    <x v="2486"/>
    <n v="8705.7080079999996"/>
    <n v="56.54"/>
    <n v="12.153217215137524"/>
    <m/>
    <n v="5.7647763630488074"/>
    <s v=""/>
    <m/>
    <m/>
    <n v="1868.7230063664026"/>
    <e v="#VALUE!"/>
    <m/>
    <n v="1162.1972216339746"/>
    <n v="1.5649991208791019"/>
    <m/>
  </r>
  <r>
    <x v="2487"/>
    <n v="8573.9804690000001"/>
    <n v="54.63"/>
    <n v="11.328060848842878"/>
    <m/>
    <n v="5.6771052538437612"/>
    <s v=""/>
    <m/>
    <m/>
    <n v="1840.4470427715844"/>
    <e v="#VALUE!"/>
    <m/>
    <n v="1083.2885327374458"/>
    <n v="1.5649991208791019"/>
    <m/>
  </r>
  <r>
    <x v="2488"/>
    <n v="8305.1347659999992"/>
    <n v="53.92"/>
    <n v="11.032295098974993"/>
    <m/>
    <n v="5.4989508333288324"/>
    <s v=""/>
    <m/>
    <m/>
    <n v="1782.7379914345561"/>
    <e v="#VALUE!"/>
    <m/>
    <n v="1055.0048176794446"/>
    <n v="1.5649991208791019"/>
    <m/>
  </r>
  <r>
    <x v="2489"/>
    <n v="8203.6132809999999"/>
    <n v="53.92"/>
    <n v="11.030980291202924"/>
    <m/>
    <n v="5.4315906038867823"/>
    <s v=""/>
    <m/>
    <m/>
    <n v="1760.9459057724084"/>
    <e v="#VALUE!"/>
    <m/>
    <n v="1054.8790842285707"/>
    <n v="1.5649991208791019"/>
    <m/>
  </r>
  <r>
    <x v="2490"/>
    <n v="8023.6445309999999"/>
    <n v="50.39"/>
    <n v="9.5854994787900054"/>
    <m/>
    <n v="5.3122955028216996"/>
    <s v=""/>
    <m/>
    <m/>
    <n v="1722.3147291647213"/>
    <e v="#VALUE!"/>
    <m/>
    <n v="916.64953115030744"/>
    <n v="1.5400008791208966"/>
    <m/>
  </r>
  <r>
    <x v="2491"/>
    <n v="7643.5693359999996"/>
    <n v="48.67"/>
    <n v="8.9300568708148571"/>
    <m/>
    <n v="5.0605235578950669"/>
    <s v=""/>
    <m/>
    <m/>
    <n v="1640.7297207549495"/>
    <e v="#VALUE!"/>
    <m/>
    <n v="853.97036032297808"/>
    <n v="1.5400008791208966"/>
    <m/>
  </r>
  <r>
    <x v="2492"/>
    <n v="7039.9770509999998"/>
    <n v="47.58"/>
    <n v="8.5270172239115389"/>
    <m/>
    <n v="4.6605435845853052"/>
    <s v=""/>
    <m/>
    <m/>
    <n v="1511.165670546942"/>
    <e v="#VALUE!"/>
    <m/>
    <n v="815.4281743694562"/>
    <n v="1.5400008791208966"/>
    <m/>
  </r>
  <r>
    <x v="2493"/>
    <n v="7145.1591799999997"/>
    <n v="47.15"/>
    <n v="8.3718950455915184"/>
    <m/>
    <n v="4.730052216811111"/>
    <s v=""/>
    <m/>
    <m/>
    <n v="1533.7435314331876"/>
    <e v="#VALUE!"/>
    <m/>
    <n v="800.59403115733733"/>
    <n v="1.5400008791208966"/>
    <m/>
  </r>
  <r>
    <x v="2494"/>
    <n v="7220.8808589999999"/>
    <n v="50.46"/>
    <n v="9.5461961352651414"/>
    <m/>
    <n v="4.7800550952810461"/>
    <s v=""/>
    <m/>
    <m/>
    <n v="1549.9975619494833"/>
    <e v="#VALUE!"/>
    <m/>
    <n v="912.89100072688768"/>
    <n v="1.5400008791208966"/>
    <m/>
  </r>
  <r>
    <x v="2495"/>
    <n v="7466.7270509999998"/>
    <n v="51.62"/>
    <n v="9.9827218359818506"/>
    <m/>
    <n v="4.9425422603589659"/>
    <s v=""/>
    <m/>
    <m/>
    <n v="1602.7696552238954"/>
    <e v="#VALUE!"/>
    <m/>
    <n v="954.63541684025029"/>
    <n v="1.5428571428571451"/>
    <m/>
  </r>
  <r>
    <x v="2496"/>
    <n v="7424.0361329999996"/>
    <n v="48.56"/>
    <n v="8.7960376963625695"/>
    <m/>
    <n v="4.9138996291241686"/>
    <s v=""/>
    <m/>
    <m/>
    <n v="1593.6058398792741"/>
    <e v="#VALUE!"/>
    <m/>
    <n v="841.15427142759302"/>
    <n v="1.5428571428571451"/>
    <m/>
  </r>
  <r>
    <x v="2497"/>
    <n v="7323.9755859999996"/>
    <n v="48.59"/>
    <n v="8.8058563570621509"/>
    <m/>
    <n v="4.8475443227544917"/>
    <s v=""/>
    <m/>
    <m/>
    <n v="1572.127351738312"/>
    <e v="#VALUE!"/>
    <m/>
    <n v="842.09321787964905"/>
    <n v="1.5428571428571451"/>
    <m/>
  </r>
  <r>
    <x v="2498"/>
    <n v="7320.125"/>
    <n v="47.77"/>
    <n v="8.5076288038465755"/>
    <m/>
    <n v="4.8448696198359418"/>
    <s v=""/>
    <m/>
    <m/>
    <n v="1571.3008045304825"/>
    <e v="#VALUE!"/>
    <m/>
    <n v="813.57408359394481"/>
    <n v="1.5428571428571451"/>
    <m/>
  </r>
  <r>
    <x v="2499"/>
    <n v="7253.2416990000002"/>
    <n v="49.1"/>
    <n v="8.9802928291166051"/>
    <m/>
    <n v="4.800477549737983"/>
    <s v=""/>
    <m/>
    <m/>
    <n v="1556.9439752863161"/>
    <e v="#VALUE!"/>
    <m/>
    <n v="858.77436325741849"/>
    <n v="1.5599986813186937"/>
    <m/>
  </r>
  <r>
    <x v="2500"/>
    <n v="7450.5615230000003"/>
    <n v="49.38"/>
    <n v="9.0816332602132803"/>
    <m/>
    <n v="4.9309431431948969"/>
    <s v=""/>
    <m/>
    <m/>
    <n v="1599.2996451964627"/>
    <e v="#VALUE!"/>
    <m/>
    <n v="868.46542409956703"/>
    <n v="1.5599986813186937"/>
    <m/>
  </r>
  <r>
    <x v="2501"/>
    <n v="7561.7954099999997"/>
    <n v="48.46"/>
    <n v="8.7401073602387811"/>
    <m/>
    <n v="5.0041693842945651"/>
    <s v=""/>
    <m/>
    <m/>
    <n v="1623.1765456775547"/>
    <e v="#VALUE!"/>
    <m/>
    <n v="835.8057221424574"/>
    <n v="1.5599986813186937"/>
    <m/>
  </r>
  <r>
    <x v="2502"/>
    <n v="7397.1342770000001"/>
    <n v="47.77"/>
    <n v="8.4902025302463073"/>
    <m/>
    <n v="4.8950741761728498"/>
    <s v=""/>
    <m/>
    <m/>
    <n v="1587.8312242851193"/>
    <e v="#VALUE!"/>
    <m/>
    <n v="811.90763047267251"/>
    <n v="1.5599986813186937"/>
    <m/>
  </r>
  <r>
    <x v="2503"/>
    <n v="7277.1977539999998"/>
    <n v="47.46"/>
    <n v="8.3790106920582232"/>
    <m/>
    <n v="4.8155805082945706"/>
    <s v=""/>
    <m/>
    <m/>
    <n v="1562.0862602192749"/>
    <e v="#VALUE!"/>
    <m/>
    <n v="801.27449168127453"/>
    <n v="1.5599986813186937"/>
    <m/>
  </r>
  <r>
    <x v="2504"/>
    <n v="7216.7387699999999"/>
    <n v="48.03"/>
    <n v="8.5792538547192869"/>
    <m/>
    <n v="4.7754483531222425"/>
    <s v=""/>
    <m/>
    <m/>
    <n v="1549.108442190171"/>
    <e v="#VALUE!"/>
    <m/>
    <n v="820.42349915610339"/>
    <n v="1.5199991208790973"/>
    <m/>
  </r>
  <r>
    <x v="2505"/>
    <n v="7244.6621089999999"/>
    <n v="47.99"/>
    <n v="8.5639432734484888"/>
    <m/>
    <n v="4.7938009650650564"/>
    <s v=""/>
    <m/>
    <m/>
    <n v="1555.1023241301484"/>
    <e v="#VALUE!"/>
    <m/>
    <n v="818.95936709135606"/>
    <n v="1.5199991208790973"/>
    <m/>
  </r>
  <r>
    <x v="2506"/>
    <n v="7153.6630859999996"/>
    <n v="45.3"/>
    <n v="7.601149629981788"/>
    <m/>
    <n v="4.733217211248844"/>
    <s v=""/>
    <m/>
    <m/>
    <n v="1535.5689366468214"/>
    <e v="#VALUE!"/>
    <m/>
    <n v="726.88859458429283"/>
    <n v="1.5199991208790973"/>
    <m/>
  </r>
  <r>
    <x v="2507"/>
    <n v="6931.3154299999997"/>
    <n v="43.46"/>
    <n v="6.9828287955832815"/>
    <m/>
    <n v="4.5859816437654466"/>
    <s v=""/>
    <m/>
    <m/>
    <n v="1487.8409196036334"/>
    <e v="#VALUE!"/>
    <m/>
    <n v="667.7593333281643"/>
    <n v="1.5199991208790973"/>
    <m/>
  </r>
  <r>
    <x v="2508"/>
    <n v="6647.6982420000004"/>
    <n v="47.12"/>
    <n v="8.15797945504832"/>
    <m/>
    <n v="4.3982168957631727"/>
    <s v=""/>
    <m/>
    <m/>
    <n v="1426.9610964198664"/>
    <e v="#VALUE!"/>
    <m/>
    <n v="780.13754621244266"/>
    <n v="1.5199991208790973"/>
    <m/>
  </r>
  <r>
    <x v="2509"/>
    <n v="7277.5908200000003"/>
    <n v="47.31"/>
    <n v="8.2227895188531352"/>
    <m/>
    <n v="4.8148379550102245"/>
    <s v=""/>
    <m/>
    <m/>
    <n v="1562.1706337678188"/>
    <e v="#VALUE!"/>
    <m/>
    <n v="786.33525293935429"/>
    <n v="1.5400008791208966"/>
    <m/>
  </r>
  <r>
    <x v="2510"/>
    <n v="7208.6367190000001"/>
    <n v="47.71"/>
    <n v="8.3608382391238028"/>
    <m/>
    <n v="4.7690939442987776"/>
    <s v=""/>
    <m/>
    <m/>
    <n v="1547.3692971271225"/>
    <e v="#VALUE!"/>
    <m/>
    <n v="799.53668234759846"/>
    <n v="1.5400008791208966"/>
    <m/>
  </r>
  <r>
    <x v="2511"/>
    <n v="7508.9023440000001"/>
    <n v="49.05"/>
    <n v="8.8273323558787631"/>
    <m/>
    <n v="4.9673559635238247"/>
    <s v=""/>
    <m/>
    <m/>
    <n v="1611.8227891283314"/>
    <e v="#VALUE!"/>
    <m/>
    <n v="844.1469412447999"/>
    <n v="1.5400008791208966"/>
    <m/>
  </r>
  <r>
    <x v="2512"/>
    <n v="7354.3930659999996"/>
    <n v="47.86"/>
    <n v="8.3980122948732188"/>
    <m/>
    <n v="4.8650169826373082"/>
    <s v=""/>
    <m/>
    <m/>
    <n v="1578.6566133008932"/>
    <e v="#VALUE!"/>
    <m/>
    <n v="803.09159159870819"/>
    <n v="1.5400008791208966"/>
    <m/>
  </r>
  <r>
    <x v="2513"/>
    <n v="7274.7993159999996"/>
    <n v="48.03"/>
    <n v="8.4556564052372103"/>
    <m/>
    <n v="4.8121142831978085"/>
    <s v=""/>
    <m/>
    <m/>
    <n v="1561.5714237159343"/>
    <e v="#VALUE!"/>
    <m/>
    <n v="808.604027007593"/>
    <n v="1.55499824175823"/>
    <m/>
  </r>
  <r>
    <x v="2514"/>
    <n v="7238.1411129999997"/>
    <n v="47.8"/>
    <n v="8.3736755680344093"/>
    <m/>
    <n v="4.7877411000162153"/>
    <s v=""/>
    <m/>
    <m/>
    <n v="1553.7025602926265"/>
    <e v="#VALUE!"/>
    <m/>
    <n v="800.76430032965231"/>
    <n v="1.55499824175823"/>
    <m/>
  </r>
  <r>
    <x v="2515"/>
    <n v="7420.2729490000002"/>
    <n v="47.93"/>
    <n v="8.4162129555822176"/>
    <m/>
    <n v="4.90783079715301"/>
    <s v=""/>
    <m/>
    <m/>
    <n v="1592.7980539402643"/>
    <e v="#VALUE!"/>
    <m/>
    <n v="804.83209840718962"/>
    <n v="1.55499824175823"/>
    <m/>
  </r>
  <r>
    <x v="2516"/>
    <n v="7294.4389650000003"/>
    <n v="47.42"/>
    <n v="8.2361255517897458"/>
    <m/>
    <n v="4.824477572312051"/>
    <s v=""/>
    <m/>
    <m/>
    <n v="1565.7871708888852"/>
    <e v="#VALUE!"/>
    <m/>
    <n v="787.61056137432934"/>
    <n v="1.55499824175823"/>
    <m/>
  </r>
  <r>
    <x v="2517"/>
    <n v="7202.5512699999999"/>
    <n v="45.66"/>
    <n v="7.6229383254987404"/>
    <m/>
    <n v="4.7634558911693956"/>
    <s v=""/>
    <m/>
    <m/>
    <n v="1546.0630255935587"/>
    <e v="#VALUE!"/>
    <m/>
    <n v="728.97222075048114"/>
    <n v="1.55499824175823"/>
    <m/>
  </r>
  <r>
    <x v="2518"/>
    <n v="6984.4287109999996"/>
    <n v="48.57"/>
    <n v="8.593563207997116"/>
    <m/>
    <n v="4.6190788389747812"/>
    <s v=""/>
    <m/>
    <m/>
    <n v="1499.2419463848091"/>
    <e v="#VALUE!"/>
    <m/>
    <n v="821.79188501875035"/>
    <n v="1.55499824175823"/>
    <m/>
  </r>
  <r>
    <x v="2519"/>
    <n v="7410.4521480000003"/>
    <n v="50.1"/>
    <n v="9.1317079372558645"/>
    <m/>
    <n v="4.9004423236862387"/>
    <s v=""/>
    <m/>
    <m/>
    <n v="1590.6899707432649"/>
    <e v="#VALUE!"/>
    <m/>
    <n v="873.25400390546588"/>
    <n v="1.5199991208790973"/>
    <m/>
  </r>
  <r>
    <x v="2520"/>
    <n v="7768.6821289999998"/>
    <n v="54.45"/>
    <n v="10.716176341389739"/>
    <m/>
    <n v="5.1372017633271536"/>
    <s v=""/>
    <m/>
    <m/>
    <n v="1667.5857966140306"/>
    <e v="#VALUE!"/>
    <m/>
    <n v="1024.7747695145556"/>
    <n v="1.5199991208790973"/>
    <m/>
  </r>
  <r>
    <x v="2521"/>
    <n v="8161.935547"/>
    <n v="53.37"/>
    <n v="10.289845355163822"/>
    <m/>
    <n v="5.3971082446132472"/>
    <s v=""/>
    <m/>
    <m/>
    <n v="1751.9995753524761"/>
    <e v="#VALUE!"/>
    <m/>
    <n v="984.0052614149979"/>
    <n v="1.5199991208790973"/>
    <m/>
  </r>
  <r>
    <x v="2522"/>
    <n v="8082.2958980000003"/>
    <n v="51.89"/>
    <n v="9.7179929803106582"/>
    <m/>
    <n v="5.3443071479245461"/>
    <s v=""/>
    <m/>
    <m/>
    <n v="1734.9045333216056"/>
    <e v="#VALUE!"/>
    <m/>
    <n v="929.31972181883782"/>
    <n v="1.5199991208790973"/>
    <m/>
  </r>
  <r>
    <x v="2523"/>
    <n v="7878.3076170000004"/>
    <n v="53.52"/>
    <n v="10.327296968418382"/>
    <m/>
    <n v="5.2092871112866233"/>
    <s v=""/>
    <m/>
    <m/>
    <n v="1691.1174463456196"/>
    <e v="#VALUE!"/>
    <m/>
    <n v="987.58671314910714"/>
    <n v="1.5199991208790973"/>
    <m/>
  </r>
  <r>
    <x v="2524"/>
    <n v="8189.7719729999999"/>
    <n v="53.99"/>
    <n v="10.504923968816987"/>
    <m/>
    <n v="5.4148104559027965"/>
    <s v=""/>
    <m/>
    <m/>
    <n v="1757.9748009898869"/>
    <e v="#VALUE!"/>
    <m/>
    <n v="1004.5729648301275"/>
    <n v="1.5300000000000253"/>
    <m/>
  </r>
  <r>
    <x v="2525"/>
    <n v="8140.9331050000001"/>
    <n v="57.67"/>
    <n v="11.935548767250552"/>
    <m/>
    <n v="5.3823796942718305"/>
    <s v=""/>
    <m/>
    <m/>
    <n v="1747.4912979649034"/>
    <e v="#VALUE!"/>
    <m/>
    <n v="1141.3818555548985"/>
    <n v="1.5300000000000253"/>
    <m/>
  </r>
  <r>
    <x v="2526"/>
    <n v="8825.34375"/>
    <n v="58.49"/>
    <n v="12.273504968465776"/>
    <m/>
    <n v="5.8347260744916865"/>
    <s v=""/>
    <m/>
    <m/>
    <n v="1894.4034063124695"/>
    <e v="#VALUE!"/>
    <m/>
    <n v="1173.7001916080947"/>
    <n v="1.5300000000000253"/>
    <m/>
  </r>
  <r>
    <x v="2527"/>
    <n v="8812.4814449999994"/>
    <n v="57.86"/>
    <n v="12.007676135203846"/>
    <m/>
    <n v="5.8260707386717927"/>
    <s v=""/>
    <m/>
    <m/>
    <n v="1891.6424493350112"/>
    <e v="#VALUE!"/>
    <m/>
    <n v="1148.2793070819459"/>
    <n v="1.5300000000000253"/>
    <m/>
  </r>
  <r>
    <x v="2528"/>
    <n v="8725.2099610000005"/>
    <n v="58.78"/>
    <n v="12.388054467307489"/>
    <m/>
    <n v="5.7682240457635823"/>
    <s v=""/>
    <m/>
    <m/>
    <n v="1872.9091964162744"/>
    <e v="#VALUE!"/>
    <m/>
    <n v="1184.6544193600339"/>
    <n v="1.5300000000000253"/>
    <m/>
  </r>
  <r>
    <x v="2529"/>
    <n v="8658.9912110000005"/>
    <n v="57.52"/>
    <n v="11.851305854647279"/>
    <m/>
    <n v="5.7238509766302261"/>
    <s v=""/>
    <m/>
    <m/>
    <n v="1858.6950163100601"/>
    <e v="#VALUE!"/>
    <m/>
    <n v="1133.3258093873101"/>
    <n v="1.5300000000000253"/>
    <m/>
  </r>
  <r>
    <x v="2530"/>
    <n v="8744.2109380000002"/>
    <n v="57.14"/>
    <n v="11.693323219456058"/>
    <m/>
    <n v="5.780033310108359"/>
    <s v=""/>
    <m/>
    <m/>
    <n v="1876.9878495058001"/>
    <e v="#VALUE!"/>
    <m/>
    <n v="1118.2181242011227"/>
    <n v="1.5300000000000253"/>
    <m/>
  </r>
  <r>
    <x v="2531"/>
    <n v="8680.6503909999992"/>
    <n v="55.11"/>
    <n v="10.861176493636792"/>
    <m/>
    <n v="5.7378696441373487"/>
    <s v=""/>
    <m/>
    <m/>
    <n v="1863.3442657367389"/>
    <e v="#VALUE!"/>
    <m/>
    <n v="1038.6409558169059"/>
    <n v="1.5300000000000253"/>
    <m/>
  </r>
  <r>
    <x v="2532"/>
    <n v="8405.5673829999996"/>
    <n v="55.87"/>
    <n v="11.159410672461677"/>
    <m/>
    <n v="5.5558964425062438"/>
    <s v=""/>
    <m/>
    <m/>
    <n v="1804.2963462294813"/>
    <e v="#VALUE!"/>
    <m/>
    <n v="1067.1607237014832"/>
    <n v="1.5300000000000253"/>
    <m/>
  </r>
  <r>
    <x v="2533"/>
    <n v="8597.3085940000001"/>
    <n v="59.31"/>
    <n v="12.529133436512062"/>
    <m/>
    <n v="5.6821894939851214"/>
    <s v=""/>
    <m/>
    <m/>
    <n v="1845.4545394442077"/>
    <e v="#VALUE!"/>
    <m/>
    <n v="1198.1456277485679"/>
    <n v="1.5300000000000253"/>
    <m/>
  </r>
  <r>
    <x v="2534"/>
    <n v="8912.5244139999995"/>
    <n v="59.95"/>
    <n v="12.798005767083472"/>
    <m/>
    <n v="5.8903706828694782"/>
    <s v=""/>
    <m/>
    <m/>
    <n v="1913.1171642718896"/>
    <e v="#VALUE!"/>
    <m/>
    <n v="1223.8575581808759"/>
    <n v="1.5300000000000253"/>
    <m/>
  </r>
  <r>
    <x v="2535"/>
    <n v="9357.4707030000009"/>
    <n v="62.23"/>
    <n v="13.769824164922777"/>
    <m/>
    <n v="6.1842788789250429"/>
    <s v=""/>
    <m/>
    <m/>
    <n v="2008.6270718046919"/>
    <e v="#VALUE!"/>
    <m/>
    <n v="1316.7913568539411"/>
    <n v="1.5300000000000253"/>
    <m/>
  </r>
  <r>
    <x v="2536"/>
    <n v="9316.0166019999997"/>
    <n v="63.57"/>
    <n v="14.361124301145793"/>
    <m/>
    <n v="6.1567219416029779"/>
    <s v=""/>
    <m/>
    <m/>
    <n v="1999.7287453072088"/>
    <e v="#VALUE!"/>
    <m/>
    <n v="1373.3366619616475"/>
    <n v="1.5300000000000253"/>
    <m/>
  </r>
  <r>
    <x v="2537"/>
    <n v="9508.3134769999997"/>
    <n v="61.68"/>
    <n v="13.505573218686964"/>
    <m/>
    <n v="6.2836425768051596"/>
    <s v=""/>
    <m/>
    <m/>
    <n v="2041.006214530234"/>
    <e v="#VALUE!"/>
    <m/>
    <n v="1291.5213637243123"/>
    <n v="1.5300000000000253"/>
    <m/>
  </r>
  <r>
    <x v="2538"/>
    <n v="9344.6835940000001"/>
    <n v="61.49"/>
    <n v="13.417569292600975"/>
    <m/>
    <n v="6.1750243172319772"/>
    <s v=""/>
    <m/>
    <m/>
    <n v="2005.8822560181693"/>
    <e v="#VALUE!"/>
    <m/>
    <n v="1283.1056564610024"/>
    <n v="1.5500017582417682"/>
    <m/>
  </r>
  <r>
    <x v="2539"/>
    <n v="9292.8417969999991"/>
    <n v="60.48"/>
    <n v="12.975243918245488"/>
    <m/>
    <n v="6.1406071111633045"/>
    <s v=""/>
    <m/>
    <m/>
    <n v="1994.7541595260454"/>
    <e v="#VALUE!"/>
    <m/>
    <n v="1240.8066246874359"/>
    <n v="1.5500017582417682"/>
    <m/>
  </r>
  <r>
    <x v="2540"/>
    <n v="9183.4160159999992"/>
    <n v="64.239999999999995"/>
    <n v="14.586829259954282"/>
    <m/>
    <n v="6.0681418229193955"/>
    <s v=""/>
    <m/>
    <m/>
    <n v="1971.2653778834265"/>
    <e v="#VALUE!"/>
    <m/>
    <n v="1394.9205497004027"/>
    <n v="1.5500017582417682"/>
    <m/>
  </r>
  <r>
    <x v="2541"/>
    <n v="9617.8212889999995"/>
    <n v="64.69"/>
    <n v="14.789427407243231"/>
    <m/>
    <n v="6.3550191441402708"/>
    <s v=""/>
    <m/>
    <m/>
    <n v="2064.5126045301276"/>
    <e v="#VALUE!"/>
    <m/>
    <n v="1414.2947614600782"/>
    <n v="1.5500017582417682"/>
    <m/>
  </r>
  <r>
    <x v="2542"/>
    <n v="9726.0029300000006"/>
    <n v="64.38"/>
    <n v="14.645937328237673"/>
    <m/>
    <n v="6.4263333901934052"/>
    <s v=""/>
    <m/>
    <m/>
    <n v="2087.7343254076713"/>
    <e v="#VALUE!"/>
    <m/>
    <n v="1400.572981605392"/>
    <n v="1.5500017582417682"/>
    <m/>
  </r>
  <r>
    <x v="2543"/>
    <n v="10115.559569999999"/>
    <n v="65.040000000000006"/>
    <n v="14.94088366568729"/>
    <m/>
    <n v="6.6832061451572384"/>
    <s v=""/>
    <m/>
    <m/>
    <n v="2171.3545725813456"/>
    <e v="#VALUE!"/>
    <m/>
    <n v="1428.778337261185"/>
    <n v="1.5500017582417682"/>
    <m/>
  </r>
  <r>
    <x v="2544"/>
    <n v="9855.8916019999997"/>
    <n v="68.13"/>
    <n v="16.358593457816585"/>
    <m/>
    <n v="6.5114777355834184"/>
    <s v=""/>
    <m/>
    <m/>
    <n v="2115.6155671641982"/>
    <e v="#VALUE!"/>
    <m/>
    <n v="1564.3521818102395"/>
    <n v="1.5500017582417682"/>
    <m/>
  </r>
  <r>
    <x v="2545"/>
    <n v="10202.387694999999"/>
    <n v="68.989999999999995"/>
    <n v="16.769581307216527"/>
    <m/>
    <n v="6.7402213762275975"/>
    <s v=""/>
    <m/>
    <m/>
    <n v="2189.9926563119338"/>
    <e v="#VALUE!"/>
    <m/>
    <n v="1603.6544445973307"/>
    <n v="1.5500017582417682"/>
    <m/>
  </r>
  <r>
    <x v="2546"/>
    <n v="10323.960938"/>
    <n v="67.489999999999995"/>
    <n v="16.038451732965452"/>
    <m/>
    <n v="6.8203613845169881"/>
    <s v=""/>
    <m/>
    <m/>
    <n v="2216.0889503691092"/>
    <e v="#VALUE!"/>
    <m/>
    <n v="1533.7374222313797"/>
    <n v="1.5450013186813043"/>
    <m/>
  </r>
  <r>
    <x v="2547"/>
    <n v="10211.550781"/>
    <n v="68.709999999999994"/>
    <n v="16.616317428540345"/>
    <m/>
    <n v="6.7459238101305692"/>
    <s v=""/>
    <m/>
    <m/>
    <n v="2191.9595577519749"/>
    <e v="#VALUE!"/>
    <m/>
    <n v="1588.9980082956374"/>
    <n v="1.5450013186813043"/>
    <m/>
  </r>
  <r>
    <x v="2548"/>
    <n v="9691.2304690000001"/>
    <n v="67.06"/>
    <n v="15.810730457058092"/>
    <m/>
    <n v="6.4015248749158555"/>
    <s v=""/>
    <m/>
    <m/>
    <n v="2080.2702457717628"/>
    <e v="#VALUE!"/>
    <m/>
    <n v="1511.9607165672342"/>
    <n v="1.5450013186813043"/>
    <m/>
  </r>
  <r>
    <x v="2549"/>
    <n v="10143.798828000001"/>
    <n v="66.92"/>
    <n v="15.742838456112796"/>
    <m/>
    <n v="6.7002936956186643"/>
    <s v=""/>
    <m/>
    <m/>
    <n v="2177.4162680871937"/>
    <e v="#VALUE!"/>
    <m/>
    <n v="1505.4682879803811"/>
    <n v="1.5450013186813043"/>
    <m/>
  </r>
  <r>
    <x v="2550"/>
    <n v="9629.3251949999994"/>
    <n v="62.86"/>
    <n v="13.830971018877161"/>
    <m/>
    <n v="6.3603023602361297"/>
    <s v=""/>
    <m/>
    <m/>
    <n v="2066.9819744866577"/>
    <e v="#VALUE!"/>
    <m/>
    <n v="1322.6387553262509"/>
    <n v="1.5050017582417643"/>
    <m/>
  </r>
  <r>
    <x v="2551"/>
    <n v="9611.7822269999997"/>
    <n v="63.66"/>
    <n v="14.181325792650478"/>
    <m/>
    <n v="6.3485497469164267"/>
    <s v=""/>
    <m/>
    <m/>
    <n v="2063.2162901940737"/>
    <e v="#VALUE!"/>
    <m/>
    <n v="1356.1427516308986"/>
    <n v="1.5050017582417643"/>
    <m/>
  </r>
  <r>
    <x v="2552"/>
    <n v="9921.5830079999996"/>
    <n v="62.76"/>
    <n v="13.775419440121308"/>
    <m/>
    <n v="6.5526604452948298"/>
    <s v=""/>
    <m/>
    <m/>
    <n v="2129.7165502892867"/>
    <e v="#VALUE!"/>
    <m/>
    <n v="1317.3264261425827"/>
    <n v="1.5050017582417643"/>
    <m/>
  </r>
  <r>
    <x v="2553"/>
    <n v="9651.3125"/>
    <n v="60.78"/>
    <n v="12.904686575344193"/>
    <m/>
    <n v="6.3739957216677006"/>
    <s v=""/>
    <m/>
    <m/>
    <n v="2071.701657557091"/>
    <e v="#VALUE!"/>
    <m/>
    <n v="1234.059312725989"/>
    <n v="1.5050017582417643"/>
    <m/>
  </r>
  <r>
    <x v="2554"/>
    <n v="9338.2900389999995"/>
    <n v="57.24"/>
    <n v="11.40011649999451"/>
    <m/>
    <n v="6.1671064477284991"/>
    <s v=""/>
    <m/>
    <m/>
    <n v="2004.5098480175802"/>
    <e v="#VALUE!"/>
    <m/>
    <n v="1090.179126074916"/>
    <n v="1.5050017582417643"/>
    <m/>
  </r>
  <r>
    <x v="2555"/>
    <n v="8825.09375"/>
    <n v="57.63"/>
    <n v="11.554086841432033"/>
    <m/>
    <n v="5.8280344465024623"/>
    <s v=""/>
    <m/>
    <m/>
    <n v="1894.3497425838948"/>
    <e v="#VALUE!"/>
    <m/>
    <n v="1104.903120541981"/>
    <n v="1.1549986813186575"/>
    <m/>
  </r>
  <r>
    <x v="2556"/>
    <n v="8788.7285159999992"/>
    <n v="56.04"/>
    <n v="10.915236008979823"/>
    <m/>
    <n v="5.8038680192564769"/>
    <s v=""/>
    <m/>
    <m/>
    <n v="1886.5437663961739"/>
    <e v="#VALUE!"/>
    <m/>
    <n v="1043.8106008106854"/>
    <n v="1.1549986813186575"/>
    <m/>
  </r>
  <r>
    <x v="2557"/>
    <n v="8563.2646480000003"/>
    <n v="57.81"/>
    <n v="11.600593753807194"/>
    <m/>
    <n v="5.6545354828107959"/>
    <s v=""/>
    <m/>
    <m/>
    <n v="1838.1468391331896"/>
    <e v="#VALUE!"/>
    <m/>
    <n v="1109.3505193987926"/>
    <n v="1.1549986813186575"/>
    <m/>
  </r>
  <r>
    <x v="2558"/>
    <n v="8865.3876949999994"/>
    <n v="56.51"/>
    <n v="11.077537645851137"/>
    <m/>
    <n v="5.8538824392940931"/>
    <s v=""/>
    <m/>
    <m/>
    <n v="1902.9990358946245"/>
    <e v="#VALUE!"/>
    <m/>
    <n v="1059.3313068179427"/>
    <n v="1.1549986813186575"/>
    <m/>
  </r>
  <r>
    <x v="2559"/>
    <n v="8788.5419920000004"/>
    <n v="56.43"/>
    <n v="11.044856717237042"/>
    <m/>
    <n v="5.8029896006793518"/>
    <s v=""/>
    <m/>
    <m/>
    <n v="1886.5037281029395"/>
    <e v="#VALUE!"/>
    <m/>
    <n v="1056.2060697911238"/>
    <n v="1.1549986813186575"/>
    <m/>
  </r>
  <r>
    <x v="2560"/>
    <n v="8760.2851559999999"/>
    <n v="59.21"/>
    <n v="12.13165107503794"/>
    <m/>
    <n v="5.7841813330162335"/>
    <s v=""/>
    <m/>
    <m/>
    <n v="1880.4382593930081"/>
    <e v="#VALUE!"/>
    <m/>
    <n v="1160.1348781687491"/>
    <n v="0.38999868131870097"/>
    <m/>
  </r>
  <r>
    <x v="2561"/>
    <n v="9078.3085940000001"/>
    <n v="59.07"/>
    <n v="12.07284234541871"/>
    <m/>
    <n v="5.9940076670911528"/>
    <s v=""/>
    <m/>
    <m/>
    <n v="1948.7035532218636"/>
    <e v="#VALUE!"/>
    <m/>
    <n v="1154.5110716522192"/>
    <n v="0.38999868131870097"/>
    <m/>
  </r>
  <r>
    <x v="2562"/>
    <n v="8111.1464839999999"/>
    <n v="50.51"/>
    <n v="8.5707581293300645"/>
    <m/>
    <n v="5.3550149334556885"/>
    <s v=""/>
    <m/>
    <m/>
    <n v="1741.0974533869019"/>
    <e v="#VALUE!"/>
    <m/>
    <n v="819.61106338141644"/>
    <n v="0.38999868131870097"/>
    <m/>
  </r>
  <r>
    <x v="2563"/>
    <n v="7922.1469729999999"/>
    <n v="51.44"/>
    <n v="8.8853120189849832"/>
    <m/>
    <n v="5.230100487427829"/>
    <s v=""/>
    <m/>
    <m/>
    <n v="1700.5277795507079"/>
    <e v="#VALUE!"/>
    <m/>
    <n v="849.69146514990973"/>
    <n v="0.38999868131870097"/>
    <m/>
  </r>
  <r>
    <x v="2564"/>
    <n v="7910.0898440000001"/>
    <n v="50.55"/>
    <n v="8.5768275306804256"/>
    <m/>
    <n v="5.2220046057682143"/>
    <s v=""/>
    <m/>
    <m/>
    <n v="1697.9396575585251"/>
    <e v="#VALUE!"/>
    <m/>
    <n v="820.19147277108698"/>
    <n v="0.38999868131870097"/>
    <m/>
  </r>
  <r>
    <x v="2565"/>
    <n v="7913.6162109999996"/>
    <n v="38.630000000000003"/>
    <n v="4.5313503696856552"/>
    <m/>
    <n v="5.2241966319549675"/>
    <s v=""/>
    <m/>
    <m/>
    <n v="1698.6966095646956"/>
    <e v="#VALUE!"/>
    <m/>
    <n v="433.32746520314367"/>
    <n v="0.29000175824176738"/>
    <m/>
  </r>
  <r>
    <x v="2566"/>
    <n v="5017.8310549999997"/>
    <n v="34.340000000000003"/>
    <n v="3.5244848686970665"/>
    <m/>
    <n v="3.312449468433794"/>
    <s v=""/>
    <m/>
    <m/>
    <n v="1077.1020950761824"/>
    <e v="#VALUE!"/>
    <m/>
    <n v="337.04215514133415"/>
    <n v="0.29000175824176738"/>
    <m/>
  </r>
  <r>
    <x v="2567"/>
    <n v="5385.2294920000004"/>
    <n v="31.66"/>
    <n v="2.9732981203296558"/>
    <m/>
    <n v="3.5547047230778919"/>
    <s v=""/>
    <m/>
    <m/>
    <n v="1155.9659750838794"/>
    <e v="#VALUE!"/>
    <m/>
    <n v="284.33284400056226"/>
    <n v="0.29000175824176738"/>
    <m/>
  </r>
  <r>
    <x v="2568"/>
    <n v="5002.578125"/>
    <n v="34.61"/>
    <n v="3.5269667700465126"/>
    <m/>
    <n v="3.3020366686011617"/>
    <s v=""/>
    <m/>
    <m/>
    <n v="1073.8279786942289"/>
    <e v="#VALUE!"/>
    <m/>
    <n v="337.27949631623744"/>
    <n v="0.29000175824176738"/>
    <m/>
  </r>
  <r>
    <x v="2569"/>
    <n v="5227.1137699999999"/>
    <n v="34.24"/>
    <n v="3.4511449778298866"/>
    <m/>
    <n v="3.4501554342952305"/>
    <s v=""/>
    <m/>
    <m/>
    <n v="1122.0256583286985"/>
    <e v="#VALUE!"/>
    <m/>
    <n v="330.02875153865602"/>
    <n v="0.29000175824176738"/>
    <m/>
  </r>
  <r>
    <x v="2570"/>
    <n v="5245.4165039999998"/>
    <n v="40.130000000000003"/>
    <n v="4.6379311861881636"/>
    <m/>
    <n v="3.4621460373411468"/>
    <s v=""/>
    <m/>
    <m/>
    <n v="1125.9544301268995"/>
    <e v="#VALUE!"/>
    <m/>
    <n v="443.5196576593446"/>
    <n v="0"/>
    <m/>
  </r>
  <r>
    <x v="2571"/>
    <n v="6191.6538090000004"/>
    <n v="39.880000000000003"/>
    <n v="4.5795989990674792"/>
    <m/>
    <n v="4.0865871659800774"/>
    <s v=""/>
    <m/>
    <m/>
    <n v="1329.0689177378702"/>
    <e v="#VALUE!"/>
    <m/>
    <n v="437.94142231610954"/>
    <n v="0"/>
    <m/>
  </r>
  <r>
    <x v="2572"/>
    <n v="5831.3745120000003"/>
    <n v="40.409999999999997"/>
    <n v="4.6996428623287185"/>
    <m/>
    <n v="3.8484967494649296"/>
    <s v=""/>
    <m/>
    <m/>
    <n v="1251.7331961167536"/>
    <e v="#VALUE!"/>
    <m/>
    <n v="449.42106938294944"/>
    <n v="0"/>
    <m/>
  </r>
  <r>
    <x v="2573"/>
    <n v="6436.642578"/>
    <n v="43.18"/>
    <n v="5.3433024792193322"/>
    <m/>
    <n v="4.2478412684537785"/>
    <s v=""/>
    <m/>
    <m/>
    <n v="1381.6569609516994"/>
    <e v="#VALUE!"/>
    <m/>
    <n v="510.97344725837399"/>
    <n v="0"/>
    <m/>
  </r>
  <r>
    <x v="2574"/>
    <n v="6738.716797"/>
    <n v="42.64"/>
    <n v="5.209037167760858"/>
    <m/>
    <n v="4.447078414813098"/>
    <s v=""/>
    <m/>
    <m/>
    <n v="1446.4986765429792"/>
    <e v="#VALUE!"/>
    <m/>
    <n v="498.13382058367762"/>
    <n v="0"/>
    <m/>
  </r>
  <r>
    <x v="2575"/>
    <n v="6675.1708980000003"/>
    <n v="42.86"/>
    <n v="5.2621617493275092"/>
    <m/>
    <n v="4.4050279432120876"/>
    <s v=""/>
    <m/>
    <m/>
    <n v="1432.858237039103"/>
    <e v="#VALUE!"/>
    <m/>
    <n v="503.21405900978976"/>
    <n v="8.4999560439544194E-2"/>
    <m/>
  </r>
  <r>
    <x v="2576"/>
    <n v="6719.3891599999997"/>
    <n v="42.77"/>
    <n v="5.2394376427306018"/>
    <m/>
    <n v="4.4340927110237915"/>
    <s v=""/>
    <m/>
    <m/>
    <n v="1442.3499042791486"/>
    <e v="#VALUE!"/>
    <m/>
    <n v="501.04098063198006"/>
    <n v="8.4999560439544194E-2"/>
    <m/>
  </r>
  <r>
    <x v="2577"/>
    <n v="5925.5385740000002"/>
    <n v="40.840000000000003"/>
    <n v="4.7648734651145048"/>
    <m/>
    <n v="3.9099292012883176"/>
    <s v=""/>
    <m/>
    <m/>
    <n v="1271.9459747753772"/>
    <e v="#VALUE!"/>
    <m/>
    <n v="455.6589917356186"/>
    <n v="8.4999560439544194E-2"/>
    <m/>
  </r>
  <r>
    <x v="2578"/>
    <n v="6430.6064450000003"/>
    <n v="41.45"/>
    <n v="4.9066281438390273"/>
    <m/>
    <n v="4.2430846065451959"/>
    <s v=""/>
    <m/>
    <m/>
    <n v="1380.3612753398893"/>
    <e v="#VALUE!"/>
    <m/>
    <n v="469.21481739485682"/>
    <n v="8.4999560439544194E-2"/>
    <m/>
  </r>
  <r>
    <x v="2579"/>
    <n v="6437.3193359999996"/>
    <n v="39.74"/>
    <n v="4.5012504171555667"/>
    <m/>
    <n v="4.2474033982514943"/>
    <s v=""/>
    <m/>
    <m/>
    <n v="1381.8022303821904"/>
    <e v="#VALUE!"/>
    <m/>
    <n v="430.4490437462959"/>
    <n v="8.4999560439544194E-2"/>
    <m/>
  </r>
  <r>
    <x v="2580"/>
    <n v="6606.7763670000004"/>
    <n v="43.97"/>
    <n v="5.4588428082031983"/>
    <m/>
    <n v="4.3590992704353662"/>
    <s v=""/>
    <m/>
    <m/>
    <n v="1418.177014848801"/>
    <e v="#VALUE!"/>
    <m/>
    <n v="522.02242687872263"/>
    <n v="0.12499912087914059"/>
    <m/>
  </r>
  <r>
    <x v="2581"/>
    <n v="6797.3964839999999"/>
    <n v="43.57"/>
    <n v="5.3588846652844193"/>
    <m/>
    <n v="4.4847522002997557"/>
    <s v=""/>
    <m/>
    <m/>
    <n v="1459.0945597270365"/>
    <e v="#VALUE!"/>
    <m/>
    <n v="512.46355255569983"/>
    <n v="0.12499912087914059"/>
    <m/>
  </r>
  <r>
    <x v="2582"/>
    <n v="6788.0498049999997"/>
    <n v="47"/>
    <n v="6.2004117987644838"/>
    <m/>
    <n v="4.4782358065819095"/>
    <s v=""/>
    <m/>
    <m/>
    <n v="1457.0882491473144"/>
    <e v="#VALUE!"/>
    <m/>
    <n v="592.93775779264342"/>
    <n v="0.12499912087914059"/>
    <m/>
  </r>
  <r>
    <x v="2583"/>
    <n v="7273.6440430000002"/>
    <n v="47.04"/>
    <n v="6.2102254802082779"/>
    <m/>
    <n v="4.7984688298640368"/>
    <s v=""/>
    <m/>
    <m/>
    <n v="1561.3234386891279"/>
    <e v="#VALUE!"/>
    <m/>
    <n v="593.87622808458991"/>
    <n v="0.12499912087914059"/>
    <m/>
  </r>
  <r>
    <x v="2584"/>
    <n v="7179.283203"/>
    <n v="47.01"/>
    <n v="6.2015650955100501"/>
    <m/>
    <n v="4.7360951174064443"/>
    <s v=""/>
    <m/>
    <m/>
    <n v="1541.0684206657781"/>
    <e v="#VALUE!"/>
    <m/>
    <n v="593.04804614260786"/>
    <n v="0.12499912087914059"/>
    <m/>
  </r>
  <r>
    <x v="2585"/>
    <n v="7337.9663090000004"/>
    <n v="46.74"/>
    <n v="6.1295976270274197"/>
    <m/>
    <n v="4.8406506453337785"/>
    <s v=""/>
    <m/>
    <m/>
    <n v="1575.1305291848535"/>
    <e v="#VALUE!"/>
    <m/>
    <n v="586.16588560536638"/>
    <n v="0.28000087912089583"/>
    <m/>
  </r>
  <r>
    <x v="2586"/>
    <n v="6965.6166990000002"/>
    <n v="43.49"/>
    <n v="5.2746565264541028"/>
    <m/>
    <n v="4.5945436797055024"/>
    <s v=""/>
    <m/>
    <m/>
    <n v="1495.2038555611639"/>
    <e v="#VALUE!"/>
    <m/>
    <n v="504.40891918585703"/>
    <n v="0.28000087912089583"/>
    <m/>
  </r>
  <r>
    <x v="2587"/>
    <n v="6843.2817379999997"/>
    <n v="44.4"/>
    <n v="5.4947391189965327"/>
    <m/>
    <n v="4.5137336533589938"/>
    <s v=""/>
    <m/>
    <m/>
    <n v="1468.9440549919786"/>
    <e v="#VALUE!"/>
    <m/>
    <n v="525.45514695048757"/>
    <n v="0.28000087912089583"/>
    <m/>
  </r>
  <r>
    <x v="2588"/>
    <n v="6845.5615230000003"/>
    <n v="43.06"/>
    <n v="5.162459360348481"/>
    <m/>
    <n v="4.5151198480261208"/>
    <s v=""/>
    <m/>
    <m/>
    <n v="1469.4334220457731"/>
    <e v="#VALUE!"/>
    <m/>
    <n v="493.67964212161229"/>
    <n v="0.28000087912089583"/>
    <m/>
  </r>
  <r>
    <x v="2589"/>
    <n v="6640.4541019999997"/>
    <n v="45.41"/>
    <n v="5.7252595126437251"/>
    <m/>
    <n v="4.3797233652896317"/>
    <s v=""/>
    <m/>
    <m/>
    <n v="1425.4061061689988"/>
    <e v="#VALUE!"/>
    <m/>
    <n v="547.49952880297678"/>
    <n v="0.12499912087914059"/>
    <m/>
  </r>
  <r>
    <x v="2590"/>
    <n v="7116.5527339999999"/>
    <n v="45.33"/>
    <n v="5.7044069086230325"/>
    <m/>
    <n v="4.693612902806823"/>
    <s v=""/>
    <m/>
    <m/>
    <n v="1527.6030172186684"/>
    <e v="#VALUE!"/>
    <m/>
    <n v="545.50541991578473"/>
    <n v="0.12499912087914059"/>
    <m/>
  </r>
  <r>
    <x v="2591"/>
    <n v="7186.8735349999997"/>
    <n v="43.43"/>
    <n v="5.224339900934007"/>
    <m/>
    <n v="4.7396218062451521"/>
    <s v=""/>
    <m/>
    <m/>
    <n v="1542.6977227307366"/>
    <e v="#VALUE!"/>
    <m/>
    <n v="499.59720214449493"/>
    <n v="0.12499912087914059"/>
    <m/>
  </r>
  <r>
    <x v="2592"/>
    <n v="6879.7841799999997"/>
    <n v="43.98"/>
    <n v="5.35602418182678"/>
    <m/>
    <n v="4.5369834703063319"/>
    <s v=""/>
    <m/>
    <m/>
    <n v="1476.7794835511804"/>
    <e v="#VALUE!"/>
    <m/>
    <n v="512.19000803920278"/>
    <n v="0.12499912087914059"/>
    <m/>
  </r>
  <r>
    <x v="2593"/>
    <n v="6879.4404299999997"/>
    <n v="45.6"/>
    <n v="5.7499163338533679"/>
    <m/>
    <n v="4.5366386989120517"/>
    <s v=""/>
    <m/>
    <m/>
    <n v="1476.7056959243903"/>
    <e v="#VALUE!"/>
    <m/>
    <n v="549.85743030320509"/>
    <n v="0.12499912087914059"/>
    <m/>
  </r>
  <r>
    <x v="2594"/>
    <n v="7121.3061520000001"/>
    <n v="48.59"/>
    <n v="6.5031872496263778"/>
    <m/>
    <n v="4.696014529516912"/>
    <s v=""/>
    <m/>
    <m/>
    <n v="1528.6233617520841"/>
    <e v="#VALUE!"/>
    <m/>
    <n v="621.8918019392728"/>
    <n v="0.11999868131867669"/>
    <m/>
  </r>
  <r>
    <x v="2595"/>
    <n v="7434.1816410000001"/>
    <n v="48.4"/>
    <n v="6.451559842605036"/>
    <m/>
    <n v="4.9022069284695755"/>
    <s v=""/>
    <m/>
    <m/>
    <n v="1595.7836230295306"/>
    <e v="#VALUE!"/>
    <m/>
    <n v="616.95473647436563"/>
    <n v="0.11999868131867669"/>
    <m/>
  </r>
  <r>
    <x v="2596"/>
    <n v="7679.4189450000003"/>
    <n v="49.57"/>
    <n v="6.7610562140237178"/>
    <m/>
    <n v="5.0635245630322467"/>
    <s v=""/>
    <m/>
    <m/>
    <n v="1648.4250155024852"/>
    <e v="#VALUE!"/>
    <m/>
    <n v="646.55149399142601"/>
    <n v="0.11999868131867669"/>
    <m/>
  </r>
  <r>
    <x v="2597"/>
    <n v="7796.9702150000003"/>
    <n v="49.57"/>
    <n v="6.7602504443105396"/>
    <m/>
    <n v="5.140899711043196"/>
    <s v=""/>
    <m/>
    <m/>
    <n v="1673.6579732900339"/>
    <e v="#VALUE!"/>
    <m/>
    <n v="646.47443922433388"/>
    <n v="0.11999868131867669"/>
    <m/>
  </r>
  <r>
    <x v="2598"/>
    <n v="7806.7124020000001"/>
    <n v="56.26"/>
    <n v="8.5839630484365141"/>
    <m/>
    <n v="5.1471892098829404"/>
    <s v=""/>
    <m/>
    <m/>
    <n v="1675.7491816056004"/>
    <e v="#VALUE!"/>
    <m/>
    <n v="820.87383356199894"/>
    <n v="0.11999868131867669"/>
    <m/>
  </r>
  <r>
    <x v="2599"/>
    <n v="8797.6699219999991"/>
    <n v="56.9"/>
    <n v="8.7782148812946694"/>
    <m/>
    <n v="5.8004049281138661"/>
    <s v=""/>
    <m/>
    <m/>
    <n v="1888.4630831348134"/>
    <e v="#VALUE!"/>
    <m/>
    <n v="839.4498975332624"/>
    <n v="0.11000175824175121"/>
    <m/>
  </r>
  <r>
    <x v="2600"/>
    <n v="8672.7822269999997"/>
    <n v="56.32"/>
    <n v="8.5982317033771167"/>
    <m/>
    <n v="5.7179162085917792"/>
    <s v=""/>
    <m/>
    <m/>
    <n v="1861.6553256676314"/>
    <e v="#VALUE!"/>
    <m/>
    <n v="822.23832749268968"/>
    <n v="0.11000175824175121"/>
    <m/>
  </r>
  <r>
    <x v="2601"/>
    <n v="8895.7451170000004"/>
    <n v="56.96"/>
    <n v="8.7905024053377776"/>
    <m/>
    <n v="5.8644564458872308"/>
    <s v=""/>
    <m/>
    <m/>
    <n v="1909.5154057123632"/>
    <e v="#VALUE!"/>
    <m/>
    <n v="840.62493835174405"/>
    <n v="0.11000175824175121"/>
    <m/>
  </r>
  <r>
    <x v="2602"/>
    <n v="8912.8320309999999"/>
    <n v="57.29"/>
    <n v="8.8912988738464129"/>
    <m/>
    <n v="5.8755679422066347"/>
    <s v=""/>
    <m/>
    <m/>
    <n v="1913.1831957726615"/>
    <e v="#VALUE!"/>
    <m/>
    <n v="850.26398072032293"/>
    <n v="0.11000175824175121"/>
    <m/>
  </r>
  <r>
    <x v="2603"/>
    <n v="9007.4414059999999"/>
    <n v="59.57"/>
    <n v="9.5978581972738368"/>
    <m/>
    <n v="5.9377823247062009"/>
    <s v=""/>
    <m/>
    <m/>
    <n v="1933.4915630551363"/>
    <e v="#VALUE!"/>
    <m/>
    <n v="917.83138020563206"/>
    <n v="0.11000175824175121"/>
    <m/>
  </r>
  <r>
    <x v="2604"/>
    <n v="9261.8955079999996"/>
    <n v="63.85"/>
    <n v="10.975728524165728"/>
    <m/>
    <n v="6.1053617317149493"/>
    <s v=""/>
    <m/>
    <m/>
    <n v="1988.1113865128889"/>
    <e v="#VALUE!"/>
    <m/>
    <n v="1049.5954256709817"/>
    <n v="0.12499912087914059"/>
    <m/>
  </r>
  <r>
    <x v="2605"/>
    <n v="9936.1621090000008"/>
    <n v="64"/>
    <n v="11.025983905616529"/>
    <m/>
    <n v="6.5496619914921652"/>
    <s v=""/>
    <m/>
    <m/>
    <n v="2132.8460259649933"/>
    <e v="#VALUE!"/>
    <m/>
    <n v="1054.4012860172882"/>
    <n v="0.12499912087914059"/>
    <m/>
  </r>
  <r>
    <x v="2606"/>
    <n v="8755.5351559999999"/>
    <n v="56.12"/>
    <n v="8.3078643147091107"/>
    <m/>
    <n v="5.7709724970772971"/>
    <s v=""/>
    <m/>
    <m/>
    <n v="1879.4186485500895"/>
    <e v="#VALUE!"/>
    <m/>
    <n v="794.47085107971668"/>
    <n v="0.12499912087914059"/>
    <m/>
  </r>
  <r>
    <x v="2607"/>
    <n v="8610.3857420000004"/>
    <n v="56.63"/>
    <n v="8.4578544503238007"/>
    <m/>
    <n v="5.6751535013936349"/>
    <s v=""/>
    <m/>
    <m/>
    <n v="1848.2616135274188"/>
    <e v="#VALUE!"/>
    <m/>
    <n v="808.81422335704031"/>
    <n v="0.12499912087914059"/>
    <m/>
  </r>
  <r>
    <x v="2608"/>
    <n v="8805.3876949999994"/>
    <n v="59.15"/>
    <n v="9.2094953408854021"/>
    <m/>
    <n v="5.8035293268533295"/>
    <s v=""/>
    <m/>
    <m/>
    <n v="1890.1197410367049"/>
    <e v="#VALUE!"/>
    <m/>
    <n v="880.69271768602482"/>
    <n v="0.12499912087914059"/>
    <m/>
  </r>
  <r>
    <x v="2609"/>
    <n v="9271.3291019999997"/>
    <n v="62.18"/>
    <n v="10.15181096601715"/>
    <m/>
    <n v="6.110466882858594"/>
    <s v=""/>
    <m/>
    <m/>
    <n v="1990.1363538244873"/>
    <e v="#VALUE!"/>
    <m/>
    <n v="970.80520247452341"/>
    <n v="0.12999956043954827"/>
    <m/>
  </r>
  <r>
    <x v="2610"/>
    <n v="9734.2910159999992"/>
    <n v="59.96"/>
    <n v="9.425791365228779"/>
    <m/>
    <n v="6.4154248101593119"/>
    <s v=""/>
    <m/>
    <m/>
    <n v="2089.5134037977009"/>
    <e v="#VALUE!"/>
    <m/>
    <n v="901.37684058882633"/>
    <n v="0.12999956043954827"/>
    <m/>
  </r>
  <r>
    <x v="2611"/>
    <n v="9675.6953130000002"/>
    <n v="62.3"/>
    <n v="10.157860910868907"/>
    <m/>
    <n v="6.3763091673008159"/>
    <s v=""/>
    <m/>
    <m/>
    <n v="2076.9355481919665"/>
    <e v="#VALUE!"/>
    <m/>
    <n v="971.38375126315134"/>
    <n v="0.12999956043954827"/>
    <m/>
  </r>
  <r>
    <x v="2612"/>
    <n v="9727.0634769999997"/>
    <n v="61.88"/>
    <n v="10.019706716713531"/>
    <m/>
    <n v="6.4099940853722224"/>
    <s v=""/>
    <m/>
    <m/>
    <n v="2087.961977033066"/>
    <e v="#VALUE!"/>
    <m/>
    <n v="958.17223551697771"/>
    <n v="0.12999956043954827"/>
    <m/>
  </r>
  <r>
    <x v="2613"/>
    <n v="9725.3291019999997"/>
    <n v="61.11"/>
    <n v="9.7691830885043736"/>
    <m/>
    <n v="6.4086843516277474"/>
    <s v=""/>
    <m/>
    <m/>
    <n v="2087.589684916079"/>
    <e v="#VALUE!"/>
    <m/>
    <n v="934.21496893445567"/>
    <n v="0.12999956043954827"/>
    <m/>
  </r>
  <r>
    <x v="2614"/>
    <n v="9522.7402340000008"/>
    <n v="58.07"/>
    <n v="8.796172074037667"/>
    <m/>
    <n v="6.2750213669942401"/>
    <s v=""/>
    <m/>
    <m/>
    <n v="2044.1029888176768"/>
    <e v="#VALUE!"/>
    <m/>
    <n v="841.16712179946433"/>
    <n v="0.12999956043954827"/>
    <m/>
  </r>
  <r>
    <x v="2615"/>
    <n v="9080.3349610000005"/>
    <n v="58.65"/>
    <n v="8.9708141982013672"/>
    <m/>
    <n v="5.9833421343928057"/>
    <s v=""/>
    <m/>
    <m/>
    <n v="1949.1385228565862"/>
    <e v="#VALUE!"/>
    <m/>
    <n v="857.86793343562101"/>
    <n v="0.12999956043954827"/>
    <m/>
  </r>
  <r>
    <x v="2616"/>
    <n v="8909.5859380000002"/>
    <n v="56.12"/>
    <n v="8.1929547542123036"/>
    <m/>
    <n v="5.8702185987466473"/>
    <s v=""/>
    <m/>
    <m/>
    <n v="1912.4864059579411"/>
    <e v="#VALUE!"/>
    <m/>
    <n v="783.48219107434545"/>
    <n v="0.12999956043954827"/>
    <m/>
  </r>
  <r>
    <x v="2617"/>
    <n v="8837.3808590000008"/>
    <n v="58.62"/>
    <n v="8.9218409791204429"/>
    <m/>
    <n v="5.8224936165509833"/>
    <s v=""/>
    <m/>
    <m/>
    <n v="1896.9872309132681"/>
    <e v="#VALUE!"/>
    <m/>
    <n v="853.18468470050993"/>
    <n v="0.12999956043954827"/>
    <m/>
  </r>
  <r>
    <x v="2618"/>
    <n v="9184.9453130000002"/>
    <n v="60.59"/>
    <n v="9.5203659563784857"/>
    <m/>
    <n v="6.0513283720529847"/>
    <s v=""/>
    <m/>
    <m/>
    <n v="1971.593648999899"/>
    <e v="#VALUE!"/>
    <m/>
    <n v="910.4208924744828"/>
    <n v="0.12999956043954827"/>
    <m/>
  </r>
  <r>
    <x v="2619"/>
    <n v="9528.3554690000001"/>
    <n v="60.03"/>
    <n v="9.3432693123698414"/>
    <m/>
    <n v="6.277414301841592"/>
    <s v=""/>
    <m/>
    <m/>
    <n v="2045.3083266053684"/>
    <e v="#VALUE!"/>
    <m/>
    <n v="893.48535812303669"/>
    <n v="0.12999956043954827"/>
    <m/>
  </r>
  <r>
    <x v="2620"/>
    <n v="9463.6054690000001"/>
    <n v="61.16"/>
    <n v="9.6915573564279338"/>
    <m/>
    <n v="6.2342692824038641"/>
    <s v=""/>
    <m/>
    <m/>
    <n v="2031.4094209045302"/>
    <e v="#VALUE!"/>
    <m/>
    <n v="926.79171560576742"/>
    <n v="0.12999956043954827"/>
    <m/>
  </r>
  <r>
    <x v="2621"/>
    <n v="10162.973633"/>
    <n v="60.72"/>
    <n v="9.5509720857812805"/>
    <m/>
    <n v="6.694812614833058"/>
    <s v=""/>
    <m/>
    <m/>
    <n v="2181.5322342111617"/>
    <e v="#VALUE!"/>
    <m/>
    <n v="913.34771900339513"/>
    <n v="0.12999956043954827"/>
    <m/>
  </r>
  <r>
    <x v="2622"/>
    <n v="9533.7607420000004"/>
    <n v="61.19"/>
    <n v="9.6976738026127904"/>
    <m/>
    <n v="6.2801580268923427"/>
    <s v=""/>
    <m/>
    <m/>
    <n v="2046.4685950179444"/>
    <e v="#VALUE!"/>
    <m/>
    <n v="927.37662383512577"/>
    <n v="0.12999956043954827"/>
    <m/>
  </r>
  <r>
    <x v="2623"/>
    <n v="9655.8544920000004"/>
    <n v="62.72"/>
    <n v="10.181423187934913"/>
    <m/>
    <n v="6.3604190860725467"/>
    <s v=""/>
    <m/>
    <m/>
    <n v="2072.6766184605967"/>
    <e v="#VALUE!"/>
    <m/>
    <n v="973.63698285250973"/>
    <n v="0.15000131868129138"/>
    <m/>
  </r>
  <r>
    <x v="2624"/>
    <n v="9800.2158199999994"/>
    <n v="62.13"/>
    <n v="9.9886816038952393"/>
    <m/>
    <n v="6.455343483330326"/>
    <s v=""/>
    <m/>
    <m/>
    <n v="2103.6644869504771"/>
    <e v="#VALUE!"/>
    <m/>
    <n v="955.20534211912184"/>
    <n v="0.15000131868129138"/>
    <m/>
  </r>
  <r>
    <x v="2625"/>
    <n v="9760.0634769999997"/>
    <n v="61.98"/>
    <n v="9.9368967755927198"/>
    <m/>
    <n v="6.4283934062258172"/>
    <s v=""/>
    <m/>
    <m/>
    <n v="2095.0455892049217"/>
    <e v="#VALUE!"/>
    <m/>
    <n v="950.25322265062277"/>
    <n v="0.15000131868129138"/>
    <m/>
  </r>
  <r>
    <x v="2626"/>
    <n v="9774.3603519999997"/>
    <n v="62.15"/>
    <n v="9.9902162625524653"/>
    <m/>
    <n v="6.437642377449607"/>
    <s v=""/>
    <m/>
    <m/>
    <n v="2098.1144836827852"/>
    <e v="#VALUE!"/>
    <m/>
    <n v="955.35209963986813"/>
    <n v="0.15000131868129138"/>
    <m/>
  </r>
  <r>
    <x v="2627"/>
    <n v="9794.1191409999992"/>
    <n v="62.94"/>
    <n v="10.242970306199808"/>
    <m/>
    <n v="6.4504881247413879"/>
    <s v=""/>
    <m/>
    <m/>
    <n v="2102.3558048422256"/>
    <e v="#VALUE!"/>
    <m/>
    <n v="979.52265810876577"/>
    <n v="0.15000131868129138"/>
    <m/>
  </r>
  <r>
    <x v="2628"/>
    <n v="9870.078125"/>
    <n v="58.99"/>
    <n v="8.9562423936780764"/>
    <m/>
    <n v="6.5003461503144724"/>
    <s v=""/>
    <m/>
    <m/>
    <n v="2118.660774042959"/>
    <e v="#VALUE!"/>
    <m/>
    <n v="856.47444968301693"/>
    <n v="0.16999912087914462"/>
    <m/>
  </r>
  <r>
    <x v="2629"/>
    <n v="9320.6904300000006"/>
    <n v="60.02"/>
    <n v="9.2679002222298283"/>
    <m/>
    <n v="6.1383645040213946"/>
    <s v=""/>
    <m/>
    <m/>
    <n v="2000.7320054559957"/>
    <e v="#VALUE!"/>
    <m/>
    <n v="886.27790468850912"/>
    <n v="0.16999912087914462"/>
    <m/>
  </r>
  <r>
    <x v="2630"/>
    <n v="9386.0351559999999"/>
    <n v="59.9"/>
    <n v="9.2275410259632409"/>
    <m/>
    <n v="6.1809161978691858"/>
    <s v=""/>
    <m/>
    <m/>
    <n v="2014.758572015395"/>
    <e v="#VALUE!"/>
    <m/>
    <n v="882.41840436541895"/>
    <n v="0.16999912087914462"/>
    <m/>
  </r>
  <r>
    <x v="2631"/>
    <n v="9454.2666019999997"/>
    <n v="60.44"/>
    <n v="9.3927945041475667"/>
    <m/>
    <n v="6.2256861039099318"/>
    <s v=""/>
    <m/>
    <m/>
    <n v="2029.4047872089986"/>
    <e v="#VALUE!"/>
    <m/>
    <n v="898.22139132857103"/>
    <n v="0.16999912087914462"/>
    <m/>
  </r>
  <r>
    <x v="2632"/>
    <n v="9533.7841800000006"/>
    <n v="59.19"/>
    <n v="9.003204080932651"/>
    <m/>
    <n v="6.277885461296405"/>
    <s v=""/>
    <m/>
    <m/>
    <n v="2046.4736260998259"/>
    <e v="#VALUE!"/>
    <m/>
    <n v="860.96533810246603"/>
    <n v="0.16999912087914462"/>
    <m/>
  </r>
  <r>
    <x v="2633"/>
    <n v="9481.5673829999996"/>
    <n v="59.71"/>
    <n v="9.1603033609116373"/>
    <m/>
    <n v="6.243338808640142"/>
    <s v=""/>
    <m/>
    <m/>
    <n v="2035.26503401484"/>
    <e v="#VALUE!"/>
    <m/>
    <n v="875.98854911566684"/>
    <n v="0.17499956043955231"/>
    <m/>
  </r>
  <r>
    <x v="2634"/>
    <n v="9410.2939449999994"/>
    <n v="59.11"/>
    <n v="8.9751377298230679"/>
    <m/>
    <n v="6.1962460278712577"/>
    <s v=""/>
    <m/>
    <m/>
    <n v="2019.9658402891791"/>
    <e v="#VALUE!"/>
    <m/>
    <n v="858.28138744943783"/>
    <n v="0.17499956043955231"/>
    <m/>
  </r>
  <r>
    <x v="2635"/>
    <n v="9300.9150389999995"/>
    <n v="60.84"/>
    <n v="9.4971004840877917"/>
    <m/>
    <n v="6.1237468652956322"/>
    <s v=""/>
    <m/>
    <m/>
    <n v="1996.4871205956679"/>
    <e v="#VALUE!"/>
    <m/>
    <n v="908.19604396090836"/>
    <n v="0.17499956043955231"/>
    <m/>
  </r>
  <r>
    <x v="2636"/>
    <n v="9644.0761719999991"/>
    <n v="61.37"/>
    <n v="9.6614145082821778"/>
    <m/>
    <n v="6.3495197898690598"/>
    <s v=""/>
    <m/>
    <m/>
    <n v="2070.1483441904143"/>
    <e v="#VALUE!"/>
    <m/>
    <n v="923.90919209392735"/>
    <n v="0.17499956043955231"/>
    <m/>
  </r>
  <r>
    <x v="2637"/>
    <n v="9632.1494139999995"/>
    <n v="59.03"/>
    <n v="8.9235834116486341"/>
    <m/>
    <n v="6.3415023283952232"/>
    <s v=""/>
    <m/>
    <m/>
    <n v="2067.5882069740633"/>
    <e v="#VALUE!"/>
    <m/>
    <n v="853.3513113811083"/>
    <n v="0.17499956043955231"/>
    <m/>
  </r>
  <r>
    <x v="2638"/>
    <n v="9314.1269530000009"/>
    <n v="58.81"/>
    <n v="8.8560129067218778"/>
    <m/>
    <n v="6.1319668018058842"/>
    <s v=""/>
    <m/>
    <m/>
    <n v="1999.3231228630596"/>
    <e v="#VALUE!"/>
    <m/>
    <n v="846.88962706327459"/>
    <n v="0.15500175824175524"/>
    <m/>
  </r>
  <r>
    <x v="2639"/>
    <n v="9260.9951170000004"/>
    <n v="58.06"/>
    <n v="8.6291041024803814"/>
    <m/>
    <n v="6.096828704274996"/>
    <s v=""/>
    <m/>
    <m/>
    <n v="1987.9181131599489"/>
    <e v="#VALUE!"/>
    <m/>
    <n v="825.19061706571722"/>
    <n v="0.15500175824175524"/>
    <m/>
  </r>
  <r>
    <x v="2640"/>
    <n v="9140.0292969999991"/>
    <n v="57.93"/>
    <n v="8.5873908680913349"/>
    <m/>
    <n v="6.0167229590287485"/>
    <s v=""/>
    <m/>
    <m/>
    <n v="1961.9522054347815"/>
    <e v="#VALUE!"/>
    <m/>
    <n v="821.20163174157335"/>
    <n v="0.15500175824175524"/>
    <m/>
  </r>
  <r>
    <x v="2641"/>
    <n v="9185.5810550000006"/>
    <n v="57.83"/>
    <n v="8.5567234985629188"/>
    <m/>
    <n v="6.0465515121602049"/>
    <s v=""/>
    <m/>
    <m/>
    <n v="1971.730114144425"/>
    <e v="#VALUE!"/>
    <m/>
    <n v="818.26894889473397"/>
    <n v="0.15500175824175524"/>
    <m/>
  </r>
  <r>
    <x v="2642"/>
    <n v="9145.9853519999997"/>
    <n v="58.7"/>
    <n v="8.813129359819893"/>
    <m/>
    <n v="6.0203303275685718"/>
    <s v=""/>
    <m/>
    <m/>
    <n v="1963.2307019103646"/>
    <e v="#VALUE!"/>
    <m/>
    <n v="842.78872619225092"/>
    <n v="0.15500175824175524"/>
    <m/>
  </r>
  <r>
    <x v="2643"/>
    <n v="9231.1396480000003"/>
    <n v="57.05"/>
    <n v="8.3166810587605333"/>
    <m/>
    <n v="6.0762248551900218"/>
    <s v=""/>
    <m/>
    <m/>
    <n v="1981.5094900204076"/>
    <e v="#VALUE!"/>
    <m/>
    <n v="795.31398547442313"/>
    <n v="0.15000131868129138"/>
    <m/>
  </r>
  <r>
    <x v="2644"/>
    <n v="9072.8496090000008"/>
    <n v="58.9"/>
    <n v="8.851841612812267"/>
    <m/>
    <n v="5.9714116787295346"/>
    <s v=""/>
    <m/>
    <m/>
    <n v="1947.5317552645311"/>
    <e v="#VALUE!"/>
    <m/>
    <n v="846.49073135471019"/>
    <n v="0.15000131868129138"/>
    <m/>
  </r>
  <r>
    <x v="2645"/>
    <n v="9349.1611329999996"/>
    <n v="58.51"/>
    <n v="8.7335776078737837"/>
    <m/>
    <n v="6.1531094785344322"/>
    <s v=""/>
    <m/>
    <m/>
    <n v="2006.8433817684829"/>
    <e v="#VALUE!"/>
    <m/>
    <n v="835.18128995119321"/>
    <n v="0.15000131868129138"/>
    <m/>
  </r>
  <r>
    <x v="2646"/>
    <n v="9253.0205079999996"/>
    <n v="59.87"/>
    <n v="9.1384930032737337"/>
    <m/>
    <n v="6.0896764444434588"/>
    <s v=""/>
    <m/>
    <m/>
    <n v="1986.2063241484884"/>
    <e v="#VALUE!"/>
    <m/>
    <n v="873.90285142748246"/>
    <n v="0.15000131868129138"/>
    <m/>
  </r>
  <r>
    <x v="2647"/>
    <n v="9427.9941409999992"/>
    <n v="58.3"/>
    <n v="8.6581747615649487"/>
    <m/>
    <n v="6.2046700822624006"/>
    <s v=""/>
    <m/>
    <m/>
    <n v="2023.7652743446286"/>
    <e v="#VALUE!"/>
    <m/>
    <n v="827.97060845573947"/>
    <n v="0.15000131868129138"/>
    <m/>
  </r>
  <r>
    <x v="2648"/>
    <n v="9273.3574219999991"/>
    <n v="58.4"/>
    <n v="8.6868415003214849"/>
    <m/>
    <n v="6.1027430575717752"/>
    <s v=""/>
    <m/>
    <m/>
    <n v="1990.5717426802576"/>
    <e v="#VALUE!"/>
    <m/>
    <n v="830.71197344135464"/>
    <n v="0.15000131868129138"/>
    <m/>
  </r>
  <r>
    <x v="2649"/>
    <n v="9277.2050780000009"/>
    <n v="58.39"/>
    <n v="8.6807621449232268"/>
    <m/>
    <n v="6.1047984769434391"/>
    <s v=""/>
    <m/>
    <m/>
    <n v="1991.3976609491885"/>
    <e v="#VALUE!"/>
    <m/>
    <n v="830.1306121583209"/>
    <n v="0.15000131868129138"/>
    <m/>
  </r>
  <r>
    <x v="2650"/>
    <n v="9238.703125"/>
    <n v="58.64"/>
    <n v="8.7540530515032344"/>
    <m/>
    <n v="6.0793043094434065"/>
    <s v=""/>
    <m/>
    <m/>
    <n v="1983.1330275276423"/>
    <e v="#VALUE!"/>
    <m/>
    <n v="837.13933145383589"/>
    <n v="0.15000131868129138"/>
    <m/>
  </r>
  <r>
    <x v="2651"/>
    <n v="9241.8974610000005"/>
    <n v="57.88"/>
    <n v="8.5261241047993099"/>
    <m/>
    <n v="6.081247981524645"/>
    <s v=""/>
    <m/>
    <m/>
    <n v="1983.8187074479636"/>
    <e v="#VALUE!"/>
    <m/>
    <n v="815.34276648671641"/>
    <n v="0.15000131868129138"/>
    <m/>
  </r>
  <r>
    <x v="2652"/>
    <n v="9191.9804690000001"/>
    <n v="57.57"/>
    <n v="8.4337885763986709"/>
    <m/>
    <n v="6.0482447474883445"/>
    <s v=""/>
    <m/>
    <m/>
    <n v="1973.1037798081566"/>
    <e v="#VALUE!"/>
    <m/>
    <n v="806.5128334191445"/>
    <n v="0.14500087912088369"/>
    <m/>
  </r>
  <r>
    <x v="2653"/>
    <n v="9131.8125"/>
    <n v="57.9"/>
    <n v="8.5294594494714264"/>
    <m/>
    <n v="6.0084983474328642"/>
    <s v=""/>
    <m/>
    <m/>
    <n v="1960.1884295789371"/>
    <e v="#VALUE!"/>
    <m/>
    <n v="815.66172139737978"/>
    <n v="0.14500087912088369"/>
    <m/>
  </r>
  <r>
    <x v="2654"/>
    <n v="9187.2207030000009"/>
    <n v="57.91"/>
    <n v="8.5293554584676556"/>
    <m/>
    <n v="6.0444835324122685"/>
    <s v=""/>
    <m/>
    <m/>
    <n v="1972.0820726453451"/>
    <e v="#VALUE!"/>
    <m/>
    <n v="815.65177686553125"/>
    <n v="0.14500087912088369"/>
    <m/>
  </r>
  <r>
    <x v="2655"/>
    <n v="9162.5146480000003"/>
    <n v="59.19"/>
    <n v="8.9053471952899432"/>
    <m/>
    <n v="6.0280719522186983"/>
    <s v=""/>
    <m/>
    <m/>
    <n v="1966.7787965266618"/>
    <e v="#VALUE!"/>
    <m/>
    <n v="851.60740442955739"/>
    <n v="0.14500087912088369"/>
    <m/>
  </r>
  <r>
    <x v="2656"/>
    <n v="9375.0800780000009"/>
    <n v="59.34"/>
    <n v="8.9494165668207728"/>
    <m/>
    <n v="6.16775945639806"/>
    <s v=""/>
    <m/>
    <m/>
    <n v="2012.40701068617"/>
    <e v="#VALUE!"/>
    <m/>
    <n v="855.82170425203492"/>
    <n v="0.14500087912088369"/>
    <m/>
  </r>
  <r>
    <x v="2657"/>
    <n v="9527.1416019999997"/>
    <n v="60.82"/>
    <n v="9.3947119065360098"/>
    <m/>
    <n v="6.2676358836777091"/>
    <s v=""/>
    <m/>
    <m/>
    <n v="2045.0477640885135"/>
    <e v="#VALUE!"/>
    <m/>
    <n v="898.40475016180471"/>
    <n v="0.11999868131867669"/>
    <m/>
  </r>
  <r>
    <x v="2658"/>
    <n v="9585.5146480000003"/>
    <n v="60.63"/>
    <n v="9.3349016172792094"/>
    <m/>
    <n v="6.305873723060837"/>
    <s v=""/>
    <m/>
    <m/>
    <n v="2057.5778252749951"/>
    <e v="#VALUE!"/>
    <m/>
    <n v="892.68516572840895"/>
    <n v="0.11999868131867669"/>
    <m/>
  </r>
  <r>
    <x v="2659"/>
    <n v="9905.2177730000003"/>
    <n v="69.16"/>
    <n v="11.957269396662385"/>
    <m/>
    <n v="6.5156830697709056"/>
    <s v=""/>
    <m/>
    <m/>
    <n v="2126.2036721728841"/>
    <e v="#VALUE!"/>
    <m/>
    <n v="1143.4589726431318"/>
    <n v="0.11999868131867669"/>
    <m/>
  </r>
  <r>
    <x v="2660"/>
    <n v="11017.463867"/>
    <n v="70.099999999999994"/>
    <n v="12.280844169783654"/>
    <m/>
    <n v="7.2471333820722883"/>
    <s v=""/>
    <m/>
    <m/>
    <n v="2364.9527621594743"/>
    <e v="#VALUE!"/>
    <m/>
    <n v="1174.4020304076207"/>
    <n v="0.11999868131867669"/>
    <m/>
  </r>
  <r>
    <x v="2661"/>
    <n v="10912.953125"/>
    <n v="71.41"/>
    <n v="12.738324600463311"/>
    <m/>
    <n v="7.1782008453846444"/>
    <s v=""/>
    <m/>
    <m/>
    <n v="2342.519017792175"/>
    <e v="#VALUE!"/>
    <m/>
    <n v="1218.1503215864841"/>
    <n v="0.11999868131867669"/>
    <m/>
  </r>
  <r>
    <x v="2662"/>
    <n v="11099.833008"/>
    <n v="71.069999999999993"/>
    <n v="12.615520539417368"/>
    <m/>
    <n v="7.3009345855803254"/>
    <s v=""/>
    <m/>
    <m/>
    <n v="2382.6337030616833"/>
    <e v="#VALUE!"/>
    <m/>
    <n v="1206.406720198763"/>
    <n v="0.10500131868134352"/>
    <m/>
  </r>
  <r>
    <x v="2663"/>
    <n v="11110.210938"/>
    <n v="72.569999999999993"/>
    <n v="13.146478719401433"/>
    <m/>
    <n v="7.3075704852085828"/>
    <s v=""/>
    <m/>
    <m/>
    <n v="2384.8613767364309"/>
    <e v="#VALUE!"/>
    <m/>
    <n v="1257.1815982131793"/>
    <n v="0.10500131868134352"/>
    <m/>
  </r>
  <r>
    <x v="2664"/>
    <n v="11043.768555000001"/>
    <n v="72.62"/>
    <n v="13.159888070208124"/>
    <m/>
    <n v="7.2633018649292316"/>
    <s v=""/>
    <m/>
    <m/>
    <n v="2370.5991927077671"/>
    <e v="#VALUE!"/>
    <m/>
    <n v="1258.4639179459364"/>
    <n v="0.10500131868134352"/>
    <m/>
  </r>
  <r>
    <x v="2665"/>
    <n v="11246.203125"/>
    <n v="71.099999999999994"/>
    <n v="12.6074894619255"/>
    <m/>
    <n v="7.3962471857035998"/>
    <s v=""/>
    <m/>
    <m/>
    <n v="2414.0527679822035"/>
    <e v="#VALUE!"/>
    <m/>
    <n v="1205.6387181312816"/>
    <n v="0.10500131868134352"/>
    <m/>
  </r>
  <r>
    <x v="2666"/>
    <n v="11203.823242"/>
    <n v="74.05"/>
    <n v="13.652053351115102"/>
    <m/>
    <n v="7.3681835913003555"/>
    <s v=""/>
    <m/>
    <m/>
    <n v="2404.955717828851"/>
    <e v="#VALUE!"/>
    <m/>
    <n v="1305.529078711955"/>
    <n v="0.10500131868134352"/>
    <m/>
  </r>
  <r>
    <x v="2667"/>
    <n v="11749.871094"/>
    <n v="75.239999999999995"/>
    <n v="14.089157110924818"/>
    <m/>
    <n v="7.727090315281985"/>
    <s v=""/>
    <m/>
    <m/>
    <n v="2522.1675727028787"/>
    <e v="#VALUE!"/>
    <m/>
    <n v="1347.3287739057407"/>
    <n v="0.10000087912087965"/>
    <m/>
  </r>
  <r>
    <x v="2668"/>
    <n v="11778.894531"/>
    <n v="72.400000000000006"/>
    <n v="13.02398948880219"/>
    <m/>
    <n v="7.7459754411229804"/>
    <s v=""/>
    <m/>
    <m/>
    <n v="2528.3975960847665"/>
    <e v="#VALUE!"/>
    <m/>
    <n v="1245.4681036740371"/>
    <n v="0.10000087912087965"/>
    <m/>
  </r>
  <r>
    <x v="2669"/>
    <n v="11662.256836"/>
    <n v="75.11"/>
    <n v="13.993985285089833"/>
    <m/>
    <n v="7.6686739479199568"/>
    <s v=""/>
    <m/>
    <m/>
    <n v="2503.3607416605482"/>
    <e v="#VALUE!"/>
    <m/>
    <n v="1338.2276092013458"/>
    <n v="0.10000087912087965"/>
    <m/>
  </r>
  <r>
    <x v="2670"/>
    <n v="11881.647461"/>
    <n v="71.540000000000006"/>
    <n v="12.662199721348797"/>
    <m/>
    <n v="7.8127338558048853"/>
    <s v=""/>
    <m/>
    <m/>
    <n v="2550.4540174678527"/>
    <e v="#VALUE!"/>
    <m/>
    <n v="1210.8705929814598"/>
    <n v="0.10000087912087965"/>
    <m/>
  </r>
  <r>
    <x v="2671"/>
    <n v="11404.596680000001"/>
    <n v="72.94"/>
    <n v="13.156216718081405"/>
    <m/>
    <n v="7.4988556777940509"/>
    <s v=""/>
    <m/>
    <m/>
    <n v="2448.0527229561885"/>
    <e v="#VALUE!"/>
    <m/>
    <n v="1258.1128310554627"/>
    <n v="0.10000087912087965"/>
    <m/>
  </r>
  <r>
    <x v="2672"/>
    <n v="11588.405273"/>
    <n v="72.510000000000005"/>
    <n v="12.999548731175263"/>
    <m/>
    <n v="7.6195168791320285"/>
    <s v=""/>
    <m/>
    <m/>
    <n v="2487.5081407339608"/>
    <e v="#VALUE!"/>
    <m/>
    <n v="1243.1308640686045"/>
    <n v="0.10500131868134352"/>
    <m/>
  </r>
  <r>
    <x v="2673"/>
    <n v="11772.659180000001"/>
    <n v="74.62"/>
    <n v="13.754468339877475"/>
    <m/>
    <n v="7.7404645861259374"/>
    <s v=""/>
    <m/>
    <m/>
    <n v="2527.0591473502395"/>
    <e v="#VALUE!"/>
    <m/>
    <n v="1315.3228981826587"/>
    <n v="0.10500131868134352"/>
    <m/>
  </r>
  <r>
    <x v="2674"/>
    <n v="11895.658203000001"/>
    <n v="78.17"/>
    <n v="15.057803895961865"/>
    <m/>
    <n v="7.8207251380070977"/>
    <s v=""/>
    <m/>
    <m/>
    <n v="2553.4614920911235"/>
    <e v="#VALUE!"/>
    <m/>
    <n v="1439.9592751455721"/>
    <n v="0.10500131868134352"/>
    <m/>
  </r>
  <r>
    <x v="2675"/>
    <n v="12251.895508"/>
    <n v="75.430000000000007"/>
    <n v="14.000528573842042"/>
    <m/>
    <n v="8.05472144886701"/>
    <s v=""/>
    <m/>
    <m/>
    <n v="2629.9295802658839"/>
    <e v="#VALUE!"/>
    <m/>
    <n v="1338.853335860678"/>
    <n v="0.10500131868134352"/>
    <m/>
  </r>
  <r>
    <x v="2676"/>
    <n v="11990.884765999999"/>
    <n v="73.290000000000006"/>
    <n v="13.204545807492206"/>
    <m/>
    <n v="7.8829208788353462"/>
    <s v=""/>
    <m/>
    <m/>
    <n v="2573.9023418108441"/>
    <e v="#VALUE!"/>
    <m/>
    <n v="1262.7344824620855"/>
    <n v="0.10500131868134352"/>
    <m/>
  </r>
  <r>
    <x v="2677"/>
    <n v="11761.5"/>
    <n v="74.59"/>
    <n v="13.671354261302913"/>
    <m/>
    <n v="7.7319199205257236"/>
    <s v=""/>
    <m/>
    <m/>
    <n v="2524.6637745236958"/>
    <e v="#VALUE!"/>
    <m/>
    <n v="1307.3748010254953"/>
    <n v="0.10500131868134352"/>
    <m/>
  </r>
  <r>
    <x v="2678"/>
    <n v="11878.026367"/>
    <n v="73.37"/>
    <n v="13.222558708913345"/>
    <m/>
    <n v="7.8083202252015766"/>
    <s v=""/>
    <m/>
    <m/>
    <n v="2549.6767318456154"/>
    <e v="#VALUE!"/>
    <m/>
    <n v="1264.4570340806922"/>
    <n v="0.10500131868134352"/>
    <m/>
  </r>
  <r>
    <x v="2679"/>
    <n v="11663.689453000001"/>
    <n v="73.86"/>
    <n v="13.394381776816703"/>
    <m/>
    <n v="7.6668217752711216"/>
    <s v=""/>
    <m/>
    <m/>
    <n v="2503.668259939906"/>
    <e v="#VALUE!"/>
    <m/>
    <n v="1280.8882628323004"/>
    <n v="0.10500131868134352"/>
    <m/>
  </r>
  <r>
    <x v="2680"/>
    <n v="11773.588867"/>
    <n v="70.790000000000006"/>
    <n v="12.279439904642778"/>
    <m/>
    <n v="7.7388598584603425"/>
    <s v=""/>
    <m/>
    <m/>
    <n v="2527.2587092335489"/>
    <e v="#VALUE!"/>
    <m/>
    <n v="1174.2677422585427"/>
    <n v="0.10500131868134352"/>
    <m/>
  </r>
  <r>
    <x v="2681"/>
    <n v="11366.894531"/>
    <n v="71.959999999999994"/>
    <n v="12.683831315894095"/>
    <m/>
    <n v="7.4713424468994614"/>
    <s v=""/>
    <m/>
    <m/>
    <n v="2439.9597713937183"/>
    <e v="#VALUE!"/>
    <m/>
    <n v="1212.9391957748621"/>
    <n v="0.10500131868134352"/>
    <m/>
  </r>
  <r>
    <x v="2682"/>
    <n v="11485.608398"/>
    <n v="70.17"/>
    <n v="12.051376039475581"/>
    <m/>
    <n v="7.5491753558218377"/>
    <s v=""/>
    <m/>
    <m/>
    <n v="2465.4422863406658"/>
    <e v="#VALUE!"/>
    <m/>
    <n v="1152.4582752046435"/>
    <n v="0.10110065934063792"/>
    <m/>
  </r>
  <r>
    <x v="2683"/>
    <n v="11325.295898"/>
    <n v="71.959999999999994"/>
    <n v="12.664715102534805"/>
    <m/>
    <n v="7.4436126039542829"/>
    <s v=""/>
    <m/>
    <m/>
    <n v="2431.0304203921619"/>
    <e v="#VALUE!"/>
    <m/>
    <n v="1211.1111357919749"/>
    <n v="0.10110065934063792"/>
    <m/>
  </r>
  <r>
    <x v="2684"/>
    <n v="11713.306640999999"/>
    <n v="73.25"/>
    <n v="13.114096465753148"/>
    <m/>
    <n v="7.6980336740295847"/>
    <s v=""/>
    <m/>
    <m/>
    <n v="2514.318833177786"/>
    <e v="#VALUE!"/>
    <m/>
    <n v="1254.0849231061627"/>
    <n v="0.10110065934063792"/>
    <m/>
  </r>
  <r>
    <x v="2685"/>
    <n v="11679.316406"/>
    <n v="74.73"/>
    <n v="13.642405215911184"/>
    <m/>
    <n v="7.6754953723371946"/>
    <s v=""/>
    <m/>
    <m/>
    <n v="2507.02266219687"/>
    <e v="#VALUE!"/>
    <m/>
    <n v="1304.6064394034124"/>
    <n v="0.10110065934063792"/>
    <m/>
  </r>
  <r>
    <x v="2686"/>
    <n v="11964.823242"/>
    <n v="70.930000000000007"/>
    <n v="12.253519565222007"/>
    <m/>
    <n v="7.8629221079233398"/>
    <s v=""/>
    <m/>
    <m/>
    <n v="2568.3081076101321"/>
    <e v="#VALUE!"/>
    <m/>
    <n v="1171.7890120651"/>
    <n v="0.10110065934063792"/>
    <m/>
  </r>
  <r>
    <x v="2687"/>
    <n v="11407.191406"/>
    <n v="66.319999999999993"/>
    <n v="10.659446977470633"/>
    <m/>
    <n v="7.4962681172795271"/>
    <s v=""/>
    <m/>
    <m/>
    <n v="2448.6096936433469"/>
    <e v="#VALUE!"/>
    <m/>
    <n v="1019.3498101836446"/>
    <n v="0.10500131868134352"/>
    <m/>
  </r>
  <r>
    <x v="2688"/>
    <n v="10230.365234000001"/>
    <n v="65.72"/>
    <n v="10.46532660613803"/>
    <m/>
    <n v="6.7227384877367617"/>
    <s v=""/>
    <m/>
    <m/>
    <n v="2195.9981725482667"/>
    <e v="#VALUE!"/>
    <m/>
    <n v="1000.7863177164566"/>
    <n v="0.10500131868134352"/>
    <m/>
  </r>
  <r>
    <x v="2689"/>
    <n v="10369.306640999999"/>
    <n v="61.96"/>
    <n v="9.2634160602055147"/>
    <m/>
    <n v="6.8133324707292235"/>
    <s v=""/>
    <m/>
    <m/>
    <n v="2225.8226283603863"/>
    <e v="#VALUE!"/>
    <m/>
    <n v="885.84908978676253"/>
    <n v="0.10500131868134352"/>
    <m/>
  </r>
  <r>
    <x v="2690"/>
    <n v="10134.151367"/>
    <n v="63.86"/>
    <n v="9.8303686464104825"/>
    <m/>
    <n v="6.6586463145420609"/>
    <s v=""/>
    <m/>
    <m/>
    <n v="2175.3453931730387"/>
    <e v="#VALUE!"/>
    <m/>
    <n v="940.06606861808791"/>
    <n v="0.10500131868134352"/>
    <m/>
  </r>
  <r>
    <x v="2691"/>
    <n v="10242.330078000001"/>
    <n v="63.85"/>
    <n v="9.8261187239317458"/>
    <m/>
    <n v="6.7295500024194865"/>
    <s v=""/>
    <m/>
    <m/>
    <n v="2198.5664851116835"/>
    <e v="#VALUE!"/>
    <m/>
    <n v="939.65965375612063"/>
    <n v="0.11499824175826903"/>
    <m/>
  </r>
  <r>
    <x v="2692"/>
    <n v="10369.028319999999"/>
    <n v="63.98"/>
    <n v="9.8649552836938419"/>
    <m/>
    <n v="6.8126176232898707"/>
    <s v=""/>
    <m/>
    <m/>
    <n v="2225.7628853899841"/>
    <e v="#VALUE!"/>
    <m/>
    <n v="943.37354622215105"/>
    <n v="0.11499824175826903"/>
    <m/>
  </r>
  <r>
    <x v="2693"/>
    <n v="10328.734375"/>
    <n v="66.209999999999994"/>
    <n v="10.548861776199532"/>
    <m/>
    <n v="6.7856139930893606"/>
    <s v=""/>
    <m/>
    <m/>
    <n v="2217.113592079254"/>
    <e v="#VALUE!"/>
    <m/>
    <n v="1008.774683334844"/>
    <n v="0.11499824175826903"/>
    <m/>
  </r>
  <r>
    <x v="2694"/>
    <n v="10677.754883"/>
    <n v="66.88"/>
    <n v="10.761073698645319"/>
    <m/>
    <n v="7.0147255704399427"/>
    <s v=""/>
    <m/>
    <m/>
    <n v="2292.0325593124689"/>
    <e v="#VALUE!"/>
    <m/>
    <n v="1029.0682485940006"/>
    <n v="0.11499824175826903"/>
    <m/>
  </r>
  <r>
    <x v="2695"/>
    <n v="10797.761719"/>
    <n v="68.14"/>
    <n v="11.165213969612136"/>
    <m/>
    <n v="7.0933791477549599"/>
    <s v=""/>
    <m/>
    <m/>
    <n v="2317.7926164093024"/>
    <e v="#VALUE!"/>
    <m/>
    <n v="1067.7156858736544"/>
    <n v="0.11499824175826903"/>
    <m/>
  </r>
  <r>
    <x v="2696"/>
    <n v="10973.251953000001"/>
    <n v="67.760000000000005"/>
    <n v="11.039366864648073"/>
    <m/>
    <n v="7.2084764144801214"/>
    <s v=""/>
    <m/>
    <m/>
    <n v="2355.4624575488247"/>
    <e v="#VALUE!"/>
    <m/>
    <n v="1055.6810819370326"/>
    <n v="0.11000175824175121"/>
    <m/>
  </r>
  <r>
    <x v="2697"/>
    <n v="10951.820313"/>
    <n v="67.349999999999994"/>
    <n v="10.904473852867222"/>
    <m/>
    <n v="7.1942104312113937"/>
    <s v=""/>
    <m/>
    <m/>
    <n v="2350.8620507013447"/>
    <e v="#VALUE!"/>
    <m/>
    <n v="1042.7814290521756"/>
    <n v="0.11000175824175121"/>
    <m/>
  </r>
  <r>
    <x v="2698"/>
    <n v="10934.925781"/>
    <n v="64.849999999999994"/>
    <n v="10.091327220880322"/>
    <m/>
    <n v="7.1825516167903443"/>
    <s v=""/>
    <m/>
    <m/>
    <n v="2347.2355563827687"/>
    <e v="#VALUE!"/>
    <m/>
    <n v="965.02121628323869"/>
    <n v="0.11000175824175121"/>
    <m/>
  </r>
  <r>
    <x v="2699"/>
    <n v="10459.624023"/>
    <n v="64.88"/>
    <n v="10.099460060456005"/>
    <m/>
    <n v="6.87017320347592"/>
    <s v=""/>
    <m/>
    <m/>
    <n v="2245.2096982532762"/>
    <e v="#VALUE!"/>
    <m/>
    <n v="965.79894973369335"/>
    <n v="0.11000175824175121"/>
    <m/>
  </r>
  <r>
    <x v="2700"/>
    <n v="10535.492188"/>
    <n v="63.53"/>
    <n v="9.6780145588710074"/>
    <m/>
    <n v="6.9198254235697974"/>
    <s v=""/>
    <m/>
    <m/>
    <n v="2261.4951727093476"/>
    <e v="#VALUE!"/>
    <m/>
    <n v="925.49663452433924"/>
    <n v="0.11000175824175121"/>
    <m/>
  </r>
  <r>
    <x v="2701"/>
    <n v="10248.786133"/>
    <n v="65.86"/>
    <n v="10.386670264937097"/>
    <m/>
    <n v="6.7313385763361477"/>
    <s v=""/>
    <m/>
    <m/>
    <n v="2199.9523090444154"/>
    <e v="#VALUE!"/>
    <m/>
    <n v="993.26450850418007"/>
    <n v="0.10000087912087965"/>
    <m/>
  </r>
  <r>
    <x v="2702"/>
    <n v="10761.109375"/>
    <n v="66.48"/>
    <n v="10.580967417860391"/>
    <m/>
    <n v="7.0676453174170843"/>
    <s v=""/>
    <m/>
    <m/>
    <n v="2309.9250106491377"/>
    <e v="#VALUE!"/>
    <m/>
    <n v="1011.8449063775582"/>
    <n v="0.10000087912087965"/>
    <m/>
  </r>
  <r>
    <x v="2703"/>
    <n v="10776.613281"/>
    <n v="67.3"/>
    <n v="10.838114159000121"/>
    <m/>
    <n v="7.0772752828591381"/>
    <s v=""/>
    <m/>
    <m/>
    <n v="2313.2530002628619"/>
    <e v="#VALUE!"/>
    <m/>
    <n v="1036.4355331074569"/>
    <n v="0.10000087912087965"/>
    <m/>
  </r>
  <r>
    <x v="2704"/>
    <n v="10709.650390999999"/>
    <n v="66.42"/>
    <n v="10.553422677763873"/>
    <m/>
    <n v="7.0331159960609249"/>
    <s v=""/>
    <m/>
    <m/>
    <n v="2298.8790868487213"/>
    <e v="#VALUE!"/>
    <m/>
    <n v="1009.210836744463"/>
    <n v="0.10000087912087965"/>
    <m/>
  </r>
  <r>
    <x v="2705"/>
    <n v="10843.871094"/>
    <n v="66.16"/>
    <n v="10.469552388102036"/>
    <m/>
    <n v="7.1210744940613768"/>
    <s v=""/>
    <m/>
    <m/>
    <n v="2327.6902203482923"/>
    <e v="#VALUE!"/>
    <m/>
    <n v="1001.1904240506774"/>
    <n v="0.10000087912087965"/>
    <m/>
  </r>
  <r>
    <x v="2706"/>
    <n v="10795.254883"/>
    <n v="65.400000000000006"/>
    <n v="10.227799461568358"/>
    <m/>
    <n v="7.0889641450510599"/>
    <s v=""/>
    <m/>
    <m/>
    <n v="2317.2545117425616"/>
    <e v="#VALUE!"/>
    <m/>
    <n v="978.07188888705286"/>
    <n v="0.10000087912087965"/>
    <m/>
  </r>
  <r>
    <x v="2707"/>
    <n v="10619.821289"/>
    <n v="64.8"/>
    <n v="10.038936852556446"/>
    <m/>
    <n v="6.9735799410089241"/>
    <s v=""/>
    <m/>
    <m/>
    <n v="2279.5968286573857"/>
    <e v="#VALUE!"/>
    <m/>
    <n v="960.0111897669226"/>
    <n v="0.10000087912087965"/>
    <m/>
  </r>
  <r>
    <x v="2708"/>
    <n v="10676.529296999999"/>
    <n v="66.400000000000006"/>
    <n v="10.530920758136386"/>
    <m/>
    <n v="7.0102702454057582"/>
    <s v=""/>
    <m/>
    <m/>
    <n v="2291.7694812546733"/>
    <e v="#VALUE!"/>
    <m/>
    <n v="1007.0590058333918"/>
    <n v="0.10000087912087965"/>
    <m/>
  </r>
  <r>
    <x v="2709"/>
    <n v="10796.306640999999"/>
    <n v="65.319999999999993"/>
    <n v="10.187134409237302"/>
    <m/>
    <n v="7.088732228990871"/>
    <s v=""/>
    <m/>
    <m/>
    <n v="2317.4802767659144"/>
    <e v="#VALUE!"/>
    <m/>
    <n v="974.18313992452408"/>
    <n v="0.10000087912087965"/>
    <m/>
  </r>
  <r>
    <x v="2710"/>
    <n v="10603.355469"/>
    <n v="65.849999999999994"/>
    <n v="10.351215420180823"/>
    <m/>
    <n v="6.9618614786999968"/>
    <s v=""/>
    <m/>
    <m/>
    <n v="2276.0623594764288"/>
    <e v="#VALUE!"/>
    <m/>
    <n v="989.87400528681951"/>
    <n v="0.10000087912087965"/>
    <m/>
  </r>
  <r>
    <x v="2711"/>
    <n v="10669.371094"/>
    <n v="67.31"/>
    <n v="10.808933138351234"/>
    <m/>
    <n v="7.0050231323115568"/>
    <s v=""/>
    <m/>
    <m/>
    <n v="2290.2329378031759"/>
    <e v="#VALUE!"/>
    <m/>
    <n v="1033.6449879767126"/>
    <n v="9.5000439560415761E-2"/>
    <m/>
  </r>
  <r>
    <x v="2712"/>
    <n v="10927.913086"/>
    <n v="68.3"/>
    <n v="11.125564085800679"/>
    <m/>
    <n v="7.1745832885798473"/>
    <s v=""/>
    <m/>
    <m/>
    <n v="2345.7302469385413"/>
    <e v="#VALUE!"/>
    <m/>
    <n v="1063.9240162286496"/>
    <n v="9.5000439560415761E-2"/>
    <m/>
  </r>
  <r>
    <x v="2713"/>
    <n v="11392.635742"/>
    <n v="71.47"/>
    <n v="12.153956632226905"/>
    <m/>
    <n v="7.4791070622453528"/>
    <s v=""/>
    <m/>
    <m/>
    <n v="2445.485248834867"/>
    <e v="#VALUE!"/>
    <m/>
    <n v="1162.267931181224"/>
    <n v="9.5000439560415761E-2"/>
    <m/>
  </r>
  <r>
    <x v="2714"/>
    <n v="11548.719727"/>
    <n v="70.28"/>
    <n v="11.747821293901701"/>
    <m/>
    <n v="7.5813767009484083"/>
    <s v=""/>
    <m/>
    <m/>
    <n v="2478.9894432584351"/>
    <e v="#VALUE!"/>
    <m/>
    <n v="1123.4297080627389"/>
    <n v="9.5000439560415761E-2"/>
    <m/>
  </r>
  <r>
    <x v="2715"/>
    <n v="11429.047852"/>
    <n v="70.09"/>
    <n v="11.682908973465972"/>
    <m/>
    <n v="7.5026205438899325"/>
    <s v=""/>
    <m/>
    <m/>
    <n v="2453.3012871863502"/>
    <e v="#VALUE!"/>
    <m/>
    <n v="1117.2222226599229"/>
    <n v="9.5000439560415761E-2"/>
    <m/>
  </r>
  <r>
    <x v="2716"/>
    <n v="11426.602539"/>
    <n v="71.239999999999995"/>
    <n v="12.064845036561715"/>
    <m/>
    <n v="7.5008200815412067"/>
    <s v=""/>
    <m/>
    <m/>
    <n v="2452.776388733902"/>
    <e v="#VALUE!"/>
    <m/>
    <n v="1153.746298837777"/>
    <n v="0.10500131868134352"/>
    <m/>
  </r>
  <r>
    <x v="2717"/>
    <n v="11502.828125"/>
    <n v="69.83"/>
    <n v="11.585883193035688"/>
    <m/>
    <n v="7.5506606832117331"/>
    <s v=""/>
    <m/>
    <m/>
    <n v="2469.1385853640973"/>
    <e v="#VALUE!"/>
    <m/>
    <n v="1107.9437665567527"/>
    <n v="0.10500131868134352"/>
    <m/>
  </r>
  <r>
    <x v="2718"/>
    <n v="11495.038086"/>
    <n v="72.2"/>
    <n v="12.367899920891597"/>
    <m/>
    <n v="7.5449580057269037"/>
    <s v=""/>
    <m/>
    <m/>
    <n v="2467.4664152101691"/>
    <e v="#VALUE!"/>
    <m/>
    <n v="1182.7270648634264"/>
    <n v="0.10500131868134352"/>
    <m/>
  </r>
  <r>
    <x v="2719"/>
    <n v="11745.974609000001"/>
    <n v="73.650000000000006"/>
    <n v="12.863138337482011"/>
    <m/>
    <n v="7.7094636725156693"/>
    <s v=""/>
    <m/>
    <m/>
    <n v="2521.3311730491378"/>
    <e v="#VALUE!"/>
    <m/>
    <n v="1230.0861058168696"/>
    <n v="0.10500131868134352"/>
    <m/>
  </r>
  <r>
    <x v="2720"/>
    <n v="11913.077148"/>
    <n v="78.349999999999994"/>
    <n v="14.503140840903685"/>
    <m/>
    <n v="7.818937815890612"/>
    <s v=""/>
    <m/>
    <m/>
    <n v="2557.2005542372713"/>
    <e v="#VALUE!"/>
    <m/>
    <n v="1386.917529069586"/>
    <n v="0.10500131868134352"/>
    <m/>
  </r>
  <r>
    <x v="2721"/>
    <n v="12801.635742"/>
    <n v="80.89"/>
    <n v="15.441644355199328"/>
    <m/>
    <n v="8.4019088727056062"/>
    <s v=""/>
    <m/>
    <m/>
    <n v="2747.9340230816797"/>
    <e v="#VALUE!"/>
    <m/>
    <n v="1476.6654663852751"/>
    <n v="0.10000087912087965"/>
    <m/>
  </r>
  <r>
    <x v="2722"/>
    <n v="12971.548828000001"/>
    <n v="79.91"/>
    <n v="15.06569085966153"/>
    <m/>
    <n v="8.5132038413802178"/>
    <s v=""/>
    <m/>
    <m/>
    <n v="2784.4067019952308"/>
    <e v="#VALUE!"/>
    <m/>
    <n v="1440.7134957882724"/>
    <n v="0.10000087912087965"/>
    <m/>
  </r>
  <r>
    <x v="2723"/>
    <n v="13031.201171999999"/>
    <n v="80.34"/>
    <n v="15.222385620617517"/>
    <m/>
    <n v="8.5516857968368889"/>
    <s v=""/>
    <m/>
    <m/>
    <n v="2797.2113707842645"/>
    <e v="#VALUE!"/>
    <m/>
    <n v="1455.6980231446025"/>
    <n v="0.10000087912087965"/>
    <m/>
  </r>
  <r>
    <x v="2724"/>
    <n v="13075.242188"/>
    <n v="84.56"/>
    <n v="16.819546091192048"/>
    <m/>
    <n v="8.5803642481325539"/>
    <s v=""/>
    <m/>
    <m/>
    <n v="2806.6649912993707"/>
    <e v="#VALUE!"/>
    <m/>
    <n v="1608.4325154643241"/>
    <n v="0.10000087912087965"/>
    <m/>
  </r>
  <r>
    <x v="2725"/>
    <n v="13654.214844"/>
    <n v="81.540000000000006"/>
    <n v="15.61628860066374"/>
    <m/>
    <n v="8.9600701752146747"/>
    <s v=""/>
    <m/>
    <m/>
    <n v="2930.9443171543185"/>
    <e v="#VALUE!"/>
    <m/>
    <n v="1493.366480878811"/>
    <n v="0.10000087912087965"/>
    <m/>
  </r>
  <r>
    <x v="2726"/>
    <n v="13271.298828000001"/>
    <n v="83.97"/>
    <n v="16.545088721946865"/>
    <m/>
    <n v="8.7085691275415815"/>
    <s v=""/>
    <m/>
    <m/>
    <n v="2848.7495125562541"/>
    <e v="#VALUE!"/>
    <m/>
    <n v="1582.1864946496528"/>
    <n v="0.10000087912087965"/>
    <m/>
  </r>
  <r>
    <x v="2727"/>
    <n v="13437.874023"/>
    <n v="83.7"/>
    <n v="16.436730306080442"/>
    <m/>
    <n v="8.817645546675168"/>
    <s v=""/>
    <m/>
    <m/>
    <n v="2884.5056967632618"/>
    <e v="#VALUE!"/>
    <m/>
    <n v="1571.824312551586"/>
    <n v="0.10000087912087965"/>
    <m/>
  </r>
  <r>
    <x v="2728"/>
    <n v="13737.032227"/>
    <n v="84.05"/>
    <n v="16.568268864634426"/>
    <m/>
    <n v="9.0132429518336679"/>
    <s v=""/>
    <m/>
    <m/>
    <n v="2948.7214754046231"/>
    <e v="#VALUE!"/>
    <m/>
    <n v="1584.4031831981802"/>
    <n v="0.10000087912087965"/>
    <m/>
  </r>
  <r>
    <x v="2729"/>
    <n v="13550.451171999999"/>
    <n v="84.37"/>
    <n v="16.692438589301162"/>
    <m/>
    <n v="8.890590608268667"/>
    <s v=""/>
    <m/>
    <m/>
    <n v="2908.6709350338442"/>
    <e v="#VALUE!"/>
    <m/>
    <n v="1596.2773813190688"/>
    <n v="0.10000087912087965"/>
    <m/>
  </r>
  <r>
    <x v="2730"/>
    <n v="13950.488281"/>
    <n v="86.51"/>
    <n v="17.537137881251827"/>
    <m/>
    <n v="9.1528208462894369"/>
    <s v=""/>
    <m/>
    <m/>
    <n v="2994.5408663825233"/>
    <e v="#VALUE!"/>
    <m/>
    <n v="1677.0549361708388"/>
    <n v="0.10000087912087965"/>
    <m/>
  </r>
  <r>
    <x v="2731"/>
    <n v="14133.733398"/>
    <n v="93.02"/>
    <n v="20.174122198531595"/>
    <m/>
    <n v="9.2728053727923587"/>
    <s v=""/>
    <m/>
    <m/>
    <n v="3033.8753312678064"/>
    <e v="#VALUE!"/>
    <m/>
    <n v="1929.2265046356613"/>
    <n v="9.5000439560415761E-2"/>
    <m/>
  </r>
  <r>
    <x v="2732"/>
    <n v="15579.729492"/>
    <n v="95.33"/>
    <n v="21.173581319333582"/>
    <m/>
    <n v="10.221222882250409"/>
    <s v=""/>
    <m/>
    <m/>
    <n v="3344.2654989015741"/>
    <e v="#VALUE!"/>
    <m/>
    <n v="2024.8035516653156"/>
    <n v="9.5000439560415761E-2"/>
    <m/>
  </r>
  <r>
    <x v="2733"/>
    <n v="15479.595703000001"/>
    <n v="94.18"/>
    <n v="20.655345545759694"/>
    <m/>
    <n v="10.15473625616068"/>
    <s v=""/>
    <m/>
    <m/>
    <n v="3322.771289005379"/>
    <e v="#VALUE!"/>
    <m/>
    <n v="1975.2453017355178"/>
    <n v="9.5000439560415761E-2"/>
    <m/>
  </r>
  <r>
    <x v="2734"/>
    <n v="15332.350586"/>
    <n v="93.58"/>
    <n v="20.389733948634472"/>
    <m/>
    <n v="10.057880516647971"/>
    <s v=""/>
    <m/>
    <m/>
    <n v="3291.1644010348477"/>
    <e v="#VALUE!"/>
    <m/>
    <n v="1949.8451912340615"/>
    <n v="9.5000439560415761E-2"/>
    <m/>
  </r>
  <r>
    <x v="2735"/>
    <n v="15290.909180000001"/>
    <n v="96.28"/>
    <n v="21.563745927618896"/>
    <m/>
    <n v="10.030434263789147"/>
    <s v=""/>
    <m/>
    <m/>
    <n v="3282.2687995815018"/>
    <e v="#VALUE!"/>
    <m/>
    <n v="2062.1145135038241"/>
    <n v="9.5000439560415761E-2"/>
    <m/>
  </r>
  <r>
    <x v="2736"/>
    <n v="15701.298828000001"/>
    <n v="98.92"/>
    <n v="22.743591968593091"/>
    <m/>
    <n v="10.299371006633391"/>
    <s v=""/>
    <m/>
    <m/>
    <n v="3370.3609543019993"/>
    <e v="#VALUE!"/>
    <m/>
    <n v="2174.9417399495201"/>
    <n v="0.10000087912087965"/>
    <m/>
  </r>
  <r>
    <x v="2737"/>
    <n v="16276.440430000001"/>
    <n v="99.08"/>
    <n v="22.814446757020956"/>
    <m/>
    <n v="10.676361066362047"/>
    <s v=""/>
    <m/>
    <m/>
    <n v="3493.8179255889036"/>
    <e v="#VALUE!"/>
    <m/>
    <n v="2181.7174962610061"/>
    <n v="0.10000087912087965"/>
    <m/>
  </r>
  <r>
    <x v="2738"/>
    <n v="15955.577148"/>
    <n v="102.89"/>
    <n v="24.560266719363668"/>
    <m/>
    <n v="10.465076969784462"/>
    <s v=""/>
    <m/>
    <m/>
    <n v="3424.9430452896067"/>
    <e v="#VALUE!"/>
    <m/>
    <n v="2348.6681130228467"/>
    <n v="0.10000087912087965"/>
    <m/>
  </r>
  <r>
    <x v="2739"/>
    <n v="16685.691406000002"/>
    <n v="108.03"/>
    <n v="27.010925560236817"/>
    <m/>
    <n v="10.943665554119649"/>
    <s v=""/>
    <m/>
    <m/>
    <n v="3581.6656587688271"/>
    <e v="#VALUE!"/>
    <m/>
    <n v="2583.0216052395399"/>
    <n v="0.10000087912087965"/>
    <m/>
  </r>
  <r>
    <x v="2740"/>
    <n v="17645.191406000002"/>
    <n v="107.67"/>
    <n v="26.827705073979669"/>
    <m/>
    <n v="11.572672819889924"/>
    <s v=""/>
    <m/>
    <m/>
    <n v="3787.6270490383918"/>
    <e v="#VALUE!"/>
    <m/>
    <n v="2565.500455382261"/>
    <n v="0.10000087912087965"/>
    <m/>
  </r>
  <r>
    <x v="2741"/>
    <n v="17803.861327999999"/>
    <n v="110.25"/>
    <n v="28.110051221528966"/>
    <m/>
    <n v="11.676433238909402"/>
    <s v=""/>
    <m/>
    <m/>
    <n v="3821.6863275470764"/>
    <e v="#VALUE!"/>
    <m/>
    <n v="2688.1296410104519"/>
    <n v="9.0000000000008101E-2"/>
    <m/>
  </r>
  <r>
    <x v="2742"/>
    <n v="17817.083984000001"/>
    <n v="114.02"/>
    <n v="30.028919046439164"/>
    <m/>
    <n v="11.684801014740259"/>
    <s v=""/>
    <m/>
    <m/>
    <n v="3824.5246356375574"/>
    <e v="#VALUE!"/>
    <m/>
    <n v="2871.6286121319208"/>
    <n v="9.0000000000008101E-2"/>
    <m/>
  </r>
  <r>
    <x v="2743"/>
    <n v="18370.017577999999"/>
    <n v="112.49"/>
    <n v="29.212574040418836"/>
    <m/>
    <n v="12.046485290337648"/>
    <s v=""/>
    <m/>
    <m/>
    <n v="3943.2145488704773"/>
    <e v="#VALUE!"/>
    <m/>
    <n v="2793.5625427861128"/>
    <n v="9.0000000000008101E-2"/>
    <m/>
  </r>
  <r>
    <x v="2744"/>
    <n v="18365.015625"/>
    <n v="117.04"/>
    <n v="31.571993618684584"/>
    <m/>
    <n v="12.042891712089025"/>
    <s v=""/>
    <m/>
    <m/>
    <n v="3942.140855077937"/>
    <e v="#VALUE!"/>
    <m/>
    <n v="3019.1909364853386"/>
    <n v="9.0000000000008101E-2"/>
    <m/>
  </r>
  <r>
    <x v="2745"/>
    <n v="19104.410156000002"/>
    <n v="115.83"/>
    <n v="30.915504349674404"/>
    <m/>
    <n v="12.527424928220224"/>
    <s v=""/>
    <m/>
    <m/>
    <n v="4100.85552476264"/>
    <e v="#VALUE!"/>
    <m/>
    <n v="2956.4116747499497"/>
    <n v="9.0000000000008101E-2"/>
    <m/>
  </r>
  <r>
    <x v="2746"/>
    <n v="17153.914063"/>
    <n v="102.24"/>
    <n v="23.655410916415871"/>
    <m/>
    <n v="11.247831404266297"/>
    <s v=""/>
    <m/>
    <m/>
    <n v="3682.1719530798528"/>
    <e v="#VALUE!"/>
    <m/>
    <n v="2262.1378649782832"/>
    <n v="8.4065934065913825E-2"/>
    <m/>
  </r>
  <r>
    <x v="2747"/>
    <n v="18178.322265999999"/>
    <n v="119.18"/>
    <n v="31.483014671087634"/>
    <m/>
    <n v="11.918605778054259"/>
    <s v=""/>
    <m/>
    <m/>
    <n v="3902.0662081016626"/>
    <e v="#VALUE!"/>
    <m/>
    <n v="3010.6819891135851"/>
    <n v="8.4065934065913825E-2"/>
    <m/>
  </r>
  <r>
    <x v="2748"/>
    <n v="19633.769531000002"/>
    <n v="116.44"/>
    <n v="30.031818727998857"/>
    <m/>
    <n v="12.872533832098467"/>
    <s v=""/>
    <m/>
    <m/>
    <n v="4214.4851160364578"/>
    <e v="#VALUE!"/>
    <m/>
    <n v="2871.9059051147292"/>
    <n v="8.4065934065913825E-2"/>
    <m/>
  </r>
  <r>
    <x v="2749"/>
    <n v="18801.744140999999"/>
    <n v="116.53"/>
    <n v="30.074659063781805"/>
    <m/>
    <n v="12.326710256337957"/>
    <s v=""/>
    <m/>
    <m/>
    <n v="4035.8867772516978"/>
    <e v="#VALUE!"/>
    <m/>
    <n v="2876.0026737595613"/>
    <n v="8.4065934065913825E-2"/>
    <m/>
  </r>
  <r>
    <x v="2750"/>
    <n v="19205.925781000002"/>
    <n v="118.17"/>
    <n v="30.917493131507413"/>
    <m/>
    <n v="12.591370175692562"/>
    <s v=""/>
    <m/>
    <m/>
    <n v="4122.6463525469908"/>
    <e v="#VALUE!"/>
    <m/>
    <n v="2956.6018595117166"/>
    <n v="8.4999560439544194E-2"/>
    <m/>
  </r>
  <r>
    <x v="2751"/>
    <n v="19446.966797000001"/>
    <n v="115.34"/>
    <n v="29.433126749860751"/>
    <m/>
    <n v="12.74906439585218"/>
    <s v=""/>
    <m/>
    <m/>
    <n v="4174.3869911789325"/>
    <e v="#VALUE!"/>
    <m/>
    <n v="2814.6537272518995"/>
    <n v="8.4999560439544194E-2"/>
    <m/>
  </r>
  <r>
    <x v="2752"/>
    <n v="19343.128906000002"/>
    <n v="115.76"/>
    <n v="29.636884069749627"/>
    <m/>
    <n v="12.680000100577621"/>
    <s v=""/>
    <m/>
    <m/>
    <n v="4152.0976775853742"/>
    <e v="#VALUE!"/>
    <m/>
    <n v="2834.1387892622683"/>
    <n v="8.4999560439544194E-2"/>
    <m/>
  </r>
  <r>
    <x v="2753"/>
    <n v="19191.529297000001"/>
    <n v="113.68"/>
    <n v="28.568435413841019"/>
    <m/>
    <n v="12.580294577378483"/>
    <s v=""/>
    <m/>
    <m/>
    <n v="4119.556076507768"/>
    <e v="#VALUE!"/>
    <m/>
    <n v="2731.9643578031751"/>
    <n v="8.4999560439544194E-2"/>
    <m/>
  </r>
  <r>
    <x v="2754"/>
    <n v="18320.884765999999"/>
    <n v="111.35"/>
    <n v="27.394085547201282"/>
    <m/>
    <n v="12.009263298294089"/>
    <s v=""/>
    <m/>
    <m/>
    <n v="3932.6679493213655"/>
    <e v="#VALUE!"/>
    <m/>
    <n v="2619.6627237523198"/>
    <n v="8.4999560439544194E-2"/>
    <m/>
  </r>
  <r>
    <x v="2755"/>
    <n v="18553.298827999999"/>
    <n v="111.37"/>
    <n v="27.400660313088515"/>
    <m/>
    <n v="12.161293208323988"/>
    <s v=""/>
    <m/>
    <m/>
    <n v="3982.556769881779"/>
    <e v="#VALUE!"/>
    <m/>
    <n v="2620.2914605313777"/>
    <n v="7.9999120879136548E-2"/>
    <m/>
  </r>
  <r>
    <x v="2756"/>
    <n v="18263.929688"/>
    <n v="108.83"/>
    <n v="26.147697660974625"/>
    <m/>
    <n v="11.971306294780906"/>
    <s v=""/>
    <m/>
    <m/>
    <n v="3920.4422619344018"/>
    <e v="#VALUE!"/>
    <m/>
    <n v="2500.472182448852"/>
    <n v="7.9999120879136548E-2"/>
    <m/>
  </r>
  <r>
    <x v="2757"/>
    <n v="19144.492188"/>
    <n v="116.53"/>
    <n v="29.837059911362466"/>
    <m/>
    <n v="12.547501495398567"/>
    <s v=""/>
    <m/>
    <m/>
    <n v="4109.4593299065164"/>
    <e v="#VALUE!"/>
    <m/>
    <n v="2853.2813589080174"/>
    <n v="7.9999120879136548E-2"/>
    <m/>
  </r>
  <r>
    <x v="2758"/>
    <n v="19246.919922000001"/>
    <n v="118.48"/>
    <n v="30.831965032599552"/>
    <m/>
    <n v="12.614305383266053"/>
    <s v=""/>
    <m/>
    <m/>
    <n v="4131.4459463700923"/>
    <e v="#VALUE!"/>
    <m/>
    <n v="2948.422912557774"/>
    <n v="7.9999120879136548E-2"/>
    <m/>
  </r>
  <r>
    <x v="2759"/>
    <n v="19418.818359000001"/>
    <n v="127.16"/>
    <n v="35.345332433326277"/>
    <m/>
    <n v="12.726635244322445"/>
    <s v=""/>
    <m/>
    <m/>
    <n v="4168.3447906324009"/>
    <e v="#VALUE!"/>
    <m/>
    <n v="3380.030688546874"/>
    <n v="7.9999120879136548E-2"/>
    <m/>
  </r>
  <r>
    <x v="2760"/>
    <n v="21308.351563"/>
    <n v="139.1"/>
    <n v="41.978002292427135"/>
    <m/>
    <n v="13.964627238539014"/>
    <s v=""/>
    <m/>
    <m/>
    <n v="4573.9423786014941"/>
    <e v="#VALUE!"/>
    <m/>
    <n v="4014.3047532497649"/>
    <n v="7.4998681318672655E-2"/>
    <m/>
  </r>
  <r>
    <x v="2761"/>
    <n v="22806.796875"/>
    <n v="138.87"/>
    <n v="41.834195841953083"/>
    <m/>
    <n v="14.946258348436231"/>
    <s v=""/>
    <m/>
    <m/>
    <n v="4895.5910286300841"/>
    <e v="#VALUE!"/>
    <m/>
    <n v="4000.5527191804804"/>
    <n v="7.4998681318672655E-2"/>
    <m/>
  </r>
  <r>
    <x v="2762"/>
    <n v="23474.455077999999"/>
    <n v="138.44999999999999"/>
    <n v="41.566283298238332"/>
    <m/>
    <n v="15.382601830143386"/>
    <s v=""/>
    <m/>
    <m/>
    <n v="5038.9071429758469"/>
    <e v="#VALUE!"/>
    <m/>
    <n v="3974.9325719853532"/>
    <n v="7.4998681318672655E-2"/>
    <m/>
  </r>
  <r>
    <x v="2763"/>
    <n v="22794.039063"/>
    <n v="142.29"/>
    <n v="43.866790040082982"/>
    <m/>
    <n v="14.936342497117858"/>
    <s v=""/>
    <m/>
    <m/>
    <n v="4892.8525015885853"/>
    <e v="#VALUE!"/>
    <m/>
    <n v="4194.9272035625709"/>
    <n v="7.4998681318672655E-2"/>
    <m/>
  </r>
  <r>
    <x v="2764"/>
    <n v="23781.974609000001"/>
    <n v="141.93"/>
    <n v="43.639618692039129"/>
    <m/>
    <n v="15.583305428907549"/>
    <s v=""/>
    <m/>
    <m/>
    <n v="5104.9177215478167"/>
    <e v="#VALUE!"/>
    <m/>
    <n v="4173.2030868239544"/>
    <n v="7.4998681318672655E-2"/>
    <m/>
  </r>
  <r>
    <x v="2765"/>
    <n v="23240.203125"/>
    <n v="141.55000000000001"/>
    <n v="43.400766305006755"/>
    <m/>
    <n v="15.227909516341606"/>
    <s v=""/>
    <m/>
    <m/>
    <n v="4988.6238100803375"/>
    <e v="#VALUE!"/>
    <m/>
    <n v="4150.3619266870401"/>
    <n v="9.0000000000008101E-2"/>
    <m/>
  </r>
  <r>
    <x v="2766"/>
    <n v="26280.822265999999"/>
    <n v="162.02000000000001"/>
    <n v="55.926745730407362"/>
    <m/>
    <n v="17.218451925397435"/>
    <s v=""/>
    <m/>
    <m/>
    <n v="5641.30765120656"/>
    <e v="#VALUE!"/>
    <m/>
    <n v="5348.2059402304267"/>
    <n v="9.0000000000008101E-2"/>
    <m/>
  </r>
  <r>
    <x v="2767"/>
    <n v="27081.810547000001"/>
    <n v="162.62"/>
    <n v="56.334252174231487"/>
    <m/>
    <n v="17.742774997028462"/>
    <s v=""/>
    <m/>
    <m/>
    <n v="5813.2437220188467"/>
    <e v="#VALUE!"/>
    <m/>
    <n v="5387.1752804821945"/>
    <n v="9.0000000000008101E-2"/>
    <m/>
  </r>
  <r>
    <x v="2768"/>
    <n v="27360.089843999998"/>
    <n v="174.26"/>
    <n v="64.391153500536106"/>
    <m/>
    <n v="17.924624438104566"/>
    <s v=""/>
    <m/>
    <m/>
    <n v="5872.9777406674721"/>
    <e v="#VALUE!"/>
    <m/>
    <n v="6157.6468495040399"/>
    <n v="9.0000000000008101E-2"/>
    <m/>
  </r>
  <r>
    <x v="2769"/>
    <n v="28841.574218999998"/>
    <n v="175.54"/>
    <n v="65.329317357837283"/>
    <m/>
    <n v="18.89470880867529"/>
    <s v=""/>
    <m/>
    <m/>
    <n v="6190.9856422179018"/>
    <e v="#VALUE!"/>
    <m/>
    <n v="6247.3623058389085"/>
    <n v="9.5000439560415761E-2"/>
    <m/>
  </r>
  <r>
    <x v="2770"/>
    <n v="32810.949219000002"/>
    <n v="188.69"/>
    <n v="75.081375055722731"/>
    <m/>
    <n v="21.492890296332096"/>
    <s v=""/>
    <m/>
    <m/>
    <n v="7043.0314926621486"/>
    <e v="#VALUE!"/>
    <m/>
    <n v="7179.9395947217054"/>
    <n v="9.5000439560415761E-2"/>
    <m/>
  </r>
  <r>
    <x v="2771"/>
    <n v="31977.041015999999"/>
    <n v="206.31"/>
    <n v="89.093055161542225"/>
    <m/>
    <n v="20.946091558843502"/>
    <s v=""/>
    <m/>
    <m/>
    <n v="6864.0289988142331"/>
    <e v="#VALUE!"/>
    <m/>
    <n v="8519.859337876167"/>
    <n v="9.5000439560415761E-2"/>
    <m/>
  </r>
  <r>
    <x v="2772"/>
    <n v="34013.613280999998"/>
    <n v="218.68"/>
    <n v="99.764902913887994"/>
    <m/>
    <n v="22.279538447491124"/>
    <s v=""/>
    <m/>
    <m/>
    <n v="7301.189243820837"/>
    <e v="#VALUE!"/>
    <m/>
    <n v="9540.3950189161333"/>
    <n v="9.5000439560415761E-2"/>
    <m/>
  </r>
  <r>
    <x v="2773"/>
    <n v="36833.875"/>
    <n v="236.85"/>
    <n v="116.32985827192742"/>
    <m/>
    <n v="24.12623346672067"/>
    <s v=""/>
    <m/>
    <m/>
    <n v="7906.5722814125747"/>
    <e v="#VALUE!"/>
    <m/>
    <n v="11124.481335552118"/>
    <n v="9.0000000000008101E-2"/>
    <m/>
  </r>
  <r>
    <x v="2774"/>
    <n v="39381.765625"/>
    <n v="236.16"/>
    <n v="115.63828236611216"/>
    <m/>
    <n v="25.794433583050882"/>
    <s v=""/>
    <m/>
    <m/>
    <n v="8453.4895251643102"/>
    <e v="#VALUE!"/>
    <m/>
    <n v="11058.346781873084"/>
    <n v="9.0000000000008101E-2"/>
    <m/>
  </r>
  <r>
    <x v="2775"/>
    <n v="38346.53125"/>
    <n v="202.03"/>
    <n v="82.184648841689111"/>
    <m/>
    <n v="25.114410351437545"/>
    <s v=""/>
    <m/>
    <m/>
    <n v="8231.2713791196584"/>
    <e v="#VALUE!"/>
    <m/>
    <n v="7859.216934410244"/>
    <n v="9.0000000000008101E-2"/>
    <m/>
  </r>
  <r>
    <x v="2776"/>
    <n v="35516.359375"/>
    <n v="206.25"/>
    <n v="85.607788795668455"/>
    <m/>
    <n v="23.260231857666746"/>
    <s v=""/>
    <m/>
    <m/>
    <n v="7623.7610778410535"/>
    <e v="#VALUE!"/>
    <m/>
    <n v="8186.567599946261"/>
    <n v="9.0000000000008101E-2"/>
    <m/>
  </r>
  <r>
    <x v="2777"/>
    <n v="33915.121094000002"/>
    <n v="217.41"/>
    <n v="94.860801372719891"/>
    <m/>
    <n v="22.210977185812027"/>
    <s v=""/>
    <m/>
    <m/>
    <n v="7280.0474118612647"/>
    <e v="#VALUE!"/>
    <m/>
    <n v="9071.4218174285998"/>
    <n v="9.0000000000008101E-2"/>
    <m/>
  </r>
  <r>
    <x v="2778"/>
    <n v="37325.109375"/>
    <n v="236.73"/>
    <n v="111.70697512604075"/>
    <m/>
    <n v="24.443538711518254"/>
    <s v=""/>
    <m/>
    <m/>
    <n v="8012.0181540787562"/>
    <e v="#VALUE!"/>
    <m/>
    <n v="10682.400703487383"/>
    <n v="9.0000000000008101E-2"/>
    <m/>
  </r>
  <r>
    <x v="2779"/>
    <n v="39156.707030999998"/>
    <n v="213.12"/>
    <n v="89.414378849893637"/>
    <m/>
    <n v="25.642351451637019"/>
    <s v=""/>
    <m/>
    <m/>
    <n v="8405.1795919570632"/>
    <e v="#VALUE!"/>
    <m/>
    <n v="8550.5871271715023"/>
    <n v="9.0000000000008101E-2"/>
    <m/>
  </r>
  <r>
    <x v="2780"/>
    <n v="36642.234375"/>
    <n v="218.83"/>
    <n v="94.160732613073819"/>
    <m/>
    <n v="23.99321358268671"/>
    <s v=""/>
    <m/>
    <m/>
    <n v="7865.4356794770583"/>
    <e v="#VALUE!"/>
    <m/>
    <n v="9004.4751025784772"/>
    <n v="9.0000000000008101E-2"/>
    <m/>
  </r>
  <r>
    <x v="2781"/>
    <n v="36050.113280999998"/>
    <n v="209.46"/>
    <n v="86.086805280232255"/>
    <m/>
    <n v="23.604880263905688"/>
    <s v=""/>
    <m/>
    <m/>
    <n v="7738.3339767900588"/>
    <e v="#VALUE!"/>
    <m/>
    <n v="8232.3753574825532"/>
    <n v="9.0000000000008101E-2"/>
    <m/>
  </r>
  <r>
    <x v="2782"/>
    <n v="35549.398437999997"/>
    <n v="190.71"/>
    <n v="70.666107060030754"/>
    <m/>
    <n v="23.276416538013123"/>
    <s v=""/>
    <m/>
    <m/>
    <n v="7630.8530750778264"/>
    <e v="#VALUE!"/>
    <m/>
    <n v="6757.7129442368314"/>
    <n v="8.4999560439544194E-2"/>
    <m/>
  </r>
  <r>
    <x v="2783"/>
    <n v="30817.625"/>
    <n v="200.51"/>
    <n v="77.919447204063729"/>
    <m/>
    <n v="20.177703073930036"/>
    <s v=""/>
    <m/>
    <m/>
    <n v="6615.1546532632583"/>
    <e v="#VALUE!"/>
    <m/>
    <n v="7451.3409452620645"/>
    <n v="8.4999560439544194E-2"/>
    <m/>
  </r>
  <r>
    <x v="2784"/>
    <n v="32285.798827999999"/>
    <n v="199.79"/>
    <n v="77.332198645515291"/>
    <m/>
    <n v="21.137332830851953"/>
    <s v=""/>
    <m/>
    <m/>
    <n v="6930.3053804881347"/>
    <e v="#VALUE!"/>
    <m/>
    <n v="7395.1830875465403"/>
    <n v="8.4999560439544194E-2"/>
    <m/>
  </r>
  <r>
    <x v="2785"/>
    <n v="32358.613281000002"/>
    <n v="190.79"/>
    <n v="70.356599229305289"/>
    <m/>
    <n v="21.184452657521771"/>
    <s v=""/>
    <m/>
    <m/>
    <n v="6945.9353606565546"/>
    <e v="#VALUE!"/>
    <m/>
    <n v="6728.1150908803511"/>
    <n v="8.4999560439544194E-2"/>
    <m/>
  </r>
  <r>
    <x v="2786"/>
    <n v="32564.029297000001"/>
    <n v="186.91"/>
    <n v="67.486941961713356"/>
    <m/>
    <n v="21.318379003463196"/>
    <s v=""/>
    <m/>
    <m/>
    <n v="6990.0289179666061"/>
    <e v="#VALUE!"/>
    <m/>
    <n v="6453.6932942154299"/>
    <n v="8.4999560439544194E-2"/>
    <m/>
  </r>
  <r>
    <x v="2787"/>
    <n v="30441.041015999999"/>
    <n v="193.73"/>
    <n v="72.403259290182675"/>
    <m/>
    <n v="19.92802405212176"/>
    <s v=""/>
    <m/>
    <m/>
    <n v="6534.3190504514905"/>
    <e v="#VALUE!"/>
    <m/>
    <n v="6923.8346764250091"/>
    <n v="7.9999120879136548E-2"/>
    <m/>
  </r>
  <r>
    <x v="2788"/>
    <n v="34318.671875"/>
    <n v="205.93"/>
    <n v="81.512624431048664"/>
    <m/>
    <n v="22.465904434052053"/>
    <s v=""/>
    <m/>
    <m/>
    <n v="7366.6715701719768"/>
    <e v="#VALUE!"/>
    <m/>
    <n v="7794.9520661789966"/>
    <n v="7.9999120879136548E-2"/>
    <m/>
  </r>
  <r>
    <x v="2789"/>
    <n v="33114.578125"/>
    <n v="200.85"/>
    <n v="77.463321182373676"/>
    <m/>
    <n v="21.675980428007197"/>
    <s v=""/>
    <m/>
    <m/>
    <n v="7108.2069294581743"/>
    <e v="#VALUE!"/>
    <m/>
    <n v="7407.7221745498246"/>
    <n v="7.9999120879136548E-2"/>
    <m/>
  </r>
  <r>
    <x v="2790"/>
    <n v="33533.199219000002"/>
    <n v="213.75"/>
    <n v="87.40338227053617"/>
    <m/>
    <n v="21.949428098177911"/>
    <s v=""/>
    <m/>
    <m/>
    <n v="7198.0660045143559"/>
    <e v="#VALUE!"/>
    <m/>
    <n v="8358.2779965214231"/>
    <n v="7.9999120879136548E-2"/>
    <m/>
  </r>
  <r>
    <x v="2791"/>
    <n v="35510.820312999997"/>
    <n v="220.98"/>
    <n v="93.305023172375869"/>
    <m/>
    <n v="23.243291080744225"/>
    <s v=""/>
    <m/>
    <m/>
    <n v="7622.5720909621486"/>
    <e v="#VALUE!"/>
    <m/>
    <n v="8922.6446607374146"/>
    <n v="7.9999120879136548E-2"/>
    <m/>
  </r>
  <r>
    <x v="2792"/>
    <n v="37475.105469000002"/>
    <n v="224.07"/>
    <n v="95.902991511612584"/>
    <m/>
    <n v="24.52835800444873"/>
    <s v=""/>
    <m/>
    <m/>
    <n v="8044.2155527814602"/>
    <e v="#VALUE!"/>
    <m/>
    <n v="9171.085179186568"/>
    <n v="6.5001758241747157E-2"/>
    <m/>
  </r>
  <r>
    <x v="2793"/>
    <n v="36931.546875"/>
    <n v="224.75"/>
    <n v="96.473578865876135"/>
    <m/>
    <n v="24.171956679715283"/>
    <s v=""/>
    <m/>
    <m/>
    <n v="7927.53802937009"/>
    <e v="#VALUE!"/>
    <m/>
    <n v="9225.6497464189051"/>
    <n v="6.5001758241747157E-2"/>
    <m/>
  </r>
  <r>
    <x v="2794"/>
    <n v="38886.828125"/>
    <n v="264.66000000000003"/>
    <n v="130.68944940344767"/>
    <m/>
    <n v="25.449714710464352"/>
    <s v=""/>
    <m/>
    <m/>
    <n v="8347.2487585186173"/>
    <e v="#VALUE!"/>
    <m/>
    <n v="12497.671382387289"/>
    <n v="6.5001758241747157E-2"/>
    <m/>
  </r>
  <r>
    <x v="2795"/>
    <n v="46184.992187999997"/>
    <n v="282.54000000000002"/>
    <n v="148.33010372843432"/>
    <m/>
    <n v="30.225254650292282"/>
    <s v=""/>
    <m/>
    <m/>
    <n v="9913.8355399994452"/>
    <e v="#VALUE!"/>
    <m/>
    <n v="14184.625468813765"/>
    <n v="6.5001758241747157E-2"/>
    <m/>
  </r>
  <r>
    <x v="2796"/>
    <n v="46469.761719000002"/>
    <n v="265.88"/>
    <n v="130.82191128859935"/>
    <m/>
    <n v="30.410827368486245"/>
    <s v=""/>
    <m/>
    <m/>
    <n v="9974.9627192711214"/>
    <e v="#VALUE!"/>
    <m/>
    <n v="12510.338549621323"/>
    <n v="6.5001758241747157E-2"/>
    <m/>
  </r>
  <r>
    <x v="2797"/>
    <n v="44898.710937999997"/>
    <n v="281.26"/>
    <n v="145.93947201524151"/>
    <m/>
    <n v="29.381932656990237"/>
    <s v=""/>
    <m/>
    <m/>
    <n v="9637.7289485167221"/>
    <e v="#VALUE!"/>
    <m/>
    <n v="13956.012297022338"/>
    <n v="3.4999120879132498E-2"/>
    <m/>
  </r>
  <r>
    <x v="2798"/>
    <n v="47877.035155999998"/>
    <n v="284.25"/>
    <n v="149.02459659281473"/>
    <m/>
    <n v="31.330146904590514"/>
    <s v=""/>
    <m/>
    <m/>
    <n v="10277.040878285137"/>
    <e v="#VALUE!"/>
    <m/>
    <n v="14251.038967654402"/>
    <n v="3.4999120879132498E-2"/>
    <m/>
  </r>
  <r>
    <x v="2799"/>
    <n v="47944.457030999998"/>
    <n v="289.55"/>
    <n v="154.50821233604287"/>
    <m/>
    <n v="31.371000721395603"/>
    <s v=""/>
    <m/>
    <m/>
    <n v="10291.513315085118"/>
    <e v="#VALUE!"/>
    <m/>
    <n v="14775.430399854764"/>
    <n v="3.4999120879132498E-2"/>
    <m/>
  </r>
  <r>
    <x v="2800"/>
    <n v="49207.277344000002"/>
    <n v="312.38"/>
    <n v="178.85175376536961"/>
    <m/>
    <n v="32.196450864923619"/>
    <s v=""/>
    <m/>
    <m/>
    <n v="10562.583901146741"/>
    <e v="#VALUE!"/>
    <m/>
    <n v="17103.373339824255"/>
    <n v="3.4999120879132498E-2"/>
    <m/>
  </r>
  <r>
    <x v="2801"/>
    <n v="52140.972655999998"/>
    <n v="310.16000000000003"/>
    <n v="176.28863963456453"/>
    <m/>
    <n v="34.115087466199434"/>
    <s v=""/>
    <m/>
    <m/>
    <n v="11192.316016922483"/>
    <e v="#VALUE!"/>
    <m/>
    <n v="16858.265886479134"/>
    <n v="3.9999560439540165E-2"/>
    <m/>
  </r>
  <r>
    <x v="2802"/>
    <n v="51675.980469000002"/>
    <n v="329.92"/>
    <n v="198.72731758072479"/>
    <m/>
    <n v="33.809969766718318"/>
    <s v=""/>
    <m/>
    <m/>
    <n v="11092.503158872452"/>
    <e v="#VALUE!"/>
    <m/>
    <n v="19004.049073311766"/>
    <n v="3.9999560439540165E-2"/>
    <m/>
  </r>
  <r>
    <x v="2803"/>
    <n v="57532.738280999998"/>
    <n v="318.67"/>
    <n v="185.10824388546661"/>
    <m/>
    <n v="37.63892323374796"/>
    <s v=""/>
    <m/>
    <m/>
    <n v="12349.685005075322"/>
    <e v="#VALUE!"/>
    <m/>
    <n v="17701.673798545617"/>
    <n v="3.9999560439540165E-2"/>
    <m/>
  </r>
  <r>
    <x v="2804"/>
    <n v="54204.929687999997"/>
    <n v="281.14999999999998"/>
    <n v="141.50232771841101"/>
    <m/>
    <n v="35.460889693128252"/>
    <s v=""/>
    <m/>
    <m/>
    <n v="11635.35453674256"/>
    <e v="#VALUE!"/>
    <m/>
    <n v="13531.693642753384"/>
    <n v="3.9999560439540165E-2"/>
    <m/>
  </r>
  <r>
    <x v="2805"/>
    <n v="48835.085937999997"/>
    <n v="290.62"/>
    <n v="151.01679820183952"/>
    <m/>
    <n v="31.947103944217925"/>
    <s v=""/>
    <m/>
    <m/>
    <n v="10482.691186789112"/>
    <e v="#VALUE!"/>
    <m/>
    <n v="14441.550758397305"/>
    <n v="3.9999560439540165E-2"/>
    <m/>
  </r>
  <r>
    <x v="2806"/>
    <n v="49709.082030999998"/>
    <n v="288.29000000000002"/>
    <n v="148.57758219148937"/>
    <m/>
    <n v="32.518011323500623"/>
    <s v=""/>
    <m/>
    <m/>
    <n v="10670.298743229392"/>
    <e v="#VALUE!"/>
    <m/>
    <n v="14208.291529996197"/>
    <n v="2.9998681318668605E-2"/>
    <m/>
  </r>
  <r>
    <x v="2807"/>
    <n v="47180.464844000002"/>
    <n v="270.27"/>
    <n v="129.98795819763842"/>
    <m/>
    <n v="30.863071610697499"/>
    <s v=""/>
    <m/>
    <m/>
    <n v="10127.518637659787"/>
    <e v="#VALUE!"/>
    <m/>
    <n v="12430.588640759277"/>
    <n v="2.9998681318668605E-2"/>
    <m/>
  </r>
  <r>
    <x v="2808"/>
    <n v="45159.503905999998"/>
    <n v="285.05"/>
    <n v="144.15346329152899"/>
    <m/>
    <n v="29.538754704538206"/>
    <s v=""/>
    <m/>
    <m/>
    <n v="9693.709440712455"/>
    <e v="#VALUE!"/>
    <m/>
    <n v="13785.218478417062"/>
    <n v="2.9998681318668605E-2"/>
    <m/>
  </r>
  <r>
    <x v="2809"/>
    <n v="49612.105469000002"/>
    <n v="279.05"/>
    <n v="138.06845174869468"/>
    <m/>
    <n v="32.450349194479884"/>
    <s v=""/>
    <m/>
    <m/>
    <n v="10649.482247624303"/>
    <e v="#VALUE!"/>
    <m/>
    <n v="13203.316305230843"/>
    <n v="2.9998681318668605E-2"/>
    <m/>
  </r>
  <r>
    <x v="2810"/>
    <n v="48415.816405999998"/>
    <n v="296.97000000000003"/>
    <n v="155.7828107514087"/>
    <m/>
    <n v="31.667054686566789"/>
    <s v=""/>
    <m/>
    <m/>
    <n v="10392.692921329613"/>
    <e v="#VALUE!"/>
    <m/>
    <n v="14897.318679378983"/>
    <n v="2.9998681318668605E-2"/>
    <m/>
  </r>
  <r>
    <x v="2811"/>
    <n v="50522.304687999997"/>
    <n v="281.8"/>
    <n v="139.85055933471833"/>
    <m/>
    <n v="33.043973295638288"/>
    <s v=""/>
    <m/>
    <m/>
    <n v="10844.860982973454"/>
    <e v="#VALUE!"/>
    <m/>
    <n v="13373.737062834825"/>
    <n v="3.9999560439540165E-2"/>
    <m/>
  </r>
  <r>
    <x v="2812"/>
    <n v="48527.03125"/>
    <n v="288.95999999999998"/>
    <n v="146.93971668627231"/>
    <m/>
    <n v="31.738144153115048"/>
    <s v=""/>
    <m/>
    <m/>
    <n v="10416.565734137172"/>
    <e v="#VALUE!"/>
    <m/>
    <n v="14051.664465254653"/>
    <n v="3.9999560439540165E-2"/>
    <m/>
  </r>
  <r>
    <x v="2813"/>
    <n v="51174.117187999997"/>
    <n v="304.13"/>
    <n v="162.30993493330556"/>
    <m/>
    <n v="33.466805011911646"/>
    <s v=""/>
    <m/>
    <m/>
    <n v="10984.77573929975"/>
    <e v="#VALUE!"/>
    <m/>
    <n v="15521.499540724233"/>
    <n v="3.9999560439540165E-2"/>
    <m/>
  </r>
  <r>
    <x v="2814"/>
    <n v="52272.96875"/>
    <n v="319.17"/>
    <n v="178.34195399034948"/>
    <m/>
    <n v="34.184541250681868"/>
    <s v=""/>
    <m/>
    <m/>
    <n v="11220.649627167812"/>
    <e v="#VALUE!"/>
    <m/>
    <n v="17054.621814065296"/>
    <n v="3.9999560439540165E-2"/>
    <m/>
  </r>
  <r>
    <x v="2815"/>
    <n v="54824.011719000002"/>
    <n v="330.32"/>
    <n v="190.77973892077202"/>
    <m/>
    <n v="35.851893552802082"/>
    <s v=""/>
    <m/>
    <m/>
    <n v="11768.243537050706"/>
    <e v="#VALUE!"/>
    <m/>
    <n v="18244.031896476499"/>
    <n v="3.9999560439540165E-2"/>
    <m/>
  </r>
  <r>
    <x v="2816"/>
    <n v="55963.179687999997"/>
    <n v="338.11"/>
    <n v="199.75432019324606"/>
    <m/>
    <n v="36.595894337858603"/>
    <s v=""/>
    <m/>
    <m/>
    <n v="12012.77153980818"/>
    <e v="#VALUE!"/>
    <m/>
    <n v="19102.260070593737"/>
    <n v="4.5000000000004051E-2"/>
    <m/>
  </r>
  <r>
    <x v="2817"/>
    <n v="57821.21875"/>
    <n v="333.38"/>
    <n v="194.14224181161228"/>
    <m/>
    <n v="37.809934124280829"/>
    <s v=""/>
    <m/>
    <m/>
    <n v="12411.608755425354"/>
    <e v="#VALUE!"/>
    <m/>
    <n v="18565.583914209157"/>
    <n v="4.5000000000004051E-2"/>
    <m/>
  </r>
  <r>
    <x v="2818"/>
    <n v="59267.429687999997"/>
    <n v="332.31"/>
    <n v="192.82706437454044"/>
    <m/>
    <n v="38.752601398179458"/>
    <s v=""/>
    <m/>
    <m/>
    <n v="12722.045040379529"/>
    <e v="#VALUE!"/>
    <m/>
    <n v="18439.815112725322"/>
    <n v="4.5000000000004051E-2"/>
    <m/>
  </r>
  <r>
    <x v="2819"/>
    <n v="55840.785155999998"/>
    <n v="326.37"/>
    <n v="185.91138549154323"/>
    <m/>
    <n v="36.511105300978841"/>
    <s v=""/>
    <m/>
    <m/>
    <n v="11986.498952031096"/>
    <e v="#VALUE!"/>
    <m/>
    <n v="17778.477242986508"/>
    <n v="4.5000000000004051E-2"/>
    <m/>
  </r>
  <r>
    <x v="2820"/>
    <n v="56825.828125"/>
    <n v="338.45"/>
    <n v="199.64994152814108"/>
    <m/>
    <n v="37.154201677669292"/>
    <s v=""/>
    <m/>
    <m/>
    <n v="12197.943266122289"/>
    <e v="#VALUE!"/>
    <m/>
    <n v="19092.278467168449"/>
    <n v="4.5000000000004051E-2"/>
    <m/>
  </r>
  <r>
    <x v="2821"/>
    <n v="58893.078125"/>
    <n v="334.7"/>
    <n v="195.20246287037813"/>
    <m/>
    <n v="38.504821188973942"/>
    <s v=""/>
    <m/>
    <m/>
    <n v="12641.688637706195"/>
    <e v="#VALUE!"/>
    <m/>
    <n v="18666.97155066815"/>
    <n v="2.9998681318668605E-2"/>
    <m/>
  </r>
  <r>
    <x v="2822"/>
    <n v="57850.441405999998"/>
    <n v="344.28"/>
    <n v="206.35228970278959"/>
    <m/>
    <n v="37.822151539473822"/>
    <s v=""/>
    <m/>
    <m/>
    <n v="12417.881542144612"/>
    <e v="#VALUE!"/>
    <m/>
    <n v="19733.215783527598"/>
    <n v="2.9998681318668605E-2"/>
    <m/>
  </r>
  <r>
    <x v="2823"/>
    <n v="57517.890625"/>
    <n v="323.3"/>
    <n v="181.13780153637975"/>
    <m/>
    <n v="37.601796340168839"/>
    <s v=""/>
    <m/>
    <m/>
    <n v="12346.497882749105"/>
    <e v="#VALUE!"/>
    <m/>
    <n v="17321.985277795815"/>
    <n v="2.9998681318668605E-2"/>
    <m/>
  </r>
  <r>
    <x v="2824"/>
    <n v="54511.660155999998"/>
    <n v="318.81"/>
    <n v="176.08551916778217"/>
    <m/>
    <n v="35.635573067372398"/>
    <s v=""/>
    <m/>
    <m/>
    <n v="11701.195739063889"/>
    <e v="#VALUE!"/>
    <m/>
    <n v="16838.841725948423"/>
    <n v="2.9998681318668605E-2"/>
    <m/>
  </r>
  <r>
    <x v="2825"/>
    <n v="54710.488280999998"/>
    <n v="317.26"/>
    <n v="174.35254199482773"/>
    <m/>
    <n v="35.764620873139108"/>
    <s v=""/>
    <m/>
    <m/>
    <n v="11743.875173195927"/>
    <e v="#VALUE!"/>
    <m/>
    <n v="16673.119249347401"/>
    <n v="2.9998681318668605E-2"/>
    <m/>
  </r>
  <r>
    <x v="2826"/>
    <n v="52726.746094000002"/>
    <n v="302.39999999999998"/>
    <n v="158.00086721010652"/>
    <m/>
    <n v="34.466937911837782"/>
    <s v=""/>
    <m/>
    <m/>
    <n v="11318.055164054806"/>
    <e v="#VALUE!"/>
    <m/>
    <n v="15109.428691739749"/>
    <n v="1.5001318681335439E-2"/>
    <m/>
  </r>
  <r>
    <x v="2827"/>
    <n v="51683.011719000002"/>
    <n v="311.95999999999998"/>
    <n v="167.97084830198327"/>
    <m/>
    <n v="33.783780034549729"/>
    <s v=""/>
    <m/>
    <m/>
    <n v="11094.012451238614"/>
    <e v="#VALUE!"/>
    <m/>
    <n v="16062.845726884159"/>
    <n v="1.5001318681335439E-2"/>
    <m/>
  </r>
  <r>
    <x v="2828"/>
    <n v="55947.898437999997"/>
    <n v="335.83"/>
    <n v="193.60659958374049"/>
    <m/>
    <n v="36.568765046664765"/>
    <s v=""/>
    <m/>
    <m/>
    <n v="12009.491344399054"/>
    <e v="#VALUE!"/>
    <m/>
    <n v="18514.361106453609"/>
    <n v="1.5001318681335439E-2"/>
    <m/>
  </r>
  <r>
    <x v="2829"/>
    <n v="57750.132812999997"/>
    <n v="344.47"/>
    <n v="203.54428978289201"/>
    <m/>
    <n v="37.745762239963177"/>
    <s v=""/>
    <m/>
    <m/>
    <n v="12396.349809710779"/>
    <e v="#VALUE!"/>
    <m/>
    <n v="19464.690203223759"/>
    <n v="1.5001318681335439E-2"/>
    <m/>
  </r>
  <r>
    <x v="2830"/>
    <n v="58930.277344000002"/>
    <n v="342.15"/>
    <n v="200.77862337686921"/>
    <m/>
    <n v="38.516107833872141"/>
    <s v=""/>
    <m/>
    <m/>
    <n v="12649.673632872618"/>
    <e v="#VALUE!"/>
    <m/>
    <n v="19200.21292480874"/>
    <n v="1.5001318681335439E-2"/>
    <m/>
  </r>
  <r>
    <x v="2831"/>
    <n v="58926.5625"/>
    <n v="343.93"/>
    <n v="202.84350605452036"/>
    <m/>
    <n v="38.512677446466121"/>
    <s v=""/>
    <m/>
    <m/>
    <n v="12648.876223352165"/>
    <e v="#VALUE!"/>
    <m/>
    <n v="19397.675116793362"/>
    <n v="2.0001758241743106E-2"/>
    <m/>
  </r>
  <r>
    <x v="2832"/>
    <n v="58760.875"/>
    <n v="345.33"/>
    <n v="204.39742607489424"/>
    <m/>
    <n v="38.400390834335965"/>
    <s v=""/>
    <m/>
    <m/>
    <n v="12613.310587239304"/>
    <e v="#VALUE!"/>
    <m/>
    <n v="19546.274578018369"/>
    <n v="2.0001758241743106E-2"/>
    <m/>
  </r>
  <r>
    <x v="2833"/>
    <n v="59171.933594000002"/>
    <n v="338.88"/>
    <n v="196.73859339545308"/>
    <m/>
    <n v="38.668012284031448"/>
    <s v=""/>
    <m/>
    <m/>
    <n v="12701.546334506103"/>
    <e v="#VALUE!"/>
    <m/>
    <n v="18813.869824327372"/>
    <n v="2.0001758241743106E-2"/>
    <m/>
  </r>
  <r>
    <x v="2834"/>
    <n v="58186.507812999997"/>
    <n v="324.60000000000002"/>
    <n v="180.13646202697484"/>
    <m/>
    <n v="38.023060963346595"/>
    <s v=""/>
    <m/>
    <m/>
    <n v="12490.019847937856"/>
    <e v="#VALUE!"/>
    <m/>
    <n v="17226.228411515734"/>
    <n v="2.0001758241743106E-2"/>
    <m/>
  </r>
  <r>
    <x v="2835"/>
    <n v="56099.914062999997"/>
    <n v="335.27"/>
    <n v="191.95619508211968"/>
    <m/>
    <n v="36.658583129245542"/>
    <s v=""/>
    <m/>
    <m/>
    <n v="12042.122245355486"/>
    <e v="#VALUE!"/>
    <m/>
    <n v="18356.534952900885"/>
    <n v="2.0001758241743106E-2"/>
    <m/>
  </r>
  <r>
    <x v="2836"/>
    <n v="58326.5625"/>
    <n v="338.74"/>
    <n v="195.90628684564572"/>
    <m/>
    <n v="38.112598295082492"/>
    <s v=""/>
    <m/>
    <m/>
    <n v="12520.083274772967"/>
    <e v="#VALUE!"/>
    <m/>
    <n v="18734.277372171655"/>
    <n v="2.0001758241743106E-2"/>
    <m/>
  </r>
  <r>
    <x v="2837"/>
    <n v="60175.945312999997"/>
    <n v="349.18"/>
    <n v="207.90763694662479"/>
    <m/>
    <n v="39.317978954978436"/>
    <s v=""/>
    <m/>
    <m/>
    <n v="12917.062384002898"/>
    <e v="#VALUE!"/>
    <m/>
    <n v="19881.951728377644"/>
    <n v="2.0001758241743106E-2"/>
    <m/>
  </r>
  <r>
    <x v="2838"/>
    <n v="59890.019530999998"/>
    <n v="367.21"/>
    <n v="229.35102974887923"/>
    <m/>
    <n v="39.130141240886751"/>
    <s v=""/>
    <m/>
    <m/>
    <n v="12855.687009771911"/>
    <e v="#VALUE!"/>
    <m/>
    <n v="21932.557020459888"/>
    <n v="2.0001758241743106E-2"/>
    <m/>
  </r>
  <r>
    <x v="2839"/>
    <n v="63523.753905999998"/>
    <n v="359.94"/>
    <n v="220.24342451247762"/>
    <m/>
    <n v="41.503221836073969"/>
    <s v=""/>
    <m/>
    <m/>
    <n v="13635.685950621633"/>
    <e v="#VALUE!"/>
    <m/>
    <n v="21061.607928206278"/>
    <n v="2.0001758241743106E-2"/>
    <m/>
  </r>
  <r>
    <x v="2840"/>
    <n v="63075.195312999997"/>
    <n v="368.14"/>
    <n v="230.25096443184103"/>
    <m/>
    <n v="41.20908364707438"/>
    <s v=""/>
    <m/>
    <m/>
    <n v="13539.400644283289"/>
    <e v="#VALUE!"/>
    <m/>
    <n v="22018.616667850009"/>
    <n v="2.0001758241743106E-2"/>
    <m/>
  </r>
  <r>
    <x v="2841"/>
    <n v="63258.503905999998"/>
    <n v="357.23"/>
    <n v="216.57796132043097"/>
    <m/>
    <n v="41.327769451148441"/>
    <s v=""/>
    <m/>
    <m/>
    <n v="13578.748734603912"/>
    <e v="#VALUE!"/>
    <m/>
    <n v="20711.084189315792"/>
    <n v="2.0001758241743106E-2"/>
    <m/>
  </r>
  <r>
    <x v="2842"/>
    <n v="56191.585937999997"/>
    <n v="323.51"/>
    <n v="175.62828003055102"/>
    <m/>
    <n v="36.707975085080093"/>
    <s v=""/>
    <m/>
    <m/>
    <n v="12061.800063827208"/>
    <e v="#VALUE!"/>
    <m/>
    <n v="16795.116509365405"/>
    <n v="2.0001758241743106E-2"/>
    <m/>
  </r>
  <r>
    <x v="2843"/>
    <n v="55681.792969000002"/>
    <n v="326.85000000000002"/>
    <n v="179.23337937827009"/>
    <m/>
    <n v="36.373998629299571"/>
    <s v=""/>
    <m/>
    <m/>
    <n v="11952.370497756454"/>
    <e v="#VALUE!"/>
    <m/>
    <n v="17139.86772803159"/>
    <n v="2.0001758241743106E-2"/>
    <m/>
  </r>
  <r>
    <x v="2844"/>
    <n v="56471.128905999998"/>
    <n v="320.49"/>
    <n v="172.23763631762165"/>
    <m/>
    <n v="36.888670308969857"/>
    <s v=""/>
    <m/>
    <m/>
    <n v="12121.805335666042"/>
    <e v="#VALUE!"/>
    <m/>
    <n v="16470.873419411495"/>
    <n v="2.0001758241743106E-2"/>
    <m/>
  </r>
  <r>
    <x v="2845"/>
    <n v="53857.105469000002"/>
    <n v="304.02"/>
    <n v="154.51661455371769"/>
    <m/>
    <n v="35.180194496828641"/>
    <s v=""/>
    <m/>
    <m/>
    <n v="11560.692358822118"/>
    <e v="#VALUE!"/>
    <m/>
    <n v="14776.233893601677"/>
    <n v="2.4998241758260945E-2"/>
    <m/>
  </r>
  <r>
    <x v="2846"/>
    <n v="51739.808594000002"/>
    <n v="292.44"/>
    <n v="142.72865051115551"/>
    <m/>
    <n v="33.796267701660561"/>
    <s v=""/>
    <m/>
    <m/>
    <n v="11106.20417957417"/>
    <e v="#VALUE!"/>
    <m/>
    <n v="13648.965383834327"/>
    <n v="2.4998241758260945E-2"/>
    <m/>
  </r>
  <r>
    <x v="2847"/>
    <n v="49077.792969000002"/>
    <n v="311.2"/>
    <n v="160.98314028498751"/>
    <m/>
    <n v="32.054945062497708"/>
    <s v=""/>
    <m/>
    <m/>
    <n v="10534.789443728101"/>
    <e v="#VALUE!"/>
    <m/>
    <n v="15394.619799610628"/>
    <n v="2.4998241758260945E-2"/>
    <m/>
  </r>
  <r>
    <x v="2848"/>
    <n v="54030.304687999997"/>
    <n v="314.95999999999998"/>
    <n v="164.85357203554841"/>
    <m/>
    <n v="35.288737855994746"/>
    <s v=""/>
    <m/>
    <m/>
    <n v="11597.870422333157"/>
    <e v="#VALUE!"/>
    <m/>
    <n v="15764.74442977218"/>
    <n v="2.4998241758260945E-2"/>
    <m/>
  </r>
  <r>
    <x v="2849"/>
    <n v="55036.636719000002"/>
    <n v="319.06"/>
    <n v="169.12538492596681"/>
    <m/>
    <n v="35.945066516789943"/>
    <s v=""/>
    <m/>
    <m/>
    <n v="11813.88453820346"/>
    <e v="#VALUE!"/>
    <m/>
    <n v="16173.252644897362"/>
    <n v="2.4998241758260945E-2"/>
    <m/>
  </r>
  <r>
    <x v="2850"/>
    <n v="54858.089844000002"/>
    <n v="303.68"/>
    <n v="152.80209831412654"/>
    <m/>
    <n v="35.827522958028986"/>
    <s v=""/>
    <m/>
    <m/>
    <n v="11775.55857405204"/>
    <e v="#VALUE!"/>
    <m/>
    <n v="14612.2768133631"/>
    <n v="2.0001758241743106E-2"/>
    <m/>
  </r>
  <r>
    <x v="2851"/>
    <n v="53568.664062999997"/>
    <n v="328.33"/>
    <n v="177.58712020478566"/>
    <m/>
    <n v="34.984495347502289"/>
    <s v=""/>
    <m/>
    <m/>
    <n v="11498.776993537002"/>
    <e v="#VALUE!"/>
    <m/>
    <n v="16982.437987112458"/>
    <n v="2.0001758241743106E-2"/>
    <m/>
  </r>
  <r>
    <x v="2852"/>
    <n v="56620.273437999997"/>
    <n v="330.97"/>
    <n v="180.37845958919004"/>
    <m/>
    <n v="36.974545915165471"/>
    <s v=""/>
    <m/>
    <m/>
    <n v="12153.819942400614"/>
    <e v="#VALUE!"/>
    <m/>
    <n v="17249.370340888836"/>
    <n v="2.0001758241743106E-2"/>
    <m/>
  </r>
  <r>
    <x v="2853"/>
    <n v="57214.179687999997"/>
    <n v="312.27"/>
    <n v="159.97641315123835"/>
    <m/>
    <n v="37.361410061975313"/>
    <s v=""/>
    <m/>
    <m/>
    <n v="12281.304837595804"/>
    <e v="#VALUE!"/>
    <m/>
    <n v="15298.347721437822"/>
    <n v="2.0001758241743106E-2"/>
    <m/>
  </r>
  <r>
    <x v="2854"/>
    <n v="53252.164062999997"/>
    <n v="328.24"/>
    <n v="176.31830970745463"/>
    <m/>
    <n v="34.773270640447258"/>
    <s v=""/>
    <m/>
    <m/>
    <n v="11430.838713161475"/>
    <e v="#VALUE!"/>
    <m/>
    <n v="16861.103199074485"/>
    <n v="2.0001758241743106E-2"/>
    <m/>
  </r>
  <r>
    <x v="2855"/>
    <n v="57441.308594000002"/>
    <n v="321.89"/>
    <n v="169.47614219884275"/>
    <m/>
    <n v="37.507774888121254"/>
    <s v=""/>
    <m/>
    <m/>
    <n v="12330.059173447984"/>
    <e v="#VALUE!"/>
    <m/>
    <n v="16206.795131696379"/>
    <n v="1.5001318681335439E-2"/>
    <m/>
  </r>
  <r>
    <x v="2856"/>
    <n v="56413.953125"/>
    <n v="330.81"/>
    <n v="178.84764353190391"/>
    <m/>
    <n v="36.835978029977703"/>
    <s v=""/>
    <m/>
    <m/>
    <n v="12109.532273295528"/>
    <e v="#VALUE!"/>
    <m/>
    <n v="17102.980283250879"/>
    <n v="1.5001318681335439E-2"/>
    <m/>
  </r>
  <r>
    <x v="2857"/>
    <n v="58250.871094000002"/>
    <n v="319.07"/>
    <n v="166.09412251966597"/>
    <m/>
    <n v="38.032439675377191"/>
    <s v=""/>
    <m/>
    <m/>
    <n v="12503.835742504893"/>
    <e v="#VALUE!"/>
    <m/>
    <n v="15883.37674748821"/>
    <n v="1.5001318681335439E-2"/>
    <m/>
  </r>
  <r>
    <x v="2858"/>
    <n v="55847.242187999997"/>
    <n v="325.29000000000002"/>
    <n v="172.5492850763566"/>
    <m/>
    <n v="36.462142922348249"/>
    <s v=""/>
    <m/>
    <m/>
    <n v="11987.88498568168"/>
    <e v="#VALUE!"/>
    <m/>
    <n v="16500.676007081558"/>
    <n v="1.5001318681335439E-2"/>
    <m/>
  </r>
  <r>
    <x v="2859"/>
    <n v="56714.53125"/>
    <n v="311.77999999999997"/>
    <n v="158.19773619767548"/>
    <m/>
    <n v="37.027424099612169"/>
    <s v=""/>
    <m/>
    <m/>
    <n v="12174.052844957456"/>
    <e v="#VALUE!"/>
    <m/>
    <n v="15128.255030998587"/>
    <n v="1.5001318681335439E-2"/>
    <m/>
  </r>
  <r>
    <x v="2860"/>
    <n v="49735.433594000002"/>
    <n v="276.8"/>
    <n v="122.68528245849342"/>
    <m/>
    <n v="32.470109872577375"/>
    <s v=""/>
    <m/>
    <m/>
    <n v="10675.955235726793"/>
    <e v="#VALUE!"/>
    <m/>
    <n v="11732.242737424569"/>
    <n v="1.5001318681335439E-2"/>
    <m/>
  </r>
  <r>
    <x v="2861"/>
    <n v="49682.980469000002"/>
    <n v="287.20999999999998"/>
    <n v="131.89755110266591"/>
    <m/>
    <n v="32.435021278569316"/>
    <s v=""/>
    <m/>
    <m/>
    <n v="10664.695914675222"/>
    <e v="#VALUE!"/>
    <m/>
    <n v="12613.200662694557"/>
    <n v="1.5001318681335439E-2"/>
    <m/>
  </r>
  <r>
    <x v="2862"/>
    <n v="46415.898437999997"/>
    <n v="251.93"/>
    <n v="99.458197509667343"/>
    <m/>
    <n v="30.299774481294428"/>
    <s v=""/>
    <m/>
    <m/>
    <n v="9963.400701304221"/>
    <e v="#VALUE!"/>
    <m/>
    <n v="9511.0651581611255"/>
    <n v="1.5001318681335439E-2"/>
    <m/>
  </r>
  <r>
    <x v="2863"/>
    <n v="43488.058594000002"/>
    <n v="246.91"/>
    <n v="95.483174755122718"/>
    <m/>
    <n v="28.387774806281392"/>
    <s v=""/>
    <m/>
    <m/>
    <n v="9334.9254905101989"/>
    <e v="#VALUE!"/>
    <m/>
    <n v="9130.9386188683511"/>
    <n v="1.5001318681335439E-2"/>
    <m/>
  </r>
  <r>
    <x v="2864"/>
    <n v="42944.976562999997"/>
    <n v="225.42"/>
    <n v="78.852874351143797"/>
    <m/>
    <n v="28.032536581867941"/>
    <s v=""/>
    <m/>
    <m/>
    <n v="9218.3502636887497"/>
    <e v="#VALUE!"/>
    <m/>
    <n v="7540.6034358215993"/>
    <n v="1.5001318681335439E-2"/>
    <m/>
  </r>
  <r>
    <x v="2865"/>
    <n v="36753.667969000002"/>
    <n v="230.46"/>
    <n v="82.369083445821957"/>
    <m/>
    <n v="23.990506185466721"/>
    <s v=""/>
    <m/>
    <m/>
    <n v="7889.3554480471203"/>
    <e v="#VALUE!"/>
    <m/>
    <n v="7876.8541888673908"/>
    <n v="1.5001318681335439E-2"/>
    <m/>
  </r>
  <r>
    <x v="2866"/>
    <n v="40596.949219000002"/>
    <n v="206.61"/>
    <n v="65.312764083486215"/>
    <m/>
    <n v="26.498471200540589"/>
    <s v=""/>
    <m/>
    <m/>
    <n v="8714.3346553915198"/>
    <e v="#VALUE!"/>
    <m/>
    <n v="6245.7793365626094"/>
    <n v="1.5001318681335439E-2"/>
    <m/>
  </r>
  <r>
    <x v="2867"/>
    <n v="34700.363280999998"/>
    <n v="227.13"/>
    <n v="78.258185485329136"/>
    <m/>
    <n v="22.647878708071662"/>
    <s v=""/>
    <m/>
    <m/>
    <n v="7448.6035062154415"/>
    <e v="#VALUE!"/>
    <m/>
    <n v="7483.7340706690038"/>
    <n v="1.5001318681335439E-2"/>
    <m/>
  </r>
  <r>
    <x v="2868"/>
    <n v="38795.78125"/>
    <n v="213.42"/>
    <n v="68.802358102911214"/>
    <m/>
    <n v="25.320175245765366"/>
    <s v=""/>
    <m/>
    <m/>
    <n v="8327.7050993683315"/>
    <e v="#VALUE!"/>
    <m/>
    <n v="6579.4849226813849"/>
    <n v="1.5001318681335439E-2"/>
    <m/>
  </r>
  <r>
    <x v="2869"/>
    <n v="38392.625"/>
    <n v="220.49"/>
    <n v="73.352069527864074"/>
    <m/>
    <n v="25.056402020620091"/>
    <s v=""/>
    <m/>
    <m/>
    <n v="8241.1656290756127"/>
    <e v="#VALUE!"/>
    <m/>
    <n v="7014.5682330274294"/>
    <n v="1.5001318681335439E-2"/>
    <m/>
  </r>
  <r>
    <x v="2870"/>
    <n v="39316.890625"/>
    <n v="221.95"/>
    <n v="74.314630197135344"/>
    <m/>
    <n v="25.658943015106594"/>
    <s v=""/>
    <m/>
    <m/>
    <n v="8439.5637875991852"/>
    <e v="#VALUE!"/>
    <m/>
    <n v="7106.6167264985925"/>
    <n v="1.5001318681335439E-2"/>
    <m/>
  </r>
  <r>
    <x v="2871"/>
    <n v="38507.082030999998"/>
    <n v="204.58"/>
    <n v="62.675304622929374"/>
    <m/>
    <n v="25.129792600809505"/>
    <s v=""/>
    <m/>
    <m/>
    <n v="8265.734393255796"/>
    <e v="#VALUE!"/>
    <m/>
    <n v="5993.5623307303213"/>
    <n v="1.5001318681335439E-2"/>
    <m/>
  </r>
  <r>
    <x v="2872"/>
    <n v="37293.792969000002"/>
    <n v="205.54"/>
    <n v="63.23336436522105"/>
    <m/>
    <n v="24.33546420600354"/>
    <s v=""/>
    <m/>
    <m/>
    <n v="8005.2959336326849"/>
    <e v="#VALUE!"/>
    <m/>
    <n v="6046.9288978307031"/>
    <n v="1.5001318681335439E-2"/>
    <m/>
  </r>
  <r>
    <x v="2873"/>
    <n v="36699.921875"/>
    <n v="217.22"/>
    <n v="70.411560307878389"/>
    <m/>
    <n v="23.947319881763825"/>
    <s v=""/>
    <m/>
    <m/>
    <n v="7877.8185848456624"/>
    <e v="#VALUE!"/>
    <m/>
    <n v="6733.3709512574778"/>
    <n v="1.5001318681335439E-2"/>
    <m/>
  </r>
  <r>
    <x v="2874"/>
    <n v="37599.410155999998"/>
    <n v="221.06"/>
    <n v="72.89233340199317"/>
    <m/>
    <n v="24.533612639197933"/>
    <s v=""/>
    <m/>
    <m/>
    <n v="8070.8981647163664"/>
    <e v="#VALUE!"/>
    <m/>
    <n v="6970.6042324904829"/>
    <n v="2.0001758241743106E-2"/>
    <m/>
  </r>
  <r>
    <x v="2875"/>
    <n v="39242.484375"/>
    <n v="211.03"/>
    <n v="66.269849330190254"/>
    <m/>
    <n v="25.605052008182529"/>
    <s v=""/>
    <m/>
    <m/>
    <n v="8423.5921203821508"/>
    <e v="#VALUE!"/>
    <m/>
    <n v="6337.30422210492"/>
    <n v="2.0001758241743106E-2"/>
    <m/>
  </r>
  <r>
    <x v="2876"/>
    <n v="35835.265625"/>
    <n v="203.56"/>
    <n v="61.556220457966752"/>
    <m/>
    <n v="23.380074201129297"/>
    <s v=""/>
    <m/>
    <m/>
    <n v="7692.2158716041113"/>
    <e v="#VALUE!"/>
    <m/>
    <n v="5886.5456877895394"/>
    <n v="2.0001758241743106E-2"/>
    <m/>
  </r>
  <r>
    <x v="2877"/>
    <n v="33589.519530999998"/>
    <n v="187.96"/>
    <n v="52.115178320517408"/>
    <m/>
    <n v="21.914307187094035"/>
    <s v=""/>
    <m/>
    <m/>
    <n v="7210.1554362599891"/>
    <e v="#VALUE!"/>
    <m/>
    <n v="4983.7104346019132"/>
    <n v="2.0001758241743106E-2"/>
    <m/>
  </r>
  <r>
    <x v="2878"/>
    <n v="33416.976562999997"/>
    <n v="207.72"/>
    <n v="63.065268615808307"/>
    <m/>
    <n v="21.801170120020668"/>
    <s v=""/>
    <m/>
    <m/>
    <n v="7173.1182402511122"/>
    <e v="#VALUE!"/>
    <m/>
    <n v="6030.8541079641454"/>
    <n v="2.0001758241743106E-2"/>
    <m/>
  </r>
  <r>
    <x v="2879"/>
    <n v="37389.515625"/>
    <n v="209.46"/>
    <n v="64.114179438332471"/>
    <m/>
    <n v="24.392211948368629"/>
    <s v=""/>
    <m/>
    <m/>
    <n v="8025.8432721528043"/>
    <e v="#VALUE!"/>
    <m/>
    <n v="6131.1601604356674"/>
    <n v="2.4998241758260945E-2"/>
    <m/>
  </r>
  <r>
    <x v="2880"/>
    <n v="36697.03125"/>
    <n v="213.16"/>
    <n v="66.371354552964874"/>
    <m/>
    <n v="23.939825148140194"/>
    <s v=""/>
    <m/>
    <m/>
    <n v="7877.1980979840182"/>
    <e v="#VALUE!"/>
    <m/>
    <n v="6347.0110417726419"/>
    <n v="2.4998241758260945E-2"/>
    <m/>
  </r>
  <r>
    <x v="2881"/>
    <n v="39016.96875"/>
    <n v="226.79"/>
    <n v="74.832504068194652"/>
    <m/>
    <n v="25.451281653137496"/>
    <s v=""/>
    <m/>
    <m/>
    <n v="8375.1840832247672"/>
    <e v="#VALUE!"/>
    <m/>
    <n v="7156.1403681358279"/>
    <n v="2.4998241758260945E-2"/>
    <m/>
  </r>
  <r>
    <x v="2882"/>
    <n v="40427.167969000002"/>
    <n v="228.26"/>
    <n v="75.793563811716183"/>
    <m/>
    <n v="26.370486769909334"/>
    <s v=""/>
    <m/>
    <m/>
    <n v="8677.8902757232499"/>
    <e v="#VALUE!"/>
    <m/>
    <n v="7248.0453299227174"/>
    <n v="2.4998241758260945E-2"/>
    <m/>
  </r>
  <r>
    <x v="2883"/>
    <n v="40168.691405999998"/>
    <n v="220.26"/>
    <n v="70.47237590737852"/>
    <m/>
    <n v="26.201201531383891"/>
    <s v=""/>
    <m/>
    <m/>
    <n v="8622.4070112442714"/>
    <e v="#VALUE!"/>
    <m/>
    <n v="6739.1866722735576"/>
    <n v="2.4998241758260945E-2"/>
    <m/>
  </r>
  <r>
    <x v="2884"/>
    <n v="38341.421875"/>
    <n v="214.94"/>
    <n v="67.060105734526317"/>
    <m/>
    <n v="25.008660712786469"/>
    <s v=""/>
    <m/>
    <m/>
    <n v="8230.1746266669143"/>
    <e v="#VALUE!"/>
    <m/>
    <n v="6412.8754705438814"/>
    <n v="2.4998241758260945E-2"/>
    <m/>
  </r>
  <r>
    <x v="2885"/>
    <n v="38099.476562999997"/>
    <n v="201.21"/>
    <n v="58.485764702601671"/>
    <m/>
    <n v="24.850202125043243"/>
    <s v=""/>
    <m/>
    <m/>
    <n v="8178.2398764545906"/>
    <e v="#VALUE!"/>
    <m/>
    <n v="5592.9217785920137"/>
    <n v="2.4998241758260945E-2"/>
    <m/>
  </r>
  <r>
    <x v="2886"/>
    <n v="35641.144530999998"/>
    <n v="185.66"/>
    <n v="49.428242852991907"/>
    <m/>
    <n v="23.244951654650286"/>
    <s v=""/>
    <m/>
    <m/>
    <n v="7650.5468248079787"/>
    <e v="#VALUE!"/>
    <m/>
    <n v="4726.7620990469159"/>
    <n v="2.4998241758260945E-2"/>
    <m/>
  </r>
  <r>
    <x v="2887"/>
    <n v="31622.376952999999"/>
    <n v="185.58"/>
    <n v="49.37976038273392"/>
    <m/>
    <n v="20.623397520902547"/>
    <s v=""/>
    <m/>
    <m/>
    <n v="6787.8986147661535"/>
    <e v="#VALUE!"/>
    <m/>
    <n v="4722.1257800184367"/>
    <n v="2.4998241758260945E-2"/>
    <m/>
  </r>
  <r>
    <x v="2888"/>
    <n v="32515.714843999998"/>
    <n v="187.9"/>
    <n v="50.608355308384681"/>
    <m/>
    <n v="21.205460308415979"/>
    <s v=""/>
    <m/>
    <m/>
    <n v="6979.6579831985036"/>
    <e v="#VALUE!"/>
    <m/>
    <n v="4839.6148023759424"/>
    <n v="2.4998241758260945E-2"/>
    <m/>
  </r>
  <r>
    <x v="2889"/>
    <n v="33682.800780999998"/>
    <n v="199.26"/>
    <n v="56.720923151499825"/>
    <m/>
    <n v="21.96601576050405"/>
    <s v=""/>
    <m/>
    <m/>
    <n v="7230.1787149844113"/>
    <e v="#VALUE!"/>
    <m/>
    <n v="5424.1521506814715"/>
    <n v="4.5000000000004051E-2"/>
    <m/>
  </r>
  <r>
    <x v="2890"/>
    <n v="34659.105469000002"/>
    <n v="183.53"/>
    <n v="47.75989458565941"/>
    <m/>
    <n v="22.602118116152486"/>
    <s v=""/>
    <m/>
    <m/>
    <n v="7439.7473141164319"/>
    <e v="#VALUE!"/>
    <m/>
    <n v="4567.2200052384869"/>
    <n v="4.5000000000004051E-2"/>
    <m/>
  </r>
  <r>
    <x v="2891"/>
    <n v="34679.121094000002"/>
    <n v="196.77"/>
    <n v="54.631230866767247"/>
    <m/>
    <n v="22.613405037734921"/>
    <s v=""/>
    <m/>
    <m/>
    <n v="7444.0437663854418"/>
    <e v="#VALUE!"/>
    <m/>
    <n v="5224.3174464715312"/>
    <n v="4.5000000000004051E-2"/>
    <m/>
  </r>
  <r>
    <x v="2892"/>
    <n v="34475.558594000002"/>
    <n v="207.6"/>
    <n v="60.637686610175223"/>
    <m/>
    <n v="22.480081806628132"/>
    <s v=""/>
    <m/>
    <m/>
    <n v="7400.34807539352"/>
    <e v="#VALUE!"/>
    <m/>
    <n v="5798.7074251317781"/>
    <n v="4.5000000000004051E-2"/>
    <m/>
  </r>
  <r>
    <x v="2893"/>
    <n v="35908.386719000002"/>
    <n v="197.9"/>
    <n v="54.964607698733019"/>
    <m/>
    <n v="23.413760182023111"/>
    <s v=""/>
    <m/>
    <m/>
    <n v="7707.9116737701061"/>
    <e v="#VALUE!"/>
    <m/>
    <n v="5256.1978630730855"/>
    <n v="4.5000000000004051E-2"/>
    <m/>
  </r>
  <r>
    <x v="2894"/>
    <n v="35035.984375"/>
    <n v="188.2"/>
    <n v="49.570556828259377"/>
    <m/>
    <n v="22.844323010511346"/>
    <s v=""/>
    <m/>
    <m/>
    <n v="7520.6462233848351"/>
    <e v="#VALUE!"/>
    <m/>
    <n v="4740.3714095469804"/>
    <n v="5.0000439560411711E-2"/>
    <m/>
  </r>
  <r>
    <x v="2895"/>
    <n v="33549.601562999997"/>
    <n v="189.65"/>
    <n v="50.328397682485921"/>
    <m/>
    <n v="21.874595527617942"/>
    <s v=""/>
    <m/>
    <m/>
    <n v="7201.5868482599717"/>
    <e v="#VALUE!"/>
    <m/>
    <n v="4812.8427987792711"/>
    <n v="5.0000439560411711E-2"/>
    <m/>
  </r>
  <r>
    <x v="2896"/>
    <n v="33723.507812999997"/>
    <n v="193.63"/>
    <n v="52.415789197302253"/>
    <m/>
    <n v="21.985694655444352"/>
    <s v=""/>
    <m/>
    <m/>
    <n v="7238.9166794497232"/>
    <e v="#VALUE!"/>
    <m/>
    <n v="5012.4574831905893"/>
    <n v="5.0000439560411711E-2"/>
    <m/>
  </r>
  <r>
    <x v="2897"/>
    <n v="34225.679687999997"/>
    <n v="197.64"/>
    <n v="54.580303784266604"/>
    <m/>
    <n v="22.312499701785725"/>
    <s v=""/>
    <m/>
    <m/>
    <n v="7346.7103402410457"/>
    <e v="#VALUE!"/>
    <m/>
    <n v="5219.4473521795899"/>
    <n v="5.0000439560411711E-2"/>
    <m/>
  </r>
  <r>
    <x v="2898"/>
    <n v="33889.605469000002"/>
    <n v="187.86"/>
    <n v="49.172749076120752"/>
    <m/>
    <n v="22.092830234192267"/>
    <s v=""/>
    <m/>
    <m/>
    <n v="7274.5703575636135"/>
    <e v="#VALUE!"/>
    <m/>
    <n v="4702.3295432579371"/>
    <n v="5.0000439560411711E-2"/>
    <m/>
  </r>
  <r>
    <x v="2899"/>
    <n v="32861.671875"/>
    <n v="190.65"/>
    <n v="50.627291398690453"/>
    <m/>
    <n v="21.422156788717821"/>
    <s v=""/>
    <m/>
    <m/>
    <n v="7053.9193600388289"/>
    <e v="#VALUE!"/>
    <m/>
    <n v="4841.4256374126571"/>
    <n v="5.0000439560411711E-2"/>
    <m/>
  </r>
  <r>
    <x v="2900"/>
    <n v="34254.015625"/>
    <n v="186.66"/>
    <n v="48.490853427297438"/>
    <m/>
    <n v="22.328066609958796"/>
    <s v=""/>
    <m/>
    <m/>
    <n v="7352.7927883693537"/>
    <e v="#VALUE!"/>
    <m/>
    <n v="4637.1207006545437"/>
    <n v="5.0000439560411711E-2"/>
    <m/>
  </r>
  <r>
    <x v="2901"/>
    <n v="33125.46875"/>
    <n v="183.64"/>
    <n v="46.916179870270113"/>
    <m/>
    <n v="21.591874957079444"/>
    <s v=""/>
    <m/>
    <m/>
    <n v="7110.5446556342076"/>
    <e v="#VALUE!"/>
    <m/>
    <n v="4486.5366042328842"/>
    <n v="5.0000439560411711E-2"/>
    <m/>
  </r>
  <r>
    <x v="2902"/>
    <n v="32723.845702999999"/>
    <n v="186.52"/>
    <n v="48.381972663867522"/>
    <m/>
    <n v="21.329533468928787"/>
    <s v=""/>
    <m/>
    <m/>
    <n v="7024.3342949000562"/>
    <e v="#VALUE!"/>
    <m/>
    <n v="4626.7085671011318"/>
    <n v="5.0000439560411711E-2"/>
    <m/>
  </r>
  <r>
    <x v="2903"/>
    <n v="32827.875"/>
    <n v="178.93"/>
    <n v="44.439090916099062"/>
    <m/>
    <n v="21.396783263580403"/>
    <s v=""/>
    <m/>
    <m/>
    <n v="7046.6646947321406"/>
    <e v="#VALUE!"/>
    <m/>
    <n v="4249.6556327735725"/>
    <n v="5.0000439560411711E-2"/>
    <m/>
  </r>
  <r>
    <x v="2904"/>
    <n v="31841.550781000002"/>
    <n v="181.9"/>
    <n v="45.908878530818015"/>
    <m/>
    <n v="20.753369756514118"/>
    <s v=""/>
    <m/>
    <m/>
    <n v="6834.9453540320028"/>
    <e v="#VALUE!"/>
    <m/>
    <n v="4390.2096154746105"/>
    <n v="5.0000439560411711E-2"/>
    <m/>
  </r>
  <r>
    <x v="2905"/>
    <n v="31800.011718999998"/>
    <n v="174.81"/>
    <n v="42.314922923633006"/>
    <m/>
    <n v="20.724677526713727"/>
    <s v=""/>
    <m/>
    <m/>
    <n v="6826.0287902383452"/>
    <e v="#VALUE!"/>
    <m/>
    <n v="4046.5240590160524"/>
    <n v="5.0000439560411711E-2"/>
    <m/>
  </r>
  <r>
    <x v="2906"/>
    <n v="30838.285156000002"/>
    <n v="169.28"/>
    <n v="39.632989163287888"/>
    <m/>
    <n v="20.097378784666752"/>
    <s v=""/>
    <m/>
    <m/>
    <n v="6619.5894572788357"/>
    <e v="#VALUE!"/>
    <m/>
    <n v="3790.0540305698291"/>
    <n v="5.0000439560411711E-2"/>
    <m/>
  </r>
  <r>
    <x v="2907"/>
    <n v="29796.285156000002"/>
    <n v="180.23"/>
    <n v="44.755032205535692"/>
    <m/>
    <n v="19.417799667287433"/>
    <s v=""/>
    <m/>
    <m/>
    <n v="6395.9190365796312"/>
    <e v="#VALUE!"/>
    <m/>
    <n v="4279.8687098775799"/>
    <n v="5.0000439560411711E-2"/>
    <m/>
  </r>
  <r>
    <x v="2908"/>
    <n v="32138.873047000001"/>
    <n v="184.44"/>
    <n v="46.840318485477233"/>
    <m/>
    <n v="20.943884523621726"/>
    <s v=""/>
    <m/>
    <m/>
    <n v="6898.7670395593168"/>
    <e v="#VALUE!"/>
    <m/>
    <n v="4479.2820732659084"/>
    <n v="5.0000439560411711E-2"/>
    <m/>
  </r>
  <r>
    <x v="2909"/>
    <n v="32305.958984000001"/>
    <n v="183.69"/>
    <n v="46.453842065586876"/>
    <m/>
    <n v="21.052221182113165"/>
    <s v=""/>
    <m/>
    <m/>
    <n v="6934.632857046563"/>
    <e v="#VALUE!"/>
    <m/>
    <n v="4442.323808349508"/>
    <n v="5.0000439560411711E-2"/>
    <m/>
  </r>
  <r>
    <x v="2910"/>
    <n v="35384.03125"/>
    <n v="224.63"/>
    <n v="67.136678934744154"/>
    <m/>
    <n v="23.056250695904339"/>
    <s v=""/>
    <m/>
    <m/>
    <n v="7595.3561955098767"/>
    <e v="#VALUE!"/>
    <m/>
    <n v="6420.1980715448699"/>
    <n v="5.0000439560411711E-2"/>
    <m/>
  </r>
  <r>
    <x v="2911"/>
    <n v="37276.035155999998"/>
    <n v="215.76"/>
    <n v="61.827236487873265"/>
    <m/>
    <n v="24.28844911145406"/>
    <s v=""/>
    <m/>
    <m/>
    <n v="8001.4841318050367"/>
    <e v="#VALUE!"/>
    <m/>
    <n v="5912.4626175538906"/>
    <n v="5.0000439560411711E-2"/>
    <m/>
  </r>
  <r>
    <x v="2912"/>
    <n v="39503.1875"/>
    <n v="230.26"/>
    <n v="70.128990084304831"/>
    <m/>
    <n v="25.738954874939825"/>
    <s v=""/>
    <m/>
    <m/>
    <n v="8479.5533273364181"/>
    <e v="#VALUE!"/>
    <m/>
    <n v="6706.3491081569828"/>
    <n v="5.0000439560411711E-2"/>
    <m/>
  </r>
  <r>
    <x v="2913"/>
    <n v="39995.453125"/>
    <n v="226.3"/>
    <n v="67.708769970999754"/>
    <m/>
    <n v="26.059020414821859"/>
    <s v=""/>
    <m/>
    <m/>
    <n v="8585.2205628829706"/>
    <e v="#VALUE!"/>
    <m/>
    <n v="6474.9064340375444"/>
    <n v="5.0000439560411711E-2"/>
    <m/>
  </r>
  <r>
    <x v="2914"/>
    <n v="40027.484375"/>
    <n v="227.4"/>
    <n v="68.35886027469887"/>
    <m/>
    <n v="26.07921157042249"/>
    <s v=""/>
    <m/>
    <m/>
    <n v="8592.0962281065986"/>
    <e v="#VALUE!"/>
    <m/>
    <n v="6537.0737705868523"/>
    <n v="5.0000439560411711E-2"/>
    <m/>
  </r>
  <r>
    <x v="2915"/>
    <n v="39907.261719000002"/>
    <n v="223.01"/>
    <n v="65.696004655691752"/>
    <m/>
    <n v="25.998852435905164"/>
    <s v=""/>
    <m/>
    <m/>
    <n v="8566.2898441861616"/>
    <e v="#VALUE!"/>
    <m/>
    <n v="6282.4281613429248"/>
    <n v="5.0000439560411711E-2"/>
    <m/>
  </r>
  <r>
    <x v="2916"/>
    <n v="39178.402344000002"/>
    <n v="216.1"/>
    <n v="61.617458211880802"/>
    <m/>
    <n v="25.523349535995109"/>
    <s v=""/>
    <m/>
    <m/>
    <n v="8409.8365975097622"/>
    <e v="#VALUE!"/>
    <m/>
    <n v="5892.4017789132431"/>
    <n v="5.0000439560411711E-2"/>
    <m/>
  </r>
  <r>
    <x v="2917"/>
    <n v="38213.332030999998"/>
    <n v="226.78"/>
    <n v="67.699851232011426"/>
    <m/>
    <n v="24.893992267456365"/>
    <s v=""/>
    <m/>
    <m/>
    <n v="8202.6795121805644"/>
    <e v="#VALUE!"/>
    <m/>
    <n v="6474.0535459924104"/>
    <n v="5.0000439560411711E-2"/>
    <m/>
  </r>
  <r>
    <x v="2918"/>
    <n v="39744.515625"/>
    <n v="231.94"/>
    <n v="70.77220973660414"/>
    <m/>
    <n v="25.890804610857092"/>
    <s v=""/>
    <m/>
    <m/>
    <n v="8531.3555953261493"/>
    <e v="#VALUE!"/>
    <m/>
    <n v="6767.8594127594151"/>
    <n v="5.0000439560411711E-2"/>
    <m/>
  </r>
  <r>
    <x v="2919"/>
    <n v="40865.867187999997"/>
    <n v="244.56"/>
    <n v="78.46437749555794"/>
    <m/>
    <n v="26.620594758482973"/>
    <s v=""/>
    <m/>
    <m/>
    <n v="8772.059218980583"/>
    <e v="#VALUE!"/>
    <m/>
    <n v="7503.4519591234748"/>
    <n v="5.0000439560411711E-2"/>
    <m/>
  </r>
  <r>
    <x v="2920"/>
    <n v="43791.925780999998"/>
    <n v="262.10000000000002"/>
    <n v="89.687334480342528"/>
    <m/>
    <n v="28.524442691135398"/>
    <s v=""/>
    <m/>
    <m/>
    <n v="9400.1520754938574"/>
    <e v="#VALUE!"/>
    <m/>
    <n v="8576.689538551258"/>
    <n v="5.0000439560411711E-2"/>
    <m/>
  </r>
  <r>
    <x v="2921"/>
    <n v="46280.847655999998"/>
    <n v="259.08"/>
    <n v="87.610079748162704"/>
    <m/>
    <n v="30.144849842281797"/>
    <s v=""/>
    <m/>
    <m/>
    <n v="9934.4113872680446"/>
    <e v="#VALUE!"/>
    <m/>
    <n v="8378.0442222017391"/>
    <n v="5.0000439560411711E-2"/>
    <m/>
  </r>
  <r>
    <x v="2922"/>
    <n v="45599.703125"/>
    <n v="264.49"/>
    <n v="91.258076438946588"/>
    <m/>
    <n v="29.700415960641728"/>
    <s v=""/>
    <m/>
    <m/>
    <n v="9788.2003663412379"/>
    <e v="#VALUE!"/>
    <m/>
    <n v="8726.8976610490408"/>
    <n v="5.0000439560411711E-2"/>
    <m/>
  </r>
  <r>
    <x v="2923"/>
    <n v="45576.878905999998"/>
    <n v="252.64"/>
    <n v="83.070866205585318"/>
    <m/>
    <n v="29.684777243839353"/>
    <s v=""/>
    <m/>
    <m/>
    <n v="9783.3010355678598"/>
    <e v="#VALUE!"/>
    <m/>
    <n v="7943.9648114416104"/>
    <n v="5.0550329670318958E-2"/>
    <m/>
  </r>
  <r>
    <x v="2924"/>
    <n v="44439.691405999998"/>
    <n v="264.73"/>
    <n v="91.010673695079007"/>
    <m/>
    <n v="28.94335981210827"/>
    <s v=""/>
    <m/>
    <m/>
    <n v="9539.1981502138515"/>
    <e v="#VALUE!"/>
    <m/>
    <n v="8703.2388407994222"/>
    <n v="5.0550329670318958E-2"/>
    <m/>
  </r>
  <r>
    <x v="2925"/>
    <n v="47019.960937999997"/>
    <n v="262.3"/>
    <n v="89.307931698371732"/>
    <m/>
    <n v="30.621485978302854"/>
    <s v=""/>
    <m/>
    <m/>
    <n v="10093.065685472755"/>
    <e v="#VALUE!"/>
    <m/>
    <n v="8540.407716933074"/>
    <n v="5.0550329670318958E-2"/>
    <m/>
  </r>
  <r>
    <x v="2926"/>
    <n v="45936.457030999998"/>
    <n v="258.83999999999997"/>
    <n v="86.941446617749577"/>
    <m/>
    <n v="29.915081500754834"/>
    <s v=""/>
    <m/>
    <m/>
    <n v="9860.4862471734068"/>
    <e v="#VALUE!"/>
    <m/>
    <n v="8314.1036579295342"/>
    <n v="5.0550329670318958E-2"/>
    <m/>
  </r>
  <r>
    <x v="2927"/>
    <n v="44686.75"/>
    <n v="255.2"/>
    <n v="84.486106353269079"/>
    <m/>
    <n v="29.100480555670547"/>
    <s v=""/>
    <m/>
    <m/>
    <n v="9592.230491535669"/>
    <e v="#VALUE!"/>
    <m/>
    <n v="8079.3024869284145"/>
    <n v="5.0550329670318958E-2"/>
    <m/>
  </r>
  <r>
    <x v="2928"/>
    <n v="44741.882812999997"/>
    <n v="265.83999999999997"/>
    <n v="91.520120835644775"/>
    <m/>
    <n v="29.135625277844557"/>
    <s v=""/>
    <m/>
    <m/>
    <n v="9604.0650207852268"/>
    <e v="#VALUE!"/>
    <m/>
    <n v="8751.9566445590244"/>
    <n v="6.9998241758264995E-2"/>
    <m/>
  </r>
  <r>
    <x v="2929"/>
    <n v="46723.121094000002"/>
    <n v="277.55"/>
    <n v="99.571001874890698"/>
    <m/>
    <n v="30.425002953239012"/>
    <s v=""/>
    <m/>
    <m/>
    <n v="10029.34755419851"/>
    <e v="#VALUE!"/>
    <m/>
    <n v="9521.852500930534"/>
    <n v="6.9998241758264995E-2"/>
    <m/>
  </r>
  <r>
    <x v="2930"/>
    <n v="49291.675780999998"/>
    <n v="280.36"/>
    <n v="101.55085908149263"/>
    <m/>
    <n v="32.095079466612837"/>
    <s v=""/>
    <m/>
    <m/>
    <n v="10580.700440407916"/>
    <e v="#VALUE!"/>
    <m/>
    <n v="9711.1838116454255"/>
    <n v="6.9998241758264995E-2"/>
    <m/>
  </r>
  <r>
    <x v="2931"/>
    <n v="49562.347655999998"/>
    <n v="274.56"/>
    <n v="97.337552368815835"/>
    <m/>
    <n v="32.270480956313385"/>
    <s v=""/>
    <m/>
    <m/>
    <n v="10638.801488539099"/>
    <e v="#VALUE!"/>
    <m/>
    <n v="9308.2704703726595"/>
    <n v="6.9998241758264995E-2"/>
    <m/>
  </r>
  <r>
    <x v="2932"/>
    <n v="47727.257812999997"/>
    <n v="277.77999999999997"/>
    <n v="99.608801261457558"/>
    <m/>
    <n v="31.074828983562043"/>
    <s v=""/>
    <m/>
    <m/>
    <n v="10244.890435559591"/>
    <e v="#VALUE!"/>
    <m/>
    <n v="9525.4672097989605"/>
    <n v="6.9998241758264995E-2"/>
    <m/>
  </r>
  <r>
    <x v="2933"/>
    <n v="49002.640625"/>
    <n v="266.97000000000003"/>
    <n v="91.845163828043326"/>
    <m/>
    <n v="31.904389938893988"/>
    <s v=""/>
    <m/>
    <m/>
    <n v="10518.657623767436"/>
    <e v="#VALUE!"/>
    <m/>
    <n v="8783.0401063280351"/>
    <n v="5.5606153846140066E-2"/>
    <m/>
  </r>
  <r>
    <x v="2934"/>
    <n v="46894.554687999997"/>
    <n v="275.5"/>
    <n v="97.702636661212438"/>
    <m/>
    <n v="30.531073407646929"/>
    <s v=""/>
    <m/>
    <m/>
    <n v="10066.146617626489"/>
    <e v="#VALUE!"/>
    <m/>
    <n v="9343.1830324354069"/>
    <n v="5.5606153846140066E-2"/>
    <m/>
  </r>
  <r>
    <x v="2935"/>
    <n v="48834.851562999997"/>
    <n v="277.25"/>
    <n v="98.908496374521036"/>
    <m/>
    <n v="31.791836639671914"/>
    <s v=""/>
    <m/>
    <m/>
    <n v="10482.640877043574"/>
    <e v="#VALUE!"/>
    <m/>
    <n v="9458.4979143863366"/>
    <n v="5.5606153846140066E-2"/>
    <m/>
  </r>
  <r>
    <x v="2936"/>
    <n v="47024.339844000002"/>
    <n v="269.41000000000003"/>
    <n v="93.303560257813032"/>
    <m/>
    <n v="30.61238381728792"/>
    <s v=""/>
    <m/>
    <m/>
    <n v="10094.005639164909"/>
    <e v="#VALUE!"/>
    <m/>
    <n v="8922.5047640162156"/>
    <n v="5.5606153846140066E-2"/>
    <m/>
  </r>
  <r>
    <x v="2937"/>
    <n v="47099.773437999997"/>
    <n v="274.69"/>
    <n v="96.9492022268943"/>
    <m/>
    <n v="30.660692308008233"/>
    <s v=""/>
    <m/>
    <m/>
    <n v="10110.197830820218"/>
    <e v="#VALUE!"/>
    <m/>
    <n v="9271.1330237218917"/>
    <n v="5.5606153846140066E-2"/>
    <m/>
  </r>
  <r>
    <x v="2938"/>
    <n v="48807.847655999998"/>
    <n v="280.74"/>
    <n v="101.20771805271278"/>
    <m/>
    <n v="31.77177596458527"/>
    <s v=""/>
    <m/>
    <m/>
    <n v="10476.844355700759"/>
    <e v="#VALUE!"/>
    <m/>
    <n v="9678.3696569062304"/>
    <n v="4.5000000000004051E-2"/>
    <m/>
  </r>
  <r>
    <x v="2939"/>
    <n v="49288.25"/>
    <n v="288.33999999999997"/>
    <n v="106.67465458669633"/>
    <m/>
    <n v="32.083661821428073"/>
    <s v=""/>
    <m/>
    <m/>
    <n v="10579.965079680955"/>
    <e v="#VALUE!"/>
    <m/>
    <n v="10201.166076831245"/>
    <n v="4.5000000000004051E-2"/>
    <m/>
  </r>
  <r>
    <x v="2940"/>
    <n v="52660.480469000002"/>
    <n v="265.89999999999998"/>
    <n v="90.027859185114664"/>
    <m/>
    <n v="34.275210748289517"/>
    <s v=""/>
    <m/>
    <m/>
    <n v="11303.830921999483"/>
    <e v="#VALUE!"/>
    <m/>
    <n v="8609.2534974419923"/>
    <n v="4.5000000000004051E-2"/>
    <m/>
  </r>
  <r>
    <x v="2941"/>
    <n v="46827.761719000002"/>
    <n v="264.64"/>
    <n v="89.164015256127172"/>
    <m/>
    <n v="30.478066525509949"/>
    <s v=""/>
    <m/>
    <m/>
    <n v="10051.809178590041"/>
    <e v="#VALUE!"/>
    <m/>
    <n v="8526.6451644859953"/>
    <n v="4.5000000000004051E-2"/>
    <m/>
  </r>
  <r>
    <x v="2942"/>
    <n v="45774.742187999997"/>
    <n v="265.31"/>
    <n v="89.60481548113107"/>
    <m/>
    <n v="29.791928439293443"/>
    <s v=""/>
    <m/>
    <m/>
    <n v="9825.7733614084209"/>
    <e v="#VALUE!"/>
    <m/>
    <n v="8568.7983481020237"/>
    <n v="4.5000000000004051E-2"/>
    <m/>
  </r>
  <r>
    <x v="2943"/>
    <n v="46396.664062999997"/>
    <n v="259.86"/>
    <n v="85.913249707726521"/>
    <m/>
    <n v="30.195912707531168"/>
    <s v=""/>
    <m/>
    <m/>
    <n v="9959.2719481870081"/>
    <e v="#VALUE!"/>
    <m/>
    <n v="8215.7784514456871"/>
    <n v="4.5000000000004051E-2"/>
    <m/>
  </r>
  <r>
    <x v="2944"/>
    <n v="46057.214844000002"/>
    <n v="254.9"/>
    <n v="82.604022002823868"/>
    <m/>
    <n v="29.972651652719904"/>
    <s v=""/>
    <m/>
    <m/>
    <n v="9886.4075051738164"/>
    <e v="#VALUE!"/>
    <m/>
    <n v="7899.3210742499887"/>
    <n v="3.9999560439540165E-2"/>
    <m/>
  </r>
  <r>
    <x v="2945"/>
    <n v="44960.050780999998"/>
    <n v="264.56"/>
    <n v="88.854355945232342"/>
    <m/>
    <n v="29.257888717794003"/>
    <s v=""/>
    <m/>
    <m/>
    <n v="9650.8958472589802"/>
    <e v="#VALUE!"/>
    <m/>
    <n v="8497.0328252671425"/>
    <n v="3.9999560439540165E-2"/>
    <m/>
  </r>
  <r>
    <x v="2946"/>
    <n v="47098"/>
    <n v="274.25"/>
    <n v="95.351901446952567"/>
    <m/>
    <n v="30.648367905553396"/>
    <s v=""/>
    <m/>
    <m/>
    <n v="10109.817153638314"/>
    <e v="#VALUE!"/>
    <m/>
    <n v="9118.3851137898746"/>
    <n v="3.9999560439540165E-2"/>
    <m/>
  </r>
  <r>
    <x v="2947"/>
    <n v="48158.90625"/>
    <n v="270.45"/>
    <n v="92.69846617476064"/>
    <m/>
    <n v="31.337922214364252"/>
    <s v=""/>
    <m/>
    <m/>
    <n v="10337.545893810977"/>
    <e v="#VALUE!"/>
    <m/>
    <n v="8864.6403607309094"/>
    <n v="3.9999560439540165E-2"/>
    <m/>
  </r>
  <r>
    <x v="2948"/>
    <n v="47771.003905999998"/>
    <n v="270.22000000000003"/>
    <n v="92.529769399653404"/>
    <m/>
    <n v="31.084697658583082"/>
    <s v=""/>
    <m/>
    <m/>
    <n v="10254.280749403408"/>
    <e v="#VALUE!"/>
    <m/>
    <n v="8848.5080955160611"/>
    <n v="3.9999560439540165E-2"/>
    <m/>
  </r>
  <r>
    <x v="2949"/>
    <n v="47261.40625"/>
    <n v="249.04"/>
    <n v="77.996802462137367"/>
    <m/>
    <n v="30.750700132229159"/>
    <s v=""/>
    <m/>
    <m/>
    <n v="10144.89310822793"/>
    <e v="#VALUE!"/>
    <m/>
    <n v="7458.7383334943743"/>
    <n v="3.4999120879132498E-2"/>
    <m/>
  </r>
  <r>
    <x v="2950"/>
    <n v="43012.234375"/>
    <n v="239.05"/>
    <n v="71.730719332673559"/>
    <m/>
    <n v="27.985242101874004"/>
    <s v=""/>
    <m/>
    <m/>
    <n v="9232.7874835595267"/>
    <e v="#VALUE!"/>
    <m/>
    <n v="6859.5205070805023"/>
    <n v="3.4999120879132498E-2"/>
    <m/>
  </r>
  <r>
    <x v="2951"/>
    <n v="40677.953125"/>
    <n v="246.98"/>
    <n v="76.480646343604192"/>
    <m/>
    <n v="26.465789416031061"/>
    <s v=""/>
    <m/>
    <m/>
    <n v="8731.722541891806"/>
    <e v="#VALUE!"/>
    <m/>
    <n v="7313.7501877770537"/>
    <n v="3.4999120879132498E-2"/>
    <m/>
  </r>
  <r>
    <x v="2952"/>
    <n v="43560.296875"/>
    <n v="254.96"/>
    <n v="81.413169081178481"/>
    <m/>
    <n v="28.340355144397673"/>
    <s v=""/>
    <m/>
    <m/>
    <n v="9350.4317925273353"/>
    <e v="#VALUE!"/>
    <m/>
    <n v="7785.4412733370991"/>
    <n v="3.4999120879132498E-2"/>
    <m/>
  </r>
  <r>
    <x v="2953"/>
    <n v="44894.300780999998"/>
    <n v="241.32"/>
    <n v="72.693525390470683"/>
    <m/>
    <n v="29.207498666840188"/>
    <s v=""/>
    <m/>
    <m/>
    <n v="9636.7822866438437"/>
    <e v="#VALUE!"/>
    <m/>
    <n v="6951.5924667547224"/>
    <n v="3.4999120879132498E-2"/>
    <m/>
  </r>
  <r>
    <x v="2954"/>
    <n v="43234.183594000002"/>
    <n v="244.89"/>
    <n v="74.817572132994684"/>
    <m/>
    <n v="28.125257349627237"/>
    <s v=""/>
    <m/>
    <m/>
    <n v="9280.4299741426257"/>
    <e v="#VALUE!"/>
    <m/>
    <n v="7154.7124455293424"/>
    <n v="3.4999120879132498E-2"/>
    <m/>
  </r>
  <r>
    <x v="2955"/>
    <n v="42200.898437999997"/>
    <n v="236.13"/>
    <n v="69.456670362941665"/>
    <m/>
    <n v="27.452356864013503"/>
    <s v=""/>
    <m/>
    <m/>
    <n v="9058.6302375353662"/>
    <e v="#VALUE!"/>
    <m/>
    <n v="6642.0559997243645"/>
    <n v="3.4999120879132498E-2"/>
    <m/>
  </r>
  <r>
    <x v="2956"/>
    <n v="41064.984375"/>
    <n v="233.56"/>
    <n v="67.936662932551229"/>
    <m/>
    <n v="26.712731385382952"/>
    <s v=""/>
    <m/>
    <m/>
    <n v="8814.8007016914598"/>
    <e v="#VALUE!"/>
    <m/>
    <n v="6496.6995577887737"/>
    <n v="3.4999120879132498E-2"/>
    <m/>
  </r>
  <r>
    <x v="2957"/>
    <n v="41551.269530999998"/>
    <n v="247.61"/>
    <n v="76.101167480425048"/>
    <m/>
    <n v="27.028355898364421"/>
    <s v=""/>
    <m/>
    <m/>
    <n v="8919.1842001773493"/>
    <e v="#VALUE!"/>
    <m/>
    <n v="7277.4610906064463"/>
    <n v="3.4999120879132498E-2"/>
    <m/>
  </r>
  <r>
    <x v="2958"/>
    <n v="43816.742187999997"/>
    <n v="274.64999999999998"/>
    <n v="92.711219305369141"/>
    <m/>
    <n v="28.50126341331455"/>
    <s v=""/>
    <m/>
    <m/>
    <n v="9405.4790392116429"/>
    <e v="#VALUE!"/>
    <m/>
    <n v="8865.8599269328424"/>
    <n v="3.4999120879132498E-2"/>
    <m/>
  </r>
  <r>
    <x v="2959"/>
    <n v="48208.90625"/>
    <n v="283.04000000000002"/>
    <n v="98.340330005971325"/>
    <m/>
    <n v="31.355764577712954"/>
    <s v=""/>
    <m/>
    <m/>
    <n v="10348.27863952591"/>
    <e v="#VALUE!"/>
    <m/>
    <n v="9404.1648630415566"/>
    <n v="3.9999560439540165E-2"/>
    <m/>
  </r>
  <r>
    <x v="2960"/>
    <n v="49174.960937999997"/>
    <n v="293.08"/>
    <n v="105.30443845885077"/>
    <m/>
    <n v="31.983267949889662"/>
    <s v=""/>
    <m/>
    <m/>
    <n v="10555.647025786369"/>
    <e v="#VALUE!"/>
    <m/>
    <n v="10070.133993010948"/>
    <n v="3.9999560439540165E-2"/>
    <m/>
  </r>
  <r>
    <x v="2961"/>
    <n v="51486.664062999997"/>
    <n v="316.47000000000003"/>
    <n v="122.09806611872173"/>
    <m/>
    <n v="33.485922134794023"/>
    <s v=""/>
    <m/>
    <m/>
    <n v="11051.865461967191"/>
    <e v="#VALUE!"/>
    <m/>
    <n v="11676.087960751056"/>
    <n v="3.9999560439540165E-2"/>
    <m/>
  </r>
  <r>
    <x v="2962"/>
    <n v="55338.625"/>
    <n v="309.72000000000003"/>
    <n v="116.87566736273151"/>
    <m/>
    <n v="35.990225645095173"/>
    <s v=""/>
    <m/>
    <m/>
    <n v="11878.707806780714"/>
    <e v="#VALUE!"/>
    <m/>
    <n v="11176.676387911173"/>
    <n v="3.9999560439540165E-2"/>
    <m/>
  </r>
  <r>
    <x v="2963"/>
    <n v="53802.144530999998"/>
    <n v="313.77"/>
    <n v="119.91798295478867"/>
    <m/>
    <n v="34.990044000472068"/>
    <s v=""/>
    <m/>
    <m/>
    <n v="11548.894723385953"/>
    <e v="#VALUE!"/>
    <m/>
    <n v="11467.609287885885"/>
    <n v="3.9999560439540165E-2"/>
    <m/>
  </r>
  <r>
    <x v="2964"/>
    <n v="54734.125"/>
    <n v="329.98"/>
    <n v="132.26110037903641"/>
    <m/>
    <n v="35.593375015005158"/>
    <s v=""/>
    <m/>
    <m/>
    <n v="11748.948911087173"/>
    <e v="#VALUE!"/>
    <m/>
    <n v="12647.966433061811"/>
    <n v="3.9999560439540165E-2"/>
    <m/>
  </r>
  <r>
    <x v="2965"/>
    <n v="57526.832030999998"/>
    <n v="317.66000000000003"/>
    <n v="122.37042072257027"/>
    <m/>
    <n v="37.408487171027566"/>
    <s v=""/>
    <m/>
    <m/>
    <n v="12348.417199487745"/>
    <e v="#VALUE!"/>
    <m/>
    <n v="11702.132896695897"/>
    <n v="5.0000439560411711E-2"/>
    <m/>
  </r>
  <r>
    <x v="2966"/>
    <n v="56038.257812999997"/>
    <n v="328.52"/>
    <n v="130.72191623221875"/>
    <m/>
    <n v="36.439550259851018"/>
    <s v=""/>
    <m/>
    <m/>
    <n v="12028.887428295759"/>
    <e v="#VALUE!"/>
    <m/>
    <n v="12500.776145309324"/>
    <n v="5.0000439560411711E-2"/>
    <m/>
  </r>
  <r>
    <x v="2967"/>
    <n v="57372.832030999998"/>
    <n v="331.02"/>
    <n v="132.69565789367152"/>
    <m/>
    <n v="37.306402161840822"/>
    <s v=""/>
    <m/>
    <m/>
    <n v="12315.360342685752"/>
    <e v="#VALUE!"/>
    <m/>
    <n v="12689.522633959794"/>
    <n v="5.0000439560411711E-2"/>
    <m/>
  </r>
  <r>
    <x v="2968"/>
    <n v="57345.902344000002"/>
    <n v="353.05"/>
    <n v="150.34002686347227"/>
    <m/>
    <n v="37.287920732385267"/>
    <n v="40"/>
    <m/>
    <m/>
    <n v="12309.579753030677"/>
    <e v="#VALUE!"/>
    <n v="10335.489914810152"/>
    <n v="14376.831947303217"/>
    <n v="5.0000439560411711E-2"/>
    <m/>
  </r>
  <r>
    <x v="2969"/>
    <n v="61548.804687999997"/>
    <n v="350.11"/>
    <n v="147.78328386782422"/>
    <m/>
    <n v="40.017641374666049"/>
    <n v="40"/>
    <m/>
    <m/>
    <n v="13211.753395487636"/>
    <e v="#VALUE!"/>
    <n v="10249.421821481894"/>
    <n v="14132.333757780758"/>
    <n v="5.5000879120875604E-2"/>
    <m/>
  </r>
  <r>
    <x v="2970"/>
    <n v="62043.164062999997"/>
    <n v="368.09"/>
    <n v="162.94276865565186"/>
    <m/>
    <n v="40.338012743502439"/>
    <n v="41.9527"/>
    <m/>
    <m/>
    <n v="13317.870064761"/>
    <e v="#VALUE!"/>
    <n v="10775.783834421381"/>
    <n v="15582.016651613279"/>
    <n v="5.5000879120875604E-2"/>
    <m/>
  </r>
  <r>
    <x v="2971"/>
    <n v="64284.585937999997"/>
    <n v="382.19"/>
    <n v="175.40518393092697"/>
    <m/>
    <n v="41.794208821732454"/>
    <n v="43.261499999999998"/>
    <m/>
    <m/>
    <n v="13799.002285246268"/>
    <e v="#VALUE!"/>
    <n v="11188.559384056911"/>
    <n v="16773.782103623234"/>
    <n v="5.5000879120875604E-2"/>
    <m/>
  </r>
  <r>
    <x v="2972"/>
    <n v="66002.234375"/>
    <n v="359.58"/>
    <n v="154.63314229972798"/>
    <m/>
    <n v="42.909810012062877"/>
    <n v="40.758600000000001"/>
    <m/>
    <m/>
    <n v="14167.703963285732"/>
    <e v="#VALUE!"/>
    <n v="10526.65476155625"/>
    <n v="14787.377298698373"/>
    <n v="5.5000879120875604E-2"/>
    <m/>
  </r>
  <r>
    <x v="2973"/>
    <n v="62237.890625"/>
    <n v="347.68"/>
    <n v="144.38102361539978"/>
    <m/>
    <n v="40.461456772994538"/>
    <n v="39.4724"/>
    <m/>
    <m/>
    <n v="13359.669078238783"/>
    <e v="#VALUE!"/>
    <n v="10178.283907608537"/>
    <n v="13806.979792435817"/>
    <n v="5.5000879120875604E-2"/>
    <m/>
  </r>
  <r>
    <x v="2974"/>
    <n v="60893.925780999998"/>
    <n v="357.21"/>
    <n v="152.24162250473469"/>
    <m/>
    <n v="39.584641167014269"/>
    <n v="40.543599999999998"/>
    <m/>
    <m/>
    <n v="13071.18041982955"/>
    <e v="#VALUE!"/>
    <n v="10457.273339383471"/>
    <n v="14558.679200736138"/>
    <n v="5.5000879120875604E-2"/>
    <m/>
  </r>
  <r>
    <x v="2975"/>
    <n v="63032.761719000002"/>
    <n v="352.75"/>
    <n v="148.42225966678583"/>
    <m/>
    <n v="40.973944128113899"/>
    <n v="40.045200000000001"/>
    <m/>
    <m/>
    <n v="13530.292064799836"/>
    <e v="#VALUE!"/>
    <n v="10326.707456307269"/>
    <n v="14193.438227905719"/>
    <n v="5.5000879120875604E-2"/>
    <m/>
  </r>
  <r>
    <x v="2976"/>
    <n v="60352"/>
    <n v="334.96"/>
    <n v="133.43579810005917"/>
    <m/>
    <n v="39.230315259669204"/>
    <n v="38.064900000000002"/>
    <m/>
    <m/>
    <n v="12954.853387752761"/>
    <e v="#VALUE!"/>
    <n v="9805.9076670862723"/>
    <n v="12760.301331999677"/>
    <n v="5.5000879120875604E-2"/>
    <m/>
  </r>
  <r>
    <x v="2977"/>
    <n v="58470.730469000002"/>
    <n v="348.29"/>
    <n v="144.03899749997061"/>
    <m/>
    <n v="38.006453596609163"/>
    <n v="39.57"/>
    <m/>
    <m/>
    <n v="12551.029637803274"/>
    <e v="#VALUE!"/>
    <n v="10196.141573231067"/>
    <n v="13774.272255489721"/>
    <n v="5.5000879120875604E-2"/>
    <m/>
  </r>
  <r>
    <x v="2978"/>
    <n v="60624.871094000002"/>
    <n v="355.21"/>
    <n v="149.74482682686744"/>
    <m/>
    <n v="39.405636989330482"/>
    <n v="40.353200000000001"/>
    <m/>
    <m/>
    <n v="13013.426509049914"/>
    <e v="#VALUE!"/>
    <n v="10398.723616030913"/>
    <n v="14319.913699516368"/>
    <n v="5.5000879120875604E-2"/>
    <m/>
  </r>
  <r>
    <x v="2979"/>
    <n v="61320.449219000002"/>
    <n v="347.4"/>
    <n v="143.10877124097041"/>
    <m/>
    <n v="39.854644598564924"/>
    <n v="39.459099999999999"/>
    <m/>
    <m/>
    <n v="13162.73577185981"/>
    <e v="#VALUE!"/>
    <n v="10170.086946339177"/>
    <n v="13685.315861922229"/>
    <n v="5.0000439560411711E-2"/>
    <m/>
  </r>
  <r>
    <x v="2980"/>
    <n v="60963.253905999998"/>
    <n v="361.01"/>
    <n v="154.30345013677984"/>
    <m/>
    <n v="39.621457621144764"/>
    <n v="40.994599999999998"/>
    <m/>
    <m/>
    <n v="13086.062042559912"/>
    <e v="#VALUE!"/>
    <n v="10568.517813753329"/>
    <n v="14755.849242465201"/>
    <n v="5.0000439560411711E-2"/>
    <m/>
  </r>
  <r>
    <x v="2981"/>
    <n v="63254.335937999997"/>
    <n v="355.6"/>
    <n v="149.66091064827836"/>
    <m/>
    <n v="41.109415910900019"/>
    <n v="40.384300000000003"/>
    <m/>
    <m/>
    <n v="13577.854059790074"/>
    <e v="#VALUE!"/>
    <n v="10410.140812084663"/>
    <n v="14311.888898520885"/>
    <n v="5.0000439560411711E-2"/>
    <m/>
  </r>
  <r>
    <x v="2982"/>
    <n v="62941.804687999997"/>
    <n v="346.03"/>
    <n v="141.58860741034133"/>
    <m/>
    <n v="40.905235077099142"/>
    <n v="39.293799999999997"/>
    <m/>
    <m/>
    <n v="13510.76769110567"/>
    <e v="#VALUE!"/>
    <n v="10129.980385842677"/>
    <n v="13539.944463624088"/>
    <n v="5.0000439560411711E-2"/>
    <m/>
  </r>
  <r>
    <x v="2983"/>
    <n v="61460.078125"/>
    <n v="346.09"/>
    <n v="141.62082891784999"/>
    <m/>
    <n v="39.941236545907088"/>
    <n v="39.304200000000002"/>
    <m/>
    <m/>
    <n v="13192.707802710856"/>
    <e v="#VALUE!"/>
    <n v="10131.736877543253"/>
    <n v="13543.025766775387"/>
    <n v="5.0000439560411711E-2"/>
    <m/>
  </r>
  <r>
    <x v="2984"/>
    <n v="63344.066405999998"/>
    <n v="374.93"/>
    <n v="165.16455233831945"/>
    <m/>
    <n v="41.162375176338735"/>
    <n v="42.568600000000004"/>
    <m/>
    <m/>
    <n v="13597.115145708593"/>
    <e v="#VALUE!"/>
    <n v="10976.023888287127"/>
    <n v="15794.483093820185"/>
    <n v="4.4505494505510244E-2"/>
    <m/>
  </r>
  <r>
    <x v="2985"/>
    <n v="67549.734375"/>
    <n v="381.39"/>
    <n v="170.835721833713"/>
    <m/>
    <n v="43.89416874835932"/>
    <n v="43.298400000000001"/>
    <m/>
    <m/>
    <n v="14499.882443162909"/>
    <e v="#VALUE!"/>
    <n v="11165.139494715888"/>
    <n v="16336.8100607695"/>
    <n v="4.4505494505510244E-2"/>
    <m/>
  </r>
  <r>
    <x v="2986"/>
    <n v="66953.335938000004"/>
    <n v="372.59"/>
    <n v="162.93274739094852"/>
    <m/>
    <n v="43.505493577668091"/>
    <n v="42.304000000000002"/>
    <m/>
    <m/>
    <n v="14371.862587780819"/>
    <e v="#VALUE!"/>
    <n v="10907.520711964635"/>
    <n v="15581.058330389418"/>
    <n v="4.4505494505510244E-2"/>
    <m/>
  </r>
  <r>
    <x v="2987"/>
    <n v="64978.890625"/>
    <n v="366.88"/>
    <n v="157.91998489402482"/>
    <m/>
    <n v="42.221423194370168"/>
    <n v="41.651600000000002"/>
    <m/>
    <m/>
    <n v="13948.038198331413"/>
    <e v="#VALUE!"/>
    <n v="10740.361251793085"/>
    <n v="15101.694015286144"/>
    <n v="4.4505494505510244E-2"/>
    <m/>
  </r>
  <r>
    <x v="2988"/>
    <n v="64863.980469000002"/>
    <n v="362.29"/>
    <n v="153.95019207271221"/>
    <m/>
    <n v="42.14566089374059"/>
    <n v="41.127099999999999"/>
    <m/>
    <m/>
    <n v="13923.372168643187"/>
    <e v="#VALUE!"/>
    <n v="10605.989636698967"/>
    <n v="14722.067608078889"/>
    <n v="4.4505494505510244E-2"/>
    <m/>
  </r>
  <r>
    <x v="2989"/>
    <n v="65521.289062999997"/>
    <n v="360.35"/>
    <n v="152.24699252419393"/>
    <m/>
    <n v="42.569426000115691"/>
    <n v="40.913800000000002"/>
    <m/>
    <m/>
    <n v="14064.466688556029"/>
    <e v="#VALUE!"/>
    <n v="10549.196405046987"/>
    <n v="14559.19272909535"/>
    <n v="4.5000000000004051E-2"/>
    <m/>
  </r>
  <r>
    <x v="2990"/>
    <n v="63721.195312999997"/>
    <n v="336.69"/>
    <n v="132.23864658131561"/>
    <m/>
    <n v="41.398820842001591"/>
    <n v="38.236600000000003"/>
    <m/>
    <m/>
    <n v="13678.067718920223"/>
    <e v="#VALUE!"/>
    <n v="9856.5531777862343"/>
    <n v="12645.819203989517"/>
    <n v="4.5000000000004051E-2"/>
    <m/>
  </r>
  <r>
    <x v="2991"/>
    <n v="60139.621094000002"/>
    <n v="341.27"/>
    <n v="135.82014714435087"/>
    <m/>
    <n v="39.070902331501763"/>
    <n v="38.725900000000003"/>
    <m/>
    <m/>
    <n v="12909.265211886488"/>
    <e v="#VALUE!"/>
    <n v="9990.6320442635897"/>
    <n v="12988.313699887736"/>
    <n v="4.5000000000004051E-2"/>
    <m/>
  </r>
  <r>
    <x v="2992"/>
    <n v="60360.136719000002"/>
    <n v="327.37"/>
    <n v="124.74131172957603"/>
    <m/>
    <n v="39.213144055502021"/>
    <n v="37.1462"/>
    <m/>
    <m/>
    <n v="12956.599974472379"/>
    <e v="#VALUE!"/>
    <n v="9583.7114669633193"/>
    <n v="11928.858289023043"/>
    <n v="4.5000000000004051E-2"/>
    <m/>
  </r>
  <r>
    <x v="2993"/>
    <n v="56896.128905999998"/>
    <n v="326.95999999999998"/>
    <n v="124.41402911836124"/>
    <m/>
    <n v="36.961778934890489"/>
    <n v="37.077599999999997"/>
    <m/>
    <m/>
    <n v="12213.033674242972"/>
    <e v="#VALUE!"/>
    <n v="9571.7087736760441"/>
    <n v="11897.560655259929"/>
    <n v="4.5000000000004051E-2"/>
    <m/>
  </r>
  <r>
    <x v="2994"/>
    <n v="58706.847655999998"/>
    <n v="314.82"/>
    <n v="115.13388806806239"/>
    <m/>
    <n v="38.13510936268095"/>
    <n v="35.718699999999998"/>
    <m/>
    <m/>
    <n v="12601.7133523432"/>
    <e v="#VALUE!"/>
    <n v="9216.3119529260221"/>
    <n v="11010.112175231534"/>
    <n v="4.9450549450560682E-2"/>
    <m/>
  </r>
  <r>
    <x v="2995"/>
    <n v="56304.554687999997"/>
    <n v="326.18"/>
    <n v="123.42818450223844"/>
    <m/>
    <n v="36.573663053913137"/>
    <n v="37.010300000000001"/>
    <m/>
    <m/>
    <n v="12086.049361176885"/>
    <e v="#VALUE!"/>
    <n v="9548.8743815685466"/>
    <n v="11803.285546575651"/>
    <n v="4.9450549450560682E-2"/>
    <m/>
  </r>
  <r>
    <x v="2996"/>
    <n v="57565.851562999997"/>
    <n v="323.13"/>
    <n v="121.10547838524793"/>
    <m/>
    <n v="37.391988485043385"/>
    <n v="36.6721"/>
    <m/>
    <m/>
    <n v="12356.792933785178"/>
    <e v="#VALUE!"/>
    <n v="9459.5860534558979"/>
    <n v="11581.168016044205"/>
    <n v="4.9450549450560682E-2"/>
    <m/>
  </r>
  <r>
    <x v="2997"/>
    <n v="58960.285155999998"/>
    <n v="304.20999999999998"/>
    <n v="106.89798895309852"/>
    <m/>
    <n v="38.295751440535334"/>
    <n v="34.527500000000003"/>
    <m/>
    <m/>
    <n v="12656.114957185768"/>
    <e v="#VALUE!"/>
    <n v="8905.7056705407067"/>
    <n v="10222.523267732491"/>
    <n v="4.9450549450560682E-2"/>
    <m/>
  </r>
  <r>
    <x v="2998"/>
    <n v="57291.90625"/>
    <n v="326.79000000000002"/>
    <n v="122.72311619627958"/>
    <m/>
    <n v="37.209204208765094"/>
    <n v="37.081400000000002"/>
    <m/>
    <m/>
    <n v="12297.989226100644"/>
    <e v="#VALUE!"/>
    <n v="9566.7320471910771"/>
    <n v="11735.860731257866"/>
    <n v="5.0000439560411711E-2"/>
    <m/>
  </r>
  <r>
    <x v="2999"/>
    <n v="57830.113280999998"/>
    <n v="322.89999999999998"/>
    <n v="119.78712778120651"/>
    <m/>
    <n v="37.557774374283859"/>
    <n v="36.637300000000003"/>
    <m/>
    <m/>
    <n v="12413.518010214886"/>
    <e v="#VALUE!"/>
    <n v="9452.8528352703524"/>
    <n v="11455.095768504023"/>
    <n v="5.0000439560411711E-2"/>
    <m/>
  </r>
  <r>
    <x v="3000"/>
    <n v="56907.964844000002"/>
    <n v="318.5"/>
    <n v="116.50867991460713"/>
    <m/>
    <n v="36.957923011825912"/>
    <n v="36.137900000000002"/>
    <m/>
    <m/>
    <n v="12215.574316500008"/>
    <e v="#VALUE!"/>
    <n v="9324.0434438947268"/>
    <n v="11141.581829405839"/>
    <n v="5.0000439560411711E-2"/>
    <m/>
  </r>
  <r>
    <x v="3001"/>
    <n v="57217.371094000002"/>
    <n v="319.51"/>
    <n v="117.23363132167613"/>
    <m/>
    <n v="37.157894561463486"/>
    <n v="36.245899999999999"/>
    <m/>
    <m/>
    <n v="12281.989888577227"/>
    <e v="#VALUE!"/>
    <n v="9353.6110541877679"/>
    <n v="11210.908041239345"/>
    <n v="5.0000439560411711E-2"/>
    <m/>
  </r>
  <r>
    <x v="3002"/>
    <n v="56509.164062999997"/>
    <n v="299.18"/>
    <n v="102.3025948836119"/>
    <m/>
    <n v="36.697018205041282"/>
    <n v="33.945300000000003"/>
    <m/>
    <m/>
    <n v="12129.969769032212"/>
    <e v="#VALUE!"/>
    <n v="8758.4531163090251"/>
    <n v="9783.0713822499893"/>
    <n v="5.0000439560411711E-2"/>
    <m/>
  </r>
  <r>
    <x v="3003"/>
    <n v="49413.480469000002"/>
    <n v="273.67"/>
    <n v="84.826312450148052"/>
    <m/>
    <n v="32.086579894047453"/>
    <n v="31.046299999999999"/>
    <m/>
    <m/>
    <n v="10606.846415271732"/>
    <e v="#VALUE!"/>
    <n v="8011.6513949471591"/>
    <n v="8111.8359777380083"/>
    <n v="5.5000879120875604E-2"/>
    <m/>
  </r>
  <r>
    <x v="3004"/>
    <n v="50581.828125"/>
    <n v="282.76"/>
    <n v="90.450574960054155"/>
    <m/>
    <n v="32.844390063308083"/>
    <n v="32.0749"/>
    <m/>
    <m/>
    <n v="10857.637981241453"/>
    <e v="#VALUE!"/>
    <n v="8277.7598875845306"/>
    <n v="8649.6772873306163"/>
    <n v="5.5000879120875604E-2"/>
    <m/>
  </r>
  <r>
    <x v="3005"/>
    <n v="50667.648437999997"/>
    <n v="284.5"/>
    <n v="91.552861040385409"/>
    <m/>
    <n v="32.899259618187379"/>
    <n v="32.275700000000001"/>
    <m/>
    <m/>
    <n v="10876.059733173552"/>
    <e v="#VALUE!"/>
    <n v="8328.6981469012553"/>
    <n v="8755.0875500889542"/>
    <n v="5.5000879120875604E-2"/>
    <m/>
  </r>
  <r>
    <x v="3006"/>
    <n v="50450.082030999998"/>
    <n v="266.32"/>
    <n v="79.842599154999391"/>
    <m/>
    <n v="32.757137900834145"/>
    <n v="30.215199999999999"/>
    <m/>
    <m/>
    <n v="10829.358034724699"/>
    <e v="#VALUE!"/>
    <n v="7796.4811616265115"/>
    <n v="7635.2496020886256"/>
    <n v="5.5000879120875604E-2"/>
    <m/>
  </r>
  <r>
    <x v="3007"/>
    <n v="47642.144530999998"/>
    <n v="270.7"/>
    <n v="82.459014175281482"/>
    <m/>
    <n v="30.933144537803418"/>
    <n v="30.719100000000001"/>
    <m/>
    <m/>
    <n v="10226.620451306204"/>
    <e v="#VALUE!"/>
    <n v="7924.7050557686107"/>
    <n v="7885.4541539685815"/>
    <n v="5.5000879120875604E-2"/>
    <m/>
  </r>
  <r>
    <x v="3008"/>
    <n v="50114.742187999997"/>
    <n v="260.14"/>
    <n v="75.998387649746306"/>
    <m/>
    <n v="32.536014876319548"/>
    <n v="29.517399999999999"/>
    <m/>
    <m/>
    <n v="10757.375689464607"/>
    <e v="#VALUE!"/>
    <n v="7615.5625164671092"/>
    <n v="7267.6323817518023"/>
    <n v="5.5000879120875604E-2"/>
    <m/>
  </r>
  <r>
    <x v="3009"/>
    <n v="46709.824219000002"/>
    <n v="267.18"/>
    <n v="80.10223017208267"/>
    <m/>
    <n v="30.324649277485364"/>
    <n v="30.320499999999999"/>
    <m/>
    <m/>
    <n v="10026.493314634945"/>
    <e v="#VALUE!"/>
    <n v="7821.6575426681111"/>
    <n v="7660.0777970729432"/>
    <n v="5.5000879120875604E-2"/>
    <m/>
  </r>
  <r>
    <x v="3010"/>
    <n v="48379.753905999998"/>
    <n v="275.42"/>
    <n v="85.032901677635337"/>
    <m/>
    <n v="31.407972714302215"/>
    <n v="31.2561"/>
    <m/>
    <m/>
    <n v="10384.951928482717"/>
    <e v="#VALUE!"/>
    <n v="8062.8824028806466"/>
    <n v="8131.591851590586"/>
    <n v="5.5000879120875604E-2"/>
    <m/>
  </r>
  <r>
    <x v="3011"/>
    <n v="48900.464844000002"/>
    <n v="267.93"/>
    <n v="80.398408244935098"/>
    <m/>
    <n v="31.745190229088639"/>
    <n v="30.4068"/>
    <m/>
    <m/>
    <n v="10496.725090253483"/>
    <e v="#VALUE!"/>
    <n v="7843.6136889253203"/>
    <n v="7688.4009420710636"/>
    <n v="5.5000879120875604E-2"/>
    <m/>
  </r>
  <r>
    <x v="3012"/>
    <n v="47653.730469000002"/>
    <n v="258.17"/>
    <n v="74.532110607418147"/>
    <m/>
    <n v="30.935030373409301"/>
    <n v="29.2942"/>
    <m/>
    <m/>
    <n v="10229.107429834665"/>
    <e v="#VALUE!"/>
    <n v="7557.8910389648418"/>
    <n v="7127.4141107727473"/>
    <n v="5.5000879120875604E-2"/>
    <m/>
  </r>
  <r>
    <x v="3013"/>
    <n v="46707.0625"/>
    <n v="262.83"/>
    <n v="77.195131504967279"/>
    <m/>
    <n v="30.318121290123806"/>
    <n v="29.809899999999999"/>
    <m/>
    <m/>
    <n v="10025.900498079682"/>
    <e v="#VALUE!"/>
    <n v="7694.3118943762984"/>
    <n v="7382.0755254004616"/>
    <n v="7.4998681318672655E-2"/>
    <m/>
  </r>
  <r>
    <x v="3014"/>
    <n v="46886.078125"/>
    <n v="271.79000000000002"/>
    <n v="82.448541943766415"/>
    <m/>
    <n v="30.43353037934973"/>
    <n v="30.8338"/>
    <m/>
    <m/>
    <n v="10064.327081722178"/>
    <e v="#VALUE!"/>
    <n v="7956.6146549957557"/>
    <n v="7884.4527073429126"/>
    <n v="7.4998681318672655E-2"/>
    <m/>
  </r>
  <r>
    <x v="3015"/>
    <n v="48937.097655999998"/>
    <n v="273.73"/>
    <n v="83.61558853498542"/>
    <m/>
    <n v="31.764010648794329"/>
    <n v="31.0578"/>
    <m/>
    <m/>
    <n v="10504.588503373861"/>
    <e v="#VALUE!"/>
    <n v="8013.4078866477357"/>
    <n v="7996.0559381436206"/>
    <n v="7.4998681318672655E-2"/>
    <m/>
  </r>
  <r>
    <x v="3016"/>
    <n v="48626.34375"/>
    <n v="284.92"/>
    <n v="90.44116882280197"/>
    <m/>
    <n v="31.561485531220985"/>
    <n v="32.331000000000003"/>
    <m/>
    <m/>
    <n v="10437.883650313457"/>
    <e v="#VALUE!"/>
    <n v="8340.9935888052933"/>
    <n v="8648.7777899886969"/>
    <n v="7.4998681318672655E-2"/>
    <m/>
  </r>
  <r>
    <x v="3017"/>
    <n v="50802.609375"/>
    <n v="286.24"/>
    <n v="91.235668749775812"/>
    <m/>
    <n v="32.970582891774271"/>
    <n v="32.465499999999999"/>
    <m/>
    <m/>
    <n v="10905.029761538954"/>
    <e v="#VALUE!"/>
    <n v="8379.63640621798"/>
    <n v="8724.7548412807027"/>
    <n v="8.4999560439544194E-2"/>
    <m/>
  </r>
  <r>
    <x v="3018"/>
    <n v="50679.859375"/>
    <n v="266.52999999999997"/>
    <n v="78.661626659031029"/>
    <m/>
    <n v="32.890062827220341"/>
    <n v="30.2347"/>
    <m/>
    <m/>
    <n v="10878.680870808794"/>
    <e v="#VALUE!"/>
    <n v="7802.6288825785286"/>
    <n v="7522.3146541366541"/>
    <n v="8.4999560439544194E-2"/>
    <m/>
  </r>
  <r>
    <x v="3019"/>
    <n v="47623.871094000002"/>
    <n v="263.91000000000003"/>
    <n v="77.10594268356806"/>
    <m/>
    <n v="30.905992313409509"/>
    <n v="29.955300000000001"/>
    <m/>
    <m/>
    <n v="10222.697968253027"/>
    <e v="#VALUE!"/>
    <n v="7725.9287449866806"/>
    <n v="7373.5465080550075"/>
    <n v="8.4999560439544194E-2"/>
    <m/>
  </r>
  <r>
    <x v="3020"/>
    <n v="46490.605469000002"/>
    <n v="262.52"/>
    <n v="76.284624307644123"/>
    <m/>
    <n v="30.169762875294211"/>
    <n v="29.804600000000001"/>
    <m/>
    <m/>
    <n v="9979.4369326410342"/>
    <e v="#VALUE!"/>
    <n v="7685.2366872566517"/>
    <n v="7295.0048414593666"/>
    <n v="8.4999560439544194E-2"/>
    <m/>
  </r>
  <r>
    <x v="3021"/>
    <n v="47169.371094000002"/>
    <n v="254.74"/>
    <n v="71.754554293894785"/>
    <m/>
    <n v="30.609446515718844"/>
    <n v="28.913399999999999"/>
    <m/>
    <m/>
    <n v="10125.137309704287"/>
    <e v="#VALUE!"/>
    <n v="7457.4782634152052"/>
    <n v="6861.7998151203983"/>
    <n v="8.4999560439544194E-2"/>
    <m/>
  </r>
  <r>
    <x v="3022"/>
    <n v="47343.542969000002"/>
    <n v="255.03"/>
    <n v="71.892217249881995"/>
    <m/>
    <n v="30.720072414580077"/>
    <n v="28.9451"/>
    <m/>
    <m/>
    <n v="10162.524158605649"/>
    <e v="#VALUE!"/>
    <n v="7465.9679733013263"/>
    <n v="6874.964354364457"/>
    <n v="9.0000000000008101E-2"/>
    <m/>
  </r>
  <r>
    <x v="3023"/>
    <n v="46458.851562999997"/>
    <n v="257.45999999999998"/>
    <n v="73.253505899852556"/>
    <m/>
    <n v="30.145233077397659"/>
    <n v="29.217199999999998"/>
    <m/>
    <m/>
    <n v="9972.6208006699562"/>
    <e v="#VALUE!"/>
    <n v="7537.1058871746827"/>
    <n v="7005.1427144506306"/>
    <n v="9.0000000000008101E-2"/>
    <m/>
  </r>
  <r>
    <x v="3024"/>
    <n v="45899.359375"/>
    <n v="243.7"/>
    <n v="65.415612994581821"/>
    <m/>
    <n v="29.781426513722593"/>
    <n v="27.653700000000001"/>
    <m/>
    <m/>
    <n v="9852.5230530040462"/>
    <e v="#VALUE!"/>
    <n v="7134.2837905090892"/>
    <n v="6255.614651492594"/>
    <n v="9.0000000000008101E-2"/>
    <m/>
  </r>
  <r>
    <x v="3025"/>
    <n v="43565.511719000002"/>
    <n v="240.25"/>
    <n v="63.555892650421995"/>
    <m/>
    <n v="28.266392698983122"/>
    <n v="27.2606"/>
    <m/>
    <m/>
    <n v="9351.551184419237"/>
    <e v="#VALUE!"/>
    <n v="7033.2855177259289"/>
    <n v="6077.7718812418798"/>
    <n v="9.0000000000008101E-2"/>
    <m/>
  </r>
  <r>
    <x v="3026"/>
    <n v="43153.570312999997"/>
    <n v="234.00880000000001"/>
    <n v="60.246609432375386"/>
    <m/>
    <n v="27.998386076331126"/>
    <n v="26.403099999999998"/>
    <m/>
    <m/>
    <n v="9263.1259372182358"/>
    <e v="#VALUE!"/>
    <n v="6850.5752510319389"/>
    <n v="5761.3091953924695"/>
    <n v="9.0000000000008101E-2"/>
    <m/>
  </r>
  <r>
    <x v="3027"/>
    <n v="41910.230469000002"/>
    <n v="235.1216"/>
    <n v="60.797857581931581"/>
    <m/>
    <n v="27.189573979177595"/>
    <n v="26.3216"/>
    <m/>
    <m/>
    <n v="8996.2369295603075"/>
    <e v="#VALUE!"/>
    <n v="6883.1523171053013"/>
    <n v="5814.0243782534408"/>
    <n v="0.11999868131867669"/>
    <m/>
  </r>
  <r>
    <x v="3028"/>
    <n v="41819.507812999997"/>
    <n v="236.4949"/>
    <n v="61.500744330214658"/>
    <m/>
    <n v="27.130010838846864"/>
    <n v="26.9893"/>
    <m/>
    <m/>
    <n v="8976.7628656116794"/>
    <e v="#VALUE!"/>
    <n v="6923.3554846453353"/>
    <n v="5881.2405738926045"/>
    <n v="0.11999868131867669"/>
    <m/>
  </r>
  <r>
    <x v="3029"/>
    <n v="42742.179687999997"/>
    <n v="242.5752"/>
    <n v="64.655414561491966"/>
    <m/>
    <n v="27.72786380308418"/>
    <n v="27.627700000000001"/>
    <m/>
    <m/>
    <n v="9174.8189178655884"/>
    <e v="#VALUE!"/>
    <n v="7101.3554260956116"/>
    <n v="6182.9178098919128"/>
    <n v="0.11999868131867669"/>
    <m/>
  </r>
  <r>
    <x v="3030"/>
    <n v="43946.742187999997"/>
    <n v="236.66399999999999"/>
    <n v="61.496970331702968"/>
    <m/>
    <n v="28.508549989882173"/>
    <n v="26.901499999999999"/>
    <m/>
    <m/>
    <n v="9433.3841780704697"/>
    <e v="#VALUE!"/>
    <n v="6928.3058637547938"/>
    <n v="5880.8796710545248"/>
    <n v="0.11999868131867669"/>
    <m/>
  </r>
  <r>
    <x v="3031"/>
    <n v="42598.871094000002"/>
    <n v="239.6455"/>
    <n v="63.038937841461909"/>
    <m/>
    <n v="27.633457615480264"/>
    <n v="27.181999999999999"/>
    <m/>
    <m/>
    <n v="9144.0570239022582"/>
    <e v="#VALUE!"/>
    <n v="7015.5888638426186"/>
    <n v="6028.3361283833365"/>
    <n v="0.11999868131867669"/>
    <m/>
  </r>
  <r>
    <x v="3032"/>
    <n v="42250.074219000002"/>
    <n v="231.4"/>
    <n v="58.672988808329563"/>
    <m/>
    <n v="27.404343363418995"/>
    <n v="26.250599999999999"/>
    <m/>
    <m/>
    <n v="9069.1860605914935"/>
    <e v="#VALUE!"/>
    <n v="6774.2029918908638"/>
    <n v="5610.8257896573996"/>
    <n v="0.16999912087914462"/>
    <m/>
  </r>
  <r>
    <x v="3033"/>
    <n v="42374.039062999997"/>
    <n v="230.88"/>
    <n v="58.40232887506243"/>
    <m/>
    <n v="27.484034378097469"/>
    <n v="26.192699999999999"/>
    <m/>
    <m/>
    <n v="9095.795723556359"/>
    <e v="#VALUE!"/>
    <n v="6758.9800638191982"/>
    <n v="5584.9429129769023"/>
    <n v="0.16999912087914462"/>
    <m/>
  </r>
  <r>
    <x v="3034"/>
    <n v="41744.027344000002"/>
    <n v="236.84"/>
    <n v="61.410236900016507"/>
    <m/>
    <n v="27.074700615935217"/>
    <n v="26.8809"/>
    <m/>
    <m/>
    <n v="8960.5606120072625"/>
    <e v="#VALUE!"/>
    <n v="6933.4582394098188"/>
    <n v="5872.5854596087502"/>
    <n v="0.16999912087914462"/>
    <m/>
  </r>
  <r>
    <x v="3035"/>
    <n v="40699.605469000002"/>
    <n v="211.97"/>
    <n v="48.507372002494989"/>
    <m/>
    <n v="26.396613432122923"/>
    <n v="24.055599999999998"/>
    <m/>
    <m/>
    <n v="8736.3703239374918"/>
    <e v="#VALUE!"/>
    <n v="6205.3924295207707"/>
    <n v="4638.7003516934501"/>
    <n v="0.16999912087914462"/>
    <m/>
  </r>
  <r>
    <x v="3036"/>
    <n v="36275.734375"/>
    <n v="206.7"/>
    <n v="46.078911869069586"/>
    <m/>
    <n v="23.525578689586066"/>
    <n v="23.4511"/>
    <m/>
    <m/>
    <n v="7786.7646533865991"/>
    <e v="#VALUE!"/>
    <n v="6051.1139084867818"/>
    <n v="4406.469694579836"/>
    <n v="0.19000087912088773"/>
    <m/>
  </r>
  <r>
    <x v="3037"/>
    <n v="36654.804687999997"/>
    <n v="204.67"/>
    <n v="45.168446463786637"/>
    <m/>
    <n v="23.77079507300266"/>
    <n v="23.218499999999999"/>
    <m/>
    <m/>
    <n v="7868.1339589367799"/>
    <e v="#VALUE!"/>
    <n v="5991.685939283936"/>
    <n v="4319.4030071601692"/>
    <n v="0.19000087912088773"/>
    <m/>
  </r>
  <r>
    <x v="3038"/>
    <n v="36950.515625"/>
    <n v="205.57"/>
    <n v="45.560256486189004"/>
    <m/>
    <n v="23.961941176718419"/>
    <n v="23.327100000000002"/>
    <m/>
    <m/>
    <n v="7931.6097647756924"/>
    <e v="#VALUE!"/>
    <n v="6018.0333147925876"/>
    <n v="4356.8713179278884"/>
    <n v="0.19000087912088773"/>
    <m/>
  </r>
  <r>
    <x v="3039"/>
    <n v="36841.878905999998"/>
    <n v="197.14"/>
    <n v="41.818608488454345"/>
    <m/>
    <n v="23.890869807656671"/>
    <n v="22.373100000000001"/>
    <m/>
    <m/>
    <n v="7908.2903591690592"/>
    <e v="#VALUE!"/>
    <n v="5771.2462308615586"/>
    <n v="3999.0621197278269"/>
    <n v="0.19000087912088773"/>
    <m/>
  </r>
  <r>
    <x v="3040"/>
    <n v="37128.445312999997"/>
    <n v="209.51"/>
    <n v="47.061007569318306"/>
    <m/>
    <n v="24.076073000846069"/>
    <n v="23.764700000000001"/>
    <m/>
    <m/>
    <n v="7969.8032467045186"/>
    <e v="#VALUE!"/>
    <n v="6133.3762697971251"/>
    <n v="4500.3862990478337"/>
    <n v="0.19000087912088773"/>
    <m/>
  </r>
  <r>
    <x v="3041"/>
    <n v="37920.28125"/>
    <n v="213.36"/>
    <n v="48.77317135787758"/>
    <m/>
    <n v="24.587621887598171"/>
    <n v="24.196899999999999"/>
    <m/>
    <m/>
    <n v="8139.7747218998547"/>
    <e v="#VALUE!"/>
    <n v="6246.0844872507978"/>
    <n v="4664.1184172862368"/>
    <n v="0.24000131868129945"/>
    <m/>
  </r>
  <r>
    <x v="3042"/>
    <n v="38481.765625"/>
    <n v="213.93"/>
    <n v="49.027926666717818"/>
    <m/>
    <n v="24.951040580148536"/>
    <n v="24.263300000000001"/>
    <m/>
    <m/>
    <n v="8260.3001022955159"/>
    <e v="#VALUE!"/>
    <n v="6262.7711584062763"/>
    <n v="4688.4803542852605"/>
    <n v="0.24000131868129945"/>
    <m/>
  </r>
  <r>
    <x v="3043"/>
    <n v="38743.714844000002"/>
    <n v="208.11"/>
    <n v="46.354776300478036"/>
    <m/>
    <n v="25.120230972185066"/>
    <n v="23.602900000000002"/>
    <m/>
    <m/>
    <n v="8316.5287894505636"/>
    <e v="#VALUE!"/>
    <n v="6092.3914634503353"/>
    <n v="4432.850271019398"/>
    <n v="0.24000131868129945"/>
    <m/>
  </r>
  <r>
    <x v="3044"/>
    <n v="36944.804687999997"/>
    <n v="201.05"/>
    <n v="43.204513776111298"/>
    <m/>
    <n v="23.953249596288686"/>
    <n v="22.802199999999999"/>
    <m/>
    <m/>
    <n v="7930.3838840833914"/>
    <e v="#VALUE!"/>
    <n v="5885.7109400158088"/>
    <n v="4131.5945386132998"/>
    <n v="0.24000131868129945"/>
    <m/>
  </r>
  <r>
    <x v="3045"/>
    <n v="37149.265625"/>
    <n v="225.27"/>
    <n v="53.607607611213126"/>
    <m/>
    <n v="24.085185426835256"/>
    <n v="25.544899999999998"/>
    <m/>
    <m/>
    <n v="7974.2724289925509"/>
    <e v="#VALUE!"/>
    <n v="6594.7480898152762"/>
    <n v="5126.4296129418926"/>
    <n v="0.24000131868129945"/>
    <m/>
  </r>
  <r>
    <x v="3046"/>
    <n v="42406.78125"/>
    <n v="245.21"/>
    <n v="63.075312964605864"/>
    <m/>
    <n v="27.491672404324731"/>
    <n v="27.805099999999999"/>
    <m/>
    <m/>
    <n v="9102.8239949007948"/>
    <e v="#VALUE!"/>
    <n v="7178.4888316402703"/>
    <n v="6031.8146366915598"/>
    <n v="0.29000175824176738"/>
    <m/>
  </r>
  <r>
    <x v="3047"/>
    <n v="43854.652344000002"/>
    <n v="245.77"/>
    <n v="63.355858782138611"/>
    <m/>
    <n v="28.42956528407829"/>
    <n v="27.868200000000002"/>
    <m/>
    <m/>
    <n v="9413.6166404988726"/>
    <e v="#VALUE!"/>
    <n v="7194.8827541789869"/>
    <n v="6058.6428883310909"/>
    <n v="0.29000175824176738"/>
    <m/>
  </r>
  <r>
    <x v="3048"/>
    <n v="44096.703125"/>
    <n v="248.6"/>
    <n v="64.807198269749165"/>
    <m/>
    <n v="28.585735014431936"/>
    <n v="28.190200000000001"/>
    <m/>
    <m/>
    <n v="9465.574030150352"/>
    <e v="#VALUE!"/>
    <n v="7277.7306127228549"/>
    <n v="6197.4326993160967"/>
    <n v="0.29000175824176738"/>
    <m/>
  </r>
  <r>
    <x v="3049"/>
    <n v="44347.800780999998"/>
    <n v="244.8"/>
    <n v="62.818477055460448"/>
    <m/>
    <n v="28.747761089907065"/>
    <n v="27.7529"/>
    <m/>
    <m/>
    <n v="9519.4733759796254"/>
    <e v="#VALUE!"/>
    <n v="7166.4861383529969"/>
    <n v="6007.2537344431539"/>
    <n v="0.29000175824176738"/>
    <m/>
  </r>
  <r>
    <x v="3050"/>
    <n v="43571.128905999998"/>
    <n v="234.9"/>
    <n v="57.730689770072402"/>
    <m/>
    <n v="28.243560694091912"/>
    <n v="26.630500000000001"/>
    <m/>
    <m/>
    <n v="9352.7569412133198"/>
    <e v="#VALUE!"/>
    <n v="6876.6650077578388"/>
    <n v="5520.714891051327"/>
    <n v="0.29000175824176738"/>
    <m/>
  </r>
  <r>
    <x v="3051"/>
    <n v="42157.398437999997"/>
    <n v="233.88"/>
    <n v="57.20886589851186"/>
    <m/>
    <n v="27.325022400958257"/>
    <n v="26.510899999999999"/>
    <m/>
    <m/>
    <n v="9049.2927487633751"/>
    <e v="#VALUE!"/>
    <n v="6846.804648848034"/>
    <n v="5470.8135157221204"/>
    <n v="0.43999912087911275"/>
    <m/>
  </r>
  <r>
    <x v="3052"/>
    <n v="42586.464844000002"/>
    <n v="244.99"/>
    <n v="62.63658481193999"/>
    <m/>
    <n v="27.602410525663288"/>
    <n v="27.773"/>
    <m/>
    <m/>
    <n v="9141.3939613717412"/>
    <e v="#VALUE!"/>
    <n v="7172.0483620714895"/>
    <n v="5989.8596028058992"/>
    <n v="0.43999912087911275"/>
    <m/>
  </r>
  <r>
    <x v="3053"/>
    <n v="44578.277344000002"/>
    <n v="244.69"/>
    <n v="62.475736206828678"/>
    <m/>
    <n v="28.89265146581339"/>
    <n v="27.7455"/>
    <m/>
    <m/>
    <n v="9568.9463028582413"/>
    <e v="#VALUE!"/>
    <n v="7163.2659035686056"/>
    <n v="5974.4778484395556"/>
    <n v="0.43999912087911275"/>
    <m/>
  </r>
  <r>
    <x v="3054"/>
    <n v="43937.070312999997"/>
    <n v="226.56"/>
    <n v="53.211270515057635"/>
    <m/>
    <n v="28.476322862074117"/>
    <n v="25.689499999999999"/>
    <m/>
    <m/>
    <n v="9431.3080625712373"/>
    <e v="#VALUE!"/>
    <n v="6632.5126613776747"/>
    <n v="5088.5283836765539"/>
    <n v="0.43999912087911275"/>
    <m/>
  </r>
  <r>
    <x v="3055"/>
    <n v="40552.132812999997"/>
    <n v="221.34"/>
    <n v="50.753218720918369"/>
    <m/>
    <n v="26.281806290189788"/>
    <n v="25.0944"/>
    <m/>
    <m/>
    <n v="8704.7145936024135"/>
    <e v="#VALUE!"/>
    <n v="6479.6978834275005"/>
    <n v="4853.4679124276054"/>
    <n v="0.43999912087911275"/>
    <m/>
  </r>
  <r>
    <x v="3056"/>
    <n v="37068.769530999998"/>
    <n v="210.13"/>
    <n v="45.590577037636507"/>
    <m/>
    <n v="24.021740152532942"/>
    <n v="23.8186"/>
    <m/>
    <m/>
    <n v="7956.9935468336034"/>
    <e v="#VALUE!"/>
    <n v="6151.5266840364175"/>
    <n v="4359.770834988014"/>
    <n v="0.38000175824177546"/>
    <m/>
  </r>
  <r>
    <x v="3057"/>
    <n v="38285.28125"/>
    <n v="208.43"/>
    <n v="44.847555059809153"/>
    <m/>
    <n v="24.809432647402495"/>
    <n v="23.6358"/>
    <m/>
    <m/>
    <n v="8218.1237656188659"/>
    <e v="#VALUE!"/>
    <n v="6101.7594191867447"/>
    <n v="4288.7165566880794"/>
    <n v="0.38000175824177546"/>
    <m/>
  </r>
  <r>
    <x v="3058"/>
    <n v="37278.566405999998"/>
    <n v="212.38"/>
    <n v="46.541838198144283"/>
    <m/>
    <n v="24.156437684275922"/>
    <n v="24.083500000000001"/>
    <m/>
    <m/>
    <n v="8002.0274770568558"/>
    <e v="#VALUE!"/>
    <n v="6217.3951228080441"/>
    <n v="4450.7387703272607"/>
    <n v="0.38000175824177546"/>
    <m/>
  </r>
  <r>
    <x v="3059"/>
    <n v="38333.746094000002"/>
    <n v="216.48"/>
    <n v="48.333059440049936"/>
    <m/>
    <n v="24.839545520452596"/>
    <n v="24.531400000000001"/>
    <m/>
    <m/>
    <n v="8228.5269825541836"/>
    <e v="#VALUE!"/>
    <n v="6337.4220556807868"/>
    <n v="4622.0310556392988"/>
    <n v="0.38000175824177546"/>
    <m/>
  </r>
  <r>
    <x v="3060"/>
    <n v="37706"/>
    <n v="232.44"/>
    <n v="55.439948007318392"/>
    <m/>
    <n v="24.430870158836502"/>
    <n v="26.337"/>
    <m/>
    <m/>
    <n v="8093.7781985452948"/>
    <e v="#VALUE!"/>
    <n v="6804.6488480341932"/>
    <n v="5301.6540724198958"/>
    <n v="0.35999999999997612"/>
    <m/>
  </r>
  <r>
    <x v="3061"/>
    <n v="43194.503905999998"/>
    <n v="244.86"/>
    <n v="61.357296145424897"/>
    <m/>
    <n v="27.986311205878401"/>
    <n v="27.748100000000001"/>
    <m/>
    <m/>
    <n v="9271.9125341155868"/>
    <e v="#VALUE!"/>
    <n v="7168.2426300535735"/>
    <n v="5867.5228003302718"/>
    <n v="0.35999999999997612"/>
    <m/>
  </r>
  <r>
    <x v="3062"/>
    <n v="44357.617187999997"/>
    <n v="243.12"/>
    <n v="60.478065284802675"/>
    <m/>
    <n v="28.739160220635732"/>
    <n v="27.549600000000002"/>
    <m/>
    <m/>
    <n v="9521.5805159829306"/>
    <e v="#VALUE!"/>
    <n v="7117.3043707368488"/>
    <n v="5783.4430340180861"/>
    <n v="0.35999999999997612"/>
    <m/>
  </r>
  <r>
    <x v="3063"/>
    <n v="43925.195312999997"/>
    <n v="232.98"/>
    <n v="55.42664492081164"/>
    <m/>
    <n v="28.458254738604051"/>
    <n v="26.401199999999999"/>
    <m/>
    <m/>
    <n v="9428.7590354639397"/>
    <e v="#VALUE!"/>
    <n v="6820.4572733393834"/>
    <n v="5300.3819146115056"/>
    <n v="0.35999999999997612"/>
    <m/>
  </r>
  <r>
    <x v="3064"/>
    <n v="42458.140625"/>
    <n v="218.89"/>
    <n v="48.716731240687849"/>
    <m/>
    <n v="27.507063418186373"/>
    <n v="24.8064"/>
    <m/>
    <m/>
    <n v="9113.8485371398529"/>
    <e v="#VALUE!"/>
    <n v="6407.9744723206177"/>
    <n v="4658.7211182644678"/>
    <n v="0.35999999999997612"/>
    <m/>
  </r>
  <r>
    <x v="3065"/>
    <n v="38429.304687999997"/>
    <n v="207.69"/>
    <n v="43.715695035018086"/>
    <m/>
    <n v="24.894985245335583"/>
    <n v="23.539300000000001"/>
    <m/>
    <m/>
    <n v="8249.0391043597538"/>
    <e v="#VALUE!"/>
    <n v="6080.0960215462983"/>
    <n v="4180.4781739780037"/>
    <n v="0.38000175824177546"/>
    <m/>
  </r>
  <r>
    <x v="3066"/>
    <n v="38059.902344000002"/>
    <n v="213.06"/>
    <n v="45.970827948055394"/>
    <m/>
    <n v="24.655040053621907"/>
    <n v="24.145900000000001"/>
    <m/>
    <m/>
    <n v="8169.7450758667101"/>
    <e v="#VALUE!"/>
    <n v="6237.3020287479139"/>
    <n v="4396.1337620870354"/>
    <n v="0.38000175824177546"/>
    <m/>
  </r>
  <r>
    <x v="3067"/>
    <n v="38742.816405999998"/>
    <n v="231.93"/>
    <n v="54.107338719714171"/>
    <m/>
    <n v="25.096775607272789"/>
    <n v="26.284300000000002"/>
    <m/>
    <m/>
    <n v="8316.3359353186697"/>
    <e v="#VALUE!"/>
    <n v="6789.7186685792913"/>
    <n v="5174.218284499625"/>
    <n v="0.38000175824177546"/>
    <m/>
  </r>
  <r>
    <x v="3068"/>
    <n v="41974.070312999997"/>
    <n v="219.3"/>
    <n v="48.208644852084682"/>
    <m/>
    <n v="27.189205743597931"/>
    <n v="24.8507"/>
    <m/>
    <m/>
    <n v="9009.9404658029653"/>
    <e v="#VALUE!"/>
    <n v="6419.9771656078929"/>
    <n v="4610.133441542197"/>
    <n v="0.38000175824177546"/>
    <m/>
  </r>
  <r>
    <x v="3069"/>
    <n v="39439.96875"/>
    <n v="212.08"/>
    <n v="45.02893743237167"/>
    <m/>
    <n v="25.547046226690284"/>
    <n v="24.032399999999999"/>
    <m/>
    <m/>
    <n v="8465.9831119731007"/>
    <e v="#VALUE!"/>
    <n v="6208.6126643051612"/>
    <n v="4306.0619299924401"/>
    <n v="0.38000175824177546"/>
    <m/>
  </r>
  <r>
    <x v="3070"/>
    <n v="37846.316405999998"/>
    <n v="214.78"/>
    <n v="46.158960936065753"/>
    <m/>
    <n v="24.512851624064126"/>
    <n v="24.3414"/>
    <m/>
    <m/>
    <n v="8123.8978046499196"/>
    <e v="#VALUE!"/>
    <n v="6287.6547908311131"/>
    <n v="4414.1246884477523"/>
    <n v="0.44999999999998425"/>
    <m/>
  </r>
  <r>
    <x v="3071"/>
    <n v="39664.25"/>
    <n v="219.94"/>
    <n v="48.371095078199467"/>
    <m/>
    <n v="25.689648593039358"/>
    <n v="24.9254"/>
    <m/>
    <m/>
    <n v="8514.126184470646"/>
    <e v="#VALUE!"/>
    <n v="6438.7130770807107"/>
    <n v="4625.6683569561383"/>
    <n v="0.44999999999998425"/>
    <m/>
  </r>
  <r>
    <x v="3072"/>
    <n v="39335.570312999997"/>
    <n v="226.33"/>
    <n v="51.175682769450887"/>
    <m/>
    <n v="25.476107008727563"/>
    <n v="25.650500000000001"/>
    <m/>
    <m/>
    <n v="8443.5734744259498"/>
    <e v="#VALUE!"/>
    <n v="6625.7794431921311"/>
    <n v="4893.8676300293928"/>
    <n v="0.44999999999998425"/>
    <m/>
  </r>
  <r>
    <x v="3073"/>
    <n v="41140.84375"/>
    <n v="226.14"/>
    <n v="51.083671843105371"/>
    <m/>
    <n v="26.644618342311801"/>
    <n v="25.628599999999999"/>
    <m/>
    <m/>
    <n v="8831.0842893308345"/>
    <e v="#VALUE!"/>
    <n v="6620.2172194736377"/>
    <n v="4885.0687382572996"/>
    <n v="0.44999999999998425"/>
    <m/>
  </r>
  <r>
    <x v="3074"/>
    <n v="40944.839844000002"/>
    <n v="232.87"/>
    <n v="54.117754823824569"/>
    <m/>
    <n v="26.516987413287008"/>
    <n v="26.388500000000001"/>
    <m/>
    <m/>
    <n v="8789.0110876862018"/>
    <e v="#VALUE!"/>
    <n v="6817.237038554993"/>
    <n v="5175.2143637305853"/>
    <n v="0.44999999999998425"/>
    <m/>
  </r>
  <r>
    <x v="3075"/>
    <n v="41246.132812999997"/>
    <n v="228.06"/>
    <n v="51.863570343810729"/>
    <m/>
    <n v="26.710027215520167"/>
    <n v="25.839600000000001"/>
    <m/>
    <m/>
    <n v="8853.685104125685"/>
    <e v="#VALUE!"/>
    <n v="6676.4249538920931"/>
    <n v="4959.6494731056246"/>
    <n v="0.47999868131870904"/>
    <m/>
  </r>
  <r>
    <x v="3076"/>
    <n v="41074.105469000002"/>
    <n v="234.65"/>
    <n v="54.854321692081207"/>
    <m/>
    <n v="26.597934053462126"/>
    <n v="26.5793"/>
    <m/>
    <m/>
    <n v="8816.7585893423402"/>
    <e v="#VALUE!"/>
    <n v="6869.3462923387688"/>
    <n v="5245.6513478379102"/>
    <n v="0.47999868131870904"/>
    <m/>
  </r>
  <r>
    <x v="3077"/>
    <n v="42364.378905999998"/>
    <n v="233.85"/>
    <n v="54.473795532118856"/>
    <m/>
    <n v="27.432749068822716"/>
    <n v="26.4893"/>
    <m/>
    <m/>
    <n v="9093.7221233834116"/>
    <e v="#VALUE!"/>
    <n v="6845.9264029977458"/>
    <n v="5209.262098963427"/>
    <n v="0.47999868131870904"/>
    <m/>
  </r>
  <r>
    <x v="3078"/>
    <n v="42886.652344000002"/>
    <n v="244.1"/>
    <n v="59.242072407164137"/>
    <m/>
    <n v="27.770220674408357"/>
    <n v="27.621300000000002"/>
    <m/>
    <m/>
    <n v="9205.8306834577688"/>
    <e v="#VALUE!"/>
    <n v="7145.9937351796007"/>
    <n v="5665.2465546067178"/>
    <n v="0.47999868131870904"/>
    <m/>
  </r>
  <r>
    <x v="3079"/>
    <n v="43964.546875"/>
    <n v="246.81"/>
    <n v="60.550267131762048"/>
    <m/>
    <n v="28.467444411200013"/>
    <n v="27.922499999999999"/>
    <m/>
    <m/>
    <n v="9437.2060416325694"/>
    <e v="#VALUE!"/>
    <n v="7225.3286103223163"/>
    <n v="5790.3476078809235"/>
    <n v="0.47999868131870904"/>
    <m/>
  </r>
  <r>
    <x v="3080"/>
    <n v="46821.851562999997"/>
    <n v="266.33"/>
    <n v="70.10293865439381"/>
    <m/>
    <n v="30.315208012138591"/>
    <n v="30.1252"/>
    <m/>
    <m/>
    <n v="10050.540534560369"/>
    <e v="#VALUE!"/>
    <n v="7796.7739102432733"/>
    <n v="6703.8578419411151"/>
    <n v="0.60500175824173952"/>
    <m/>
  </r>
  <r>
    <x v="3081"/>
    <n v="47100.4375"/>
    <n v="264.87"/>
    <n v="69.326077987938305"/>
    <m/>
    <n v="30.494787137711846"/>
    <n v="29.956800000000001"/>
    <m/>
    <m/>
    <n v="10110.340374991918"/>
    <e v="#VALUE!"/>
    <n v="7754.0326121959079"/>
    <n v="6629.5676114475191"/>
    <n v="0.60500175824173952"/>
    <m/>
  </r>
  <r>
    <x v="3082"/>
    <n v="47456.898437999997"/>
    <n v="261.07"/>
    <n v="67.328857480569297"/>
    <m/>
    <n v="30.724775105229433"/>
    <n v="29.527699999999999"/>
    <m/>
    <m/>
    <n v="10186.856467089126"/>
    <e v="#VALUE!"/>
    <n v="7642.7881378260481"/>
    <n v="6438.5758696259772"/>
    <n v="0.60500175824173952"/>
    <m/>
  </r>
  <r>
    <x v="3083"/>
    <n v="47062.148437999997"/>
    <n v="252.76"/>
    <n v="63.035115922880088"/>
    <m/>
    <n v="30.468411113669749"/>
    <n v="28.5854"/>
    <m/>
    <m/>
    <n v="10102.121439669731"/>
    <e v="#VALUE!"/>
    <n v="7399.5140372961732"/>
    <n v="6027.9706430078613"/>
    <n v="0.60500175824173952"/>
    <m/>
  </r>
  <r>
    <x v="3084"/>
    <n v="45554.164062999997"/>
    <n v="257.25"/>
    <n v="65.266833933266398"/>
    <m/>
    <n v="29.491362371081749"/>
    <n v="29.091699999999999"/>
    <m/>
    <m/>
    <n v="9778.4251828903871"/>
    <e v="#VALUE!"/>
    <n v="7530.9581662226647"/>
    <n v="6241.3870927616663"/>
    <n v="0.60500175824173952"/>
    <m/>
  </r>
  <r>
    <x v="3085"/>
    <n v="46445.273437999997"/>
    <n v="254.68"/>
    <n v="63.939899649446104"/>
    <m/>
    <n v="30.065910954051468"/>
    <n v="28.799800000000001"/>
    <m/>
    <m/>
    <n v="9969.7061894117451"/>
    <e v="#VALUE!"/>
    <n v="7455.7217717146286"/>
    <n v="6114.4939984766424"/>
    <n v="0.66999956043954056"/>
    <m/>
  </r>
  <r>
    <x v="3086"/>
    <n v="46624.507812999997"/>
    <n v="254.97"/>
    <n v="64.077876721492061"/>
    <m/>
    <n v="30.181151083798756"/>
    <n v="28.831199999999999"/>
    <m/>
    <m/>
    <n v="10008.179728816744"/>
    <e v="#VALUE!"/>
    <n v="7464.2114816007497"/>
    <n v="6127.6885762532393"/>
    <n v="0.66999956043954056"/>
    <m/>
  </r>
  <r>
    <x v="3087"/>
    <n v="45544.355469000002"/>
    <n v="241.82"/>
    <n v="57.461433857475257"/>
    <m/>
    <n v="29.481175483276747"/>
    <n v="27.344999999999999"/>
    <m/>
    <m/>
    <n v="9776.3197199859278"/>
    <e v="#VALUE!"/>
    <n v="7079.2470505576857"/>
    <n v="5494.9662791414576"/>
    <n v="0.66999956043954056"/>
    <m/>
  </r>
  <r>
    <x v="3088"/>
    <n v="43207.5"/>
    <n v="239.62"/>
    <n v="56.409179307811861"/>
    <m/>
    <n v="27.967784869778274"/>
    <n v="27.096299999999999"/>
    <m/>
    <m/>
    <n v="9274.7022095593748"/>
    <e v="#VALUE!"/>
    <n v="7014.8423548698729"/>
    <n v="5394.3404701542468"/>
    <n v="0.66999956043954056"/>
    <m/>
  </r>
  <r>
    <x v="3089"/>
    <n v="43505.136719000002"/>
    <n v="235.92"/>
    <n v="54.660622922486915"/>
    <m/>
    <n v="28.15970921372357"/>
    <n v="26.677800000000001"/>
    <m/>
    <m/>
    <n v="9338.591393968456"/>
    <e v="#VALUE!"/>
    <n v="6906.5253666676417"/>
    <n v="5227.128172626657"/>
    <n v="0.66999956043954056"/>
    <m/>
  </r>
  <r>
    <x v="3090"/>
    <n v="42201.039062999997"/>
    <n v="220.7"/>
    <n v="47.590918836326793"/>
    <m/>
    <n v="27.313468939678508"/>
    <n v="24.9541"/>
    <m/>
    <m/>
    <n v="9058.6604233826893"/>
    <e v="#VALUE!"/>
    <n v="6460.9619719546818"/>
    <n v="4551.0610620614261"/>
    <n v="0.66999956043954056"/>
    <m/>
  </r>
  <r>
    <x v="3091"/>
    <n v="39533.714844000002"/>
    <n v="216.9"/>
    <n v="45.94660690814132"/>
    <m/>
    <n v="25.586450285996751"/>
    <n v="24.5303"/>
    <m/>
    <m/>
    <n v="8486.1061717465054"/>
    <e v="#VALUE!"/>
    <n v="6349.7174975848238"/>
    <n v="4393.817533816371"/>
    <n v="0.66999956043954056"/>
    <m/>
  </r>
  <r>
    <x v="3092"/>
    <n v="40123.570312999997"/>
    <n v="227.01"/>
    <n v="50.223886591082724"/>
    <m/>
    <n v="25.967532292916854"/>
    <n v="25.672999999999998"/>
    <m/>
    <m/>
    <n v="8612.7215468932955"/>
    <e v="#VALUE!"/>
    <n v="6645.686349132"/>
    <n v="4802.8485315898852"/>
    <n v="0.66999956043954056"/>
    <m/>
  </r>
  <r>
    <x v="3093"/>
    <n v="41160.21875"/>
    <n v="219.83"/>
    <n v="47.041260951622796"/>
    <m/>
    <n v="26.637746401715713"/>
    <n v="24.8626"/>
    <m/>
    <m/>
    <n v="8835.2432282953705"/>
    <e v="#VALUE!"/>
    <n v="6435.4928422963203"/>
    <n v="4498.4979542732663"/>
    <n v="0.78500175824175555"/>
    <m/>
  </r>
  <r>
    <x v="3094"/>
    <n v="39721.203125"/>
    <n v="224.64"/>
    <n v="49.07643540309855"/>
    <m/>
    <n v="25.703779411864907"/>
    <n v="25.405200000000001"/>
    <m/>
    <m/>
    <n v="8526.3514526365616"/>
    <e v="#VALUE!"/>
    <n v="6576.3049269592193"/>
    <n v="4693.1191851107669"/>
    <n v="0.78500175824175555"/>
    <m/>
  </r>
  <r>
    <x v="3095"/>
    <n v="40828.175780999998"/>
    <n v="229.23"/>
    <n v="51.075874961035794"/>
    <m/>
    <n v="26.41941903447583"/>
    <n v="25.919899999999998"/>
    <m/>
    <m/>
    <n v="8763.9685732412017"/>
    <e v="#VALUE!"/>
    <n v="6710.6765420533384"/>
    <n v="4884.3231320101422"/>
    <n v="0.78500175824175555"/>
    <m/>
  </r>
  <r>
    <x v="3096"/>
    <n v="41501.746094000002"/>
    <n v="227.65"/>
    <n v="50.365776452176313"/>
    <m/>
    <n v="26.854579269194861"/>
    <n v="25.742100000000001"/>
    <m/>
    <m/>
    <n v="8908.5537510523409"/>
    <e v="#VALUE!"/>
    <n v="6664.4222606048188"/>
    <n v="4816.4172845728899"/>
    <n v="0.78500175824175555"/>
    <m/>
  </r>
  <r>
    <x v="3097"/>
    <n v="41371.515625"/>
    <n v="227.77"/>
    <n v="50.412865744458067"/>
    <m/>
    <n v="26.769614138701616"/>
    <n v="25.7501"/>
    <m/>
    <m/>
    <n v="8880.59914089007"/>
    <e v="#VALUE!"/>
    <n v="6667.935244005972"/>
    <n v="4820.920375704216"/>
    <n v="0.86000043956042849"/>
    <m/>
  </r>
  <r>
    <x v="3098"/>
    <n v="40525.863280999998"/>
    <n v="217.8"/>
    <n v="45.994016869862108"/>
    <m/>
    <n v="26.221748711753122"/>
    <n v="24.629000000000001"/>
    <m/>
    <m/>
    <n v="8699.0757094622895"/>
    <e v="#VALUE!"/>
    <n v="6376.0648730934745"/>
    <n v="4398.351290171935"/>
    <n v="0.86000043956042849"/>
    <m/>
  </r>
  <r>
    <x v="3099"/>
    <n v="39472.605469000002"/>
    <n v="222.11"/>
    <n v="47.797256171537605"/>
    <m/>
    <n v="25.538257341585126"/>
    <n v="25.104700000000001"/>
    <m/>
    <m/>
    <n v="8472.9887440930343"/>
    <e v="#VALUE!"/>
    <n v="6502.2395269182352"/>
    <n v="4570.7928477652704"/>
    <n v="0.86000043956042849"/>
    <m/>
  </r>
  <r>
    <x v="3100"/>
    <n v="40448.421875"/>
    <n v="211.39"/>
    <n v="43.178300402050198"/>
    <m/>
    <n v="26.168916614276334"/>
    <n v="23.876100000000001"/>
    <m/>
    <m/>
    <n v="8682.4525310941917"/>
    <e v="#VALUE!"/>
    <n v="6188.4130097485286"/>
    <n v="4129.0877858774465"/>
    <n v="0.86000043956042849"/>
    <m/>
  </r>
  <r>
    <x v="3101"/>
    <n v="38120.300780999998"/>
    <n v="214.82"/>
    <n v="44.574203928933422"/>
    <m/>
    <n v="24.662050140299481"/>
    <n v="24.274999999999999"/>
    <m/>
    <m/>
    <n v="8182.7098971847172"/>
    <e v="#VALUE!"/>
    <n v="6288.8257852981642"/>
    <n v="4262.5763240887163"/>
    <n v="0.86000043956042849"/>
    <m/>
  </r>
  <r>
    <x v="3102"/>
    <n v="39241.429687999997"/>
    <n v="220.83"/>
    <n v="47.062691482797234"/>
    <m/>
    <n v="25.386707294390256"/>
    <n v="24.942499999999999"/>
    <m/>
    <m/>
    <n v="8423.3657266345526"/>
    <e v="#VALUE!"/>
    <n v="6464.7677039725986"/>
    <n v="4500.5473296236923"/>
    <n v="0.88999912087909683"/>
    <m/>
  </r>
  <r>
    <x v="3103"/>
    <n v="39768.617187999997"/>
    <n v="211.22"/>
    <n v="42.961456465831155"/>
    <m/>
    <n v="25.727094424714004"/>
    <n v="23.852599999999999"/>
    <m/>
    <m/>
    <n v="8536.5291142663773"/>
    <e v="#VALUE!"/>
    <n v="6183.4362832635616"/>
    <n v="4108.3512668355552"/>
    <n v="0.88999912087909683"/>
    <m/>
  </r>
  <r>
    <x v="3104"/>
    <n v="38472.1875"/>
    <n v="212.62"/>
    <n v="43.515405341828362"/>
    <m/>
    <n v="24.886465472666668"/>
    <n v="24.005600000000001"/>
    <m/>
    <m/>
    <n v="8258.2441106944989"/>
    <e v="#VALUE!"/>
    <n v="6224.4210896103514"/>
    <n v="4161.324716845922"/>
    <n v="0.88999912087909683"/>
    <m/>
  </r>
  <r>
    <x v="3105"/>
    <n v="38528.109375"/>
    <n v="207.65"/>
    <n v="41.476113439326689"/>
    <m/>
    <n v="24.921990928608714"/>
    <n v="23.445399999999999"/>
    <m/>
    <m/>
    <n v="8270.2480159800452"/>
    <e v="#VALUE!"/>
    <n v="6078.9250270792472"/>
    <n v="3966.3097392286318"/>
    <n v="0.88999912087909683"/>
    <m/>
  </r>
  <r>
    <x v="3106"/>
    <n v="37748.011719000002"/>
    <n v="220.09"/>
    <n v="46.440121608982409"/>
    <m/>
    <n v="24.41674755067217"/>
    <n v="24.846499999999999"/>
    <m/>
    <m/>
    <n v="8102.796220486779"/>
    <e v="#VALUE!"/>
    <n v="6443.1043063321522"/>
    <n v="4441.0117379517696"/>
    <n v="0.88999912087909683"/>
    <m/>
  </r>
  <r>
    <x v="3107"/>
    <n v="39695.746094000002"/>
    <n v="200.08"/>
    <n v="37.991167589035939"/>
    <m/>
    <n v="25.6759426590963"/>
    <n v="22.587"/>
    <m/>
    <m/>
    <n v="8520.8869758289602"/>
    <e v="#VALUE!"/>
    <n v="5857.3143241898188"/>
    <n v="3633.0486518099019"/>
    <n v="0.91000087912089622"/>
    <m/>
  </r>
  <r>
    <x v="3108"/>
    <n v="36573.183594000002"/>
    <n v="198.21"/>
    <n v="37.276573735344186"/>
    <m/>
    <n v="23.655595779558102"/>
    <n v="22.375"/>
    <m/>
    <m/>
    <n v="7850.6135899992478"/>
    <e v="#VALUE!"/>
    <n v="5802.5703328551772"/>
    <n v="3564.7129200727259"/>
    <n v="0.91000087912089622"/>
    <m/>
  </r>
  <r>
    <x v="3109"/>
    <n v="34060.015625"/>
    <n v="170.58"/>
    <n v="26.87443244389172"/>
    <m/>
    <n v="22.028354459146716"/>
    <n v="19.2562"/>
    <m/>
    <m/>
    <n v="7311.1497349954143"/>
    <e v="#VALUE!"/>
    <n v="4993.7059047396006"/>
    <n v="2569.9689363223047"/>
    <n v="0.91000087912089622"/>
    <m/>
  </r>
  <r>
    <x v="3110"/>
    <n v="30273.654297000001"/>
    <n v="172.54"/>
    <n v="27.48874173584241"/>
    <m/>
    <n v="19.579011291450513"/>
    <n v="19.475200000000001"/>
    <m/>
    <m/>
    <n v="6498.3886686298119"/>
    <e v="#VALUE!"/>
    <n v="5051.0846336251061"/>
    <n v="2628.7145787057684"/>
    <n v="0.91000087912089622"/>
    <m/>
  </r>
  <r>
    <x v="3111"/>
    <n v="31016.183593999998"/>
    <n v="161"/>
    <n v="23.808842590591734"/>
    <m/>
    <n v="20.058708383478663"/>
    <n v="18.174700000000001"/>
    <m/>
    <m/>
    <n v="6657.7762312415907"/>
    <e v="#VALUE!"/>
    <n v="4713.2527298808509"/>
    <n v="2276.8103473573306"/>
    <n v="0.91000087912089622"/>
    <m/>
  </r>
  <r>
    <x v="3112"/>
    <n v="28936.734375"/>
    <n v="157.57"/>
    <n v="22.791662272461068"/>
    <m/>
    <n v="18.713405131406098"/>
    <n v="17.790700000000001"/>
    <m/>
    <m/>
    <n v="6211.4122373487298"/>
    <e v="#VALUE!"/>
    <n v="4612.8399543312153"/>
    <n v="2179.5386440128227"/>
    <n v="0.90000000000002478"/>
    <m/>
  </r>
  <r>
    <x v="3113"/>
    <n v="29030.910156000002"/>
    <n v="165.65"/>
    <n v="25.126125465496695"/>
    <m/>
    <n v="18.773820024461113"/>
    <n v="18.697800000000001"/>
    <m/>
    <m/>
    <n v="6231.6275315482944"/>
    <e v="#VALUE!"/>
    <n v="4849.3808366755466"/>
    <n v="2402.7804892728132"/>
    <n v="0.90000000000002478"/>
    <m/>
  </r>
  <r>
    <x v="3114"/>
    <n v="31304.375"/>
    <n v="162.69999999999999"/>
    <n v="24.222539136420544"/>
    <m/>
    <n v="20.24245230857991"/>
    <n v="18.365200000000002"/>
    <m/>
    <m/>
    <n v="6719.6379327981313"/>
    <e v="#VALUE!"/>
    <n v="4763.0199947305246"/>
    <n v="2316.3716394539579"/>
    <n v="0.90000000000002478"/>
    <m/>
  </r>
  <r>
    <x v="3115"/>
    <n v="29862.408202999999"/>
    <n v="165.46"/>
    <n v="25.041363962789809"/>
    <m/>
    <n v="19.309525924396414"/>
    <n v="18.674700000000001"/>
    <m/>
    <m/>
    <n v="6410.1126735665821"/>
    <e v="#VALUE!"/>
    <n v="4843.818612957054"/>
    <n v="2394.6748509711488"/>
    <n v="0.90000000000002478"/>
    <m/>
  </r>
  <r>
    <x v="3116"/>
    <n v="30424.478515999999"/>
    <n v="160.85"/>
    <n v="23.643154996642004"/>
    <m/>
    <n v="19.67245782769286"/>
    <n v="18.162099999999999"/>
    <m/>
    <m/>
    <n v="6530.7638284334189"/>
    <e v="#VALUE!"/>
    <n v="4708.8615006294094"/>
    <n v="2260.9658464372164"/>
    <n v="0.90000000000002478"/>
    <m/>
  </r>
  <r>
    <x v="3117"/>
    <n v="28720.359375"/>
    <n v="165.09"/>
    <n v="24.886654066977403"/>
    <m/>
    <n v="18.570091606427106"/>
    <n v="18.636099999999999"/>
    <m/>
    <m/>
    <n v="6164.9662802673565"/>
    <e v="#VALUE!"/>
    <n v="4832.9869141368308"/>
    <n v="2379.8801338283906"/>
    <n v="1.0500013186813162"/>
    <m/>
  </r>
  <r>
    <x v="3118"/>
    <n v="30311.119140999999"/>
    <n v="161.24"/>
    <n v="23.723082401853663"/>
    <m/>
    <n v="19.598139476051784"/>
    <n v="18.207699999999999"/>
    <m/>
    <m/>
    <n v="6506.4306815078444"/>
    <e v="#VALUE!"/>
    <n v="4720.2786966831582"/>
    <n v="2268.6092059382463"/>
    <n v="1.0500013186813162"/>
    <m/>
  </r>
  <r>
    <x v="3119"/>
    <n v="30309.396484000001"/>
    <n v="160.19999999999999"/>
    <n v="23.408682649343572"/>
    <m/>
    <n v="19.595495525692137"/>
    <n v="18.063300000000002"/>
    <m/>
    <m/>
    <n v="6506.0609047171438"/>
    <e v="#VALUE!"/>
    <n v="4689.8328405398279"/>
    <n v="2238.5435441154232"/>
    <n v="1.0500013186813162"/>
    <m/>
  </r>
  <r>
    <x v="3120"/>
    <n v="29101.125"/>
    <n v="161.65"/>
    <n v="23.829595027573454"/>
    <m/>
    <n v="18.813839559053307"/>
    <n v="18.2346"/>
    <m/>
    <m/>
    <n v="6246.6994928696076"/>
    <e v="#VALUE!"/>
    <n v="4732.2813899704324"/>
    <n v="2278.7948773937269"/>
    <n v="1.0500013186813162"/>
    <m/>
  </r>
  <r>
    <x v="3121"/>
    <n v="29653.134765999999"/>
    <n v="162.6"/>
    <n v="24.106809714895011"/>
    <m/>
    <n v="19.170214192872375"/>
    <n v="18.353300000000001"/>
    <m/>
    <m/>
    <n v="6365.1911018823612"/>
    <e v="#VALUE!"/>
    <n v="4760.0925085628969"/>
    <n v="2305.3045771463121"/>
    <n v="1.0500013186813162"/>
    <m/>
  </r>
  <r>
    <x v="3122"/>
    <n v="29564.777343999998"/>
    <n v="161.83000000000001"/>
    <n v="23.875646044043712"/>
    <m/>
    <n v="19.112595256881967"/>
    <n v="18.252199999999998"/>
    <m/>
    <m/>
    <n v="6346.2247470353004"/>
    <e v="#VALUE!"/>
    <n v="4737.5508650721631"/>
    <n v="2283.1986794856116"/>
    <n v="1.0599982417582416"/>
    <m/>
  </r>
  <r>
    <x v="3123"/>
    <n v="29251.140625"/>
    <n v="158.78"/>
    <n v="22.972942198190665"/>
    <m/>
    <n v="18.909347905806658"/>
    <n v="17.900400000000001"/>
    <m/>
    <m/>
    <n v="6278.9010839974426"/>
    <e v="#VALUE!"/>
    <n v="4648.2625369595125"/>
    <n v="2196.8742204524947"/>
    <n v="1.0599982417582416"/>
    <m/>
  </r>
  <r>
    <x v="3124"/>
    <n v="31723.865234000001"/>
    <n v="174.4"/>
    <n v="27.479769790581173"/>
    <m/>
    <n v="20.505701358574953"/>
    <n v="19.659400000000002"/>
    <m/>
    <m/>
    <n v="6809.6835730265266"/>
    <e v="#VALUE!"/>
    <n v="5105.535876342984"/>
    <n v="2627.8566026101653"/>
    <n v="1.0599982417582416"/>
    <m/>
  </r>
  <r>
    <x v="3125"/>
    <n v="31792.554688"/>
    <n v="165.5"/>
    <n v="24.672127788740084"/>
    <m/>
    <n v="20.549566045757818"/>
    <n v="18.655999999999999"/>
    <m/>
    <m/>
    <n v="6824.4281018881184"/>
    <e v="#VALUE!"/>
    <n v="4844.9896074241051"/>
    <n v="2359.3652495700608"/>
    <n v="1.0599982417582416"/>
    <m/>
  </r>
  <r>
    <x v="3126"/>
    <n v="29794.890625"/>
    <n v="166.9"/>
    <n v="25.086551307656521"/>
    <m/>
    <n v="19.25784646388275"/>
    <n v="18.813099999999999"/>
    <m/>
    <m/>
    <n v="6395.6196936473398"/>
    <e v="#VALUE!"/>
    <n v="4885.9744137708949"/>
    <n v="2398.9960612093478"/>
    <n v="1.1199995604395809"/>
    <m/>
  </r>
  <r>
    <x v="3127"/>
    <n v="30467.806640999999"/>
    <n v="162.72"/>
    <n v="23.827129099125273"/>
    <m/>
    <n v="19.692271347465493"/>
    <n v="18.3414"/>
    <m/>
    <m/>
    <n v="6540.0644233920157"/>
    <e v="#VALUE!"/>
    <n v="4763.6054919640501"/>
    <n v="2278.559063687735"/>
    <n v="1.1199995604395809"/>
    <m/>
  </r>
  <r>
    <x v="3128"/>
    <n v="29910.283202999999"/>
    <n v="173.49"/>
    <n v="26.971590961365226"/>
    <m/>
    <n v="19.330417529832587"/>
    <n v="19.554300000000001"/>
    <m/>
    <m/>
    <n v="6420.3892775886306"/>
    <e v="#VALUE!"/>
    <n v="5078.8957522175706"/>
    <n v="2579.2600859057366"/>
    <n v="1.1199995604395809"/>
    <m/>
  </r>
  <r>
    <x v="3129"/>
    <n v="31371.742188"/>
    <n v="171.05"/>
    <n v="26.209798652491155"/>
    <m/>
    <n v="20.274401524430814"/>
    <n v="19.278700000000001"/>
    <m/>
    <m/>
    <n v="6734.0986307648136"/>
    <e v="#VALUE!"/>
    <n v="5007.4650897274514"/>
    <n v="2506.4108239232537"/>
    <n v="1.1199995604395809"/>
    <m/>
  </r>
  <r>
    <x v="3130"/>
    <n v="31151.480468999998"/>
    <n v="165.71"/>
    <n v="24.570385693010888"/>
    <m/>
    <n v="20.1315305029139"/>
    <n v="18.677600000000002"/>
    <m/>
    <m/>
    <n v="6686.8183703495924"/>
    <e v="#VALUE!"/>
    <n v="4851.1373283761241"/>
    <n v="2349.6357780328935"/>
    <n v="1.1199995604395809"/>
    <m/>
  </r>
  <r>
    <x v="3131"/>
    <n v="30215.279297000001"/>
    <n v="164.9"/>
    <n v="24.327283154827391"/>
    <m/>
    <n v="19.526005689729153"/>
    <n v="18.5885"/>
    <m/>
    <m/>
    <n v="6485.8581880076272"/>
    <e v="#VALUE!"/>
    <n v="4827.4246904183383"/>
    <n v="2326.3881811663523"/>
    <n v="1.2300013186813323"/>
    <m/>
  </r>
  <r>
    <x v="3132"/>
    <n v="30110.330077999999"/>
    <n v="159.31"/>
    <n v="22.675223101271488"/>
    <m/>
    <n v="19.457677959536287"/>
    <n v="17.9544"/>
    <m/>
    <m/>
    <n v="6463.3303223974708"/>
    <e v="#VALUE!"/>
    <n v="4663.7782136479409"/>
    <n v="2168.4037092173403"/>
    <n v="1.2300013186813323"/>
    <m/>
  </r>
  <r>
    <x v="3133"/>
    <n v="26737.578125"/>
    <n v="127.29"/>
    <n v="13.55530868703638"/>
    <m/>
    <n v="17.276813702510644"/>
    <n v="14.3424"/>
    <m/>
    <m/>
    <n v="5739.3525409756157"/>
    <e v="#VALUE!"/>
    <n v="3726.3971427735005"/>
    <n v="1296.2775054198923"/>
    <n v="1.2300013186813323"/>
    <m/>
  </r>
  <r>
    <x v="3134"/>
    <n v="22487.986327999999"/>
    <n v="121.83"/>
    <n v="12.390944117186326"/>
    <m/>
    <n v="14.530509694379795"/>
    <n v="13.727600000000001"/>
    <m/>
    <m/>
    <n v="4827.1567779862899"/>
    <e v="#VALUE!"/>
    <n v="3566.556398021019"/>
    <n v="1184.9307530255339"/>
    <n v="1.2300013186813323"/>
    <m/>
  </r>
  <r>
    <x v="3135"/>
    <n v="22196.730468999998"/>
    <n v="119.12"/>
    <n v="11.83828202137275"/>
    <m/>
    <n v="14.341942757691184"/>
    <n v="13.420500000000001"/>
    <m/>
    <m/>
    <n v="4764.6372765336619"/>
    <e v="#VALUE!"/>
    <n v="3487.2215228783043"/>
    <n v="1132.080356222215"/>
    <n v="1.2300013186813323"/>
    <m/>
  </r>
  <r>
    <x v="3136"/>
    <n v="22576.304688"/>
    <n v="114.42"/>
    <n v="10.902799726449082"/>
    <m/>
    <n v="14.586816856066664"/>
    <n v="12.897500000000001"/>
    <m/>
    <m/>
    <n v="4846.1147479830879"/>
    <e v="#VALUE!"/>
    <n v="3349.6296729997953"/>
    <n v="1042.6213344009088"/>
    <n v="1.6400017582417763"/>
    <m/>
  </r>
  <r>
    <x v="3137"/>
    <n v="20385.71875"/>
    <n v="112.79"/>
    <n v="10.59090000955729"/>
    <m/>
    <n v="13.171110614274708"/>
    <n v="12.7067"/>
    <m/>
    <m/>
    <n v="4375.8947111978478"/>
    <e v="#VALUE!"/>
    <n v="3301.911648467461"/>
    <n v="1012.7947479108258"/>
    <n v="1.6400017582417763"/>
    <m/>
  </r>
  <r>
    <x v="3138"/>
    <n v="20594.294922000001"/>
    <n v="114.96"/>
    <n v="10.993180746585741"/>
    <m/>
    <n v="13.304485417987001"/>
    <n v="12.9488"/>
    <m/>
    <m/>
    <n v="4420.6666115232501"/>
    <e v="#VALUE!"/>
    <n v="3365.4380983049855"/>
    <n v="1051.2643602459859"/>
    <n v="1.6400017582417763"/>
    <m/>
  </r>
  <r>
    <x v="3139"/>
    <n v="20719.414063"/>
    <n v="110.66"/>
    <n v="10.169583829655361"/>
    <m/>
    <n v="13.384967466591435"/>
    <n v="12.4657"/>
    <m/>
    <m/>
    <n v="4447.524050011727"/>
    <e v="#VALUE!"/>
    <n v="3239.5561930969875"/>
    <n v="972.50479957504092"/>
    <n v="1.6400017582417763"/>
    <m/>
  </r>
  <r>
    <x v="3140"/>
    <n v="19986.607422000001"/>
    <n v="114.95"/>
    <n v="10.956774426007074"/>
    <m/>
    <n v="12.911230329484077"/>
    <n v="12.949199999999999"/>
    <m/>
    <m/>
    <n v="4290.2235032903827"/>
    <e v="#VALUE!"/>
    <n v="3365.1453496882227"/>
    <n v="1047.7828685654338"/>
    <n v="1.6700004395604453"/>
    <m/>
  </r>
  <r>
    <x v="3141"/>
    <n v="21084.648438"/>
    <n v="116.89"/>
    <n v="11.325257381065365"/>
    <m/>
    <n v="13.620203831776161"/>
    <n v="13.1615"/>
    <m/>
    <m/>
    <n v="4525.9234034762767"/>
    <e v="#VALUE!"/>
    <n v="3421.9385813402032"/>
    <n v="1083.0204405603467"/>
    <n v="1.6700004395604453"/>
    <m/>
  </r>
  <r>
    <x v="3142"/>
    <n v="21028.238281000002"/>
    <n v="114.38"/>
    <n v="10.835003993924573"/>
    <m/>
    <n v="13.582703529563721"/>
    <n v="12.8756"/>
    <m/>
    <m/>
    <n v="4513.8146860598681"/>
    <e v="#VALUE!"/>
    <n v="3348.4586785327438"/>
    <n v="1036.1381118447873"/>
    <n v="1.6700004395604453"/>
    <m/>
  </r>
  <r>
    <x v="3143"/>
    <n v="20731.544922000001"/>
    <n v="110.94"/>
    <n v="10.182060807263193"/>
    <m/>
    <n v="13.390712790896872"/>
    <n v="12.4869"/>
    <m/>
    <m/>
    <n v="4450.1279985107412"/>
    <e v="#VALUE!"/>
    <n v="3247.7531543663454"/>
    <n v="973.69795760501108"/>
    <n v="1.6700004395604453"/>
    <m/>
  </r>
  <r>
    <x v="3144"/>
    <n v="20281.169922000001"/>
    <n v="110.98"/>
    <n v="10.188188844794807"/>
    <m/>
    <n v="13.099470107401492"/>
    <n v="12.4894"/>
    <m/>
    <m/>
    <n v="4353.4527914834825"/>
    <e v="#VALUE!"/>
    <n v="3248.9241488333969"/>
    <n v="974.28397430060988"/>
    <n v="1.6700004395604453"/>
    <m/>
  </r>
  <r>
    <x v="3145"/>
    <n v="20108.3125"/>
    <n v="103.17"/>
    <n v="8.7531978850941297"/>
    <m/>
    <n v="12.987484631616244"/>
    <n v="11.611800000000001"/>
    <m/>
    <m/>
    <n v="4316.3480963781849"/>
    <e v="#VALUE!"/>
    <n v="3020.2874791416612"/>
    <n v="837.05755294143853"/>
    <n v="1.7499995604395815"/>
    <m/>
  </r>
  <r>
    <x v="3146"/>
    <n v="19820.470702999999"/>
    <n v="106.18"/>
    <n v="9.2628455096415845"/>
    <m/>
    <n v="12.801241214275844"/>
    <n v="11.948499999999999"/>
    <m/>
    <m/>
    <n v="4254.5614401115772"/>
    <e v="#VALUE!"/>
    <n v="3108.4048127872597"/>
    <n v="885.79452873774449"/>
    <n v="1.7499995604395815"/>
    <m/>
  </r>
  <r>
    <x v="3147"/>
    <n v="20225.353515999999"/>
    <n v="112.09"/>
    <n v="10.289082776271297"/>
    <m/>
    <n v="13.061378761322414"/>
    <n v="12.6122"/>
    <m/>
    <m/>
    <n v="4341.4715256370928"/>
    <e v="#VALUE!"/>
    <n v="3281.4192452940661"/>
    <n v="983.93233693298782"/>
    <n v="1.7499995604395815"/>
    <m/>
  </r>
  <r>
    <x v="3148"/>
    <n v="20194.619140999999"/>
    <n v="111.48"/>
    <n v="10.175882370733776"/>
    <m/>
    <n v="13.04119129968343"/>
    <n v="12.543799999999999"/>
    <m/>
    <m/>
    <n v="4334.8742410054447"/>
    <e v="#VALUE!"/>
    <n v="3263.561579671536"/>
    <n v="973.10712131521063"/>
    <n v="1.7499995604395815"/>
    <m/>
  </r>
  <r>
    <x v="3149"/>
    <n v="20547.814452999999"/>
    <n v="120.13"/>
    <n v="11.753623562698163"/>
    <m/>
    <n v="13.268930832119658"/>
    <n v="13.515700000000001"/>
    <m/>
    <m/>
    <n v="4410.689350433493"/>
    <e v="#VALUE!"/>
    <n v="3516.7891331713454"/>
    <n v="1123.9845718946815"/>
    <n v="1.8500004395604612"/>
    <m/>
  </r>
  <r>
    <x v="3150"/>
    <n v="21637.154297000001"/>
    <n v="119.66"/>
    <n v="11.660263332617903"/>
    <m/>
    <n v="13.972017895731677"/>
    <n v="13.462300000000001"/>
    <m/>
    <m/>
    <n v="4644.5215012894296"/>
    <e v="#VALUE!"/>
    <n v="3503.0299481834945"/>
    <n v="1115.0566478652122"/>
    <n v="1.8500004395604612"/>
    <m/>
  </r>
  <r>
    <x v="3151"/>
    <n v="20856.353515999999"/>
    <n v="112.48"/>
    <n v="10.257285571566323"/>
    <m/>
    <n v="13.466770518425763"/>
    <n v="12.653600000000001"/>
    <m/>
    <m/>
    <n v="4476.918776559547"/>
    <e v="#VALUE!"/>
    <n v="3292.8364413478148"/>
    <n v="980.89160933718563"/>
    <n v="1.8500004395604612"/>
    <m/>
  </r>
  <r>
    <x v="3152"/>
    <n v="19970.474609000001"/>
    <n v="106.22"/>
    <n v="9.1144743089369058"/>
    <m/>
    <n v="12.894430406840554"/>
    <n v="11.948600000000001"/>
    <m/>
    <m/>
    <n v="4286.7605156984719"/>
    <e v="#VALUE!"/>
    <n v="3109.5758072543108"/>
    <n v="871.60597321561534"/>
    <n v="1.8500004395604612"/>
    <m/>
  </r>
  <r>
    <x v="3153"/>
    <n v="19325.972656000002"/>
    <n v="107.81"/>
    <n v="9.3862234431606382"/>
    <m/>
    <n v="12.477967017620184"/>
    <n v="12.1288"/>
    <m/>
    <m/>
    <n v="4148.4150042119372"/>
    <e v="#VALUE!"/>
    <n v="3156.1228373195936"/>
    <n v="897.59300884457468"/>
    <n v="1.8500004395604612"/>
    <m/>
  </r>
  <r>
    <x v="3154"/>
    <n v="20211.466797000001"/>
    <n v="113.31"/>
    <n v="10.342679738438436"/>
    <m/>
    <n v="13.049353660057196"/>
    <n v="12.7493"/>
    <m/>
    <m/>
    <n v="4338.4906731602587"/>
    <e v="#VALUE!"/>
    <n v="3317.1345765391261"/>
    <n v="989.05774853520006"/>
    <n v="2.1099995604395576"/>
    <m/>
  </r>
  <r>
    <x v="3155"/>
    <n v="20573.15625"/>
    <n v="116.43"/>
    <n v="10.910952280657771"/>
    <m/>
    <n v="13.282529517762807"/>
    <n v="13.099600000000001"/>
    <m/>
    <m/>
    <n v="4416.1290916967027"/>
    <e v="#VALUE!"/>
    <n v="3408.4721449691151"/>
    <n v="1043.4009531374813"/>
    <n v="2.1099995604395576"/>
    <m/>
  </r>
  <r>
    <x v="3156"/>
    <n v="20781.912109000001"/>
    <n v="118.76"/>
    <n v="11.343596076050714"/>
    <m/>
    <n v="13.416259746738771"/>
    <n v="13.362399999999999"/>
    <m/>
    <m/>
    <n v="4460.9395627196909"/>
    <e v="#VALUE!"/>
    <n v="3476.6825726748443"/>
    <n v="1084.774147416982"/>
    <n v="2.1099995604395576"/>
    <m/>
  </r>
  <r>
    <x v="3157"/>
    <n v="22467.849609000001"/>
    <n v="128.86000000000001"/>
    <n v="13.271457136988747"/>
    <m/>
    <n v="14.504279450726049"/>
    <n v="14.499599999999999"/>
    <m/>
    <m/>
    <n v="4822.8343322950886"/>
    <e v="#VALUE!"/>
    <n v="3772.3586756052582"/>
    <n v="1269.1331306438901"/>
    <n v="2.1099995604395576"/>
    <m/>
  </r>
  <r>
    <x v="3158"/>
    <n v="23393.191406000002"/>
    <n v="130.18"/>
    <n v="13.541740061528591"/>
    <m/>
    <n v="15.101247345410712"/>
    <n v="14.646000000000001"/>
    <m/>
    <m/>
    <n v="5021.4634964270927"/>
    <e v="#VALUE!"/>
    <n v="3811.0014930179454"/>
    <n v="1294.9799544432751"/>
    <n v="2.1099995604395576"/>
    <m/>
  </r>
  <r>
    <x v="3159"/>
    <n v="23233.201172000001"/>
    <n v="127.66"/>
    <n v="13.015911741668637"/>
    <m/>
    <n v="14.99757684680336"/>
    <n v="14.360799999999999"/>
    <m/>
    <m/>
    <n v="4987.1208064592001"/>
    <e v="#VALUE!"/>
    <n v="3737.2288415937232"/>
    <n v="1244.6956386460949"/>
    <n v="2.4699995604395339"/>
    <m/>
  </r>
  <r>
    <x v="3160"/>
    <n v="23163.751952999999"/>
    <n v="124.17"/>
    <n v="12.302781049607535"/>
    <m/>
    <n v="14.952356564293137"/>
    <n v="13.9757"/>
    <m/>
    <m/>
    <n v="4972.2131903066456"/>
    <e v="#VALUE!"/>
    <n v="3635.059574343511"/>
    <n v="1176.4998272569092"/>
    <n v="2.4699995604395339"/>
    <m/>
  </r>
  <r>
    <x v="3161"/>
    <n v="22607.15625"/>
    <n v="120.33"/>
    <n v="11.537719457058554"/>
    <m/>
    <n v="14.591930892015876"/>
    <n v="13.5307"/>
    <m/>
    <m/>
    <n v="4852.7371873801785"/>
    <e v="#VALUE!"/>
    <n v="3522.6441055066016"/>
    <n v="1103.337927695713"/>
    <n v="2.4699995604395339"/>
    <m/>
  </r>
  <r>
    <x v="3162"/>
    <n v="21361.121093999998"/>
    <n v="114.93"/>
    <n v="10.500920831392094"/>
    <m/>
    <n v="13.787310822865312"/>
    <n v="12.9253"/>
    <m/>
    <m/>
    <n v="4585.2696177558792"/>
    <e v="#VALUE!"/>
    <n v="3364.5598524546972"/>
    <n v="1004.1901497194723"/>
    <n v="2.4699995604395339"/>
    <m/>
  </r>
  <r>
    <x v="3163"/>
    <n v="21244.169922000001"/>
    <n v="125.3"/>
    <n v="12.394415217583122"/>
    <m/>
    <n v="13.711469036457606"/>
    <n v="14.087"/>
    <m/>
    <m/>
    <n v="4560.1654739530923"/>
    <e v="#VALUE!"/>
    <n v="3668.1401680377057"/>
    <n v="1185.262690089256"/>
    <n v="2.4699995604395339"/>
    <m/>
  </r>
  <r>
    <x v="3164"/>
    <n v="22933.640625"/>
    <n v="131.43"/>
    <n v="13.605527227372644"/>
    <m/>
    <n v="14.801506486757985"/>
    <n v="14.7715"/>
    <m/>
    <m/>
    <n v="4922.8186629156544"/>
    <e v="#VALUE!"/>
    <n v="3847.5950701132938"/>
    <n v="1301.0798426957065"/>
    <n v="2.5200000000000018"/>
    <m/>
  </r>
  <r>
    <x v="3165"/>
    <n v="23845.212890999999"/>
    <n v="131.77000000000001"/>
    <n v="13.674290407065083"/>
    <m/>
    <n v="15.389440028893285"/>
    <n v="14.803100000000001"/>
    <m/>
    <m/>
    <n v="5118.4921295509203"/>
    <e v="#VALUE!"/>
    <n v="3857.5485230832287"/>
    <n v="1307.6555810351585"/>
    <n v="2.5200000000000018"/>
    <m/>
  </r>
  <r>
    <x v="3166"/>
    <n v="23336.71875"/>
    <n v="126.5"/>
    <n v="12.576015784508039"/>
    <m/>
    <n v="15.060087476793939"/>
    <n v="14.2097"/>
    <m/>
    <m/>
    <n v="5009.3413632931943"/>
    <e v="#VALUE!"/>
    <n v="3703.2700020492402"/>
    <n v="1202.6289290522536"/>
    <n v="2.5200000000000018"/>
    <m/>
  </r>
  <r>
    <x v="3167"/>
    <n v="23308.433593999998"/>
    <n v="126.32"/>
    <n v="12.538731812348519"/>
    <m/>
    <n v="15.041442471522796"/>
    <n v="14.187799999999999"/>
    <m/>
    <m/>
    <n v="5003.2698155560902"/>
    <e v="#VALUE!"/>
    <n v="3698.00052694751"/>
    <n v="1199.0635086299724"/>
    <n v="2.5200000000000018"/>
    <m/>
  </r>
  <r>
    <x v="3168"/>
    <n v="22981.302734000001"/>
    <n v="129.28"/>
    <n v="13.124796414483043"/>
    <m/>
    <n v="14.829951770852086"/>
    <n v="14.5197"/>
    <m/>
    <m/>
    <n v="4933.0495688383435"/>
    <e v="#VALUE!"/>
    <n v="3784.6541175092948"/>
    <n v="1255.1081460491396"/>
    <n v="2.5200000000000018"/>
    <m/>
  </r>
  <r>
    <x v="3169"/>
    <n v="22848.214843999998"/>
    <n v="123.34"/>
    <n v="11.917291641254488"/>
    <m/>
    <n v="14.743685727443193"/>
    <n v="13.8538"/>
    <m/>
    <m/>
    <n v="4904.481599216203"/>
    <e v="#VALUE!"/>
    <n v="3610.7614391522002"/>
    <n v="1139.6359490404309"/>
    <n v="2.4900013186813328"/>
    <m/>
  </r>
  <r>
    <x v="3170"/>
    <n v="22626.833984000001"/>
    <n v="126.13"/>
    <n v="12.454954888095783"/>
    <m/>
    <n v="14.60045122688274"/>
    <n v="14.168900000000001"/>
    <m/>
    <m/>
    <n v="4856.9611096855397"/>
    <e v="#VALUE!"/>
    <n v="3692.438303229017"/>
    <n v="1191.0520243554793"/>
    <n v="2.4900013186813328"/>
    <m/>
  </r>
  <r>
    <x v="3171"/>
    <n v="23179.527343999998"/>
    <n v="131.72"/>
    <n v="13.5540987640656"/>
    <m/>
    <n v="14.955920651448208"/>
    <n v="14.795199999999999"/>
    <m/>
    <m/>
    <n v="4975.5994555097786"/>
    <e v="#VALUE!"/>
    <n v="3856.0847799994144"/>
    <n v="1296.1618019736247"/>
    <n v="2.4900013186813328"/>
    <m/>
  </r>
  <r>
    <x v="3172"/>
    <n v="23811.484375"/>
    <n v="126.65"/>
    <n v="12.509193237930054"/>
    <m/>
    <n v="15.363272799936942"/>
    <n v="14.2264"/>
    <m/>
    <m/>
    <n v="5111.2521378395195"/>
    <e v="#VALUE!"/>
    <n v="3707.6612313006822"/>
    <n v="1196.2387710718046"/>
    <n v="2.4900013186813328"/>
    <m/>
  </r>
  <r>
    <x v="3173"/>
    <n v="23162.898438"/>
    <n v="129.9"/>
    <n v="13.149629504353541"/>
    <m/>
    <n v="14.944413371313772"/>
    <n v="14.5914"/>
    <m/>
    <m/>
    <n v="4972.0299791174684"/>
    <e v="#VALUE!"/>
    <n v="3802.8045317485876"/>
    <n v="1257.4829039047081"/>
    <n v="2.4900013186813328"/>
    <m/>
  </r>
  <r>
    <x v="3174"/>
    <n v="23948.345702999999"/>
    <n v="133.16999999999999"/>
    <n v="13.810020230576782"/>
    <m/>
    <n v="15.450772003079404"/>
    <n v="14.9551"/>
    <m/>
    <m/>
    <n v="5140.6300944721606"/>
    <e v="#VALUE!"/>
    <n v="3898.5333294300181"/>
    <n v="1320.6352571970958"/>
    <n v="2.5800013186813411"/>
    <m/>
  </r>
  <r>
    <x v="3175"/>
    <n v="23957.203125"/>
    <n v="133.11000000000001"/>
    <n v="13.795931599505012"/>
    <m/>
    <n v="15.456084260500988"/>
    <n v="14.9498"/>
    <m/>
    <m/>
    <n v="5142.5313836324776"/>
    <e v="#VALUE!"/>
    <n v="3896.7768377294419"/>
    <n v="1319.2879787276679"/>
    <n v="2.5800013186813411"/>
    <m/>
  </r>
  <r>
    <x v="3176"/>
    <n v="24318.316406000002"/>
    <n v="131.78"/>
    <n v="13.515407609215865"/>
    <m/>
    <n v="15.687832916494672"/>
    <n v="14.8004"/>
    <m/>
    <m/>
    <n v="5220.046124017641"/>
    <e v="#VALUE!"/>
    <n v="3857.841271699991"/>
    <n v="1292.4618144006088"/>
    <n v="2.5800013186813411"/>
    <m/>
  </r>
  <r>
    <x v="3177"/>
    <n v="24126.136718999998"/>
    <n v="131.47999999999999"/>
    <n v="13.452267971290452"/>
    <m/>
    <n v="15.563452026162912"/>
    <n v="14.766500000000001"/>
    <m/>
    <m/>
    <n v="5178.7938097747119"/>
    <e v="#VALUE!"/>
    <n v="3849.0588131971072"/>
    <n v="1286.4238484469936"/>
    <n v="2.5800013186813411"/>
    <m/>
  </r>
  <r>
    <x v="3178"/>
    <n v="23881.316406000002"/>
    <n v="127.57"/>
    <n v="12.650663246891551"/>
    <m/>
    <n v="15.405120711349827"/>
    <n v="14.3276"/>
    <m/>
    <m/>
    <n v="5126.2419264691262"/>
    <e v="#VALUE!"/>
    <n v="3734.5941040428584"/>
    <n v="1209.7673741115655"/>
    <n v="2.5800013186813411"/>
    <m/>
  </r>
  <r>
    <x v="3179"/>
    <n v="23341.039063"/>
    <n v="128.09"/>
    <n v="12.752276375546401"/>
    <m/>
    <n v="15.056212122904709"/>
    <n v="14.3888"/>
    <m/>
    <m/>
    <n v="5010.2687397099526"/>
    <e v="#VALUE!"/>
    <n v="3749.8170321145235"/>
    <n v="1219.4845126859595"/>
    <n v="2.6100000000000101"/>
    <m/>
  </r>
  <r>
    <x v="3180"/>
    <n v="23213.3125"/>
    <n v="116.54"/>
    <n v="10.451260314803056"/>
    <m/>
    <n v="14.973431964103991"/>
    <n v="13.092599999999999"/>
    <m/>
    <m/>
    <n v="4982.8516052755258"/>
    <e v="#VALUE!"/>
    <n v="3411.692379753506"/>
    <n v="999.44117556859476"/>
    <n v="2.6100000000000101"/>
    <m/>
  </r>
  <r>
    <x v="3181"/>
    <n v="21531.462890999999"/>
    <n v="115.09"/>
    <n v="10.187546216480659"/>
    <m/>
    <n v="13.887493292946074"/>
    <n v="12.9275"/>
    <m/>
    <m/>
    <n v="4621.8343215923942"/>
    <e v="#VALUE!"/>
    <n v="3369.2438303229019"/>
    <n v="974.22252054494788"/>
    <n v="2.6100000000000101"/>
    <m/>
  </r>
  <r>
    <x v="3182"/>
    <n v="21401.044922000001"/>
    <n v="117.89"/>
    <n v="10.681974274475458"/>
    <m/>
    <n v="13.803016255775294"/>
    <n v="13.2462"/>
    <m/>
    <m/>
    <n v="4593.8394636336943"/>
    <e v="#VALUE!"/>
    <n v="3451.213443016482"/>
    <n v="1021.5040679021129"/>
    <n v="2.6100000000000101"/>
    <m/>
  </r>
  <r>
    <x v="3183"/>
    <n v="21526.455077999999"/>
    <n v="118.74"/>
    <n v="10.834719302510891"/>
    <m/>
    <n v="13.883540590329813"/>
    <n v="13.3527"/>
    <m/>
    <m/>
    <n v="4620.7593699220561"/>
    <e v="#VALUE!"/>
    <n v="3476.0970754413183"/>
    <n v="1036.1108871548843"/>
    <n v="2.6100000000000101"/>
    <m/>
  </r>
  <r>
    <x v="3184"/>
    <n v="21395.458984000001"/>
    <n v="117.89"/>
    <n v="10.678325905091187"/>
    <m/>
    <n v="13.798695181152043"/>
    <n v="13.255000000000001"/>
    <m/>
    <m/>
    <n v="4592.6404145910274"/>
    <e v="#VALUE!"/>
    <n v="3451.213443016482"/>
    <n v="1021.1551788230456"/>
    <n v="2.7701090109889974"/>
    <m/>
  </r>
  <r>
    <x v="3185"/>
    <n v="21596.085938"/>
    <n v="111.99"/>
    <n v="9.6083517071885183"/>
    <m/>
    <n v="13.927724153053461"/>
    <n v="12.590299999999999"/>
    <m/>
    <m/>
    <n v="4635.7059762078979"/>
    <e v="#VALUE!"/>
    <n v="3278.491759126438"/>
    <n v="918.83486165849718"/>
    <n v="2.7701090109889974"/>
    <m/>
  </r>
  <r>
    <x v="3186"/>
    <n v="19615.154297000001"/>
    <n v="109.48"/>
    <n v="9.1743722679554836"/>
    <m/>
    <n v="12.649196154597886"/>
    <n v="12.3043"/>
    <m/>
    <m/>
    <n v="4210.4892645775381"/>
    <e v="#VALUE!"/>
    <n v="3205.011856318979"/>
    <n v="877.33394140055236"/>
    <n v="2.7701090109889974"/>
    <m/>
  </r>
  <r>
    <x v="3187"/>
    <n v="20298.611327999999"/>
    <n v="108.41"/>
    <n v="8.9939692673902449"/>
    <m/>
    <n v="13.089595403769376"/>
    <n v="12.1846"/>
    <m/>
    <m/>
    <n v="4357.1966749936601"/>
    <e v="#VALUE!"/>
    <n v="3173.6877543253609"/>
    <n v="860.08222423629365"/>
    <n v="2.7701090109889974"/>
    <m/>
  </r>
  <r>
    <x v="3188"/>
    <n v="19799.582031000002"/>
    <n v="110.04"/>
    <n v="9.2633230403305102"/>
    <m/>
    <n v="12.76746316680636"/>
    <n v="12.368"/>
    <m/>
    <m/>
    <n v="4250.0775840136048"/>
    <e v="#VALUE!"/>
    <n v="3221.4057788576952"/>
    <n v="885.84019441047053"/>
    <n v="2.7701090109889974"/>
    <m/>
  </r>
  <r>
    <x v="3189"/>
    <n v="20050.498047000001"/>
    <n v="107.99"/>
    <n v="8.9171163823500876"/>
    <m/>
    <n v="12.928926076974097"/>
    <n v="12.1371"/>
    <m/>
    <m/>
    <n v="4303.9379399242462"/>
    <e v="#VALUE!"/>
    <n v="3161.3923124213238"/>
    <n v="852.73287731957976"/>
    <n v="2.8799999999999781"/>
    <m/>
  </r>
  <r>
    <x v="3190"/>
    <n v="20126.072265999999"/>
    <n v="108.42"/>
    <n v="8.9870584370882156"/>
    <m/>
    <n v="12.97731993424823"/>
    <n v="12.1859"/>
    <m/>
    <m/>
    <n v="4320.1603174268785"/>
    <e v="#VALUE!"/>
    <n v="3173.9805029421236"/>
    <n v="859.4213500303922"/>
    <n v="2.8799999999999781"/>
    <m/>
  </r>
  <r>
    <x v="3191"/>
    <n v="19817.724609000001"/>
    <n v="102.2"/>
    <n v="7.952100542248866"/>
    <m/>
    <n v="12.777166615677018"/>
    <n v="11.4894"/>
    <m/>
    <m/>
    <n v="4253.9719775393514"/>
    <e v="#VALUE!"/>
    <n v="2991.8908633156707"/>
    <n v="760.44959888023152"/>
    <n v="2.8799999999999781"/>
    <m/>
  </r>
  <r>
    <x v="3192"/>
    <n v="18837.683593999998"/>
    <n v="103.76"/>
    <n v="8.1938886071510648"/>
    <m/>
    <n v="12.144984456619245"/>
    <n v="11.665699999999999"/>
    <m/>
    <m/>
    <n v="4043.6013574553535"/>
    <e v="#VALUE!"/>
    <n v="3037.5596475306656"/>
    <n v="783.57149428284004"/>
    <n v="2.8799999999999781"/>
    <m/>
  </r>
  <r>
    <x v="3193"/>
    <n v="19289.941406000002"/>
    <n v="105.58"/>
    <n v="8.4803272636734164"/>
    <m/>
    <n v="12.436239295581951"/>
    <n v="11.870900000000001"/>
    <m/>
    <m/>
    <n v="4140.6807193311142"/>
    <e v="#VALUE!"/>
    <n v="3090.8398957814925"/>
    <n v="810.96327087054078"/>
    <n v="2.964999560439578"/>
    <m/>
  </r>
  <r>
    <x v="3194"/>
    <n v="19328.140625"/>
    <n v="116.98"/>
    <n v="10.310424932811573"/>
    <m/>
    <n v="12.460542036016882"/>
    <n v="13.154199999999999"/>
    <m/>
    <m/>
    <n v="4148.8803694118342"/>
    <e v="#VALUE!"/>
    <n v="3424.5733188910685"/>
    <n v="985.97326112579276"/>
    <n v="2.964999560439578"/>
    <m/>
  </r>
  <r>
    <x v="3195"/>
    <n v="21770.148438"/>
    <n v="123.11"/>
    <n v="11.386928994723597"/>
    <m/>
    <n v="14.033769433268759"/>
    <n v="13.841100000000001"/>
    <m/>
    <m/>
    <n v="4673.0693472280091"/>
    <e v="#VALUE!"/>
    <n v="3604.0282209666557"/>
    <n v="1088.9180211580181"/>
    <n v="2.964999560439578"/>
    <m/>
  </r>
  <r>
    <x v="3196"/>
    <n v="22371.480468999998"/>
    <n v="111"/>
    <n v="9.1456356705594288"/>
    <m/>
    <n v="14.421032921030243"/>
    <n v="12.4765"/>
    <m/>
    <m/>
    <n v="4802.1482228073528"/>
    <e v="#VALUE!"/>
    <n v="3249.5096460669224"/>
    <n v="874.5858959191213"/>
    <n v="2.964999560439578"/>
    <m/>
  </r>
  <r>
    <x v="3197"/>
    <n v="20184.554688"/>
    <n v="109.26"/>
    <n v="8.8578518456982174"/>
    <m/>
    <n v="13.010965096617165"/>
    <n v="12.2818"/>
    <m/>
    <m/>
    <n v="4332.713856709267"/>
    <e v="#VALUE!"/>
    <n v="3198.5713867501977"/>
    <n v="847.06548253686833"/>
    <n v="2.964999560439578"/>
    <m/>
  </r>
  <r>
    <x v="3198"/>
    <n v="20242.289063"/>
    <n v="108.16"/>
    <n v="8.6784605477635477"/>
    <m/>
    <n v="13.04784106783444"/>
    <n v="12.1601"/>
    <m/>
    <m/>
    <n v="4345.1068240269788"/>
    <e v="#VALUE!"/>
    <n v="3166.3690389062908"/>
    <n v="829.91051325142666"/>
    <n v="3.0750013186813296"/>
    <m/>
  </r>
  <r>
    <x v="3199"/>
    <n v="19704.005859000001"/>
    <n v="107.27"/>
    <n v="8.5346209885509001"/>
    <m/>
    <n v="12.700542144266738"/>
    <n v="12.0641"/>
    <m/>
    <m/>
    <n v="4229.5616890039501"/>
    <e v="#VALUE!"/>
    <n v="3140.3144120144029"/>
    <n v="816.15531303417265"/>
    <n v="3.0750013186813296"/>
    <m/>
  </r>
  <r>
    <x v="3200"/>
    <n v="19418.572265999999"/>
    <n v="106.77"/>
    <n v="8.4520363267525855"/>
    <m/>
    <n v="12.51558391639856"/>
    <n v="12.0061"/>
    <m/>
    <m/>
    <n v="4168.2919655605765"/>
    <e v="#VALUE!"/>
    <n v="3125.6769811762638"/>
    <n v="808.25784335247931"/>
    <n v="3.0750013186813296"/>
    <m/>
  </r>
  <r>
    <x v="3201"/>
    <n v="19545.591797000001"/>
    <n v="103.81"/>
    <n v="7.9824508532559388"/>
    <m/>
    <n v="12.597122179802758"/>
    <n v="11.677199999999999"/>
    <m/>
    <m/>
    <n v="4195.5573321016382"/>
    <e v="#VALUE!"/>
    <n v="3039.0233906144795"/>
    <n v="763.35196181045319"/>
    <n v="3.0750013186813296"/>
    <m/>
  </r>
  <r>
    <x v="3202"/>
    <n v="18891.283202999999"/>
    <n v="103.89"/>
    <n v="7.9938012243704071"/>
    <m/>
    <n v="12.175103789245112"/>
    <n v="11.692500000000001"/>
    <m/>
    <m/>
    <n v="4055.1067769316901"/>
    <e v="#VALUE!"/>
    <n v="3041.3653795485816"/>
    <n v="764.43738384646508"/>
    <n v="3.0750013186813296"/>
    <m/>
  </r>
  <r>
    <x v="3203"/>
    <n v="18534.650390999999"/>
    <n v="105.57"/>
    <n v="8.2513524473098609"/>
    <m/>
    <n v="11.94494923435715"/>
    <n v="11.885400000000001"/>
    <m/>
    <m/>
    <n v="3978.5537912357399"/>
    <e v="#VALUE!"/>
    <n v="3090.5471471647293"/>
    <n v="789.06669067361861"/>
    <n v="3.2699986813186794"/>
    <m/>
  </r>
  <r>
    <x v="3204"/>
    <n v="19412.400390999999"/>
    <n v="102.44"/>
    <n v="7.7611457046393379"/>
    <m/>
    <n v="12.510303515822194"/>
    <n v="11.543699999999999"/>
    <m/>
    <m/>
    <n v="4166.9671422613892"/>
    <e v="#VALUE!"/>
    <n v="2998.9168301179775"/>
    <n v="742.18882251140826"/>
    <n v="3.2699986813186794"/>
    <m/>
  </r>
  <r>
    <x v="3205"/>
    <n v="18803.900390999999"/>
    <n v="104.9"/>
    <n v="8.1309910946121278"/>
    <m/>
    <n v="12.117210064847752"/>
    <n v="11.8133"/>
    <m/>
    <m/>
    <n v="4036.3496269106545"/>
    <e v="#VALUE!"/>
    <n v="3070.9329898416231"/>
    <n v="777.55668248227494"/>
    <n v="3.2699986813186794"/>
    <m/>
  </r>
  <r>
    <x v="3206"/>
    <n v="19221.839843999998"/>
    <n v="104.26"/>
    <n v="8.0308187390005976"/>
    <m/>
    <n v="12.38620734031316"/>
    <n v="11.735099999999999"/>
    <m/>
    <m/>
    <n v="4126.0623843763979"/>
    <e v="#VALUE!"/>
    <n v="3052.1970783688048"/>
    <n v="767.97732326278833"/>
    <n v="3.2699986813186794"/>
    <m/>
  </r>
  <r>
    <x v="3207"/>
    <n v="19104.621093999998"/>
    <n v="107.06"/>
    <n v="8.4611605594373156"/>
    <m/>
    <n v="12.310353274554"/>
    <n v="12.051399999999999"/>
    <m/>
    <m/>
    <n v="4100.9008036409523"/>
    <e v="#VALUE!"/>
    <n v="3134.1666910623849"/>
    <n v="809.13038250717545"/>
    <n v="3.2699986813186794"/>
    <m/>
  </r>
  <r>
    <x v="3208"/>
    <n v="19427.779297000001"/>
    <n v="106.24"/>
    <n v="8.3305552236215803"/>
    <m/>
    <n v="12.51825935324889"/>
    <n v="11.9582"/>
    <m/>
    <m/>
    <n v="4170.2683000108264"/>
    <e v="#VALUE!"/>
    <n v="3110.1613044878363"/>
    <n v="796.64075480377539"/>
    <n v="3.2699986813186794"/>
    <m/>
  </r>
  <r>
    <x v="3209"/>
    <n v="19573.431640999999"/>
    <n v="106.53"/>
    <n v="8.3750362951628787"/>
    <m/>
    <n v="12.611781954013807"/>
    <n v="11.984299999999999"/>
    <m/>
    <m/>
    <n v="4201.533291429545"/>
    <e v="#VALUE!"/>
    <n v="3118.651014373957"/>
    <n v="800.8944249921276"/>
    <n v="3.2699986813186794"/>
    <m/>
  </r>
  <r>
    <x v="3210"/>
    <n v="19044.068359000001"/>
    <n v="107.07"/>
    <n v="8.4569179648614075"/>
    <m/>
    <n v="12.269738327006475"/>
    <n v="12.042199999999999"/>
    <m/>
    <m/>
    <n v="4087.9028614989779"/>
    <e v="#VALUE!"/>
    <n v="3134.4594396791472"/>
    <n v="808.72466840354707"/>
    <n v="3.2699986813186794"/>
    <m/>
  </r>
  <r>
    <x v="3211"/>
    <n v="19623.583984000001"/>
    <n v="111.22"/>
    <n v="9.1114069914573435"/>
    <m/>
    <n v="12.642780376760584"/>
    <n v="12.507999999999999"/>
    <m/>
    <m/>
    <n v="4212.298738318088"/>
    <e v="#VALUE!"/>
    <n v="3255.9501156357037"/>
    <n v="871.31264941587483"/>
    <n v="3.2699986813186794"/>
    <m/>
  </r>
  <r>
    <x v="3212"/>
    <n v="20335.900390999999"/>
    <n v="110.43"/>
    <n v="8.9808991787353296"/>
    <m/>
    <n v="13.10135961465717"/>
    <n v="12.419600000000001"/>
    <m/>
    <m/>
    <n v="4365.200955616202"/>
    <e v="#VALUE!"/>
    <n v="3232.8229749114439"/>
    <n v="858.83234772603657"/>
    <n v="3.2699986813186794"/>
    <m/>
  </r>
  <r>
    <x v="3213"/>
    <n v="20161.039063"/>
    <n v="109.8"/>
    <n v="8.8773695174856986"/>
    <m/>
    <n v="12.988367522058732"/>
    <n v="12.3515"/>
    <m/>
    <m/>
    <n v="4327.6661122402129"/>
    <e v="#VALUE!"/>
    <n v="3214.3798120553879"/>
    <n v="848.93193349570754"/>
    <n v="3.3400008791208906"/>
    <m/>
  </r>
  <r>
    <x v="3214"/>
    <n v="19957.558593999998"/>
    <n v="106.48"/>
    <n v="8.3395291201706989"/>
    <m/>
    <n v="12.856944442761243"/>
    <n v="11.9793"/>
    <m/>
    <m/>
    <n v="4283.9880296055662"/>
    <e v="#VALUE!"/>
    <n v="3117.1872712901431"/>
    <n v="797.49891749863991"/>
    <n v="3.3400008791208906"/>
    <m/>
  </r>
  <r>
    <x v="3215"/>
    <n v="19446.416015999999"/>
    <n v="104.9"/>
    <n v="8.0891446238532456"/>
    <m/>
    <n v="12.526680928089352"/>
    <n v="11.800599999999999"/>
    <m/>
    <m/>
    <n v="4174.2687633305795"/>
    <e v="#VALUE!"/>
    <n v="3070.9329898416231"/>
    <n v="773.55495592787872"/>
    <n v="3.3400008791208906"/>
    <m/>
  </r>
  <r>
    <x v="3216"/>
    <n v="19139"/>
    <n v="103.66"/>
    <n v="7.8969633413041702"/>
    <m/>
    <n v="12.328333717904782"/>
    <n v="11.6616"/>
    <m/>
    <m/>
    <n v="4108.2804047620639"/>
    <e v="#VALUE!"/>
    <n v="3034.6321613630375"/>
    <n v="755.17689613722587"/>
    <n v="3.3400008791208906"/>
    <m/>
  </r>
  <r>
    <x v="3217"/>
    <n v="19052.646484000001"/>
    <n v="104.69"/>
    <n v="8.0529371657241899"/>
    <m/>
    <n v="12.272389913619348"/>
    <n v="11.779400000000001"/>
    <m/>
    <m/>
    <n v="4089.7441981856964"/>
    <e v="#VALUE!"/>
    <n v="3064.7852688896046"/>
    <n v="770.09248121891005"/>
    <n v="3.3400008791208906"/>
    <m/>
  </r>
  <r>
    <x v="3218"/>
    <n v="19156.966797000001"/>
    <n v="106.07"/>
    <n v="8.264256137940075"/>
    <m/>
    <n v="12.339264637351508"/>
    <n v="11.9375"/>
    <m/>
    <m/>
    <n v="4112.1370660323209"/>
    <e v="#VALUE!"/>
    <n v="3105.1845780028689"/>
    <n v="790.30065474533615"/>
    <n v="3.5099999999999785"/>
    <m/>
  </r>
  <r>
    <x v="3219"/>
    <n v="19382.533202999999"/>
    <n v="104.76"/>
    <n v="8.0591628894352247"/>
    <m/>
    <n v="12.484230107746145"/>
    <n v="11.788399999999999"/>
    <m/>
    <m/>
    <n v="4160.5560035809076"/>
    <e v="#VALUE!"/>
    <n v="3066.8345092069439"/>
    <n v="770.68783952375566"/>
    <n v="3.5099999999999785"/>
    <m/>
  </r>
  <r>
    <x v="3220"/>
    <n v="19268.5625"/>
    <n v="106.94"/>
    <n v="8.3915757033299467"/>
    <m/>
    <n v="12.409852889018669"/>
    <n v="12.0359"/>
    <m/>
    <m/>
    <n v="4136.0916320958841"/>
    <e v="#VALUE!"/>
    <n v="3130.6537076612312"/>
    <n v="802.47606826229764"/>
    <n v="3.5099999999999785"/>
    <m/>
  </r>
  <r>
    <x v="3221"/>
    <n v="19550.466797000001"/>
    <n v="105.18"/>
    <n v="8.1143943307854869"/>
    <m/>
    <n v="12.59108468192662"/>
    <n v="11.8331"/>
    <m/>
    <m/>
    <n v="4196.6037748088438"/>
    <e v="#VALUE!"/>
    <n v="3079.129951110981"/>
    <n v="775.96955436089047"/>
    <n v="3.5099999999999785"/>
    <m/>
  </r>
  <r>
    <x v="3222"/>
    <n v="19335.027343999998"/>
    <n v="105.29"/>
    <n v="8.1303977425022556"/>
    <m/>
    <n v="12.452011136125916"/>
    <n v="11.845599999999999"/>
    <m/>
    <m/>
    <n v="4150.3586374885781"/>
    <e v="#VALUE!"/>
    <n v="3082.3501858953719"/>
    <n v="777.49994094944975"/>
    <n v="3.5099999999999785"/>
    <m/>
  </r>
  <r>
    <x v="3223"/>
    <n v="19138.085938"/>
    <n v="104.29"/>
    <n v="7.9750090075645828"/>
    <m/>
    <n v="12.324857495996413"/>
    <n v="11.7384"/>
    <m/>
    <m/>
    <n v="4108.0841968617906"/>
    <e v="#VALUE!"/>
    <n v="3053.0753242190931"/>
    <n v="762.64030725567818"/>
    <n v="3.8199995604395429"/>
    <m/>
  </r>
  <r>
    <x v="3224"/>
    <n v="19053.203125"/>
    <n v="105.09"/>
    <n v="8.0963952541426032"/>
    <m/>
    <n v="12.269873913025535"/>
    <n v="11.837300000000001"/>
    <m/>
    <m/>
    <n v="4089.8636839118462"/>
    <e v="#VALUE!"/>
    <n v="3076.4952135601161"/>
    <n v="774.24832478883275"/>
    <n v="3.8199995604395429"/>
    <m/>
  </r>
  <r>
    <x v="3225"/>
    <n v="19567.769531000002"/>
    <n v="106"/>
    <n v="8.2336680654719903"/>
    <m/>
    <n v="12.600260268396458"/>
    <n v="11.9306"/>
    <m/>
    <m/>
    <n v="4200.3178916927463"/>
    <e v="#VALUE!"/>
    <n v="3103.1353376855295"/>
    <n v="787.37555497889173"/>
    <n v="3.8199995604395429"/>
    <m/>
  </r>
  <r>
    <x v="3226"/>
    <n v="19344.964843999998"/>
    <n v="111.37"/>
    <n v="9.0668288318876904"/>
    <m/>
    <n v="12.45646558294308"/>
    <n v="12.5306"/>
    <m/>
    <m/>
    <n v="4152.4917706994211"/>
    <e v="#VALUE!"/>
    <n v="3260.3413448871456"/>
    <n v="867.04969481872695"/>
    <n v="3.8199995604395429"/>
    <m/>
  </r>
  <r>
    <x v="3227"/>
    <n v="20092.236327999999"/>
    <n v="114.11"/>
    <n v="9.5118315948673171"/>
    <m/>
    <n v="12.93730633427686"/>
    <n v="12.8337"/>
    <m/>
    <m/>
    <n v="4312.8972670552739"/>
    <e v="#VALUE!"/>
    <n v="3340.5544658801487"/>
    <n v="909.60476197495177"/>
    <n v="3.8199995604395429"/>
    <m/>
  </r>
  <r>
    <x v="3228"/>
    <n v="20772.802734000001"/>
    <n v="113.72"/>
    <n v="9.4456875256237289"/>
    <m/>
    <n v="13.37517204627852"/>
    <n v="12.7826"/>
    <m/>
    <m/>
    <n v="4458.9841906097517"/>
    <e v="#VALUE!"/>
    <n v="3329.1372698263999"/>
    <n v="903.27948594789984"/>
    <n v="3.9999995604395586"/>
    <m/>
  </r>
  <r>
    <x v="3229"/>
    <n v="20287.957031000002"/>
    <n v="113.5"/>
    <n v="9.4080193586256851"/>
    <m/>
    <n v="13.062650070363876"/>
    <n v="12.752599999999999"/>
    <m/>
    <m/>
    <n v="4354.9096777842133"/>
    <e v="#VALUE!"/>
    <n v="3322.6968002576186"/>
    <n v="899.67732544552337"/>
    <n v="3.9999995604395586"/>
    <m/>
  </r>
  <r>
    <x v="3230"/>
    <n v="20633.695313"/>
    <n v="111.84"/>
    <n v="9.1295595227654278"/>
    <m/>
    <n v="13.284220590428122"/>
    <n v="12.563000000000001"/>
    <m/>
    <m/>
    <n v="4429.1240990766892"/>
    <e v="#VALUE!"/>
    <n v="3274.1005298749965"/>
    <n v="873.04855366891502"/>
    <n v="3.9999995604395586"/>
    <m/>
  </r>
  <r>
    <x v="3231"/>
    <n v="20494.898438"/>
    <n v="112.39"/>
    <n v="9.2182543712453135"/>
    <m/>
    <n v="13.194518069218198"/>
    <n v="12.624000000000001"/>
    <m/>
    <m/>
    <n v="4399.3306677686414"/>
    <e v="#VALUE!"/>
    <n v="3290.2017037969495"/>
    <n v="881.5303329913628"/>
    <n v="3.9999995604395586"/>
    <m/>
  </r>
  <r>
    <x v="3232"/>
    <n v="20482.958984000001"/>
    <n v="111.21"/>
    <n v="9.0236110684511264"/>
    <m/>
    <n v="13.186488286656454"/>
    <n v="12.4932"/>
    <m/>
    <m/>
    <n v="4396.7678052934989"/>
    <e v="#VALUE!"/>
    <n v="3255.6573670189405"/>
    <n v="862.91683323137318"/>
    <n v="3.9999995604395586"/>
    <m/>
  </r>
  <r>
    <x v="3233"/>
    <n v="20162.689452999999"/>
    <n v="111.32"/>
    <n v="9.0403843870057461"/>
    <m/>
    <n v="12.979967809881927"/>
    <n v="12.505000000000001"/>
    <m/>
    <m/>
    <n v="4328.0203765642218"/>
    <e v="#VALUE!"/>
    <n v="3258.8776018033313"/>
    <n v="864.52084506434528"/>
    <n v="4.0700017582417702"/>
    <m/>
  </r>
  <r>
    <x v="3234"/>
    <n v="20208.769531000002"/>
    <n v="116.08"/>
    <n v="9.8123414877451189"/>
    <m/>
    <n v="13.009293793665719"/>
    <n v="13.044700000000001"/>
    <m/>
    <m/>
    <n v="4337.9116917581878"/>
    <e v="#VALUE!"/>
    <n v="3398.2259433824174"/>
    <n v="938.34215359674317"/>
    <n v="4.0700017582417702"/>
    <m/>
  </r>
  <r>
    <x v="3235"/>
    <n v="20924.621093999998"/>
    <n v="114.43"/>
    <n v="9.5299815637230019"/>
    <m/>
    <n v="13.469067889584871"/>
    <n v="12.8584"/>
    <m/>
    <m/>
    <n v="4491.5727476645143"/>
    <e v="#VALUE!"/>
    <n v="3349.922421616558"/>
    <n v="911.34042118381922"/>
    <n v="4.0700017582417702"/>
    <m/>
  </r>
  <r>
    <x v="3236"/>
    <n v="20600.671875"/>
    <n v="99.23"/>
    <n v="6.9973688060203161"/>
    <m/>
    <n v="13.260198353841636"/>
    <n v="11.1515"/>
    <m/>
    <m/>
    <n v="4422.0354558229519"/>
    <e v="#VALUE!"/>
    <n v="2904.9445241371236"/>
    <n v="669.14977665138599"/>
    <n v="4.0700017582417702"/>
    <m/>
  </r>
  <r>
    <x v="3237"/>
    <n v="18543.761718999998"/>
    <n v="85.66"/>
    <n v="5.0829406328370181"/>
    <m/>
    <n v="11.9358999615429"/>
    <n v="9.6273999999999997"/>
    <m/>
    <m/>
    <n v="3980.5095825667267"/>
    <e v="#VALUE!"/>
    <n v="2507.684651190023"/>
    <n v="486.07536396664102"/>
    <n v="4.0700017582417702"/>
    <m/>
  </r>
  <r>
    <x v="3238"/>
    <n v="15883.158203000001"/>
    <n v="97.33"/>
    <n v="6.4671316774636338"/>
    <m/>
    <n v="10.223106616048119"/>
    <n v="10.947800000000001"/>
    <m/>
    <m/>
    <n v="3409.3979628570323"/>
    <e v="#VALUE!"/>
    <n v="2849.3222869521942"/>
    <n v="618.44385189854029"/>
    <n v="4.1199982417582364"/>
    <m/>
  </r>
  <r>
    <x v="3239"/>
    <n v="17583.251952999999"/>
    <n v="87.32"/>
    <n v="5.1362823800288551"/>
    <m/>
    <n v="11.317067960177672"/>
    <n v="9.8482000000000003"/>
    <m/>
    <m/>
    <n v="3774.3314410629705"/>
    <e v="#VALUE!"/>
    <n v="2556.2809215726452"/>
    <n v="491.17636967451546"/>
    <n v="4.1199982417582364"/>
    <m/>
  </r>
  <r>
    <x v="3240"/>
    <n v="16352.028319999999"/>
    <n v="87.32"/>
    <n v="5.1344462020274735"/>
    <m/>
    <n v="10.523796564907061"/>
    <n v="9.8343000000000007"/>
    <m/>
    <m/>
    <n v="3510.0432376388699"/>
    <e v="#VALUE!"/>
    <n v="2556.2809215726452"/>
    <n v="491.00077822956268"/>
    <n v="4.1199982417582364"/>
    <m/>
  </r>
  <r>
    <x v="3241"/>
    <n v="16617.484375"/>
    <n v="91.1"/>
    <n v="5.5783119251041082"/>
    <m/>
    <n v="10.694359740270192"/>
    <n v="10.258100000000001"/>
    <m/>
    <m/>
    <n v="3567.0246843749555"/>
    <e v="#VALUE!"/>
    <n v="2666.9398987089785"/>
    <n v="533.44711165769297"/>
    <n v="4.1199982417582364"/>
    <m/>
  </r>
  <r>
    <x v="3242"/>
    <n v="16884.341797000001"/>
    <n v="88.77"/>
    <n v="5.2923360747752017"/>
    <m/>
    <n v="10.865815871115979"/>
    <n v="10.003399999999999"/>
    <m/>
    <m/>
    <n v="3624.3069414243273"/>
    <e v="#VALUE!"/>
    <n v="2598.7294710032493"/>
    <n v="506.09959265731709"/>
    <n v="4.1199982417582364"/>
    <m/>
  </r>
  <r>
    <x v="3243"/>
    <n v="16670.425781000002"/>
    <n v="89.96"/>
    <n v="5.4335805129434807"/>
    <m/>
    <n v="10.727872289149751"/>
    <n v="10.1431"/>
    <m/>
    <m/>
    <n v="3578.3888173427367"/>
    <e v="#VALUE!"/>
    <n v="2633.566556398021"/>
    <n v="519.60662463942981"/>
    <n v="4.1550013186813137"/>
    <m/>
  </r>
  <r>
    <x v="3244"/>
    <n v="16687.912109000001"/>
    <n v="89.83"/>
    <n v="5.4172308308881139"/>
    <m/>
    <n v="10.738845705224442"/>
    <n v="10.1409"/>
    <m/>
    <m/>
    <n v="3582.1423435809747"/>
    <e v="#VALUE!"/>
    <n v="2629.7608243801046"/>
    <n v="518.04312464408054"/>
    <n v="4.1550013186813137"/>
    <m/>
  </r>
  <r>
    <x v="3245"/>
    <n v="16291.223633"/>
    <n v="84.92"/>
    <n v="4.8233072496420846"/>
    <m/>
    <n v="10.482753969494082"/>
    <n v="9.6069999999999993"/>
    <m/>
    <m/>
    <n v="3496.9912127619282"/>
    <e v="#VALUE!"/>
    <n v="2486.0212535495771"/>
    <n v="461.2469427139755"/>
    <n v="4.1550013186813137"/>
    <m/>
  </r>
  <r>
    <x v="3246"/>
    <n v="15782.300781"/>
    <n v="86.21"/>
    <n v="4.9692544335756823"/>
    <m/>
    <n v="10.155018055281291"/>
    <n v="9.7753999999999994"/>
    <m/>
    <m/>
    <n v="3387.7484215812383"/>
    <e v="#VALUE!"/>
    <n v="2523.785825111976"/>
    <n v="475.20369249226951"/>
    <n v="4.1550013186813137"/>
    <m/>
  </r>
  <r>
    <x v="3247"/>
    <n v="16195.588867"/>
    <n v="89.88"/>
    <n v="5.3916987530303828"/>
    <m/>
    <n v="10.42067433687664"/>
    <n v="10.18"/>
    <m/>
    <m/>
    <n v="3476.4627402622259"/>
    <e v="#VALUE!"/>
    <n v="2631.2245674639184"/>
    <n v="515.60152342659899"/>
    <n v="4.1550013186813137"/>
    <m/>
  </r>
  <r>
    <x v="3248"/>
    <n v="16602.269531000002"/>
    <n v="90.11"/>
    <n v="5.4180014719713983"/>
    <m/>
    <n v="10.681787475451539"/>
    <n v="10.1953"/>
    <m/>
    <m/>
    <n v="3563.7587433400686"/>
    <e v="#VALUE!"/>
    <n v="2637.9577856494629"/>
    <n v="518.11682010348159"/>
    <n v="4.1736263736264005"/>
    <m/>
  </r>
  <r>
    <x v="3249"/>
    <n v="16440.222656000002"/>
    <n v="88.39"/>
    <n v="5.2093032660115979"/>
    <m/>
    <n v="10.576701721442285"/>
    <n v="9.9974000000000007"/>
    <m/>
    <m/>
    <n v="3528.9745852745777"/>
    <e v="#VALUE!"/>
    <n v="2587.6050235662638"/>
    <n v="498.15926723226596"/>
    <n v="4.1736263736264005"/>
    <m/>
  </r>
  <r>
    <x v="3250"/>
    <n v="16217.639648"/>
    <n v="89.91"/>
    <n v="5.387824806970964"/>
    <m/>
    <n v="10.433232950354093"/>
    <n v="10.1699"/>
    <m/>
    <m/>
    <n v="3481.1960487679994"/>
    <e v="#VALUE!"/>
    <n v="2632.1028133142072"/>
    <n v="515.23106272740165"/>
    <n v="4.1736263736264005"/>
    <m/>
  </r>
  <r>
    <x v="3251"/>
    <n v="16445.476563"/>
    <n v="94.43"/>
    <n v="5.928836923625493"/>
    <m/>
    <n v="10.579531048775753"/>
    <n v="10.6816"/>
    <m/>
    <m/>
    <n v="3530.1023622313955"/>
    <e v="#VALUE!"/>
    <n v="2764.4251880909865"/>
    <n v="566.96738634573126"/>
    <n v="4.1736263736264005"/>
    <m/>
  </r>
  <r>
    <x v="3252"/>
    <n v="17168.001952999999"/>
    <n v="93.04"/>
    <n v="5.7536073844516196"/>
    <m/>
    <n v="11.044051029511394"/>
    <n v="10.5282"/>
    <m/>
    <m/>
    <n v="3685.1959879004517"/>
    <e v="#VALUE!"/>
    <n v="2723.7331303609594"/>
    <n v="550.21040093429485"/>
    <n v="4.2850008791208625"/>
    <m/>
  </r>
  <r>
    <x v="3253"/>
    <n v="16968.683593999998"/>
    <n v="94"/>
    <n v="5.8716406146364353"/>
    <m/>
    <n v="10.91554686539966"/>
    <n v="10.638199999999999"/>
    <m/>
    <m/>
    <n v="3642.411322631157"/>
    <e v="#VALUE!"/>
    <n v="2751.8369975701867"/>
    <n v="561.49777363182329"/>
    <n v="4.2850008791208625"/>
    <m/>
  </r>
  <r>
    <x v="3254"/>
    <n v="17128.894531000002"/>
    <n v="93.07"/>
    <n v="5.7533995597990559"/>
    <m/>
    <n v="11.017746381140627"/>
    <n v="10.5326"/>
    <m/>
    <m/>
    <n v="3676.8013875826005"/>
    <e v="#VALUE!"/>
    <n v="2724.6113762112473"/>
    <n v="550.19052691826107"/>
    <n v="4.2850008791208625"/>
    <m/>
  </r>
  <r>
    <x v="3255"/>
    <n v="16975.238281000002"/>
    <n v="93.69"/>
    <n v="5.8293590425089929"/>
    <m/>
    <n v="10.918626530527577"/>
    <n v="10.607699999999999"/>
    <m/>
    <m/>
    <n v="3643.8183184073969"/>
    <e v="#VALUE!"/>
    <n v="2742.76179045054"/>
    <n v="557.45443886844691"/>
    <n v="4.2850008791208625"/>
    <m/>
  </r>
  <r>
    <x v="3256"/>
    <n v="17089.505859000001"/>
    <n v="92.43"/>
    <n v="5.6718894781140383"/>
    <m/>
    <n v="10.991838372020529"/>
    <n v="10.4671"/>
    <m/>
    <m/>
    <n v="3668.3464155701022"/>
    <e v="#VALUE!"/>
    <n v="2705.8754647384294"/>
    <n v="542.39581801175905"/>
    <n v="4.2850008791208625"/>
    <m/>
  </r>
  <r>
    <x v="3257"/>
    <n v="16847.349609000001"/>
    <n v="94.99"/>
    <n v="5.9853605778753041"/>
    <m/>
    <n v="10.835803304463093"/>
    <n v="10.757"/>
    <m/>
    <m/>
    <n v="3616.3663864794676"/>
    <e v="#VALUE!"/>
    <n v="2780.8191106297022"/>
    <n v="572.37267391385831"/>
    <n v="4.2699995604395831"/>
    <m/>
  </r>
  <r>
    <x v="3258"/>
    <n v="17232.148438"/>
    <n v="94.2"/>
    <n v="5.8851026424218436"/>
    <m/>
    <n v="11.083008032524916"/>
    <n v="10.666600000000001"/>
    <m/>
    <m/>
    <n v="3698.965346140687"/>
    <e v="#VALUE!"/>
    <n v="2757.6919699054424"/>
    <n v="562.7851307992961"/>
    <n v="4.2699995604395831"/>
    <m/>
  </r>
  <r>
    <x v="3259"/>
    <n v="17102.5"/>
    <n v="94.57"/>
    <n v="5.9292134074372589"/>
    <m/>
    <n v="10.998764645445798"/>
    <n v="10.712199999999999"/>
    <m/>
    <m/>
    <n v="3671.135671792842"/>
    <e v="#VALUE!"/>
    <n v="2768.5236687256652"/>
    <n v="567.0033890298173"/>
    <n v="4.2699995604395831"/>
    <m/>
  </r>
  <r>
    <x v="3260"/>
    <n v="17206.441406000002"/>
    <n v="98.04"/>
    <n v="6.3635690255464601"/>
    <m/>
    <n v="11.065322247375665"/>
    <n v="11.1059"/>
    <m/>
    <m/>
    <n v="3693.4472053898544"/>
    <e v="#VALUE!"/>
    <n v="2870.1074387423523"/>
    <n v="608.54028281123135"/>
    <n v="4.2699995604395831"/>
    <m/>
  </r>
  <r>
    <x v="3261"/>
    <n v="17782.066406000002"/>
    <n v="98.36"/>
    <n v="6.404346723082269"/>
    <m/>
    <n v="11.435204357569207"/>
    <n v="11.1401"/>
    <m/>
    <m/>
    <n v="3817.0079404330208"/>
    <e v="#VALUE!"/>
    <n v="2879.4753944787612"/>
    <n v="612.43980389620947"/>
    <n v="4.2699995604395831"/>
    <m/>
  </r>
  <r>
    <x v="3262"/>
    <n v="17813.644531000002"/>
    <n v="96.07"/>
    <n v="6.1054092860706426"/>
    <m/>
    <n v="11.455213306713844"/>
    <n v="10.886200000000001"/>
    <m/>
    <m/>
    <n v="3823.7863401486084"/>
    <e v="#VALUE!"/>
    <n v="2812.4359612400831"/>
    <n v="583.85278429578989"/>
    <n v="4.2699995604395831"/>
    <m/>
  </r>
  <r>
    <x v="3263"/>
    <n v="17364.546875"/>
    <n v="92.71"/>
    <n v="5.6776653053322406"/>
    <m/>
    <n v="11.166126665006281"/>
    <n v="10.501799999999999"/>
    <m/>
    <m/>
    <n v="3727.3853212881986"/>
    <e v="#VALUE!"/>
    <n v="2714.0724260077868"/>
    <n v="542.94815326807884"/>
    <n v="4.2699995604395831"/>
    <m/>
  </r>
  <r>
    <x v="3264"/>
    <n v="16759.041015999999"/>
    <n v="91.1"/>
    <n v="5.4785096399739297"/>
    <m/>
    <n v="10.775919734405486"/>
    <n v="10.323499999999999"/>
    <m/>
    <m/>
    <n v="3597.4105130172165"/>
    <e v="#VALUE!"/>
    <n v="2666.9398987089785"/>
    <n v="523.90314182338909"/>
    <n v="4.2699995604395831"/>
    <m/>
  </r>
  <r>
    <x v="3265"/>
    <n v="16441.787109000001"/>
    <n v="92.97"/>
    <n v="5.7027434850295915"/>
    <m/>
    <n v="10.571653031558776"/>
    <n v="10.5382"/>
    <m/>
    <m/>
    <n v="3529.3104027992167"/>
    <e v="#VALUE!"/>
    <n v="2721.6838900436196"/>
    <n v="545.34634876248629"/>
    <n v="4.2699995604395831"/>
    <m/>
  </r>
  <r>
    <x v="3266"/>
    <n v="16904.527343999998"/>
    <n v="92.26"/>
    <n v="5.6149719783419378"/>
    <m/>
    <n v="10.868900395904831"/>
    <n v="10.4674"/>
    <m/>
    <m/>
    <n v="3628.6398682856834"/>
    <e v="#VALUE!"/>
    <n v="2700.8987382534619"/>
    <n v="536.95286748051251"/>
    <n v="4.2699995604395831"/>
    <m/>
  </r>
  <r>
    <x v="3267"/>
    <n v="16818.380859000001"/>
    <n v="92.19"/>
    <n v="5.6057833691373267"/>
    <m/>
    <n v="10.813230380181647"/>
    <n v="10.464499999999999"/>
    <m/>
    <m/>
    <n v="3610.1481019308781"/>
    <e v="#VALUE!"/>
    <n v="2698.8494979361221"/>
    <n v="536.07417207836181"/>
    <n v="4.2900013186813268"/>
    <m/>
  </r>
  <r>
    <x v="3268"/>
    <n v="16829.644531000002"/>
    <n v="92.58"/>
    <n v="5.6525389719683128"/>
    <m/>
    <n v="10.820190630517372"/>
    <n v="10.5006"/>
    <m/>
    <m/>
    <n v="3612.5659044787267"/>
    <e v="#VALUE!"/>
    <n v="2710.2666939898709"/>
    <n v="540.54535289773457"/>
    <n v="4.2900013186813268"/>
    <m/>
  </r>
  <r>
    <x v="3269"/>
    <n v="16919.291015999999"/>
    <n v="91.4"/>
    <n v="5.5058219867831619"/>
    <m/>
    <n v="10.876694109345983"/>
    <n v="10.373699999999999"/>
    <m/>
    <m/>
    <n v="3631.8089630335771"/>
    <e v="#VALUE!"/>
    <n v="2675.7223572118623"/>
    <n v="526.51498797211548"/>
    <n v="4.2900013186813268"/>
    <m/>
  </r>
  <r>
    <x v="3270"/>
    <n v="16716.400390999999"/>
    <n v="91.18"/>
    <n v="5.4786639211591757"/>
    <m/>
    <n v="10.745984640281936"/>
    <n v="10.3505"/>
    <m/>
    <m/>
    <n v="3588.2574933122005"/>
    <e v="#VALUE!"/>
    <n v="2669.2818876430811"/>
    <n v="523.91789554346735"/>
    <n v="4.2900013186813268"/>
    <m/>
  </r>
  <r>
    <x v="3271"/>
    <n v="16552.322265999999"/>
    <n v="91.13"/>
    <n v="5.472003075984504"/>
    <m/>
    <n v="10.640231578085137"/>
    <n v="10.3461"/>
    <m/>
    <m/>
    <n v="3553.0373174520405"/>
    <e v="#VALUE!"/>
    <n v="2667.8181445592668"/>
    <n v="523.28092710797398"/>
    <n v="4.3499986813186631"/>
    <m/>
  </r>
  <r>
    <x v="3272"/>
    <n v="16641.330077999999"/>
    <n v="91.95"/>
    <n v="5.5698148367006048"/>
    <m/>
    <n v="10.697169517540106"/>
    <n v="10.4361"/>
    <m/>
    <m/>
    <n v="3572.1432817088116"/>
    <e v="#VALUE!"/>
    <n v="2691.8235311338153"/>
    <n v="532.63454553962583"/>
    <n v="4.3499986813186631"/>
    <m/>
  </r>
  <r>
    <x v="3273"/>
    <n v="16688.847656000002"/>
    <n v="92.4"/>
    <n v="5.6216510754987548"/>
    <m/>
    <n v="10.726597352277741"/>
    <n v="10.4872"/>
    <m/>
    <m/>
    <n v="3582.3431633420823"/>
    <e v="#VALUE!"/>
    <n v="2704.9972188881411"/>
    <n v="537.59158133062022"/>
    <n v="4.3499986813186631"/>
    <m/>
  </r>
  <r>
    <x v="3274"/>
    <n v="16680.205077999999"/>
    <n v="93.33"/>
    <n v="5.7341307174081031"/>
    <m/>
    <n v="10.720763377026655"/>
    <n v="10.594099999999999"/>
    <m/>
    <m/>
    <n v="3580.487991502172"/>
    <e v="#VALUE!"/>
    <n v="2732.2228402470796"/>
    <n v="548.34787120871158"/>
    <n v="4.3499986813186631"/>
    <m/>
  </r>
  <r>
    <x v="3275"/>
    <n v="16863.472656000002"/>
    <n v="93.66"/>
    <n v="5.7739924460412775"/>
    <m/>
    <n v="10.838271696278134"/>
    <n v="10.6335"/>
    <m/>
    <m/>
    <n v="3619.8272777514858"/>
    <e v="#VALUE!"/>
    <n v="2741.8835446002518"/>
    <n v="552.15979931358402"/>
    <n v="4.4100000000000037"/>
    <m/>
  </r>
  <r>
    <x v="3276"/>
    <n v="16836.472656000002"/>
    <n v="93.96"/>
    <n v="5.8102889655629699"/>
    <m/>
    <n v="10.820636967289524"/>
    <n v="10.6701"/>
    <m/>
    <m/>
    <n v="3614.0315950654222"/>
    <e v="#VALUE!"/>
    <n v="2750.6660031031352"/>
    <n v="555.63079085404229"/>
    <n v="4.4100000000000037"/>
    <m/>
  </r>
  <r>
    <x v="3277"/>
    <n v="17093.992188"/>
    <n v="95.83"/>
    <n v="6.0394028987003958"/>
    <m/>
    <n v="10.98528446219682"/>
    <n v="10.8817"/>
    <m/>
    <m/>
    <n v="3669.3094281371127"/>
    <e v="#VALUE!"/>
    <n v="2805.4099944377763"/>
    <n v="577.54067461702539"/>
    <n v="4.4100000000000037"/>
    <m/>
  </r>
  <r>
    <x v="3278"/>
    <n v="17192.949218999998"/>
    <n v="97.54"/>
    <n v="6.2541928526959252"/>
    <m/>
    <n v="11.048590642711989"/>
    <n v="11.075699999999999"/>
    <m/>
    <m/>
    <n v="3690.5510411456676"/>
    <e v="#VALUE!"/>
    <n v="2855.4700079042127"/>
    <n v="598.08077386396121"/>
    <n v="4.4100000000000037"/>
    <m/>
  </r>
  <r>
    <x v="3279"/>
    <n v="17446.359375"/>
    <n v="97.99"/>
    <n v="6.3111479486798228"/>
    <m/>
    <n v="11.211146121819226"/>
    <n v="11.1274"/>
    <m/>
    <m/>
    <n v="3744.9467764642577"/>
    <e v="#VALUE!"/>
    <n v="2868.643695658538"/>
    <n v="603.52731967472278"/>
    <n v="4.4100000000000037"/>
    <m/>
  </r>
  <r>
    <x v="3280"/>
    <n v="18117.59375"/>
    <n v="106.7"/>
    <n v="7.4322153185723066"/>
    <m/>
    <n v="11.642182754723937"/>
    <n v="12.1098"/>
    <m/>
    <m/>
    <n v="3889.0305337041978"/>
    <e v="#VALUE!"/>
    <n v="3123.6277408589244"/>
    <n v="710.73361406487925"/>
    <n v="4.5600013186812944"/>
    <m/>
  </r>
  <r>
    <x v="3281"/>
    <n v="18868.90625"/>
    <n v="108.88"/>
    <n v="7.7349902632572691"/>
    <m/>
    <n v="12.124652997538595"/>
    <n v="12.359500000000001"/>
    <m/>
    <m/>
    <n v="4050.3034540032104"/>
    <e v="#VALUE!"/>
    <n v="3187.4469393132117"/>
    <n v="739.68760980643094"/>
    <n v="4.5600013186812944"/>
    <m/>
  </r>
  <r>
    <x v="3282"/>
    <n v="21175.833984000001"/>
    <n v="119.78"/>
    <n v="9.2792684501293596"/>
    <m/>
    <n v="13.605606309779501"/>
    <n v="13.588900000000001"/>
    <m/>
    <m/>
    <n v="4545.4968290381839"/>
    <e v="#VALUE!"/>
    <n v="3506.5429315846482"/>
    <n v="887.36503434692418"/>
    <n v="4.5600013186812944"/>
    <m/>
  </r>
  <r>
    <x v="3283"/>
    <n v="21161.050781000002"/>
    <n v="115.89"/>
    <n v="8.675523520184246"/>
    <m/>
    <n v="13.59575413771555"/>
    <n v="13.151999999999999"/>
    <m/>
    <m/>
    <n v="4542.3235418651593"/>
    <e v="#VALUE!"/>
    <n v="3392.6637196639244"/>
    <n v="829.62964891467516"/>
    <n v="4.5600013186812944"/>
    <m/>
  </r>
  <r>
    <x v="3284"/>
    <n v="20686.746093999998"/>
    <n v="118.28"/>
    <n v="9.0322776648149485"/>
    <m/>
    <n v="13.290672398962505"/>
    <n v="13.413399999999999"/>
    <m/>
    <m/>
    <n v="4440.5117099257204"/>
    <e v="#VALUE!"/>
    <n v="3462.6306390702302"/>
    <n v="863.74560918729958"/>
    <n v="4.5600013186812944"/>
    <m/>
  </r>
  <r>
    <x v="3285"/>
    <n v="21085.373047000001"/>
    <n v="125.07"/>
    <n v="10.068094286840415"/>
    <m/>
    <n v="13.546426799943633"/>
    <n v="14.1751"/>
    <m/>
    <m/>
    <n v="4526.078944359072"/>
    <e v="#VALUE!"/>
    <n v="3661.4069498521617"/>
    <n v="962.79947936258577"/>
    <n v="4.5600013186812944"/>
    <m/>
  </r>
  <r>
    <x v="3286"/>
    <n v="22721.087890999999"/>
    <n v="129.62"/>
    <n v="10.796780185622447"/>
    <m/>
    <n v="14.596162040245973"/>
    <n v="14.6462"/>
    <m/>
    <m/>
    <n v="4877.1931740149384"/>
    <e v="#VALUE!"/>
    <n v="3794.6075704792297"/>
    <n v="1032.4828160475831"/>
    <n v="4.5600013186812944"/>
    <m/>
  </r>
  <r>
    <x v="3287"/>
    <n v="22929.626952999999"/>
    <n v="129.46"/>
    <n v="10.768842019567536"/>
    <m/>
    <n v="14.729745387464204"/>
    <n v="14.6281"/>
    <m/>
    <m/>
    <n v="4921.9571084964718"/>
    <e v="#VALUE!"/>
    <n v="3789.923592611025"/>
    <n v="1029.8111235737481"/>
    <n v="4.5600013186812944"/>
    <m/>
  </r>
  <r>
    <x v="3288"/>
    <n v="22639.267577999999"/>
    <n v="128.63"/>
    <n v="10.629491660053191"/>
    <m/>
    <n v="14.542843130117998"/>
    <n v="14.540699999999999"/>
    <m/>
    <m/>
    <n v="4859.6300417400344"/>
    <e v="#VALUE!"/>
    <n v="3765.6254574197137"/>
    <n v="1016.485220004811"/>
    <n v="4.5600013186812944"/>
    <m/>
  </r>
  <r>
    <x v="3289"/>
    <n v="23108.955077999999"/>
    <n v="129.91"/>
    <n v="10.839748263014009"/>
    <m/>
    <n v="14.844171103037411"/>
    <n v="14.6881"/>
    <m/>
    <m/>
    <n v="4960.4507717996858"/>
    <e v="#VALUE!"/>
    <n v="3803.0972803653503"/>
    <n v="1036.5918004654068"/>
    <n v="4.574998681318684"/>
    <m/>
  </r>
  <r>
    <x v="3290"/>
    <n v="23030.716797000001"/>
    <n v="129.80000000000001"/>
    <n v="10.820101692354617"/>
    <m/>
    <n v="14.793529243126626"/>
    <n v="14.659800000000001"/>
    <m/>
    <m/>
    <n v="4943.6565402967572"/>
    <e v="#VALUE!"/>
    <n v="3799.8770455809599"/>
    <n v="1034.7130230659097"/>
    <n v="4.574998681318684"/>
    <m/>
  </r>
  <r>
    <x v="3291"/>
    <n v="23774.648438"/>
    <n v="127.05"/>
    <n v="10.357918613575478"/>
    <m/>
    <n v="15.270193210434371"/>
    <n v="14.3521"/>
    <m/>
    <m/>
    <n v="5103.3451229396742"/>
    <e v="#VALUE!"/>
    <n v="3719.3711759711932"/>
    <n v="990.5150234305288"/>
    <n v="4.574998681318684"/>
    <m/>
  </r>
  <r>
    <x v="3292"/>
    <n v="22840.796875"/>
    <n v="129.43"/>
    <n v="10.744703198195801"/>
    <m/>
    <n v="14.670008868793651"/>
    <n v="14.621700000000001"/>
    <m/>
    <m/>
    <n v="4902.8892957162388"/>
    <e v="#VALUE!"/>
    <n v="3789.0453467607367"/>
    <n v="1027.5027577612118"/>
    <n v="4.574998681318684"/>
    <m/>
  </r>
  <r>
    <x v="3293"/>
    <n v="23137.835938"/>
    <n v="132.25"/>
    <n v="11.211574591452287"/>
    <m/>
    <n v="14.86040201375066"/>
    <n v="14.7888"/>
    <m/>
    <m/>
    <n v="4966.6501903278577"/>
    <e v="#VALUE!"/>
    <n v="3871.6004566878423"/>
    <n v="1072.1490951464464"/>
    <n v="4.574998681318684"/>
    <m/>
  </r>
  <r>
    <x v="3294"/>
    <n v="23720.824218999998"/>
    <n v="133.69"/>
    <n v="11.45436308019646"/>
    <m/>
    <n v="15.234432911238665"/>
    <n v="14.954000000000001"/>
    <m/>
    <m/>
    <n v="5091.7914898230356"/>
    <e v="#VALUE!"/>
    <n v="3913.7562575016832"/>
    <n v="1095.3666598511843"/>
    <n v="4.5950004395604269"/>
    <m/>
  </r>
  <r>
    <x v="3295"/>
    <n v="23469.412109000001"/>
    <n v="130.72999999999999"/>
    <n v="10.94584150479935"/>
    <m/>
    <n v="15.072573997487828"/>
    <n v="14.6244"/>
    <m/>
    <m/>
    <n v="5037.8246448973414"/>
    <e v="#VALUE!"/>
    <n v="3827.1026669398984"/>
    <n v="1046.7373667508086"/>
    <n v="4.5950004395604269"/>
    <m/>
  </r>
  <r>
    <x v="3296"/>
    <n v="22954.021484000001"/>
    <n v="128.66999999999999"/>
    <n v="10.597089895709843"/>
    <m/>
    <n v="14.740427748036845"/>
    <n v="14.3971"/>
    <m/>
    <m/>
    <n v="4927.1935144576328"/>
    <e v="#VALUE!"/>
    <n v="3766.7964518867643"/>
    <n v="1013.386679114011"/>
    <n v="4.5950004395604269"/>
    <m/>
  </r>
  <r>
    <x v="3297"/>
    <n v="22757.267577999999"/>
    <n v="129.75"/>
    <n v="10.773700477999824"/>
    <m/>
    <n v="14.613697550613836"/>
    <n v="14.517799999999999"/>
    <m/>
    <m/>
    <n v="4884.959321627276"/>
    <e v="#VALUE!"/>
    <n v="3798.4133024971457"/>
    <n v="1030.275731980845"/>
    <n v="4.5950004395604269"/>
    <m/>
  </r>
  <r>
    <x v="3298"/>
    <n v="23263.416015999999"/>
    <n v="127.39"/>
    <n v="10.380541299610902"/>
    <m/>
    <n v="14.93833458234721"/>
    <n v="14.255699999999999"/>
    <m/>
    <m/>
    <n v="4993.6065712085665"/>
    <e v="#VALUE!"/>
    <n v="3729.3246289411281"/>
    <n v="992.67840308472603"/>
    <n v="4.5950004395604269"/>
    <m/>
  </r>
  <r>
    <x v="3299"/>
    <n v="22946.566406000002"/>
    <n v="122.45"/>
    <n v="9.5743153514243957"/>
    <m/>
    <n v="14.734489745235507"/>
    <n v="13.705299999999999"/>
    <m/>
    <m/>
    <n v="4925.5932453284531"/>
    <e v="#VALUE!"/>
    <n v="3584.7068122603123"/>
    <n v="915.58000679962583"/>
    <n v="4.5900000000000194"/>
    <m/>
  </r>
  <r>
    <x v="3300"/>
    <n v="21819.005859000001"/>
    <n v="121.02"/>
    <n v="9.3495787250446671"/>
    <m/>
    <n v="14.010093919704714"/>
    <n v="13.5525"/>
    <m/>
    <m/>
    <n v="4683.5568327456176"/>
    <e v="#VALUE!"/>
    <n v="3542.8437600632337"/>
    <n v="894.08871950060609"/>
    <n v="4.5900000000000194"/>
    <m/>
  </r>
  <r>
    <x v="3301"/>
    <n v="21787"/>
    <n v="120.68"/>
    <n v="9.2937207057641267"/>
    <m/>
    <n v="13.988450490172957"/>
    <n v="13.5129"/>
    <m/>
    <m/>
    <n v="4676.6866178249174"/>
    <e v="#VALUE!"/>
    <n v="3532.8903070932993"/>
    <n v="888.74708578628702"/>
    <n v="4.5900000000000194"/>
    <m/>
  </r>
  <r>
    <x v="3302"/>
    <n v="21801.822265999999"/>
    <n v="124.12"/>
    <n v="9.8223875271379733"/>
    <m/>
    <n v="13.997602868295395"/>
    <n v="13.9009"/>
    <m/>
    <m/>
    <n v="4679.8682900628592"/>
    <e v="#VALUE!"/>
    <n v="3633.5958312596972"/>
    <n v="939.30284399370726"/>
    <n v="4.5900000000000194"/>
    <m/>
  </r>
  <r>
    <x v="3303"/>
    <n v="22220.585938"/>
    <n v="134.82"/>
    <n v="11.514530174835105"/>
    <m/>
    <n v="14.26609382630007"/>
    <n v="15.0962"/>
    <m/>
    <m/>
    <n v="4769.757970187412"/>
    <e v="#VALUE!"/>
    <n v="3946.8368511958779"/>
    <n v="1101.1203651446044"/>
    <n v="4.5900000000000194"/>
    <m/>
  </r>
  <r>
    <x v="3304"/>
    <n v="24307.349609000001"/>
    <n v="137.36000000000001"/>
    <n v="11.946972181724476"/>
    <m/>
    <n v="15.605434780768197"/>
    <n v="15.356"/>
    <m/>
    <m/>
    <n v="5217.692047147475"/>
    <e v="#VALUE!"/>
    <n v="4021.1949998536261"/>
    <n v="1142.4742626375787"/>
    <n v="4.6800000000000272"/>
    <m/>
  </r>
  <r>
    <x v="3305"/>
    <n v="23621.283202999999"/>
    <n v="138.80000000000001"/>
    <n v="12.196008318552261"/>
    <m/>
    <n v="15.164582159814973"/>
    <n v="15.507999999999999"/>
    <m/>
    <m/>
    <n v="5070.424521564355"/>
    <e v="#VALUE!"/>
    <n v="4063.350800667467"/>
    <n v="1166.2892822479589"/>
    <n v="4.6800000000000272"/>
    <m/>
  </r>
  <r>
    <x v="3306"/>
    <n v="24833.048827999999"/>
    <n v="136.72"/>
    <n v="11.824840811643778"/>
    <m/>
    <n v="15.940861537623212"/>
    <n v="15.2722"/>
    <m/>
    <m/>
    <n v="5330.5359679487929"/>
    <e v="#VALUE!"/>
    <n v="4002.4590883808073"/>
    <n v="1130.7949898598863"/>
    <n v="4.6800000000000272"/>
    <m/>
  </r>
  <r>
    <x v="3307"/>
    <n v="24437.417968999998"/>
    <n v="132.79"/>
    <n v="11.143705306512624"/>
    <m/>
    <n v="15.686489396261063"/>
    <n v="14.835900000000001"/>
    <m/>
    <m/>
    <n v="5245.611859816242"/>
    <e v="#VALUE!"/>
    <n v="3887.4088819930325"/>
    <n v="1065.6588388632858"/>
    <n v="4.6800000000000272"/>
    <m/>
  </r>
  <r>
    <x v="3308"/>
    <n v="24190.71875"/>
    <n v="133.79"/>
    <n v="11.310196743957674"/>
    <m/>
    <n v="15.527727892161829"/>
    <n v="14.933"/>
    <m/>
    <m/>
    <n v="5192.6566601042505"/>
    <e v="#VALUE!"/>
    <n v="3916.6837436693108"/>
    <n v="1081.5802103486465"/>
    <n v="4.7199995604395673"/>
    <m/>
  </r>
  <r>
    <x v="3309"/>
    <n v="23946.007813"/>
    <n v="129.22"/>
    <n v="10.536273301175909"/>
    <m/>
    <n v="15.370250862528527"/>
    <n v="14.4223"/>
    <m/>
    <m/>
    <n v="5140.128254894571"/>
    <e v="#VALUE!"/>
    <n v="3782.8976258087182"/>
    <n v="1007.570862944072"/>
    <n v="4.7199995604395673"/>
    <m/>
  </r>
  <r>
    <x v="3310"/>
    <n v="23561.451172000001"/>
    <n v="129.76"/>
    <n v="10.620535670222869"/>
    <m/>
    <n v="15.122234221876381"/>
    <n v="14.479799999999999"/>
    <m/>
    <m/>
    <n v="5057.5812820777355"/>
    <e v="#VALUE!"/>
    <n v="3798.7060511139084"/>
    <n v="1015.6287697074513"/>
    <n v="4.7199995604395673"/>
    <m/>
  </r>
  <r>
    <x v="3311"/>
    <n v="23521.837890999999"/>
    <n v="129.57"/>
    <n v="10.588171579914356"/>
    <m/>
    <n v="15.096416655474853"/>
    <n v="14.4613"/>
    <m/>
    <m/>
    <n v="5049.0780966395914"/>
    <e v="#VALUE!"/>
    <n v="3793.1438273954154"/>
    <n v="1012.5338315382877"/>
    <n v="4.7199995604395673"/>
    <m/>
  </r>
  <r>
    <x v="3312"/>
    <n v="23150.929688"/>
    <n v="130.25"/>
    <n v="10.698032625406325"/>
    <m/>
    <n v="14.846581253313333"/>
    <n v="14.4366"/>
    <m/>
    <m/>
    <n v="4969.4608281119563"/>
    <e v="#VALUE!"/>
    <n v="3813.0507333352848"/>
    <n v="1023.0397082601764"/>
    <n v="4.7199995604395673"/>
    <m/>
  </r>
  <r>
    <x v="3313"/>
    <n v="23647.019531000002"/>
    <n v="130.56"/>
    <n v="10.747675042077914"/>
    <m/>
    <n v="15.152693404348387"/>
    <n v="14.4709"/>
    <m/>
    <m/>
    <n v="5075.9489508455572"/>
    <e v="#VALUE!"/>
    <n v="3822.1259404549314"/>
    <n v="1027.7869515381994"/>
    <n v="4.7499982417582371"/>
    <m/>
  </r>
  <r>
    <x v="3314"/>
    <n v="23476.632813"/>
    <n v="123.55"/>
    <n v="9.5924078952042908"/>
    <m/>
    <n v="15.031580105741332"/>
    <n v="13.698"/>
    <m/>
    <m/>
    <n v="5039.374604495637"/>
    <e v="#VALUE!"/>
    <n v="3616.9091601042182"/>
    <n v="917.31017451909145"/>
    <n v="4.7499982417582371"/>
    <m/>
  </r>
  <r>
    <x v="3315"/>
    <n v="22436.816406000002"/>
    <n v="123.91"/>
    <n v="9.6448594233569711"/>
    <m/>
    <n v="14.331652508497452"/>
    <n v="13.7438"/>
    <m/>
    <m/>
    <n v="4816.1729027647116"/>
    <e v="#VALUE!"/>
    <n v="3627.4481103076787"/>
    <n v="922.32604967464886"/>
    <n v="4.7499982417582371"/>
    <m/>
  </r>
  <r>
    <x v="3316"/>
    <n v="22428.322265999999"/>
    <n v="122.13"/>
    <n v="9.3666410668192555"/>
    <m/>
    <n v="14.314863968455676"/>
    <n v="13.545500000000001"/>
    <m/>
    <m/>
    <n v="4814.3495938709702"/>
    <e v="#VALUE!"/>
    <n v="3575.3388565239029"/>
    <n v="895.72037026879093"/>
    <n v="4.7499982417582371"/>
    <m/>
  </r>
  <r>
    <x v="3317"/>
    <n v="22216.441406000002"/>
    <n v="122.39"/>
    <n v="9.4054009076931617"/>
    <m/>
    <n v="14.168384545563592"/>
    <n v="13.574199999999999"/>
    <m/>
    <m/>
    <n v="4768.8683260261441"/>
    <e v="#VALUE!"/>
    <n v="3582.9503205597352"/>
    <n v="899.42692620185858"/>
    <n v="4.7499982417582371"/>
    <m/>
  </r>
  <r>
    <x v="3318"/>
    <n v="21720.080077999999"/>
    <n v="111.01"/>
    <n v="7.6554327592838902"/>
    <m/>
    <n v="13.840846890202265"/>
    <n v="12.3141"/>
    <m/>
    <m/>
    <n v="4662.321927703134"/>
    <e v="#VALUE!"/>
    <n v="3249.8023946836852"/>
    <n v="732.0796235060767"/>
    <n v="4.7649995604395725"/>
    <m/>
  </r>
  <r>
    <x v="3319"/>
    <n v="20367.001952999999"/>
    <n v="110.32"/>
    <n v="7.5593646644087098"/>
    <m/>
    <n v="12.968320935567716"/>
    <n v="12.2441"/>
    <m/>
    <m/>
    <n v="4371.8770587418667"/>
    <e v="#VALUE!"/>
    <n v="3229.6027401270526"/>
    <n v="722.89274969520329"/>
    <n v="4.7649995604395725"/>
    <m/>
  </r>
  <r>
    <x v="3320"/>
    <n v="22156.40625"/>
    <n v="134.82"/>
    <n v="10.913047773995251"/>
    <m/>
    <n v="14.074149870356665"/>
    <n v="14.9649"/>
    <m/>
    <m/>
    <n v="4755.9814847600564"/>
    <e v="#VALUE!"/>
    <n v="3946.8368511958779"/>
    <n v="1043.601342589234"/>
    <n v="4.7649995604395725"/>
    <m/>
  </r>
  <r>
    <x v="3321"/>
    <n v="24201.765625"/>
    <n v="139.4"/>
    <n v="11.653117925179499"/>
    <m/>
    <n v="15.361205706408851"/>
    <n v="15.4748"/>
    <m/>
    <m/>
    <n v="5195.0279261106434"/>
    <e v="#VALUE!"/>
    <n v="4080.9157176732342"/>
    <n v="1114.3733413361383"/>
    <n v="4.7649995604395725"/>
    <m/>
  </r>
  <r>
    <x v="3322"/>
    <n v="24770.925781000002"/>
    <n v="135.31"/>
    <n v="10.968004994968936"/>
    <m/>
    <n v="15.709989492663198"/>
    <n v="15.0207"/>
    <m/>
    <m/>
    <n v="5317.2009506190361"/>
    <e v="#VALUE!"/>
    <n v="3961.1815334172547"/>
    <n v="1048.8568340688716"/>
    <n v="4.7649995604395725"/>
    <m/>
  </r>
  <r>
    <x v="3323"/>
    <n v="24373.457031000002"/>
    <n v="138.82"/>
    <n v="11.535659632489136"/>
    <m/>
    <n v="15.445650053025824"/>
    <n v="15.3985"/>
    <m/>
    <m/>
    <n v="5231.8823301513903"/>
    <e v="#VALUE!"/>
    <n v="4063.936297900992"/>
    <n v="1103.1409492044006"/>
    <n v="4.7499982417582371"/>
    <m/>
  </r>
  <r>
    <x v="3324"/>
    <n v="25055.123047000001"/>
    <n v="149.6"/>
    <n v="13.325663461956173"/>
    <m/>
    <n v="15.865033779665641"/>
    <n v="16.5853"/>
    <m/>
    <m/>
    <n v="5378.2052903961794"/>
    <e v="#VALUE!"/>
    <n v="4379.5193067712753"/>
    <n v="1274.3168148615689"/>
    <n v="4.7499982417582371"/>
    <m/>
  </r>
  <r>
    <x v="3325"/>
    <n v="28041.601563"/>
    <n v="154.72"/>
    <n v="14.232704544437141"/>
    <m/>
    <n v="17.713871198366991"/>
    <n v="17.158799999999999"/>
    <m/>
    <m/>
    <n v="6019.2675803029506"/>
    <e v="#VALUE!"/>
    <n v="4529.4065985538218"/>
    <n v="1361.0560385013996"/>
    <n v="4.7499982417582371"/>
    <m/>
  </r>
  <r>
    <x v="3326"/>
    <n v="27768.392577999999"/>
    <n v="156.88"/>
    <n v="14.628358084898762"/>
    <m/>
    <n v="17.527372283101826"/>
    <n v="17.389900000000001"/>
    <m/>
    <m/>
    <n v="5960.6219290421514"/>
    <e v="#VALUE!"/>
    <n v="4592.6402997745836"/>
    <n v="1398.8919001760678"/>
    <n v="4.7499982417582371"/>
    <m/>
  </r>
  <r>
    <x v="3327"/>
    <n v="28158.720702999999"/>
    <n v="148.47"/>
    <n v="13.058411879241692"/>
    <m/>
    <n v="17.759649614425992"/>
    <n v="16.460799999999999"/>
    <m/>
    <m/>
    <n v="6044.407779262383"/>
    <e v="#VALUE!"/>
    <n v="4346.438713077081"/>
    <n v="1248.7598745543403"/>
    <n v="4.7499982417582371"/>
    <m/>
  </r>
  <r>
    <x v="3328"/>
    <n v="27301.957031000002"/>
    <n v="158.24"/>
    <n v="14.775256346866572"/>
    <m/>
    <n v="17.205632964134676"/>
    <n v="17.54"/>
    <m/>
    <m/>
    <n v="5860.4992466750182"/>
    <e v="#VALUE!"/>
    <n v="4632.4541116543223"/>
    <n v="1412.9396003775587"/>
    <n v="4.6749995604395638"/>
    <m/>
  </r>
  <r>
    <x v="3329"/>
    <n v="28324.111327999999"/>
    <n v="154.68"/>
    <n v="14.108762853501382"/>
    <m/>
    <n v="17.835634767391628"/>
    <n v="17.150200000000002"/>
    <m/>
    <m/>
    <n v="6079.9096896975598"/>
    <e v="#VALUE!"/>
    <n v="4528.2356040867708"/>
    <n v="1349.2036469658694"/>
    <n v="4.6749995604395638"/>
    <m/>
  </r>
  <r>
    <x v="3330"/>
    <n v="27994.068359000001"/>
    <n v="149.79"/>
    <n v="13.211978898119305"/>
    <m/>
    <n v="17.585896124254731"/>
    <n v="16.588699999999999"/>
    <m/>
    <m/>
    <n v="6009.0643444719899"/>
    <e v="#VALUE!"/>
    <n v="4385.0815304897678"/>
    <n v="1263.4452997808287"/>
    <n v="4.6749995604395638"/>
    <m/>
  </r>
  <r>
    <x v="3331"/>
    <n v="27132.888672000001"/>
    <n v="152.18"/>
    <n v="13.631966057236014"/>
    <m/>
    <n v="17.031383180393522"/>
    <n v="16.8672"/>
    <m/>
    <m/>
    <n v="5824.2078925632577"/>
    <e v="#VALUE!"/>
    <n v="4455.0484498960741"/>
    <n v="1303.6081554927646"/>
    <n v="4.6749995604395638"/>
    <m/>
  </r>
  <r>
    <x v="3332"/>
    <n v="27267.03125"/>
    <n v="157.72999999999999"/>
    <n v="14.624537705234262"/>
    <m/>
    <n v="17.102009579720001"/>
    <n v="17.4786"/>
    <m/>
    <m/>
    <n v="5853.0022561476489"/>
    <e v="#VALUE!"/>
    <n v="4617.5239321994204"/>
    <n v="1398.5265619653644"/>
    <n v="4.6749995604395638"/>
    <m/>
  </r>
  <r>
    <x v="3333"/>
    <n v="28350.140625"/>
    <n v="155.31"/>
    <n v="14.174089228735046"/>
    <m/>
    <n v="17.767237564808571"/>
    <n v="17.203900000000001"/>
    <m/>
    <m/>
    <n v="6085.4970062143493"/>
    <e v="#VALUE!"/>
    <n v="4546.6787669428259"/>
    <n v="1355.4507279199904"/>
    <n v="4.6749995604395638"/>
    <m/>
  </r>
  <r>
    <x v="3334"/>
    <n v="28032.261718999998"/>
    <n v="158.16"/>
    <n v="14.692538291559304"/>
    <m/>
    <n v="17.554086474626494"/>
    <n v="17.513200000000001"/>
    <m/>
    <m/>
    <n v="6017.2627368895673"/>
    <e v="#VALUE!"/>
    <n v="4630.1121227202202"/>
    <n v="1405.0293744385924"/>
    <n v="4.6749995604395638"/>
    <m/>
  </r>
  <r>
    <x v="3335"/>
    <n v="28183.080077999999"/>
    <n v="155.55000000000001"/>
    <n v="14.20253853782771"/>
    <m/>
    <n v="17.606569926566131"/>
    <n v="16.766200000000001"/>
    <m/>
    <m/>
    <n v="6049.6366388153774"/>
    <e v="#VALUE!"/>
    <n v="4553.7047337451331"/>
    <n v="1358.1713003741484"/>
    <n v="4.6749995604395638"/>
    <m/>
  </r>
  <r>
    <x v="3336"/>
    <n v="27795.273438"/>
    <n v="156.15"/>
    <n v="14.310399201847664"/>
    <m/>
    <n v="17.35052635958786"/>
    <n v="16.833600000000001"/>
    <m/>
    <m/>
    <n v="5966.3920377417262"/>
    <e v="#VALUE!"/>
    <n v="4571.2696507508999"/>
    <n v="1368.4858830750522"/>
    <n v="4.6749995604395638"/>
    <m/>
  </r>
  <r>
    <x v="3337"/>
    <n v="28169.726563"/>
    <n v="156.21"/>
    <n v="14.319689830202353"/>
    <m/>
    <n v="17.570322679675499"/>
    <n v="16.842700000000001"/>
    <m/>
    <m/>
    <n v="6046.770241197466"/>
    <e v="#VALUE!"/>
    <n v="4573.0261424514774"/>
    <n v="1369.374334443107"/>
    <n v="4.6749995604395638"/>
    <m/>
  </r>
  <r>
    <x v="3338"/>
    <n v="28175.226563"/>
    <n v="154.85"/>
    <n v="14.068671961153949"/>
    <m/>
    <n v="17.559814564024503"/>
    <n v="16.700399999999998"/>
    <m/>
    <m/>
    <n v="6047.9508432261091"/>
    <e v="#VALUE!"/>
    <n v="4533.2123305717378"/>
    <n v="1345.3698042167264"/>
    <n v="4.780000879120907"/>
    <m/>
  </r>
  <r>
    <x v="3339"/>
    <n v="28336.027343999998"/>
    <n v="161.94"/>
    <n v="15.349655725857746"/>
    <m/>
    <n v="17.604069753276658"/>
    <n v="17.473400000000002"/>
    <m/>
    <m/>
    <n v="6082.4675210908217"/>
    <e v="#VALUE!"/>
    <n v="4740.7710998565535"/>
    <n v="1467.8687068482577"/>
    <n v="4.780000879120907"/>
    <m/>
  </r>
  <r>
    <x v="3340"/>
    <n v="29653.679688"/>
    <n v="166.91"/>
    <n v="16.289887605076441"/>
    <m/>
    <n v="18.408063857954303"/>
    <n v="18.011399999999998"/>
    <m/>
    <m/>
    <n v="6365.3080720675707"/>
    <e v="#VALUE!"/>
    <n v="4886.2671623876577"/>
    <n v="1557.7819255767599"/>
    <n v="4.780000879120907"/>
    <m/>
  </r>
  <r>
    <x v="3341"/>
    <n v="30231.582031000002"/>
    <n v="164.64"/>
    <n v="15.844909386578466"/>
    <m/>
    <n v="18.751922397744053"/>
    <n v="17.768000000000001"/>
    <m/>
    <m/>
    <n v="6489.3576499772316"/>
    <e v="#VALUE!"/>
    <n v="4819.8132263825046"/>
    <n v="1515.2292055791415"/>
    <n v="4.780000879120907"/>
    <m/>
  </r>
  <r>
    <x v="3342"/>
    <n v="29892.740234000001"/>
    <n v="167.98"/>
    <n v="16.485825809404606"/>
    <m/>
    <n v="18.527040590597618"/>
    <n v="18.1309"/>
    <m/>
    <m/>
    <n v="6416.6235930813918"/>
    <e v="#VALUE!"/>
    <n v="4917.5912643812753"/>
    <n v="1576.5192551785469"/>
    <n v="4.9799986813186647"/>
    <m/>
  </r>
  <r>
    <x v="3343"/>
    <n v="30409.5625"/>
    <n v="167.61"/>
    <n v="16.411244932282347"/>
    <m/>
    <n v="18.832409940093449"/>
    <n v="18.0945"/>
    <m/>
    <m/>
    <n v="6527.5620322972618"/>
    <e v="#VALUE!"/>
    <n v="4906.759565561053"/>
    <n v="1569.3871775859116"/>
    <n v="4.9799986813186647"/>
    <m/>
  </r>
  <r>
    <x v="3344"/>
    <n v="30317.146484000001"/>
    <n v="162.55000000000001"/>
    <n v="15.414849883705058"/>
    <m/>
    <n v="18.730538196685085"/>
    <n v="17.5501"/>
    <m/>
    <m/>
    <n v="6507.724480302958"/>
    <e v="#VALUE!"/>
    <n v="4758.6287654790831"/>
    <n v="1474.1031440162644"/>
    <n v="4.9799986813186647"/>
    <m/>
  </r>
  <r>
    <x v="3345"/>
    <n v="29449.091797000001"/>
    <n v="166.87"/>
    <n v="16.232258728674285"/>
    <m/>
    <n v="18.179805914294267"/>
    <n v="18.015499999999999"/>
    <m/>
    <m/>
    <n v="6321.3922758584222"/>
    <e v="#VALUE!"/>
    <n v="4885.0961679206066"/>
    <n v="1552.2709469729175"/>
    <n v="4.9799986813186647"/>
    <m/>
  </r>
  <r>
    <x v="3346"/>
    <n v="30394.1875"/>
    <n v="161.06"/>
    <n v="15.100124839259625"/>
    <m/>
    <n v="18.748359704785628"/>
    <n v="17.388300000000001"/>
    <m/>
    <m/>
    <n v="6524.2617129899199"/>
    <e v="#VALUE!"/>
    <n v="4715.0092215814284"/>
    <n v="1444.0063749255646"/>
    <n v="4.9799986813186647"/>
    <m/>
  </r>
  <r>
    <x v="3347"/>
    <n v="28823.683593999998"/>
    <n v="154.63999999999999"/>
    <n v="13.89465892451358"/>
    <m/>
    <n v="17.765507696321002"/>
    <n v="16.6966"/>
    <m/>
    <m/>
    <n v="6187.1453316417774"/>
    <e v="#VALUE!"/>
    <n v="4527.0646096197188"/>
    <n v="1328.7291514470526"/>
    <n v="5.0799995604395436"/>
    <m/>
  </r>
  <r>
    <x v="3348"/>
    <n v="28249.230468999998"/>
    <n v="150.21"/>
    <n v="13.097012255928872"/>
    <m/>
    <n v="17.397633010720437"/>
    <n v="16.2271"/>
    <m/>
    <m/>
    <n v="6063.8361453263051"/>
    <e v="#VALUE!"/>
    <n v="4397.3769723938058"/>
    <n v="1252.4511811232699"/>
    <n v="5.0799995604395436"/>
    <m/>
  </r>
  <r>
    <x v="3349"/>
    <n v="27591.730468999998"/>
    <n v="150.75"/>
    <n v="13.186463174698375"/>
    <m/>
    <n v="16.952302356902834"/>
    <n v="16.283300000000001"/>
    <m/>
    <m/>
    <n v="5922.7005391749353"/>
    <e v="#VALUE!"/>
    <n v="4413.185397698996"/>
    <n v="1261.0052625180331"/>
    <n v="5.0799995604395436"/>
    <m/>
  </r>
  <r>
    <x v="3350"/>
    <n v="27514.873047000001"/>
    <n v="152.02000000000001"/>
    <n v="13.407045035374372"/>
    <m/>
    <n v="16.891673038340318"/>
    <n v="16.410900000000002"/>
    <m/>
    <m/>
    <n v="5906.2027158423098"/>
    <e v="#VALUE!"/>
    <n v="4450.3644720278699"/>
    <n v="1282.0992346804976"/>
    <n v="5.0799995604395436"/>
    <m/>
  </r>
  <r>
    <x v="3351"/>
    <n v="28300.058593999998"/>
    <n v="153.79"/>
    <n v="13.717611945161638"/>
    <m/>
    <n v="17.359926824486923"/>
    <n v="16.597300000000001"/>
    <m/>
    <m/>
    <n v="6074.7466521421411"/>
    <e v="#VALUE!"/>
    <n v="4502.1809771948829"/>
    <n v="1311.7983664656711"/>
    <n v="5.0799995604395436"/>
    <m/>
  </r>
  <r>
    <x v="3352"/>
    <n v="28428.464843999998"/>
    <n v="163.83000000000001"/>
    <n v="15.506840103409123"/>
    <m/>
    <n v="17.42486274994496"/>
    <n v="17.678000000000001"/>
    <m/>
    <m/>
    <n v="6102.3096847313036"/>
    <e v="#VALUE!"/>
    <n v="4796.1005884247197"/>
    <n v="1482.9000556376909"/>
    <n v="5.0649982417582642"/>
    <m/>
  </r>
  <r>
    <x v="3353"/>
    <n v="29481.013672000001"/>
    <n v="161.28"/>
    <n v="15.022324266591401"/>
    <m/>
    <n v="18.055676808369373"/>
    <n v="17.3965"/>
    <m/>
    <m/>
    <n v="6328.2444632008001"/>
    <e v="#VALUE!"/>
    <n v="4721.4496911502092"/>
    <n v="1436.5664018060256"/>
    <n v="5.0649982417582642"/>
    <m/>
  </r>
  <r>
    <x v="3354"/>
    <n v="29227.103515999999"/>
    <n v="152.74"/>
    <n v="13.426616778316761"/>
    <m/>
    <n v="17.857610453928054"/>
    <n v="16.079699999999999"/>
    <m/>
    <m/>
    <n v="6273.7414004250604"/>
    <e v="#VALUE!"/>
    <n v="4471.4423724347907"/>
    <n v="1283.9708563974079"/>
    <n v="5.0649982417582642"/>
    <m/>
  </r>
  <r>
    <x v="3355"/>
    <n v="28087.175781000002"/>
    <n v="157.9"/>
    <n v="14.332088582148993"/>
    <m/>
    <n v="17.147509095745708"/>
    <n v="16.628900000000002"/>
    <m/>
    <m/>
    <n v="6029.0503101619697"/>
    <e v="#VALUE!"/>
    <n v="4622.5006586843874"/>
    <n v="1370.5600118492644"/>
    <n v="5.0649982417582642"/>
    <m/>
  </r>
  <r>
    <x v="3356"/>
    <n v="28680.494140999999"/>
    <n v="155.44999999999999"/>
    <n v="13.885675859605124"/>
    <m/>
    <n v="17.495848185096371"/>
    <n v="16.374099999999999"/>
    <m/>
    <m/>
    <n v="6156.4090118795903"/>
    <e v="#VALUE!"/>
    <n v="4550.7772475775046"/>
    <n v="1327.8701119932557"/>
    <n v="5.0649982417582642"/>
    <m/>
  </r>
  <r>
    <x v="3357"/>
    <n v="29031.304688"/>
    <n v="158.72999999999999"/>
    <n v="14.469927570373015"/>
    <m/>
    <n v="17.695805171834646"/>
    <n v="16.723700000000001"/>
    <m/>
    <m/>
    <n v="6231.7122197809422"/>
    <e v="#VALUE!"/>
    <n v="4646.7987938756987"/>
    <n v="1383.7413848397237"/>
    <n v="5.1199991208791404"/>
    <m/>
  </r>
  <r>
    <x v="3358"/>
    <n v="28851.480468999998"/>
    <n v="162.88"/>
    <n v="15.224746167341845"/>
    <m/>
    <n v="17.572246220352174"/>
    <n v="17.170000000000002"/>
    <m/>
    <m/>
    <n v="6193.1120674626727"/>
    <e v="#VALUE!"/>
    <n v="4768.2894698322552"/>
    <n v="1455.923759325894"/>
    <n v="5.1199991208791404"/>
    <m/>
  </r>
  <r>
    <x v="3359"/>
    <n v="28450.457031000002"/>
    <n v="149.72"/>
    <n v="12.759995572474699"/>
    <m/>
    <n v="17.2868009422832"/>
    <n v="15.784700000000001"/>
    <m/>
    <m/>
    <n v="6107.03041574703"/>
    <e v="#VALUE!"/>
    <n v="4383.0322901724285"/>
    <n v="1220.2226899985596"/>
    <n v="5.1199991208791404"/>
    <m/>
  </r>
  <r>
    <x v="3360"/>
    <n v="27695.068359000001"/>
    <n v="151.94"/>
    <n v="13.136831983178208"/>
    <m/>
    <n v="16.814471737617975"/>
    <n v="16.018999999999998"/>
    <m/>
    <m/>
    <n v="5944.8825250966902"/>
    <e v="#VALUE!"/>
    <n v="4448.0224830937677"/>
    <n v="1256.2590926874407"/>
    <n v="5.1199991208791404"/>
    <m/>
  </r>
  <r>
    <x v="3361"/>
    <n v="27654.636718999998"/>
    <n v="151.96"/>
    <n v="13.138724374784223"/>
    <m/>
    <n v="16.776607587150163"/>
    <n v="16.0227"/>
    <m/>
    <m/>
    <n v="5936.2036748775354"/>
    <e v="#VALUE!"/>
    <n v="4448.6079803272933"/>
    <n v="1256.4400597702979"/>
    <n v="5.1199991208791404"/>
    <m/>
  </r>
  <r>
    <x v="3362"/>
    <n v="27621.085938"/>
    <n v="146.91999999999999"/>
    <n v="12.265728163884669"/>
    <m/>
    <n v="16.742963865801329"/>
    <n v="15.4902"/>
    <m/>
    <m/>
    <n v="5929.0018348573276"/>
    <e v="#VALUE!"/>
    <n v="4301.0626774788489"/>
    <n v="1172.9565053464771"/>
    <n v="5.1400008791208833"/>
    <m/>
  </r>
  <r>
    <x v="3363"/>
    <n v="26987.662109000001"/>
    <n v="144.94"/>
    <n v="11.933702140818248"/>
    <m/>
    <n v="16.346028706197139"/>
    <n v="15.2844"/>
    <m/>
    <m/>
    <n v="5793.0342971286036"/>
    <e v="#VALUE!"/>
    <n v="4243.0984513598169"/>
    <n v="1141.2052649393413"/>
    <n v="5.1400008791208833"/>
    <m/>
  </r>
  <r>
    <x v="3364"/>
    <n v="26931.384765999999"/>
    <n v="150.37"/>
    <n v="12.823279424437519"/>
    <m/>
    <n v="16.273159642037982"/>
    <n v="15.856400000000001"/>
    <m/>
    <m/>
    <n v="5780.9540888899819"/>
    <e v="#VALUE!"/>
    <n v="4402.06095026201"/>
    <n v="1226.2744469632814"/>
    <n v="5.1400008791208833"/>
    <m/>
  </r>
  <r>
    <x v="3365"/>
    <n v="27171.513672000001"/>
    <n v="147.63999999999999"/>
    <n v="12.356187817582967"/>
    <m/>
    <n v="16.405234226616471"/>
    <n v="15.5665"/>
    <m/>
    <m/>
    <n v="5832.4989386280431"/>
    <e v="#VALUE!"/>
    <n v="4322.1405778857688"/>
    <n v="1181.607050822385"/>
    <n v="5.1400008791208833"/>
    <m/>
  </r>
  <r>
    <x v="3366"/>
    <n v="27035.470702999999"/>
    <n v="150.18"/>
    <n v="12.779816513479876"/>
    <m/>
    <n v="16.310149442028205"/>
    <n v="15.835100000000001"/>
    <m/>
    <m/>
    <n v="5803.2966467764127"/>
    <e v="#VALUE!"/>
    <n v="4396.4987265435175"/>
    <n v="1222.1181422198606"/>
    <n v="5.1400008791208833"/>
    <m/>
  </r>
  <r>
    <x v="3367"/>
    <n v="27401.650390999999"/>
    <n v="146.66"/>
    <n v="12.179284344945266"/>
    <m/>
    <n v="16.517949284523585"/>
    <n v="15.4627"/>
    <m/>
    <m/>
    <n v="5881.898916321963"/>
    <e v="#VALUE!"/>
    <n v="4293.4512134430161"/>
    <n v="1164.6899892116655"/>
    <n v="5.0600017582417474"/>
    <m/>
  </r>
  <r>
    <x v="3368"/>
    <n v="26826.753906000002"/>
    <n v="147.27000000000001"/>
    <n v="12.279134873556888"/>
    <m/>
    <n v="16.158570410543973"/>
    <n v="15.5261"/>
    <m/>
    <m/>
    <n v="5758.4945606036872"/>
    <e v="#VALUE!"/>
    <n v="4311.3088790655465"/>
    <n v="1174.2385725107913"/>
    <n v="5.0600017582417474"/>
    <m/>
  </r>
  <r>
    <x v="3369"/>
    <n v="26749.892577999999"/>
    <n v="147.30000000000001"/>
    <n v="12.279746100239594"/>
    <m/>
    <n v="16.073966508667407"/>
    <n v="15.523400000000001"/>
    <m/>
    <m/>
    <n v="5741.9958988289654"/>
    <e v="#VALUE!"/>
    <n v="4312.1871249158348"/>
    <n v="1174.2970233670424"/>
    <n v="5.0600017582417474"/>
    <m/>
  </r>
  <r>
    <x v="3370"/>
    <n v="26855.960938"/>
    <n v="149.16999999999999"/>
    <n v="12.590032637311811"/>
    <m/>
    <n v="16.124903181916753"/>
    <n v="15.7204"/>
    <m/>
    <m/>
    <n v="5764.7639935545649"/>
    <e v="#VALUE!"/>
    <n v="4366.9311162504755"/>
    <n v="1203.9693434541541"/>
    <n v="5.0600017582417474"/>
    <m/>
  </r>
  <r>
    <x v="3371"/>
    <n v="27224.603515999999"/>
    <n v="143.51"/>
    <n v="11.63323162299049"/>
    <m/>
    <n v="16.333279170550636"/>
    <n v="15.1333"/>
    <m/>
    <m/>
    <n v="5843.8949345419924"/>
    <e v="#VALUE!"/>
    <n v="4201.2353991627388"/>
    <n v="1112.4716387051797"/>
    <n v="5.0600017582417474"/>
    <m/>
  </r>
  <r>
    <x v="3372"/>
    <n v="26329.460938"/>
    <n v="144.43"/>
    <n v="11.780981808574179"/>
    <m/>
    <n v="15.783713582191483"/>
    <n v="15.238099999999999"/>
    <m/>
    <m/>
    <n v="5651.74818117632"/>
    <e v="#VALUE!"/>
    <n v="4228.1682719049159"/>
    <n v="1126.6008073147382"/>
    <n v="5.2499986813186883"/>
    <m/>
  </r>
  <r>
    <x v="3373"/>
    <n v="26474.181640999999"/>
    <n v="146.33000000000001"/>
    <n v="12.089502273792402"/>
    <m/>
    <n v="15.85788158247259"/>
    <n v="15.4396"/>
    <m/>
    <m/>
    <n v="5682.8131912760273"/>
    <e v="#VALUE!"/>
    <n v="4283.7905090898448"/>
    <n v="1156.1042401215861"/>
    <n v="5.2499986813186883"/>
    <m/>
  </r>
  <r>
    <x v="3374"/>
    <n v="27745.123047000001"/>
    <n v="152.61000000000001"/>
    <n v="13.120928468346847"/>
    <m/>
    <n v="16.566504807052961"/>
    <n v="16.101400000000002"/>
    <m/>
    <m/>
    <n v="5955.6270098595769"/>
    <e v="#VALUE!"/>
    <n v="4467.6366404168748"/>
    <n v="1254.7382591152239"/>
    <n v="5.2499986813186883"/>
    <m/>
  </r>
  <r>
    <x v="3375"/>
    <n v="27700.529297000001"/>
    <n v="147.19999999999999"/>
    <n v="12.189205993464416"/>
    <m/>
    <n v="16.526759437170369"/>
    <n v="15.532299999999999"/>
    <m/>
    <m/>
    <n v="5946.0547422750706"/>
    <e v="#VALUE!"/>
    <n v="4309.2596387482063"/>
    <n v="1165.638784262298"/>
    <n v="5.2499986813186883"/>
    <m/>
  </r>
  <r>
    <x v="3376"/>
    <n v="27218.412109000001"/>
    <n v="146.38"/>
    <n v="12.051965838358152"/>
    <m/>
    <n v="16.226237401126287"/>
    <n v="15.020300000000001"/>
    <m/>
    <m/>
    <n v="5842.5659186030198"/>
    <e v="#VALUE!"/>
    <n v="4285.2542521736586"/>
    <n v="1152.5146769467101"/>
    <n v="5.2999991208791002"/>
    <m/>
  </r>
  <r>
    <x v="3377"/>
    <n v="26824.556640999999"/>
    <n v="148.87"/>
    <n v="12.460501068168899"/>
    <m/>
    <n v="15.978757116313485"/>
    <n v="15.279500000000001"/>
    <m/>
    <m/>
    <n v="5758.0229068734207"/>
    <e v="#VALUE!"/>
    <n v="4358.1486577475926"/>
    <n v="1191.582398737633"/>
    <n v="5.2999991208791002"/>
    <m/>
  </r>
  <r>
    <x v="3378"/>
    <n v="27123.109375"/>
    <n v="139.41999999999999"/>
    <n v="10.874671654623446"/>
    <m/>
    <n v="16.118184587481867"/>
    <n v="14.3117"/>
    <m/>
    <m/>
    <n v="5822.1087184038215"/>
    <e v="#VALUE!"/>
    <n v="4081.5012149067593"/>
    <n v="1039.9314814716813"/>
    <n v="5.2999991208791002"/>
    <m/>
  </r>
  <r>
    <x v="3379"/>
    <n v="25732.109375"/>
    <n v="148.18"/>
    <n v="12.239761667648326"/>
    <m/>
    <n v="15.279440121619409"/>
    <n v="15.213699999999999"/>
    <m/>
    <m/>
    <n v="5523.5237326143842"/>
    <e v="#VALUE!"/>
    <n v="4337.94900319096"/>
    <n v="1170.4733612335044"/>
    <n v="5.2999991208791002"/>
    <m/>
  </r>
  <r>
    <x v="3380"/>
    <n v="27235.650390999999"/>
    <n v="144.61000000000001"/>
    <n v="11.648604730464708"/>
    <m/>
    <n v="16.159399028776953"/>
    <n v="14.856299999999999"/>
    <m/>
    <m/>
    <n v="5846.2662005483853"/>
    <e v="#VALUE!"/>
    <n v="4233.4377470066456"/>
    <n v="1113.941750073893"/>
    <n v="5.2999991208791002"/>
    <m/>
  </r>
  <r>
    <x v="3381"/>
    <n v="26347.654297000001"/>
    <n v="144.83000000000001"/>
    <n v="11.682655067264013"/>
    <m/>
    <n v="15.620136090839448"/>
    <n v="14.879099999999999"/>
    <m/>
    <m/>
    <n v="5655.6534750932706"/>
    <e v="#VALUE!"/>
    <n v="4239.8782165754274"/>
    <n v="1117.1979419219711"/>
    <n v="5.2200000000000202"/>
    <m/>
  </r>
  <r>
    <x v="3382"/>
    <n v="26505.923827999999"/>
    <n v="143.88999999999999"/>
    <n v="11.529631362509967"/>
    <m/>
    <n v="15.701502214541536"/>
    <n v="14.7865"/>
    <m/>
    <m/>
    <n v="5689.6268077061641"/>
    <e v="#VALUE!"/>
    <n v="4212.3598465997247"/>
    <n v="1102.564473157192"/>
    <n v="5.2200000000000202"/>
    <m/>
  </r>
  <r>
    <x v="3383"/>
    <n v="25934.285156000002"/>
    <n v="140.69999999999999"/>
    <n v="11.014475135562311"/>
    <m/>
    <n v="15.326350315349531"/>
    <n v="14.4587"/>
    <m/>
    <m/>
    <n v="5566.9217575582043"/>
    <e v="#VALUE!"/>
    <n v="4118.9730378523955"/>
    <n v="1053.3007164853968"/>
    <n v="5.2200000000000202"/>
    <m/>
  </r>
  <r>
    <x v="3384"/>
    <n v="25902.941406000002"/>
    <n v="140.97999999999999"/>
    <n v="11.056995933933489"/>
    <m/>
    <n v="15.295685727143915"/>
    <n v="14.4871"/>
    <m/>
    <m/>
    <n v="5560.1936675881561"/>
    <e v="#VALUE!"/>
    <n v="4127.1699991217538"/>
    <n v="1057.366928160367"/>
    <n v="5.2200000000000202"/>
    <m/>
  </r>
  <r>
    <x v="3385"/>
    <n v="25920.257813"/>
    <n v="140.76"/>
    <n v="11.021173299399457"/>
    <m/>
    <n v="15.29377117084872"/>
    <n v="14.4678"/>
    <m/>
    <m/>
    <n v="5563.9107194487015"/>
    <e v="#VALUE!"/>
    <n v="4120.729529552973"/>
    <n v="1053.9412536587047"/>
    <n v="5.2200000000000202"/>
    <m/>
  </r>
  <r>
    <x v="3386"/>
    <n v="25121.673827999999"/>
    <n v="138.44999999999999"/>
    <n v="10.658167913471754"/>
    <m/>
    <n v="14.810824844451197"/>
    <n v="14.230700000000001"/>
    <m/>
    <m/>
    <n v="5392.4907425882429"/>
    <e v="#VALUE!"/>
    <n v="4053.1045990807688"/>
    <n v="1019.2274948658589"/>
    <n v="5.1500017582417543"/>
    <m/>
  </r>
  <r>
    <x v="3387"/>
    <n v="25575.283202999999"/>
    <n v="143.63999999999999"/>
    <n v="11.455876372103099"/>
    <m/>
    <n v="15.066297098097625"/>
    <n v="14.773199999999999"/>
    <m/>
    <m/>
    <n v="5489.8602241039371"/>
    <e v="#VALUE!"/>
    <n v="4205.0411311806547"/>
    <n v="1095.5113740958393"/>
    <n v="5.1500017582417543"/>
    <m/>
  </r>
  <r>
    <x v="3388"/>
    <n v="26841.664063"/>
    <n v="153.19999999999999"/>
    <n v="12.974587435353712"/>
    <m/>
    <n v="15.762210452630761"/>
    <n v="15.7486"/>
    <m/>
    <m/>
    <n v="5761.6950990767018"/>
    <e v="#VALUE!"/>
    <n v="4484.9088088058779"/>
    <n v="1240.7438460355477"/>
    <n v="5.1500017582417543"/>
    <m/>
  </r>
  <r>
    <x v="3389"/>
    <n v="28311.310547000001"/>
    <n v="164.54"/>
    <n v="14.893593193665643"/>
    <m/>
    <n v="16.612043553480326"/>
    <n v="16.913"/>
    <m/>
    <m/>
    <n v="6077.1619391490494"/>
    <e v="#VALUE!"/>
    <n v="4816.8857402148769"/>
    <n v="1424.256007558655"/>
    <n v="5.1500017582417543"/>
    <m/>
  </r>
  <r>
    <x v="3390"/>
    <n v="29995.935547000001"/>
    <n v="165.14"/>
    <n v="15.000425119098491"/>
    <m/>
    <n v="17.586560143464428"/>
    <n v="16.975100000000001"/>
    <m/>
    <m/>
    <n v="6438.7749741494308"/>
    <e v="#VALUE!"/>
    <n v="4834.4506572206446"/>
    <n v="1434.4722132531615"/>
    <n v="5.1300000000000123"/>
    <m/>
  </r>
  <r>
    <x v="3391"/>
    <n v="29896.382813"/>
    <n v="169.42"/>
    <n v="15.776088869406369"/>
    <m/>
    <n v="17.514290066319152"/>
    <n v="17.4071"/>
    <m/>
    <m/>
    <n v="6417.4054905644634"/>
    <e v="#VALUE!"/>
    <n v="4959.7470651951162"/>
    <n v="1508.6479841269979"/>
    <n v="5.1300000000000123"/>
    <m/>
  </r>
  <r>
    <x v="3392"/>
    <n v="30480.523438"/>
    <n v="165.3"/>
    <n v="15.003429216192027"/>
    <m/>
    <n v="17.814043976495086"/>
    <n v="16.970800000000001"/>
    <m/>
    <m/>
    <n v="6542.7941463622037"/>
    <e v="#VALUE!"/>
    <n v="4839.1346350888498"/>
    <n v="1434.7594913651069"/>
    <n v="5.1300000000000123"/>
    <m/>
  </r>
  <r>
    <x v="3393"/>
    <n v="30274.320313"/>
    <n v="167.66"/>
    <n v="15.43000015722275"/>
    <m/>
    <n v="17.679496939827544"/>
    <n v="17.203600000000002"/>
    <m/>
    <m/>
    <n v="6498.5316322372128"/>
    <e v="#VALUE!"/>
    <n v="4908.2233086448668"/>
    <n v="1475.551946047658"/>
    <n v="5.1300000000000123"/>
    <m/>
  </r>
  <r>
    <x v="3394"/>
    <n v="30696.560547000001"/>
    <n v="164.62"/>
    <n v="14.868676446746823"/>
    <n v="15.46"/>
    <n v="17.911857309114335"/>
    <n v="16.8902"/>
    <m/>
    <m/>
    <n v="6589.1675734799292"/>
    <e v="#VALUE!"/>
    <n v="4819.22772914898"/>
    <n v="1421.8732496823998"/>
    <n v="5.1300000000000123"/>
    <m/>
  </r>
  <r>
    <x v="3395"/>
    <n v="30086.1875"/>
    <n v="167.65"/>
    <n v="15.414185685205281"/>
    <n v="14.88"/>
    <n v="17.541772086982327"/>
    <n v="17.191299999999998"/>
    <m/>
    <m/>
    <n v="6458.1479993859321"/>
    <e v="#VALUE!"/>
    <n v="4907.9305600281041"/>
    <n v="1474.0396275302683"/>
    <n v="5.1800004395604233"/>
    <m/>
  </r>
  <r>
    <x v="3396"/>
    <n v="30441.353515999999"/>
    <n v="165.7"/>
    <n v="15.053815041957179"/>
    <n v="15.04"/>
    <n v="17.734774360179976"/>
    <n v="16.991499999999998"/>
    <m/>
    <m/>
    <n v="6534.3861301122088"/>
    <e v="#VALUE!"/>
    <n v="4850.8445797593604"/>
    <n v="1439.5778259408319"/>
    <n v="5.1800004395604233"/>
    <m/>
  </r>
  <r>
    <x v="3397"/>
    <n v="30624.515625"/>
    <n v="171.22"/>
    <n v="16.051056875282285"/>
    <n v="15.79"/>
    <n v="17.799063160256328"/>
    <n v="16.876100000000001"/>
    <m/>
    <m/>
    <n v="6573.702776922366"/>
    <e v="#VALUE!"/>
    <n v="5012.4418162124184"/>
    <n v="1534.9428364949113"/>
    <n v="5.1800004395604233"/>
    <m/>
  </r>
  <r>
    <x v="3398"/>
    <n v="30778.724609000001"/>
    <n v="165.7"/>
    <n v="15.012530657680447"/>
    <n v="15.04"/>
    <n v="17.860324298780149"/>
    <n v="16.340499999999999"/>
    <m/>
    <m/>
    <n v="6606.8044931669692"/>
    <e v="#VALUE!"/>
    <n v="4850.8445797593604"/>
    <n v="1435.6298510257184"/>
    <n v="5.1800004395604233"/>
    <m/>
  </r>
  <r>
    <x v="3399"/>
    <n v="30507.150390999999"/>
    <n v="164.76"/>
    <n v="14.840432537081293"/>
    <n v="14.87"/>
    <n v="17.688693869597394"/>
    <n v="16.251899999999999"/>
    <m/>
    <m/>
    <n v="6548.509752676453"/>
    <e v="#VALUE!"/>
    <n v="4823.3262097836587"/>
    <n v="1419.1723193229493"/>
    <n v="5.2300008791208912"/>
    <m/>
  </r>
  <r>
    <x v="3400"/>
    <n v="29907.998047000001"/>
    <n v="164.05"/>
    <n v="14.710775422525785"/>
    <n v="14.75"/>
    <n v="17.327538354453122"/>
    <n v="16.1876"/>
    <m/>
    <m/>
    <n v="6419.8987576232921"/>
    <e v="#VALUE!"/>
    <n v="4802.5410579935015"/>
    <n v="1406.7733688529618"/>
    <n v="5.2300008791208912"/>
    <m/>
  </r>
  <r>
    <x v="3401"/>
    <n v="30172.423827999999"/>
    <n v="167.66"/>
    <n v="15.35272051964645"/>
    <n v="15.4"/>
    <n v="17.439174841758629"/>
    <n v="16.541699999999999"/>
    <m/>
    <m/>
    <n v="6476.6590509822026"/>
    <e v="#VALUE!"/>
    <n v="4908.2233086448668"/>
    <n v="1468.161789310544"/>
    <n v="5.2499986813186883"/>
    <m/>
  </r>
  <r>
    <x v="3402"/>
    <n v="30417.632813"/>
    <n v="166.12"/>
    <n v="15.068887091826737"/>
    <n v="15.06"/>
    <n v="17.566957380127874"/>
    <n v="16.392399999999999"/>
    <m/>
    <m/>
    <n v="6529.2943646426402"/>
    <e v="#VALUE!"/>
    <n v="4863.1400216633974"/>
    <n v="1441.019147540919"/>
    <n v="5.2499986813186883"/>
    <m/>
  </r>
  <r>
    <x v="3403"/>
    <n v="30622.246093999998"/>
    <n v="164.22"/>
    <n v="14.722431045815961"/>
    <n v="14.75"/>
    <n v="17.671099788941685"/>
    <n v="16.2058"/>
    <m/>
    <m/>
    <n v="6573.2156109400621"/>
    <e v="#VALUE!"/>
    <n v="4807.5177844784685"/>
    <n v="1407.8879817792726"/>
    <n v="5.2499986813186883"/>
    <m/>
  </r>
  <r>
    <x v="3404"/>
    <n v="30387.488281000002"/>
    <n v="172.56"/>
    <n v="16.215871213363886"/>
    <n v="16.209"/>
    <n v="17.521720313367123"/>
    <n v="17.029499999999999"/>
    <m/>
    <m/>
    <n v="6522.8236927096068"/>
    <e v="#VALUE!"/>
    <n v="5051.6701308586316"/>
    <n v="1550.7038290299001"/>
    <n v="5.2499986813186883"/>
    <m/>
  </r>
  <r>
    <x v="3405"/>
    <n v="31474.720702999999"/>
    <n v="163.41"/>
    <n v="14.494449316951028"/>
    <n v="14.54"/>
    <n v="18.134234469741706"/>
    <n v="16.1295"/>
    <m/>
    <m/>
    <n v="6756.2034750767416"/>
    <e v="#VALUE!"/>
    <n v="4783.8051465206827"/>
    <n v="1386.0863693189842"/>
    <n v="5.2499986813186883"/>
    <m/>
  </r>
  <r>
    <x v="3406"/>
    <n v="30249.626952999999"/>
    <n v="161.97999999999999"/>
    <n v="14.235676671094083"/>
    <n v="14.24"/>
    <n v="17.386956675846303"/>
    <n v="15.991899999999999"/>
    <m/>
    <m/>
    <n v="6493.2310811626667"/>
    <e v="#VALUE!"/>
    <n v="4741.9420943236037"/>
    <n v="1361.3402593197966"/>
    <n v="5.2499986813186883"/>
    <m/>
  </r>
  <r>
    <x v="3407"/>
    <n v="30147.070313"/>
    <n v="160.81"/>
    <n v="14.028352769720914"/>
    <n v="14.05"/>
    <n v="17.314265190178858"/>
    <n v="15.879300000000001"/>
    <m/>
    <m/>
    <n v="6471.2167943927088"/>
    <e v="#VALUE!"/>
    <n v="4707.6905061623584"/>
    <n v="1341.5141295066887"/>
    <n v="5.2499986813186883"/>
    <m/>
  </r>
  <r>
    <x v="3408"/>
    <n v="29862.046875"/>
    <n v="162.53"/>
    <n v="14.326735510361253"/>
    <n v="14.36"/>
    <n v="17.136965655309254"/>
    <n v="16.0503"/>
    <m/>
    <m/>
    <n v="6410.0351127357089"/>
    <e v="#VALUE!"/>
    <n v="4758.0432682455576"/>
    <n v="1370.0481041750422"/>
    <n v="5.2499986813186883"/>
    <m/>
  </r>
  <r>
    <x v="3409"/>
    <n v="29915.25"/>
    <n v="160.88999999999999"/>
    <n v="14.035936266176858"/>
    <n v="14.06"/>
    <n v="17.153880978803148"/>
    <n v="15.882300000000001"/>
    <m/>
    <m/>
    <n v="6421.4554249730045"/>
    <e v="#VALUE!"/>
    <n v="4710.0324950964605"/>
    <n v="1342.2393299499417"/>
    <n v="5.2499986813186883"/>
    <m/>
  </r>
  <r>
    <x v="3410"/>
    <n v="29805.111327999999"/>
    <n v="161.55000000000001"/>
    <n v="14.149405685543593"/>
    <n v="14.17"/>
    <n v="17.077170188676472"/>
    <n v="15.950200000000001"/>
    <m/>
    <m/>
    <n v="6397.8136177738761"/>
    <e v="#VALUE!"/>
    <n v="4729.3539038028048"/>
    <n v="1353.0902710294927"/>
    <n v="5.2499986813186883"/>
    <m/>
  </r>
  <r>
    <x v="3411"/>
    <n v="30081.662109000001"/>
    <n v="157.15"/>
    <n v="13.373872262614398"/>
    <n v="13.4"/>
    <n v="17.194644216863576"/>
    <n v="15.524699999999999"/>
    <m/>
    <m/>
    <n v="6457.1766019686593"/>
    <e v="#VALUE!"/>
    <n v="4600.5445124271791"/>
    <n v="1278.9269632026608"/>
    <n v="5.2700004395604312"/>
    <m/>
  </r>
  <r>
    <x v="3412"/>
    <n v="29178.970702999999"/>
    <n v="157.74"/>
    <n v="13.472687480210551"/>
    <n v="13.48"/>
    <n v="16.665438128789116"/>
    <n v="15.5787"/>
    <m/>
    <m/>
    <n v="6263.4094555755919"/>
    <e v="#VALUE!"/>
    <n v="4617.8166808161832"/>
    <n v="1288.3765409821447"/>
    <n v="5.2700004395604312"/>
    <m/>
  </r>
  <r>
    <x v="3413"/>
    <n v="29225.759765999999"/>
    <n v="158.41"/>
    <n v="13.585518560289643"/>
    <n v="13.62"/>
    <n v="16.678922092758889"/>
    <n v="15.652200000000001"/>
    <m/>
    <m/>
    <n v="6273.4529578839711"/>
    <e v="#VALUE!"/>
    <n v="4637.4308381392893"/>
    <n v="1299.1664384603655"/>
    <n v="5.2700004395604312"/>
    <m/>
  </r>
  <r>
    <x v="3414"/>
    <n v="29353.798827999999"/>
    <n v="156.78"/>
    <n v="13.304349484736782"/>
    <n v="13.32"/>
    <n v="16.738706171228252"/>
    <n v="15.4862"/>
    <m/>
    <m/>
    <n v="6300.9371717644617"/>
    <e v="#VALUE!"/>
    <n v="4589.7128136069559"/>
    <n v="1272.2785854225779"/>
    <n v="5.2700004395604312"/>
    <m/>
  </r>
  <r>
    <x v="3415"/>
    <n v="29212.164063"/>
    <n v="157.97"/>
    <n v="13.504706607900507"/>
    <n v="13.54"/>
    <n v="16.644728125660684"/>
    <n v="15.601699999999999"/>
    <m/>
    <m/>
    <n v="6270.5345734216762"/>
    <e v="#VALUE!"/>
    <n v="4624.5498990017268"/>
    <n v="1291.438490800178"/>
    <n v="5.2700004395604312"/>
    <m/>
  </r>
  <r>
    <x v="3416"/>
    <n v="29278.314452999999"/>
    <n v="156.63999999999999"/>
    <n v="13.272559185905887"/>
    <n v="13.33"/>
    <n v="16.642756253716875"/>
    <n v="15.4735"/>
    <m/>
    <m/>
    <n v="6284.7340797179495"/>
    <e v="#VALUE!"/>
    <n v="4585.6143329722763"/>
    <n v="1269.2385182270241"/>
    <n v="5.2800013186813031"/>
    <m/>
  </r>
  <r>
    <x v="3417"/>
    <n v="29230.873047000001"/>
    <n v="157.47"/>
    <n v="13.411617214516269"/>
    <n v="13.44"/>
    <n v="16.602610174818548"/>
    <n v="15.1698"/>
    <m/>
    <m/>
    <n v="6274.5505487788114"/>
    <e v="#VALUE!"/>
    <n v="4609.9124681635876"/>
    <n v="1282.5364665509942"/>
    <n v="5.2800013186813031"/>
    <m/>
  </r>
  <r>
    <x v="3418"/>
    <n v="29704.146484000001"/>
    <n v="156.61000000000001"/>
    <n v="13.26354502385149"/>
    <n v="13.29"/>
    <n v="16.858039396131758"/>
    <n v="15.0908"/>
    <m/>
    <m/>
    <n v="6376.1410178378792"/>
    <e v="#VALUE!"/>
    <n v="4584.7360871219889"/>
    <n v="1268.3765049913904"/>
    <n v="5.2800013186813031"/>
    <m/>
  </r>
  <r>
    <x v="3419"/>
    <n v="29161.8125"/>
    <n v="157.30000000000001"/>
    <n v="13.37882472227707"/>
    <n v="13.4"/>
    <n v="16.537120925643556"/>
    <n v="15.157500000000001"/>
    <m/>
    <m/>
    <n v="6259.7263629811077"/>
    <e v="#VALUE!"/>
    <n v="4604.9357416786206"/>
    <n v="1279.4005608318582"/>
    <n v="5.2800013186813031"/>
    <m/>
  </r>
  <r>
    <x v="3420"/>
    <n v="29174.382813"/>
    <n v="155.57"/>
    <n v="13.082982219565066"/>
    <n v="13.14"/>
    <n v="16.531127233431366"/>
    <n v="15.007099999999999"/>
    <m/>
    <m/>
    <n v="6262.4246424408302"/>
    <e v="#VALUE!"/>
    <n v="4554.2902309786587"/>
    <n v="1251.1095059937306"/>
    <n v="5.2800013186813031"/>
    <m/>
  </r>
  <r>
    <x v="3421"/>
    <n v="29038.513672000001"/>
    <n v="156.43"/>
    <n v="13.222900424632918"/>
    <n v="13.25"/>
    <n v="16.415018693666802"/>
    <n v="15.090199999999999"/>
    <m/>
    <m/>
    <n v="6233.2596636236431"/>
    <e v="#VALUE!"/>
    <n v="4579.4666120202583"/>
    <n v="1264.4897119348643"/>
    <n v="5.2899982417582283"/>
    <m/>
  </r>
  <r>
    <x v="3422"/>
    <n v="29180.019531000002"/>
    <n v="160.82"/>
    <n v="13.963402339916096"/>
    <n v="13.99"/>
    <n v="16.481926719577828"/>
    <n v="15.514799999999999"/>
    <m/>
    <m/>
    <n v="6263.6345916600458"/>
    <e v="#VALUE!"/>
    <n v="4707.9832547791211"/>
    <n v="1335.3029997517567"/>
    <n v="5.2899982417582283"/>
    <m/>
  </r>
  <r>
    <x v="3423"/>
    <n v="29766.695313"/>
    <n v="157.81"/>
    <n v="13.439106296859805"/>
    <n v="13.47"/>
    <n v="16.799966863590608"/>
    <n v="15.2258"/>
    <m/>
    <m/>
    <n v="6389.5674313663558"/>
    <e v="#VALUE!"/>
    <n v="4619.8659211335225"/>
    <n v="1285.1652137015949"/>
    <n v="5.2899982417582283"/>
    <m/>
  </r>
  <r>
    <x v="3424"/>
    <n v="29563.972656000002"/>
    <n v="157.72"/>
    <n v="13.422177669164352"/>
    <n v="13.48"/>
    <n v="16.672318462790606"/>
    <n v="15.218"/>
    <m/>
    <m/>
    <n v="6346.0520168016237"/>
    <e v="#VALUE!"/>
    <n v="4617.2311835826576"/>
    <n v="1283.5463498464155"/>
    <n v="5.2899982417582283"/>
    <m/>
  </r>
  <r>
    <x v="3425"/>
    <n v="29424.902343999998"/>
    <n v="157.55000000000001"/>
    <n v="13.39164704475745"/>
    <n v="13.44"/>
    <n v="16.580729639806616"/>
    <n v="15.2051"/>
    <m/>
    <m/>
    <n v="6316.1998908977757"/>
    <e v="#VALUE!"/>
    <n v="4612.2544570976906"/>
    <n v="1280.6267437674378"/>
    <n v="5.2899982417582283"/>
    <m/>
  </r>
  <r>
    <x v="3426"/>
    <n v="29283.263672000001"/>
    <n v="157.18"/>
    <n v="13.323982612543467"/>
    <n v="13.38"/>
    <n v="16.461685216433338"/>
    <n v="15.1699"/>
    <m/>
    <m/>
    <n v="6285.7964538982396"/>
    <e v="#VALUE!"/>
    <n v="4601.4227582774674"/>
    <n v="1274.1560772985968"/>
    <n v="5.2949986813186927"/>
    <m/>
  </r>
  <r>
    <x v="3427"/>
    <n v="29408.048827999999"/>
    <n v="156.29"/>
    <n v="13.171523948217738"/>
    <n v="13.22"/>
    <n v="16.518721376649875"/>
    <n v="15.0846"/>
    <m/>
    <m/>
    <n v="6312.5822008651649"/>
    <e v="#VALUE!"/>
    <n v="4575.3681313855786"/>
    <n v="1259.5766426553409"/>
    <n v="5.2949986813186927"/>
    <m/>
  </r>
  <r>
    <x v="3428"/>
    <n v="29169.074218999998"/>
    <n v="155.77000000000001"/>
    <n v="13.082317411172763"/>
    <n v="13.14"/>
    <n v="16.371492180653696"/>
    <n v="15.0357"/>
    <m/>
    <m/>
    <n v="6261.2851266507132"/>
    <e v="#VALUE!"/>
    <n v="4560.1452033139149"/>
    <n v="1251.045931184462"/>
    <n v="5.2949986813186927"/>
    <m/>
  </r>
  <r>
    <x v="3429"/>
    <n v="28699.802734000001"/>
    <n v="149.03"/>
    <n v="11.94877766237672"/>
    <n v="12"/>
    <n v="16.095331783718333"/>
    <n v="14.382400000000001"/>
    <m/>
    <m/>
    <n v="6160.5536962552333"/>
    <e v="#VALUE!"/>
    <n v="4362.8326356157968"/>
    <n v="1142.6469185327715"/>
    <n v="5.2949986813186927"/>
    <m/>
  </r>
  <r>
    <x v="3430"/>
    <n v="26636.078125"/>
    <n v="139.16"/>
    <n v="10.36484835817534"/>
    <n v="10.43"/>
    <n v="14.926112280696733"/>
    <n v="13.4373"/>
    <m/>
    <m/>
    <n v="5717.5650671743015"/>
    <e v="#VALUE!"/>
    <n v="4073.8897508709269"/>
    <n v="991.17770638747959"/>
    <n v="5.2949986813186927"/>
    <m/>
  </r>
  <r>
    <x v="3431"/>
    <n v="26188.691406000002"/>
    <n v="139.34"/>
    <n v="10.387946773300959"/>
    <n v="10.43"/>
    <n v="14.640517547970521"/>
    <n v="13.4575"/>
    <m/>
    <m/>
    <n v="5621.5313093489985"/>
    <e v="#VALUE!"/>
    <n v="4079.1592259726572"/>
    <n v="993.386579429731"/>
    <n v="5.358240000000003"/>
    <m/>
  </r>
  <r>
    <x v="3432"/>
    <n v="26130.748047000001"/>
    <n v="137.51"/>
    <n v="10.11388434224448"/>
    <n v="10.15"/>
    <n v="14.596538467073044"/>
    <n v="13.2826"/>
    <m/>
    <m/>
    <n v="5609.0934825886761"/>
    <e v="#VALUE!"/>
    <n v="4025.5862291050671"/>
    <n v="967.17832606852517"/>
    <n v="5.358240000000003"/>
    <m/>
  </r>
  <r>
    <x v="3433"/>
    <n v="26040.474609000001"/>
    <n v="141.81"/>
    <n v="10.7451350961306"/>
    <n v="10.75"/>
    <n v="14.534574802320291"/>
    <n v="13.708399999999999"/>
    <m/>
    <m/>
    <n v="5589.7158454913415"/>
    <e v="#VALUE!"/>
    <n v="4151.4681343130651"/>
    <n v="1027.5440596297597"/>
    <n v="5.358240000000003"/>
    <m/>
  </r>
  <r>
    <x v="3434"/>
    <n v="26431.519531000002"/>
    <n v="138.55000000000001"/>
    <n v="10.249884189167437"/>
    <n v="10.3"/>
    <n v="14.741136562040543"/>
    <n v="13.3866"/>
    <m/>
    <m/>
    <n v="5673.6555597101778"/>
    <e v="#VALUE!"/>
    <n v="4056.0320852483974"/>
    <n v="980.18382423732567"/>
    <n v="5.358240000000003"/>
    <m/>
  </r>
  <r>
    <x v="3435"/>
    <n v="26163.679688"/>
    <n v="138.22999999999999"/>
    <n v="10.201321277344286"/>
    <n v="10.24"/>
    <n v="14.580185999303442"/>
    <n v="13.354900000000001"/>
    <m/>
    <m/>
    <n v="5616.1624211652461"/>
    <e v="#VALUE!"/>
    <n v="4046.6641295119875"/>
    <n v="975.53981268086125"/>
    <n v="5.358240000000003"/>
    <m/>
  </r>
  <r>
    <x v="3436"/>
    <n v="26089.615234000001"/>
    <n v="138.27000000000001"/>
    <n v="10.203576249158132"/>
    <n v="10.26"/>
    <n v="14.504345023196862"/>
    <n v="13.354799999999999"/>
    <m/>
    <m/>
    <n v="5600.2641221392987"/>
    <e v="#VALUE!"/>
    <n v="4047.8351239790395"/>
    <n v="975.75545286325269"/>
    <n v="5.3399986813186961"/>
    <m/>
  </r>
  <r>
    <x v="3437"/>
    <n v="26102.486327999999"/>
    <n v="148.44999999999999"/>
    <n v="11.704638747078638"/>
    <n v="11.73"/>
    <n v="14.499990814141954"/>
    <n v="14.340199999999999"/>
    <m/>
    <m/>
    <n v="5603.0269657187982"/>
    <e v="#VALUE!"/>
    <n v="4345.8532158435546"/>
    <n v="1119.3002141968404"/>
    <n v="5.3399986813186961"/>
    <m/>
  </r>
  <r>
    <x v="3438"/>
    <n v="27726.083984000001"/>
    <n v="144.47"/>
    <n v="11.075707126725735"/>
    <n v="11.13"/>
    <n v="15.389686992956625"/>
    <n v="13.9564"/>
    <m/>
    <m/>
    <n v="5951.5401814229845"/>
    <e v="#VALUE!"/>
    <n v="4229.339266371966"/>
    <n v="1059.156256524343"/>
    <n v="5.3399986813186961"/>
    <m/>
  </r>
  <r>
    <x v="3439"/>
    <n v="27301.929688"/>
    <n v="139.08000000000001"/>
    <n v="10.248043313079851"/>
    <n v="10.19"/>
    <n v="15.142235585328249"/>
    <n v="13.4389"/>
    <m/>
    <m/>
    <n v="5860.4933773656958"/>
    <e v="#VALUE!"/>
    <n v="4071.5477619368253"/>
    <n v="980.00778352016482"/>
    <n v="5.3399986813186961"/>
    <m/>
  </r>
  <r>
    <x v="3440"/>
    <n v="25934.021484000001"/>
    <n v="136.19999999999999"/>
    <n v="9.8224497063891114"/>
    <n v="9.76"/>
    <n v="14.372156032156912"/>
    <n v="13.158899999999999"/>
    <m/>
    <m/>
    <n v="5566.8651590676418"/>
    <e v="#VALUE!"/>
    <n v="3987.2361603091422"/>
    <n v="939.30879011905301"/>
    <n v="5.3399986813186961"/>
    <m/>
  </r>
  <r>
    <x v="3441"/>
    <n v="25814.957031000002"/>
    <n v="136.34"/>
    <n v="9.8379514309850311"/>
    <n v="9.77"/>
    <n v="14.260838877691503"/>
    <n v="13.1732"/>
    <m/>
    <m/>
    <n v="5541.3073891129097"/>
    <e v="#VALUE!"/>
    <n v="3991.3346409438218"/>
    <n v="940.79120098499834"/>
    <n v="5.3150004395604356"/>
    <m/>
  </r>
  <r>
    <x v="3442"/>
    <n v="25783.931640999999"/>
    <n v="136.12"/>
    <n v="9.8050334534592025"/>
    <n v="9.7799999999999994"/>
    <n v="14.232402262968527"/>
    <n v="13.1629"/>
    <m/>
    <m/>
    <n v="5534.6476366813768"/>
    <e v="#VALUE!"/>
    <n v="3984.8941713750405"/>
    <n v="937.64329526216829"/>
    <n v="5.3150004395604356"/>
    <m/>
  </r>
  <r>
    <x v="3443"/>
    <n v="25748.3125"/>
    <n v="137.58000000000001"/>
    <n v="10.014174088015382"/>
    <n v="9.94"/>
    <n v="14.201468105035726"/>
    <n v="13.3043"/>
    <m/>
    <m/>
    <n v="5527.0018130226299"/>
    <e v="#VALUE!"/>
    <n v="4027.6354694224074"/>
    <n v="957.64315703615273"/>
    <n v="5.3150004395604356"/>
    <m/>
  </r>
  <r>
    <x v="3444"/>
    <n v="26245.208984000001"/>
    <n v="137.69999999999999"/>
    <n v="10.030447657844599"/>
    <n v="9.98"/>
    <n v="14.464049819876987"/>
    <n v="13.319100000000001"/>
    <m/>
    <m/>
    <n v="5633.6630852109556"/>
    <e v="#VALUE!"/>
    <n v="4031.1484528235601"/>
    <n v="959.19937851288444"/>
    <n v="5.3150004395604356"/>
    <m/>
  </r>
  <r>
    <x v="3445"/>
    <n v="25831.714843999998"/>
    <n v="132.57"/>
    <n v="9.2797623457913208"/>
    <n v="9.24"/>
    <n v="14.202320814691003"/>
    <n v="12.823700000000001"/>
    <m/>
    <m/>
    <n v="5544.9045360262571"/>
    <e v="#VALUE!"/>
    <n v="3880.9684124242513"/>
    <n v="887.41226498190315"/>
    <n v="5.3150004395604356"/>
    <m/>
  </r>
  <r>
    <x v="3446"/>
    <n v="25160.658202999999"/>
    <n v="138.34"/>
    <n v="10.086348148313036"/>
    <n v="10.029999999999999"/>
    <n v="13.822400781550311"/>
    <n v="13.383100000000001"/>
    <m/>
    <m/>
    <n v="5400.8589302628552"/>
    <e v="#VALUE!"/>
    <n v="4049.8843642963789"/>
    <n v="964.54507369468968"/>
    <n v="5.3150004395604356"/>
    <m/>
  </r>
  <r>
    <x v="3447"/>
    <n v="25837.554688"/>
    <n v="138.75"/>
    <n v="10.144925025526971"/>
    <n v="10.09"/>
    <n v="14.183006253206994"/>
    <n v="13.4239"/>
    <m/>
    <m/>
    <n v="5546.1580872395953"/>
    <e v="#VALUE!"/>
    <n v="4061.8870575836527"/>
    <n v="970.14670845073067"/>
    <n v="5.3150004395604356"/>
    <m/>
  </r>
  <r>
    <x v="3448"/>
    <n v="26228.277343999998"/>
    <n v="141.74"/>
    <n v="10.58090099276407"/>
    <n v="10.53"/>
    <n v="14.386066225251323"/>
    <n v="13.712999999999999"/>
    <m/>
    <m/>
    <n v="5630.0286254778193"/>
    <e v="#VALUE!"/>
    <n v="4149.4188939957257"/>
    <n v="1011.8385542272572"/>
    <n v="5.3150004395604356"/>
    <m/>
  </r>
  <r>
    <x v="3449"/>
    <n v="26533.818359000001"/>
    <n v="140.21"/>
    <n v="10.351237989299708"/>
    <n v="10.3"/>
    <n v="14.542110555192654"/>
    <n v="13.5678"/>
    <m/>
    <m/>
    <n v="5695.614505867371"/>
    <e v="#VALUE!"/>
    <n v="4104.62835563102"/>
    <n v="989.87616354391298"/>
    <n v="5.3150004395604356"/>
    <m/>
  </r>
  <r>
    <x v="3450"/>
    <n v="26532.994140999999"/>
    <n v="142.46"/>
    <n v="10.679638776282195"/>
    <n v="10.62"/>
    <n v="14.507085091407935"/>
    <n v="13.783300000000001"/>
    <m/>
    <m/>
    <n v="5695.4375834232169"/>
    <e v="#VALUE!"/>
    <n v="4170.4967944026466"/>
    <n v="1021.2807270810536"/>
    <n v="5.3150004395604356"/>
    <m/>
  </r>
  <r>
    <x v="3451"/>
    <n v="26760.851563"/>
    <n v="144.49"/>
    <n v="10.982691183076996"/>
    <n v="10.93"/>
    <n v="14.620062484294534"/>
    <n v="13.981199999999999"/>
    <m/>
    <m/>
    <n v="5744.3482988149408"/>
    <e v="#VALUE!"/>
    <n v="4229.9247636054924"/>
    <n v="1050.261256183069"/>
    <n v="5.3150004395604356"/>
    <m/>
  </r>
  <r>
    <x v="3452"/>
    <n v="27210.228515999999"/>
    <n v="143.03"/>
    <n v="10.759459411524851"/>
    <n v="10.7"/>
    <n v="14.853776709948775"/>
    <n v="13.8398"/>
    <m/>
    <m/>
    <n v="5840.8092701489495"/>
    <e v="#VALUE!"/>
    <n v="4187.1834655581251"/>
    <n v="1028.9138763012063"/>
    <n v="5.3150004395604356"/>
    <m/>
  </r>
  <r>
    <x v="3453"/>
    <n v="27129.839843999998"/>
    <n v="141.19999999999999"/>
    <n v="10.482885724566042"/>
    <n v="10.43"/>
    <n v="14.798146904833326"/>
    <n v="13.6614"/>
    <m/>
    <m/>
    <n v="5823.5534466502058"/>
    <e v="#VALUE!"/>
    <n v="4133.6104686905355"/>
    <n v="1002.4654746252921"/>
    <n v="5.3150004395604356"/>
    <m/>
  </r>
  <r>
    <x v="3454"/>
    <n v="26564.056640999999"/>
    <n v="140.63999999999999"/>
    <n v="10.39849593569749"/>
    <n v="10.36"/>
    <n v="14.478044405273936"/>
    <n v="13.6144"/>
    <m/>
    <m/>
    <n v="5702.1053016986189"/>
    <e v="#VALUE!"/>
    <n v="4117.2165461518189"/>
    <n v="994.39538286101856"/>
    <n v="5.3150004395604356"/>
    <m/>
  </r>
  <r>
    <x v="3455"/>
    <n v="26253.775390999999"/>
    <n v="139.80000000000001"/>
    <n v="10.27060885058717"/>
    <n v="10.210000000000001"/>
    <n v="14.274913299857362"/>
    <n v="13.524800000000001"/>
    <m/>
    <m/>
    <n v="5635.5019065713877"/>
    <e v="#VALUE!"/>
    <n v="4092.6256623437457"/>
    <n v="982.16569813087528"/>
    <n v="5.3300017582417709"/>
    <m/>
  </r>
  <r>
    <x v="3456"/>
    <n v="26294.757813"/>
    <n v="139.15"/>
    <n v="10.173889824379941"/>
    <n v="10.130000000000001"/>
    <n v="14.28585675974027"/>
    <n v="13.465"/>
    <m/>
    <m/>
    <n v="5644.2989848535499"/>
    <e v="#VALUE!"/>
    <n v="4073.5970022541646"/>
    <n v="972.91657655694542"/>
    <n v="5.3300017582417709"/>
    <m/>
  </r>
  <r>
    <x v="3457"/>
    <n v="26209.498047000001"/>
    <n v="139.12"/>
    <n v="10.168290969438626"/>
    <n v="10.119999999999999"/>
    <n v="14.228241307741195"/>
    <n v="13.4642"/>
    <m/>
    <m/>
    <n v="5625.9975570896959"/>
    <e v="#VALUE!"/>
    <n v="4072.7187564038759"/>
    <n v="972.38116494190217"/>
    <n v="5.3300017582417709"/>
    <m/>
  </r>
  <r>
    <x v="3458"/>
    <n v="26355.8125"/>
    <n v="144.1"/>
    <n v="10.894969501163011"/>
    <n v="10.85"/>
    <n v="14.296322288325012"/>
    <n v="13.939"/>
    <m/>
    <m/>
    <n v="5657.4046734590665"/>
    <e v="#VALUE!"/>
    <n v="4218.5075675517428"/>
    <n v="1041.8725395829485"/>
    <n v="5.3300017582417709"/>
    <m/>
  </r>
  <r>
    <x v="3459"/>
    <n v="27024.841797000001"/>
    <n v="142.75"/>
    <n v="10.689556473465336"/>
    <n v="10.64"/>
    <n v="14.647600399924839"/>
    <n v="13.805999999999999"/>
    <m/>
    <m/>
    <n v="5801.0150998698946"/>
    <e v="#VALUE!"/>
    <n v="4178.9865042887668"/>
    <n v="1022.2291442702812"/>
    <n v="5.3300017582417709"/>
    <m/>
  </r>
  <r>
    <x v="3460"/>
    <n v="27976.798827999999"/>
    <n v="148.28"/>
    <n v="11.513645586610263"/>
    <n v="11.46"/>
    <n v="15.127513538535288"/>
    <n v="14.265000000000001"/>
    <m/>
    <m/>
    <n v="6005.3573547752067"/>
    <e v="#VALUE!"/>
    <n v="4340.8764893585876"/>
    <n v="1101.0357730601379"/>
    <n v="5.3449991208791037"/>
    <m/>
  </r>
  <r>
    <x v="3461"/>
    <n v="27508.251952999999"/>
    <n v="144.26"/>
    <n v="10.888057886137092"/>
    <n v="10.86"/>
    <n v="14.862365113647881"/>
    <n v="13.885999999999999"/>
    <m/>
    <m/>
    <n v="5904.7814654771764"/>
    <e v="#VALUE!"/>
    <n v="4223.1915454199479"/>
    <n v="1041.2115903348663"/>
    <n v="5.3449991208791037"/>
    <m/>
  </r>
  <r>
    <x v="3462"/>
    <n v="27429.074218999998"/>
    <n v="146.30000000000001"/>
    <n v="11.194662541221208"/>
    <n v="11.16"/>
    <n v="14.807832207351007"/>
    <n v="14.085699999999999"/>
    <m/>
    <m/>
    <n v="5887.785575771044"/>
    <e v="#VALUE!"/>
    <n v="4282.9122632395565"/>
    <n v="1070.5318165738054"/>
    <n v="5.3449991208791037"/>
    <m/>
  </r>
  <r>
    <x v="3463"/>
    <n v="27798.646484000001"/>
    <n v="145.4"/>
    <n v="11.055611423895188"/>
    <n v="11.02"/>
    <n v="14.99544602652673"/>
    <n v="14.0053"/>
    <m/>
    <m/>
    <n v="5967.1160786417813"/>
    <e v="#VALUE!"/>
    <n v="4256.5648877309059"/>
    <n v="1057.2345291674624"/>
    <n v="5.3449991208791037"/>
    <m/>
  </r>
  <r>
    <x v="3464"/>
    <n v="27412.123047000001"/>
    <n v="148.22999999999999"/>
    <n v="11.484605413114183"/>
    <n v="11.45"/>
    <n v="14.775215106601902"/>
    <n v="14.2821"/>
    <m/>
    <m/>
    <n v="5884.1469233981225"/>
    <e v="#VALUE!"/>
    <n v="4339.4127462747738"/>
    <n v="1098.2586969694651"/>
    <n v="5.3449991208791037"/>
    <m/>
  </r>
  <r>
    <x v="3465"/>
    <n v="27934.472656000002"/>
    <n v="146.12"/>
    <n v="11.153658306876482"/>
    <n v="11.16"/>
    <n v="15.020964647944222"/>
    <n v="14.0784"/>
    <m/>
    <m/>
    <n v="5996.271833951957"/>
    <e v="#VALUE!"/>
    <n v="4277.6427881378258"/>
    <n v="1066.6106320522852"/>
    <n v="5.3449991208791037"/>
    <m/>
  </r>
  <r>
    <x v="3466"/>
    <n v="27589.201172000001"/>
    <n v="144.81"/>
    <n v="10.952362555168708"/>
    <n v="10.92"/>
    <n v="14.823538138885018"/>
    <n v="13.9534"/>
    <m/>
    <m/>
    <n v="5922.1576131441652"/>
    <e v="#VALUE!"/>
    <n v="4239.2927193419009"/>
    <n v="1047.3609667809278"/>
    <n v="5.3399986813186961"/>
    <m/>
  </r>
  <r>
    <x v="3467"/>
    <n v="27392.076172000001"/>
    <n v="141.19999999999999"/>
    <n v="10.405054694255661"/>
    <n v="10.38"/>
    <n v="14.705950580734621"/>
    <n v="13.605700000000001"/>
    <m/>
    <m/>
    <n v="5879.8437631630413"/>
    <e v="#VALUE!"/>
    <n v="4133.6104686905355"/>
    <n v="995.02258887887695"/>
    <n v="5.3399986813186961"/>
    <m/>
  </r>
  <r>
    <x v="3468"/>
    <n v="26873.292968999998"/>
    <n v="140.91999999999999"/>
    <n v="10.362553051985557"/>
    <n v="10.33"/>
    <n v="14.415988946600455"/>
    <n v="13.581099999999999"/>
    <m/>
    <m/>
    <n v="5768.4843991834914"/>
    <e v="#VALUE!"/>
    <n v="4125.4135074211772"/>
    <n v="990.95820907830273"/>
    <n v="5.3399986813186961"/>
    <m/>
  </r>
  <r>
    <x v="3469"/>
    <n v="26752.878906000002"/>
    <n v="141.34"/>
    <n v="10.423080106305518"/>
    <n v="10.4"/>
    <n v="14.340010851956482"/>
    <n v="13.6257"/>
    <m/>
    <m/>
    <n v="5742.636928809874"/>
    <e v="#VALUE!"/>
    <n v="4137.7089493252142"/>
    <n v="996.74633687352798"/>
    <n v="5.3399986813186961"/>
    <m/>
  </r>
  <r>
    <x v="3470"/>
    <n v="27162.628906000002"/>
    <n v="150.57"/>
    <n v="11.780194990685912"/>
    <n v="11.75"/>
    <n v="14.525027511950329"/>
    <n v="14.512"/>
    <m/>
    <m/>
    <n v="5830.5917799437502"/>
    <e v="#VALUE!"/>
    <n v="4407.9159225972653"/>
    <n v="1126.5255648873638"/>
    <n v="5.3399986813186961"/>
    <m/>
  </r>
  <r>
    <x v="3471"/>
    <n v="28522.097656000002"/>
    <n v="150.77000000000001"/>
    <n v="11.810082252533784"/>
    <n v="11.81"/>
    <n v="15.239896872476537"/>
    <n v="14.5341"/>
    <m/>
    <m/>
    <n v="6122.4084279667068"/>
    <e v="#VALUE!"/>
    <n v="4413.7708949325215"/>
    <n v="1129.3836469957439"/>
    <n v="5.3399986813186961"/>
    <m/>
  </r>
  <r>
    <x v="3472"/>
    <n v="28413.53125"/>
    <n v="149.22"/>
    <n v="11.565875175900628"/>
    <n v="11.54"/>
    <n v="15.169846261239648"/>
    <n v="14.3841"/>
    <m/>
    <m/>
    <n v="6099.1041153910628"/>
    <e v="#VALUE!"/>
    <n v="4368.3948593342893"/>
    <n v="1106.0304244751344"/>
    <n v="5.3399986813186961"/>
    <m/>
  </r>
  <r>
    <x v="3473"/>
    <n v="28332.416015999999"/>
    <n v="152.26"/>
    <n v="12.035694608499256"/>
    <n v="12.05"/>
    <n v="15.114541607027132"/>
    <n v="14.6791"/>
    <m/>
    <m/>
    <n v="6081.6923317884775"/>
    <e v="#VALUE!"/>
    <n v="4457.3904388301762"/>
    <n v="1150.9586792384634"/>
    <n v="5.3399986813186961"/>
    <m/>
  </r>
  <r>
    <x v="3474"/>
    <n v="28732.8125"/>
    <n v="156.44"/>
    <n v="12.69501429222727"/>
    <n v="12.68"/>
    <n v="15.315984266367236"/>
    <n v="15.0829"/>
    <m/>
    <m/>
    <n v="6167.6394047469821"/>
    <e v="#VALUE!"/>
    <n v="4579.759360637021"/>
    <n v="1214.0086100537269"/>
    <n v="5.3399986813186961"/>
    <m/>
  </r>
  <r>
    <x v="3475"/>
    <n v="30140.685547000001"/>
    <n v="166.2"/>
    <n v="14.273946207995762"/>
    <n v="14.2"/>
    <n v="16.028249932334248"/>
    <n v="16.010999999999999"/>
    <m/>
    <m/>
    <n v="6469.8462729941621"/>
    <e v="#VALUE!"/>
    <n v="4865.4820105974995"/>
    <n v="1364.9999280867589"/>
    <n v="5.310000000000028"/>
    <m/>
  </r>
  <r>
    <x v="3476"/>
    <n v="33077.304687999997"/>
    <n v="178.67"/>
    <n v="16.413940565604268"/>
    <n v="16.37"/>
    <n v="17.575937351066006"/>
    <n v="17.212900000000001"/>
    <m/>
    <m/>
    <n v="7100.2060030333223"/>
    <e v="#VALUE!"/>
    <n v="5230.5395357006937"/>
    <n v="1569.6449576865894"/>
    <n v="5.310000000000028"/>
    <m/>
  </r>
  <r>
    <x v="3477"/>
    <n v="33916.042969000002"/>
    <n v="184.2"/>
    <n v="17.42791625403952"/>
    <n v="17.38"/>
    <n v="18.007314984091046"/>
    <n v="17.740600000000001"/>
    <m/>
    <m/>
    <n v="7280.2452968603839"/>
    <e v="#VALUE!"/>
    <n v="5392.4295207705136"/>
    <n v="1666.6102062329605"/>
    <n v="5.310000000000028"/>
    <m/>
  </r>
  <r>
    <x v="3478"/>
    <n v="34504.289062999997"/>
    <n v="179.44"/>
    <n v="16.525220393146416"/>
    <n v="16.5"/>
    <n v="18.305106937978024"/>
    <n v="17.288"/>
    <m/>
    <m/>
    <n v="7406.5152117544749"/>
    <e v="#VALUE!"/>
    <n v="5253.0811791914284"/>
    <n v="1580.2865107917464"/>
    <n v="5.310000000000028"/>
    <m/>
  </r>
  <r>
    <x v="3479"/>
    <n v="34156.5"/>
    <n v="177.61"/>
    <n v="16.186229669125645"/>
    <n v="16.190000000000001"/>
    <n v="18.10622661237695"/>
    <n v="17.110099999999999"/>
    <m/>
    <m/>
    <n v="7331.8605802421989"/>
    <e v="#VALUE!"/>
    <n v="5199.5081823238388"/>
    <n v="1547.8692445944539"/>
    <n v="5.310000000000028"/>
    <m/>
  </r>
  <r>
    <x v="3480"/>
    <n v="34531.742187999997"/>
    <n v="181.84"/>
    <n v="16.951157430979848"/>
    <n v="16.940000000000001"/>
    <n v="18.261619355781267"/>
    <n v="17.5181"/>
    <m/>
    <m/>
    <n v="7412.4081599485799"/>
    <e v="#VALUE!"/>
    <n v="5323.3408472144965"/>
    <n v="1621.018346090834"/>
    <n v="5.3250013186813074"/>
    <m/>
  </r>
  <r>
    <x v="3481"/>
    <n v="34500.078125"/>
    <n v="182.58"/>
    <n v="17.087086647623327"/>
    <n v="17.079999999999998"/>
    <n v="18.230403333142615"/>
    <n v="17.5945"/>
    <m/>
    <m/>
    <n v="7405.6113132189685"/>
    <e v="#VALUE!"/>
    <n v="5345.004244854943"/>
    <n v="1634.017089972838"/>
    <n v="5.3250013186813074"/>
    <m/>
  </r>
  <r>
    <x v="3482"/>
    <n v="34657.273437999997"/>
    <n v="182.94"/>
    <n v="17.152424741208215"/>
    <n v="17.16"/>
    <n v="18.298942557844988"/>
    <n v="17.492799999999999"/>
    <m/>
    <m/>
    <n v="7439.3540596591338"/>
    <e v="#VALUE!"/>
    <n v="5355.5431950584034"/>
    <n v="1640.2652915384806"/>
    <n v="5.3250013186813074"/>
    <m/>
  </r>
  <r>
    <x v="3483"/>
    <n v="35441.578125"/>
    <n v="184.74"/>
    <n v="17.487875737656033"/>
    <n v="17.489999999999998"/>
    <n v="18.698210947965144"/>
    <n v="17.672499999999999"/>
    <m/>
    <m/>
    <n v="7607.7089150311576"/>
    <e v="#VALUE!"/>
    <n v="5408.2379460757047"/>
    <n v="1672.3440579395624"/>
    <n v="5.3250013186813074"/>
    <m/>
  </r>
  <r>
    <x v="3484"/>
    <n v="34942.472655999998"/>
    <n v="182.16"/>
    <n v="16.997393360678426"/>
    <n v="16.989999999999998"/>
    <n v="18.420272036514628"/>
    <n v="17.435500000000001"/>
    <m/>
    <m/>
    <n v="7500.5734733569689"/>
    <e v="#VALUE!"/>
    <n v="5332.7088029509059"/>
    <n v="1625.4398312074188"/>
    <n v="5.3250013186813074"/>
    <m/>
  </r>
  <r>
    <x v="3485"/>
    <n v="35044.789062999997"/>
    <n v="184.88"/>
    <n v="17.498743176035809"/>
    <n v="17.510000000000002"/>
    <n v="18.430285509789147"/>
    <n v="17.702100000000002"/>
    <m/>
    <m/>
    <n v="7522.5361929329001"/>
    <e v="#VALUE!"/>
    <n v="5412.3364267103834"/>
    <n v="1673.3832977118527"/>
    <n v="5.2850017582417674"/>
    <m/>
  </r>
  <r>
    <x v="3486"/>
    <n v="35047.792969000002"/>
    <n v="189.19"/>
    <n v="18.312436535945874"/>
    <n v="18.27"/>
    <n v="18.417246037175612"/>
    <n v="18.116800000000001"/>
    <m/>
    <m/>
    <n v="7523.1809961178933"/>
    <e v="#VALUE!"/>
    <n v="5538.5110805351442"/>
    <n v="1751.1957933999577"/>
    <n v="5.2850017582417674"/>
    <m/>
  </r>
  <r>
    <x v="3487"/>
    <n v="35419.476562999997"/>
    <n v="187.99"/>
    <n v="18.077976438408466"/>
    <n v="18.079999999999998"/>
    <n v="18.597799284596906"/>
    <n v="18.002300000000002"/>
    <m/>
    <m/>
    <n v="7602.9647061341802"/>
    <e v="#VALUE!"/>
    <n v="5503.3812465236106"/>
    <n v="1728.7746625077521"/>
    <n v="5.2850017582417674"/>
    <m/>
  </r>
  <r>
    <x v="3488"/>
    <n v="35633.632812999997"/>
    <n v="192.58"/>
    <n v="18.958507430605671"/>
    <n v="18.97"/>
    <n v="18.695406834395026"/>
    <n v="18.444500000000001"/>
    <m/>
    <m/>
    <n v="7648.9343976244527"/>
    <e v="#VALUE!"/>
    <n v="5637.7528616177287"/>
    <n v="1812.9787588041268"/>
    <n v="5.2850017582417674"/>
    <m/>
  </r>
  <r>
    <x v="3489"/>
    <n v="36702.25"/>
    <n v="196.58"/>
    <n v="19.743712858267539"/>
    <n v="19.82"/>
    <n v="19.240790520553482"/>
    <n v="18.827999999999999"/>
    <m/>
    <m/>
    <n v="7878.3183283180142"/>
    <e v="#VALUE!"/>
    <n v="5754.8523083228438"/>
    <n v="1888.0669885531918"/>
    <n v="5.2850017582417674"/>
    <m/>
  </r>
  <r>
    <x v="3490"/>
    <n v="37070.304687999997"/>
    <n v="193.3"/>
    <n v="19.078029890305157"/>
    <n v="19.190000000000001"/>
    <n v="19.387534555499819"/>
    <n v="18.516500000000001"/>
    <m/>
    <m/>
    <n v="7957.3230758278733"/>
    <e v="#VALUE!"/>
    <n v="5658.8307620246496"/>
    <n v="1824.4085446893475"/>
    <n v="5.2850017582417674"/>
    <m/>
  </r>
  <r>
    <x v="3491"/>
    <n v="36491.789062999997"/>
    <n v="185.24"/>
    <n v="17.484958534960111"/>
    <n v="17.39"/>
    <n v="19.069837287199256"/>
    <n v="17.744700000000002"/>
    <m/>
    <m/>
    <n v="7833.1418539230626"/>
    <e v="#VALUE!"/>
    <n v="5422.8753769138439"/>
    <n v="1672.0650894320368"/>
    <n v="5.2850017582417674"/>
    <m/>
  </r>
  <r>
    <x v="3492"/>
    <n v="35548.113280999998"/>
    <n v="198.15"/>
    <n v="19.919755649601019"/>
    <n v="19.93"/>
    <n v="18.561958162851777"/>
    <n v="18.980599999999999"/>
    <m/>
    <m/>
    <n v="7630.5772098121315"/>
    <e v="#VALUE!"/>
    <n v="5800.8138411546006"/>
    <n v="1904.9017442688737"/>
    <n v="5.2850017582417674"/>
    <m/>
  </r>
  <r>
    <x v="3493"/>
    <n v="37879.980469000002"/>
    <n v="188.98"/>
    <n v="18.073905600427668"/>
    <n v="18.100000000000001"/>
    <n v="19.763887938781195"/>
    <n v="18.097899999999999"/>
    <m/>
    <m/>
    <n v="8131.1239612081308"/>
    <e v="#VALUE!"/>
    <n v="5532.3633595831252"/>
    <n v="1728.3853732761638"/>
    <n v="5.2850017582417674"/>
    <m/>
  </r>
  <r>
    <x v="3494"/>
    <n v="36164.824219000002"/>
    <n v="191.85"/>
    <n v="18.62065546102567"/>
    <n v="18.62"/>
    <n v="18.854038833190572"/>
    <n v="18.372"/>
    <m/>
    <m/>
    <n v="7762.9572433555686"/>
    <e v="#VALUE!"/>
    <n v="5616.3822125940451"/>
    <n v="1780.6703902940687"/>
    <n v="5.2850017582417674"/>
    <m/>
  </r>
  <r>
    <x v="3495"/>
    <n v="37374.074219000002"/>
    <n v="197.94"/>
    <n v="19.795747518229657"/>
    <n v="19.850000000000001"/>
    <n v="19.438139273112043"/>
    <n v="18.9392"/>
    <m/>
    <m/>
    <n v="8022.5286984712238"/>
    <e v="#VALUE!"/>
    <n v="5794.6661202025816"/>
    <n v="1893.0429991161659"/>
    <n v="5.2120879120878945"/>
    <m/>
  </r>
  <r>
    <x v="3496"/>
    <n v="37469.160155999998"/>
    <n v="193.95"/>
    <n v="18.995412959881612"/>
    <n v="19.11"/>
    <n v="19.472136574097561"/>
    <n v="18.5688"/>
    <m/>
    <m/>
    <n v="8042.9393621289655"/>
    <e v="#VALUE!"/>
    <n v="5677.8594221142303"/>
    <n v="1816.5079891986929"/>
    <n v="5.2120879120878945"/>
    <m/>
  </r>
  <r>
    <x v="3497"/>
    <n v="35756.554687999997"/>
    <n v="198.11"/>
    <n v="19.80791066309936"/>
    <n v="19.86"/>
    <n v="18.567383871819331"/>
    <n v="18.973299999999998"/>
    <m/>
    <m/>
    <n v="7675.3201821680077"/>
    <e v="#VALUE!"/>
    <n v="5799.6428466875495"/>
    <n v="1894.2061457072014"/>
    <n v="5.2120879120878945"/>
    <m/>
  </r>
  <r>
    <x v="3498"/>
    <n v="37296.316405999998"/>
    <n v="199.37"/>
    <n v="20.055090257019579"/>
    <n v="20.09"/>
    <n v="19.336229667078165"/>
    <n v="19.089700000000001"/>
    <m/>
    <m/>
    <n v="8005.8376017856572"/>
    <e v="#VALUE!"/>
    <n v="5836.5291723996606"/>
    <n v="1917.8436264016859"/>
    <n v="5.2120879120878945"/>
    <m/>
  </r>
  <r>
    <x v="3499"/>
    <n v="37454.191405999998"/>
    <n v="192.3"/>
    <n v="18.626053853684997"/>
    <n v="18.72"/>
    <n v="19.371912015466048"/>
    <n v="18.41"/>
    <m/>
    <m/>
    <n v="8039.7262463805582"/>
    <e v="#VALUE!"/>
    <n v="5629.5559003483713"/>
    <n v="1781.1866319475253"/>
    <n v="5.2800013186813031"/>
    <m/>
  </r>
  <r>
    <x v="3500"/>
    <n v="37247.992187999997"/>
    <n v="200.97"/>
    <n v="20.303175077335368"/>
    <n v="20.309999999999999"/>
    <n v="19.249982197349297"/>
    <n v="19.242000000000001"/>
    <m/>
    <m/>
    <n v="7995.464570912317"/>
    <e v="#VALUE!"/>
    <n v="5883.3689510817057"/>
    <n v="1941.5676727835321"/>
    <n v="5.2800013186813031"/>
    <m/>
  </r>
  <r>
    <x v="3501"/>
    <n v="37826.105469000002"/>
    <n v="196.66"/>
    <n v="19.430015913255041"/>
    <n v="19.489999999999998"/>
    <n v="19.533249444883975"/>
    <n v="18.815999999999999"/>
    <m/>
    <m/>
    <n v="8119.5594277002901"/>
    <e v="#VALUE!"/>
    <n v="5757.194297256945"/>
    <n v="1858.0685353473618"/>
    <n v="5.2800013186813031"/>
    <m/>
  </r>
  <r>
    <x v="3502"/>
    <n v="37861.117187999997"/>
    <n v="197.32"/>
    <n v="19.558100791600939"/>
    <n v="19.239999999999998"/>
    <n v="19.535822206151988"/>
    <n v="18.8796"/>
    <m/>
    <m/>
    <n v="8127.0748652416833"/>
    <e v="#VALUE!"/>
    <n v="5776.5157059632893"/>
    <n v="1870.3171348014648"/>
    <n v="5.2800013186813031"/>
    <m/>
  </r>
  <r>
    <x v="3503"/>
    <n v="37718.007812999997"/>
    <n v="202.72"/>
    <n v="20.626124216886652"/>
    <n v="20.3"/>
    <n v="19.446543429949784"/>
    <n v="19.274799999999999"/>
    <m/>
    <m/>
    <n v="8096.3557346157231"/>
    <e v="#VALUE!"/>
    <n v="5934.5999590151932"/>
    <n v="1972.4509019788509"/>
    <n v="5.2800013186813031"/>
    <m/>
  </r>
  <r>
    <x v="3504"/>
    <n v="39978.628905999998"/>
    <n v="218.44"/>
    <n v="23.816528358214782"/>
    <n v="23.42"/>
    <n v="20.563061500245354"/>
    <n v="20.769400000000001"/>
    <m/>
    <m/>
    <n v="8581.6091615953828"/>
    <e v="#VALUE!"/>
    <n v="6394.8007845662933"/>
    <n v="2277.5453278665659"/>
    <n v="5.2499986813186883"/>
    <m/>
  </r>
  <r>
    <x v="3505"/>
    <n v="41986.265625"/>
    <n v="228.87"/>
    <n v="26.087786142852554"/>
    <n v="25.73"/>
    <n v="21.578563506467212"/>
    <n v="21.7697"/>
    <m/>
    <m/>
    <n v="9012.5582494551727"/>
    <e v="#VALUE!"/>
    <n v="6700.1375918498788"/>
    <n v="2494.7429176235169"/>
    <n v="5.2499986813186883"/>
    <m/>
  </r>
  <r>
    <x v="3506"/>
    <n v="44080.023437999997"/>
    <n v="228.48"/>
    <n v="25.995779212896892"/>
    <n v="25.62"/>
    <n v="22.636667945183795"/>
    <n v="21.738199999999999"/>
    <m/>
    <m/>
    <n v="9461.993653366837"/>
    <e v="#VALUE!"/>
    <n v="6688.7203957961292"/>
    <n v="2485.9444080212734"/>
    <n v="5.2499986813186883"/>
    <m/>
  </r>
  <r>
    <x v="3507"/>
    <n v="43769.132812999997"/>
    <n v="225.78"/>
    <n v="25.378358266005634"/>
    <n v="25.04"/>
    <n v="22.459186835119755"/>
    <n v="21.483899999999998"/>
    <m/>
    <m/>
    <n v="9395.2594529012058"/>
    <e v="#VALUE!"/>
    <n v="6609.6782692701781"/>
    <n v="2426.9012019011793"/>
    <n v="5.2499986813186883"/>
    <m/>
  </r>
  <r>
    <x v="3508"/>
    <n v="43293.136719000002"/>
    <n v="232.05"/>
    <n v="26.784699852123037"/>
    <n v="26.3"/>
    <n v="22.197319907377452"/>
    <n v="22.0839"/>
    <m/>
    <m/>
    <n v="9293.0845521371393"/>
    <e v="#VALUE!"/>
    <n v="6793.2316519804444"/>
    <n v="2561.3879188849069"/>
    <n v="5.2499986813186883"/>
    <m/>
  </r>
  <r>
    <x v="3509"/>
    <n v="43792.019530999998"/>
    <n v="212.03"/>
    <n v="22.155103055626203"/>
    <n v="21.92"/>
    <n v="22.399724097160199"/>
    <n v="20.181799999999999"/>
    <m/>
    <m/>
    <n v="9400.1721993920728"/>
    <e v="#VALUE!"/>
    <n v="6207.1489212213473"/>
    <n v="2118.665268665799"/>
    <n v="5.2599995604395602"/>
    <m/>
  </r>
  <r>
    <x v="3510"/>
    <n v="41238.734375"/>
    <n v="214.21"/>
    <n v="22.607986574863133"/>
    <n v="22.3"/>
    <n v="21.076982060755718"/>
    <n v="20.390999999999998"/>
    <m/>
    <m/>
    <n v="8852.0969930508509"/>
    <e v="#VALUE!"/>
    <n v="6270.9681196756346"/>
    <n v="2161.9739628546422"/>
    <n v="5.2599995604395602"/>
    <m/>
  </r>
  <r>
    <x v="3511"/>
    <n v="41468.464844000002"/>
    <n v="223.32"/>
    <n v="24.528024208345446"/>
    <n v="24.17"/>
    <n v="21.177586200833712"/>
    <n v="21.259399999999999"/>
    <m/>
    <m/>
    <n v="8901.4097671858381"/>
    <e v="#VALUE!"/>
    <n v="6537.6621095465325"/>
    <n v="2345.5848013317495"/>
    <n v="5.2599995604395602"/>
    <m/>
  </r>
  <r>
    <x v="3512"/>
    <n v="42884.261719000002"/>
    <n v="223.2"/>
    <n v="24.49874409948994"/>
    <n v="24.27"/>
    <n v="21.883250922209921"/>
    <n v="21.244399999999999"/>
    <m/>
    <m/>
    <n v="9205.3175240532746"/>
    <e v="#VALUE!"/>
    <n v="6534.1491261453784"/>
    <n v="2342.7847805176211"/>
    <n v="5.2599995604395602"/>
    <m/>
  </r>
  <r>
    <x v="3513"/>
    <n v="43028.25"/>
    <n v="219.53"/>
    <n v="23.69027173832788"/>
    <n v="23.31"/>
    <n v="21.939311175895767"/>
    <n v="20.899699999999999"/>
    <m/>
    <m/>
    <n v="9236.2253161713397"/>
    <e v="#VALUE!"/>
    <n v="6426.7103837934364"/>
    <n v="2265.4715625213134"/>
    <n v="5.2599995604395602"/>
    <m/>
  </r>
  <r>
    <x v="3514"/>
    <n v="41348.203125"/>
    <n v="217.81"/>
    <n v="23.310712602942829"/>
    <n v="23.08"/>
    <n v="21.032560793610955"/>
    <n v="20.738199999999999"/>
    <m/>
    <m/>
    <n v="8875.5949982004822"/>
    <e v="#VALUE!"/>
    <n v="6376.3576217102373"/>
    <n v="2229.1747890183387"/>
    <n v="5.2599995604395602"/>
    <m/>
  </r>
  <r>
    <x v="3515"/>
    <n v="42641.511719000002"/>
    <n v="219"/>
    <n v="23.562619220756982"/>
    <n v="23.29"/>
    <n v="21.673223370315185"/>
    <n v="20.857199999999999"/>
    <m/>
    <m/>
    <n v="9153.2100436072742"/>
    <e v="#VALUE!"/>
    <n v="6411.194707105009"/>
    <n v="2253.2643091965979"/>
    <n v="5.2599995604395602"/>
    <m/>
  </r>
  <r>
    <x v="3516"/>
    <n v="42261.300780999998"/>
    <n v="225.93"/>
    <n v="25.050856650482718"/>
    <n v="24.76"/>
    <n v="21.462938285127226"/>
    <n v="21.3535"/>
    <m/>
    <m/>
    <n v="9071.5958972954704"/>
    <e v="#VALUE!"/>
    <n v="6614.0694985216196"/>
    <n v="2395.5826250253144"/>
    <n v="5.2599995604395602"/>
    <m/>
  </r>
  <r>
    <x v="3517"/>
    <n v="43648.125"/>
    <n v="227.02"/>
    <n v="25.289558204572756"/>
    <n v="25.03"/>
    <n v="22.149672603114428"/>
    <n v="21.461600000000001"/>
    <m/>
    <m/>
    <n v="9369.2845311722231"/>
    <e v="#VALUE!"/>
    <n v="6645.9790977487637"/>
    <n v="2418.4093611933813"/>
    <n v="5.2599995604395602"/>
    <m/>
  </r>
  <r>
    <x v="3518"/>
    <n v="43868.988280999998"/>
    <n v="226.67"/>
    <n v="25.208574985441405"/>
    <n v="24.95"/>
    <n v="22.244094935114152"/>
    <n v="21.428799999999999"/>
    <m/>
    <m/>
    <n v="9416.6939198269974"/>
    <e v="#VALUE!"/>
    <n v="6635.7328961620651"/>
    <n v="2410.6650355051838"/>
    <n v="5.2599995604395602"/>
    <m/>
  </r>
  <r>
    <x v="3519"/>
    <n v="43599.847655999998"/>
    <n v="218.26"/>
    <n v="23.32685443146773"/>
    <n v="23.07"/>
    <n v="22.037569880302019"/>
    <n v="20.638000000000002"/>
    <m/>
    <m/>
    <n v="9358.9215620333362"/>
    <e v="#VALUE!"/>
    <n v="6389.5313094645626"/>
    <n v="2230.7184122360959"/>
    <n v="5.2599995604395602"/>
    <m/>
  </r>
  <r>
    <x v="3520"/>
    <n v="42518.46875"/>
    <n v="225.55"/>
    <n v="24.88214734277194"/>
    <n v="24.64"/>
    <n v="21.473940655052619"/>
    <n v="21.323499999999999"/>
    <m/>
    <m/>
    <n v="9126.7982656415261"/>
    <e v="#VALUE!"/>
    <n v="6602.9450510846336"/>
    <n v="2379.4491613329978"/>
    <n v="5.2599995604395602"/>
    <m/>
  </r>
  <r>
    <x v="3521"/>
    <n v="43468.199219000002"/>
    <n v="219.94"/>
    <n v="23.641565348612239"/>
    <n v="23.38"/>
    <n v="21.936189246392537"/>
    <n v="20.7989"/>
    <m/>
    <m/>
    <n v="9330.6625780715494"/>
    <e v="#VALUE!"/>
    <n v="6438.7130770807107"/>
    <n v="2260.8138303503756"/>
    <n v="5.2599995604395602"/>
    <m/>
  </r>
  <r>
    <x v="3522"/>
    <n v="42614.644530999998"/>
    <n v="216.74"/>
    <n v="22.950887530895258"/>
    <n v="22.76"/>
    <n v="21.488386551919572"/>
    <n v="20.495799999999999"/>
    <m/>
    <m/>
    <n v="9147.4428696696887"/>
    <e v="#VALUE!"/>
    <n v="6345.0335197166196"/>
    <n v="2194.7651597321069"/>
    <n v="5.2599995604395602"/>
    <m/>
  </r>
  <r>
    <x v="3523"/>
    <n v="44187.140625"/>
    <n v="231.26"/>
    <n v="26.013567159546689"/>
    <n v="25.719999000000001"/>
    <n v="22.210710230843425"/>
    <n v="21.870100000000001"/>
    <m/>
    <m/>
    <n v="9484.9868839622359"/>
    <e v="#VALUE!"/>
    <n v="6770.1045112561842"/>
    <n v="2487.6454474916463"/>
    <n v="5.2449982417582248"/>
    <m/>
  </r>
  <r>
    <x v="3524"/>
    <n v="44961.601562999997"/>
    <n v="219.76"/>
    <n v="23.423591797965898"/>
    <n v="23.309999000000001"/>
    <n v="22.582068591878571"/>
    <n v="20.781700000000001"/>
    <m/>
    <m/>
    <n v="9651.2287302362856"/>
    <e v="#VALUE!"/>
    <n v="6433.44360197898"/>
    <n v="2239.9692876695017"/>
    <n v="5.2449982417582248"/>
    <m/>
  </r>
  <r>
    <x v="3525"/>
    <n v="42855.816405999998"/>
    <n v="227.68"/>
    <n v="25.108939441425257"/>
    <n v="24.83"/>
    <n v="21.507360997358237"/>
    <n v="21.5413"/>
    <m/>
    <m/>
    <n v="9199.2115978290603"/>
    <e v="#VALUE!"/>
    <n v="6665.3005064551071"/>
    <n v="2401.1370109186305"/>
    <n v="5.2449982417582248"/>
    <m/>
  </r>
  <r>
    <x v="3526"/>
    <n v="44192.980469000002"/>
    <n v="226.33"/>
    <n v="24.808221879170976"/>
    <n v="24.57"/>
    <n v="22.160831241426241"/>
    <n v="21.413699999999999"/>
    <m/>
    <m/>
    <n v="9486.240435175574"/>
    <e v="#VALUE!"/>
    <n v="6625.7794431921311"/>
    <n v="2372.379760129666"/>
    <n v="5.2449982417582248"/>
    <m/>
  </r>
  <r>
    <x v="3527"/>
    <n v="43948.707030999998"/>
    <n v="241.16"/>
    <n v="28.049248496337377"/>
    <n v="27.719999000000001"/>
    <n v="21.985941292689215"/>
    <n v="22.818200000000001"/>
    <m/>
    <m/>
    <n v="9433.805941276245"/>
    <e v="#VALUE!"/>
    <n v="7059.9256418513423"/>
    <n v="2682.3151511486712"/>
    <n v="5.2449982417582248"/>
    <m/>
  </r>
  <r>
    <x v="3528"/>
    <n v="46987.640625"/>
    <n v="239.89"/>
    <n v="27.750514197970478"/>
    <n v="27.469999000000001"/>
    <n v="23.487565386926054"/>
    <n v="22.701499999999999"/>
    <m/>
    <m/>
    <n v="10086.127971455635"/>
    <e v="#VALUE!"/>
    <n v="7022.7465675224676"/>
    <n v="2653.7475574471168"/>
    <n v="5.2449982417582248"/>
    <m/>
  </r>
  <r>
    <x v="3529"/>
    <n v="46121.539062999997"/>
    <n v="236.17"/>
    <n v="26.886649107274117"/>
    <n v="26.690000999999999"/>
    <n v="23.036344104595347"/>
    <n v="22.3492"/>
    <m/>
    <m/>
    <n v="9900.2150148905894"/>
    <e v="#VALUE!"/>
    <n v="6913.8440820867118"/>
    <n v="2571.1372008229155"/>
    <n v="5.2449982417582248"/>
    <m/>
  </r>
  <r>
    <x v="3530"/>
    <n v="46656.074219000002"/>
    <n v="235.95"/>
    <n v="26.833359209845117"/>
    <n v="26.66"/>
    <n v="23.284845547997783"/>
    <n v="22.323899999999998"/>
    <m/>
    <m/>
    <n v="10014.955612991391"/>
    <e v="#VALUE!"/>
    <n v="6907.4036125179309"/>
    <n v="2566.0411534441191"/>
    <n v="5.2350013186812987"/>
    <m/>
  </r>
  <r>
    <x v="3531"/>
    <n v="46354.792969000002"/>
    <n v="222.41"/>
    <n v="23.750861549909491"/>
    <n v="23.440000999999999"/>
    <n v="23.116134700485812"/>
    <n v="21.0474"/>
    <m/>
    <m/>
    <n v="9950.2841120928479"/>
    <e v="#VALUE!"/>
    <n v="6511.0219854211191"/>
    <n v="2271.265691716319"/>
    <n v="5.2350013186812987"/>
    <m/>
  </r>
  <r>
    <x v="3532"/>
    <n v="42499.335937999997"/>
    <n v="220.67"/>
    <n v="23.368093902392612"/>
    <n v="23.190000999999999"/>
    <n v="21.126342890172936"/>
    <n v="20.885000000000002"/>
    <m/>
    <m/>
    <n v="9122.6913135213726"/>
    <e v="#VALUE!"/>
    <n v="6460.0837261043935"/>
    <n v="2234.6620921425865"/>
    <n v="5.2350013186812987"/>
    <m/>
  </r>
  <r>
    <x v="3533"/>
    <n v="43132.101562999997"/>
    <n v="218.36"/>
    <n v="22.876127230736799"/>
    <n v="22.67"/>
    <n v="21.423883679630602"/>
    <n v="20.665600000000001"/>
    <m/>
    <m/>
    <n v="9258.5175645268864"/>
    <e v="#VALUE!"/>
    <n v="6392.4587956321911"/>
    <n v="2187.6159241350947"/>
    <n v="5.2350013186812987"/>
    <m/>
  </r>
  <r>
    <x v="3534"/>
    <n v="42742.3125"/>
    <n v="208.49"/>
    <n v="20.80561864038366"/>
    <n v="20.629999000000002"/>
    <n v="21.213435119969489"/>
    <n v="19.733499999999999"/>
    <m/>
    <m/>
    <n v="9174.8474266140674"/>
    <e v="#VALUE!"/>
    <n v="6103.5159108873213"/>
    <n v="1989.6157330350406"/>
    <n v="5.2250004395604277"/>
    <m/>
  </r>
  <r>
    <x v="3535"/>
    <n v="41278.460937999997"/>
    <n v="212.08"/>
    <n v="21.519559703129872"/>
    <n v="21.35"/>
    <n v="20.470661812116539"/>
    <n v="20.076699999999999"/>
    <m/>
    <m/>
    <n v="8860.6244950269956"/>
    <e v="#VALUE!"/>
    <n v="6208.6126643051612"/>
    <n v="2057.8890391766085"/>
    <n v="5.2250004395604277"/>
    <m/>
  </r>
  <r>
    <x v="3536"/>
    <n v="41553.652344000002"/>
    <n v="204.77"/>
    <n v="20.028919213643867"/>
    <n v="19.870000999999998"/>
    <n v="20.558138911418546"/>
    <n v="19.393899999999999"/>
    <m/>
    <m/>
    <n v="8919.6956826976548"/>
    <e v="#VALUE!"/>
    <n v="5994.6134254515646"/>
    <n v="1915.340921697237"/>
    <n v="5.2250004395604277"/>
    <m/>
  </r>
  <r>
    <x v="3537"/>
    <n v="39518.714844000002"/>
    <n v="200.08"/>
    <n v="19.10916700505706"/>
    <n v="18.899999999999999"/>
    <n v="19.535872376688342"/>
    <n v="18.951799999999999"/>
    <m/>
    <m/>
    <n v="8482.8863480320251"/>
    <e v="#VALUE!"/>
    <n v="5857.3143241898188"/>
    <n v="1827.386148694424"/>
    <n v="5.2250004395604277"/>
    <m/>
  </r>
  <r>
    <x v="3538"/>
    <n v="39877.59375"/>
    <n v="202.15"/>
    <n v="19.5022440843433"/>
    <n v="19.219999000000001"/>
    <n v="19.6976467051485"/>
    <n v="19.1478"/>
    <m/>
    <m/>
    <n v="8559.9214688430511"/>
    <e v="#VALUE!"/>
    <n v="5917.9132878597147"/>
    <n v="1864.9756265542828"/>
    <n v="5.2250004395604277"/>
    <m/>
  </r>
  <r>
    <x v="3539"/>
    <n v="40075.550780999998"/>
    <n v="202.45"/>
    <n v="19.557797419890125"/>
    <n v="19.469999000000001"/>
    <n v="19.779727365677271"/>
    <n v="19.173400000000001"/>
    <m/>
    <m/>
    <n v="8602.4139183671723"/>
    <e v="#VALUE!"/>
    <n v="5926.6957463625977"/>
    <n v="1870.2881237377119"/>
    <n v="5.2250004395604277"/>
    <m/>
  </r>
  <r>
    <x v="3540"/>
    <n v="39936.816405999998"/>
    <n v="214.41"/>
    <n v="21.86599636939421"/>
    <n v="21.59"/>
    <n v="19.695619499985511"/>
    <n v="20.3066"/>
    <m/>
    <m/>
    <n v="8572.6339029912706"/>
    <e v="#VALUE!"/>
    <n v="6276.8230920108899"/>
    <n v="2091.0183516769275"/>
    <n v="5.2250004395604277"/>
    <m/>
  </r>
  <r>
    <x v="3541"/>
    <n v="42030.914062999997"/>
    <n v="220.18"/>
    <n v="23.034632939956214"/>
    <n v="22.809999000000001"/>
    <n v="20.679081539695488"/>
    <n v="20.856999999999999"/>
    <m/>
    <m/>
    <n v="9022.1422560876308"/>
    <e v="#VALUE!"/>
    <n v="6445.739043883018"/>
    <n v="2202.7736302475532"/>
    <n v="5.2250004395604277"/>
    <m/>
  </r>
  <r>
    <x v="3542"/>
    <n v="43300.226562999997"/>
    <n v="221.95"/>
    <n v="23.402188754441489"/>
    <n v="23.200001"/>
    <n v="21.286682470137507"/>
    <n v="21.015000000000001"/>
    <m/>
    <m/>
    <n v="9294.6064219933487"/>
    <e v="#VALUE!"/>
    <n v="6497.5555490500301"/>
    <n v="2237.9225409292558"/>
    <n v="5.2250004395604277"/>
    <m/>
  </r>
  <r>
    <x v="3543"/>
    <n v="42946.25"/>
    <n v="216.53"/>
    <n v="22.256577050030973"/>
    <n v="22.09"/>
    <n v="21.095919687236549"/>
    <n v="20.5077"/>
    <m/>
    <m/>
    <n v="9218.6236131988499"/>
    <e v="#VALUE!"/>
    <n v="6338.8857987646006"/>
    <n v="2128.3691020029037"/>
    <n v="5.2250004395604277"/>
    <m/>
  </r>
  <r>
    <x v="3544"/>
    <n v="42569.761719000002"/>
    <n v="218.9"/>
    <n v="22.741079231667868"/>
    <n v="22.58"/>
    <n v="20.894396756991249"/>
    <n v="20.377199999999998"/>
    <m/>
    <m/>
    <n v="9137.8085535063456"/>
    <e v="#VALUE!"/>
    <n v="6408.2672209373814"/>
    <n v="2174.7014500064133"/>
    <n v="5.2099991208791483"/>
    <m/>
  </r>
  <r>
    <x v="3545"/>
    <n v="43077.640625"/>
    <n v="218.48"/>
    <n v="22.651113488869189"/>
    <n v="22.49"/>
    <n v="21.12690741374939"/>
    <n v="20.349399999999999"/>
    <m/>
    <m/>
    <n v="9246.8272565478728"/>
    <e v="#VALUE!"/>
    <n v="6395.9717790333434"/>
    <n v="2166.0981366226429"/>
    <n v="5.2099991208791483"/>
    <m/>
  </r>
  <r>
    <x v="3546"/>
    <n v="42577.621094000002"/>
    <n v="215.29"/>
    <n v="21.981800043454712"/>
    <n v="21.809999000000001"/>
    <n v="20.832031332314067"/>
    <n v="20.0594"/>
    <m/>
    <m/>
    <n v="9139.4956069734126"/>
    <e v="#VALUE!"/>
    <n v="6302.5849702860151"/>
    <n v="2102.0925146632098"/>
    <n v="5.2099991208791483"/>
    <m/>
  </r>
  <r>
    <x v="3547"/>
    <n v="42657.390625"/>
    <n v="219.11"/>
    <n v="22.75915585068304"/>
    <n v="22.59"/>
    <n v="20.854506422329393"/>
    <n v="20.422899999999998"/>
    <m/>
    <m/>
    <n v="9156.6185288138604"/>
    <e v="#VALUE!"/>
    <n v="6414.4149418894003"/>
    <n v="2176.4300948602058"/>
    <n v="5.2099991208791483"/>
    <m/>
  </r>
  <r>
    <x v="3548"/>
    <n v="43090.019530999998"/>
    <n v="224.67"/>
    <n v="23.91135035994137"/>
    <n v="23.709999"/>
    <n v="21.049303156134307"/>
    <n v="20.944600000000001"/>
    <m/>
    <m/>
    <n v="9249.484449554413"/>
    <e v="#VALUE!"/>
    <n v="6577.1831728095085"/>
    <n v="2286.6130393215335"/>
    <n v="5.2099991208791483"/>
    <m/>
  </r>
  <r>
    <x v="3549"/>
    <n v="44332.125"/>
    <n v="231.47"/>
    <n v="25.355759336487946"/>
    <n v="25.139999"/>
    <n v="21.638890213267587"/>
    <n v="21.579699999999999"/>
    <m/>
    <m/>
    <n v="9516.1084925525065"/>
    <e v="#VALUE!"/>
    <n v="6776.2522322082032"/>
    <n v="2424.7400940535681"/>
    <n v="5.2350013186812987"/>
    <m/>
  </r>
  <r>
    <x v="3550"/>
    <n v="45297.382812999997"/>
    <n v="241.67"/>
    <n v="27.587134360944042"/>
    <n v="27.34"/>
    <n v="22.092504231648753"/>
    <n v="22.5365"/>
    <m/>
    <m/>
    <n v="9723.3058256781333"/>
    <e v="#VALUE!"/>
    <n v="7074.8558213062443"/>
    <n v="2638.1237444845187"/>
    <n v="5.2350013186812987"/>
    <m/>
  </r>
  <r>
    <x v="3551"/>
    <n v="48296.386719000002"/>
    <n v="255.4"/>
    <n v="30.710767843707799"/>
    <n v="30.41"/>
    <n v="23.499178714576093"/>
    <n v="23.8156"/>
    <m/>
    <m/>
    <n v="10367.056752101913"/>
    <e v="#VALUE!"/>
    <n v="7476.7996721215495"/>
    <n v="2936.8329743787376"/>
    <n v="5.2350013186812987"/>
    <m/>
  </r>
  <r>
    <x v="3552"/>
    <n v="49941.359375"/>
    <n v="251.29"/>
    <n v="29.71880542030657"/>
    <n v="29.629999000000002"/>
    <n v="24.280286421983003"/>
    <n v="23.432600000000001"/>
    <m/>
    <m/>
    <n v="10720.158216599233"/>
    <e v="#VALUE!"/>
    <n v="7356.4799906320441"/>
    <n v="2841.9728273053961"/>
    <n v="5.2350013186812987"/>
    <m/>
  </r>
  <r>
    <x v="3553"/>
    <n v="49733.445312999997"/>
    <n v="263.33"/>
    <n v="32.562744776147085"/>
    <n v="32.340000000000003"/>
    <n v="24.160025859363326"/>
    <n v="24.5534"/>
    <m/>
    <m/>
    <n v="10675.528441439135"/>
    <e v="#VALUE!"/>
    <n v="7708.9493252144375"/>
    <n v="3113.9352516860386"/>
    <n v="5.2350013186812987"/>
    <m/>
  </r>
  <r>
    <x v="3554"/>
    <n v="51836.785155999998"/>
    <n v="263.24"/>
    <n v="32.536608302923341"/>
    <n v="32.290000999999997"/>
    <n v="25.161835007321205"/>
    <n v="24.5441"/>
    <m/>
    <m/>
    <n v="11127.020675179259"/>
    <e v="#VALUE!"/>
    <n v="7706.3145876635735"/>
    <n v="3111.4358528827233"/>
    <n v="5.2300008791208912"/>
    <m/>
  </r>
  <r>
    <x v="3555"/>
    <n v="51937.726562999997"/>
    <n v="263.70999999999998"/>
    <n v="32.648901320986326"/>
    <n v="32.43"/>
    <n v="25.190836482544579"/>
    <n v="24.592500000000001"/>
    <m/>
    <m/>
    <n v="11148.688244248029"/>
    <e v="#VALUE!"/>
    <n v="7720.0737726514235"/>
    <n v="3122.1742961518144"/>
    <n v="5.2300008791208912"/>
    <m/>
  </r>
  <r>
    <x v="3556"/>
    <n v="51777.726562999997"/>
    <n v="264.31"/>
    <n v="32.781836453975707"/>
    <n v="32.529998999999997"/>
    <n v="25.033653709261017"/>
    <n v="24.645900000000001"/>
    <m/>
    <m/>
    <n v="11114.343457960244"/>
    <e v="#VALUE!"/>
    <n v="7737.6386896571912"/>
    <n v="3134.8867194947761"/>
    <n v="5.2300008791208912"/>
    <m/>
  </r>
  <r>
    <x v="3557"/>
    <n v="52273.535155999998"/>
    <n v="258.48"/>
    <n v="31.331935635332293"/>
    <n v="31.139999"/>
    <n v="25.253323175526589"/>
    <n v="24.1113"/>
    <m/>
    <m/>
    <n v="11220.771208999198"/>
    <e v="#VALUE!"/>
    <n v="7566.9662460844875"/>
    <n v="2996.234486654459"/>
    <n v="5.2300008791208912"/>
    <m/>
  </r>
  <r>
    <x v="3558"/>
    <n v="51854.644530999998"/>
    <n v="263.91000000000003"/>
    <n v="32.644451434977952"/>
    <n v="32.369999"/>
    <n v="25.031088104215502"/>
    <n v="24.613499999999998"/>
    <m/>
    <m/>
    <n v="11130.854277789311"/>
    <e v="#VALUE!"/>
    <n v="7725.9287449866806"/>
    <n v="3121.7487590233345"/>
    <n v="5.2300008791208912"/>
    <m/>
  </r>
  <r>
    <x v="3559"/>
    <n v="51283.90625"/>
    <n v="259.08"/>
    <n v="31.445805831252475"/>
    <n v="31.200001"/>
    <n v="24.735948459458019"/>
    <n v="24.167899999999999"/>
    <m/>
    <m/>
    <n v="11008.342500994291"/>
    <e v="#VALUE!"/>
    <n v="7584.5311630902543"/>
    <n v="3007.1237535031182"/>
    <n v="5.2300008791208912"/>
    <m/>
  </r>
  <r>
    <x v="3560"/>
    <n v="51730.539062999997"/>
    <n v="276.79000000000002"/>
    <n v="35.732125839056231"/>
    <n v="35.43"/>
    <n v="24.892050927007563"/>
    <n v="25.818000000000001"/>
    <m/>
    <m/>
    <n v="11104.214429191776"/>
    <e v="#VALUE!"/>
    <n v="8102.9889633771481"/>
    <n v="3417.0192664294268"/>
    <n v="5.2300008791208912"/>
    <m/>
  </r>
  <r>
    <x v="3561"/>
    <n v="54519.363280999998"/>
    <n v="288.45"/>
    <n v="38.737997294904581"/>
    <n v="38.610000999999997"/>
    <n v="26.213188728430701"/>
    <n v="26.9025"/>
    <m/>
    <m/>
    <n v="11702.849252700595"/>
    <e v="#VALUE!"/>
    <n v="8444.3338505225565"/>
    <n v="3704.467058461365"/>
    <n v="5.2300008791208912"/>
    <m/>
  </r>
  <r>
    <x v="3562"/>
    <n v="57071.097655999998"/>
    <n v="304.67"/>
    <n v="43.089459152743125"/>
    <n v="43.09"/>
    <n v="27.418311553072172"/>
    <n v="28.410499999999999"/>
    <m/>
    <m/>
    <n v="12250.591576279166"/>
    <e v="#VALUE!"/>
    <n v="8919.1721069117957"/>
    <n v="4120.5920064238744"/>
    <n v="5.2300008791208912"/>
    <m/>
  </r>
  <r>
    <x v="3563"/>
    <n v="62499.183594000002"/>
    <n v="314.12"/>
    <n v="43.900031092166763"/>
    <n v="43.900002000000001"/>
    <n v="30.002277814617209"/>
    <n v="29.292200000000001"/>
    <m/>
    <m/>
    <n v="13415.756898106321"/>
    <e v="#VALUE!"/>
    <n v="9195.8195497526267"/>
    <n v="4198.106004508204"/>
    <n v="5.2549991208790958"/>
    <m/>
  </r>
  <r>
    <x v="3564"/>
    <n v="61168.0625"/>
    <n v="319.47000000000003"/>
    <n v="45.390005942351713"/>
    <n v="45.380001"/>
    <n v="29.339993321986061"/>
    <n v="29.0595"/>
    <m/>
    <m/>
    <n v="13130.025213752611"/>
    <e v="#VALUE!"/>
    <n v="9352.4400597207186"/>
    <n v="4340.590467719524"/>
    <n v="5.2549991208790958"/>
    <m/>
  </r>
  <r>
    <x v="3565"/>
    <n v="63137.003905999998"/>
    <n v="342.84"/>
    <n v="52.012181901779442"/>
    <n v="52.07"/>
    <n v="30.212416449442017"/>
    <n v="31.197800000000001"/>
    <m/>
    <m/>
    <n v="13552.668162516626"/>
    <e v="#VALUE!"/>
    <n v="10036.593577095347"/>
    <n v="4973.8610136974285"/>
    <n v="5.2549991208790958"/>
    <m/>
  </r>
  <r>
    <x v="3566"/>
    <n v="68341.054688000004"/>
    <n v="312.52999999999997"/>
    <n v="42.810432201009938"/>
    <n v="43.110000999999997"/>
    <n v="32.676728710283108"/>
    <n v="28.446899999999999"/>
    <m/>
    <m/>
    <n v="14669.743237132714"/>
    <e v="#VALUE!"/>
    <n v="9149.2725196873434"/>
    <n v="4093.9090020535259"/>
    <n v="5.2549991208790958"/>
    <m/>
  </r>
  <r>
    <x v="3567"/>
    <n v="63776.050780999998"/>
    <n v="339.25"/>
    <n v="50.124681373946864"/>
    <n v="50.060001"/>
    <n v="30.469822259044165"/>
    <n v="30.888300000000001"/>
    <m/>
    <m/>
    <n v="13689.842714702578"/>
    <e v="#VALUE!"/>
    <n v="9931.4968236775076"/>
    <n v="4793.3616586338685"/>
    <n v="5.2549991208790958"/>
    <m/>
  </r>
  <r>
    <x v="3568"/>
    <n v="66099.742188000004"/>
    <n v="342.23"/>
    <n v="50.999201338947842"/>
    <n v="51.16"/>
    <n v="31.554947791860673"/>
    <n v="31.161300000000001"/>
    <m/>
    <m/>
    <n v="14188.634494528698"/>
    <e v="#VALUE!"/>
    <n v="10018.735911472819"/>
    <n v="4876.9909277891693"/>
    <n v="5.2400017582417631"/>
    <m/>
  </r>
  <r>
    <x v="3569"/>
    <n v="66938.09375"/>
    <n v="349.42"/>
    <n v="53.1357792085292"/>
    <n v="53.27"/>
    <n v="31.929818008029446"/>
    <n v="31.823499999999999"/>
    <m/>
    <m/>
    <n v="14368.590777221954"/>
    <e v="#VALUE!"/>
    <n v="10229.222166925261"/>
    <n v="5081.3092428390491"/>
    <n v="5.2400017582417631"/>
    <m/>
  </r>
  <r>
    <x v="3570"/>
    <n v="69020.546875"/>
    <n v="363.92"/>
    <n v="57.525193905244919"/>
    <n v="57.919998"/>
    <n v="32.844881992916186"/>
    <n v="33.148899999999998"/>
    <m/>
    <m/>
    <n v="14815.599574299808"/>
    <e v="#VALUE!"/>
    <n v="10653.707661231301"/>
    <n v="5501.063574125772"/>
    <n v="5.2400017582417631"/>
    <m/>
  </r>
  <r>
    <x v="3571"/>
    <n v="72125.125"/>
    <n v="359.67"/>
    <n v="56.174894894148117"/>
    <n v="56.59"/>
    <n v="34.295038204862664"/>
    <n v="32.7639"/>
    <m/>
    <m/>
    <n v="15482.012525655178"/>
    <e v="#VALUE!"/>
    <n v="10529.289499107117"/>
    <n v="5371.9361396949007"/>
    <n v="5.2400017582417631"/>
    <m/>
  </r>
  <r>
    <x v="3572"/>
    <n v="71482.117188000004"/>
    <n v="370.26"/>
    <n v="59.475794477356999"/>
    <n v="59.669998"/>
    <n v="33.962333449642962"/>
    <n v="33.731400000000001"/>
    <m/>
    <m/>
    <n v="15343.987738876951"/>
    <e v="#VALUE!"/>
    <n v="10839.310284258907"/>
    <n v="5687.5971088512642"/>
    <n v="5.2400017582417631"/>
    <m/>
  </r>
  <r>
    <x v="3573"/>
    <n v="73079.375"/>
    <n v="348.42"/>
    <n v="52.453114277607135"/>
    <n v="52.82"/>
    <n v="34.69367783649011"/>
    <n v="31.7468"/>
    <m/>
    <m/>
    <n v="15686.846977624677"/>
    <e v="#VALUE!"/>
    <n v="10199.947305248983"/>
    <n v="5016.0268347342753"/>
    <n v="5.2499986813186883"/>
    <m/>
  </r>
  <r>
    <x v="3574"/>
    <n v="71387.875"/>
    <n v="346.26"/>
    <n v="51.796583329947289"/>
    <n v="52.43"/>
    <n v="33.863775300285091"/>
    <n v="31.5578"/>
    <m/>
    <m/>
    <n v="15323.758190088491"/>
    <e v="#VALUE!"/>
    <n v="10136.71360402822"/>
    <n v="4953.2435873208569"/>
    <n v="5.2499986813186883"/>
    <m/>
  </r>
  <r>
    <x v="3575"/>
    <n v="68371.304688000004"/>
    <n v="336.14"/>
    <n v="48.751473561156494"/>
    <n v="48.799999"/>
    <n v="32.355714427198329"/>
    <n v="30.641200000000001"/>
    <m/>
    <m/>
    <n v="14676.236548290248"/>
    <e v="#VALUE!"/>
    <n v="9840.4520038642804"/>
    <n v="4662.0434836601498"/>
    <n v="5.2499986813186883"/>
    <m/>
  </r>
  <r>
    <x v="3576"/>
    <n v="67556.132813000004"/>
    <n v="323.22000000000003"/>
    <n v="44.998451150671102"/>
    <n v="45.110000999999997"/>
    <n v="31.944589341018787"/>
    <n v="29.466000000000001"/>
    <m/>
    <m/>
    <n v="14501.255899323445"/>
    <e v="#VALUE!"/>
    <n v="9462.2207910067627"/>
    <n v="4303.1465643519559"/>
    <n v="5.2499986813186883"/>
    <m/>
  </r>
  <r>
    <x v="3577"/>
    <n v="61930.15625"/>
    <n v="330.29"/>
    <n v="46.961414133289843"/>
    <n v="47.25"/>
    <n v="29.261063510024201"/>
    <n v="30.11"/>
    <m/>
    <m/>
    <n v="13293.612382346406"/>
    <e v="#VALUE!"/>
    <n v="9669.1940630580521"/>
    <n v="4490.8623011963764"/>
    <n v="5.2499986813186883"/>
    <m/>
  </r>
  <r>
    <x v="3578"/>
    <n v="67911.585938000004"/>
    <n v="327.5"/>
    <n v="46.162534305066316"/>
    <n v="46.110000999999997"/>
    <n v="32.061748717704454"/>
    <n v="29.854700000000001"/>
    <m/>
    <m/>
    <n v="14577.555659407511"/>
    <e v="#VALUE!"/>
    <n v="9587.5171989812352"/>
    <n v="4414.4664053323277"/>
    <n v="5.2449982417582248"/>
    <m/>
  </r>
  <r>
    <x v="3579"/>
    <n v="65489.929687999997"/>
    <n v="320.45999999999998"/>
    <n v="44.172632678581493"/>
    <n v="44.16"/>
    <n v="30.893937235277107"/>
    <n v="29.215900000000001"/>
    <m/>
    <m/>
    <n v="14057.735244602944"/>
    <e v="#VALUE!"/>
    <n v="9381.4221727802324"/>
    <n v="4224.1745590922201"/>
    <n v="5.2449982417582248"/>
    <m/>
  </r>
  <r>
    <x v="3580"/>
    <n v="67234.09375"/>
    <n v="356.18"/>
    <n v="54.00070560419541"/>
    <n v="54.060001"/>
    <n v="31.641313097735019"/>
    <n v="32.4754"/>
    <m/>
    <m/>
    <n v="14432.128631854359"/>
    <e v="#VALUE!"/>
    <n v="10427.120231856905"/>
    <n v="5164.0210907527935"/>
    <n v="5.2449982417582248"/>
    <m/>
  </r>
  <r>
    <x v="3581"/>
    <n v="69931.328125"/>
    <n v="347.69"/>
    <n v="51.420226714927836"/>
    <n v="51.490001999999997"/>
    <n v="32.884566528639411"/>
    <n v="31.7028"/>
    <m/>
    <m/>
    <n v="15011.103245463384"/>
    <e v="#VALUE!"/>
    <n v="10178.576656225299"/>
    <n v="4917.2530669034013"/>
    <n v="5.2449982417582248"/>
    <m/>
  </r>
  <r>
    <x v="3582"/>
    <n v="69991.898438000004"/>
    <n v="343.23"/>
    <n v="50.095067922850461"/>
    <n v="50.060001"/>
    <n v="32.886944156058632"/>
    <n v="31.286100000000001"/>
    <m/>
    <m/>
    <n v="15024.104960809444"/>
    <e v="#VALUE!"/>
    <n v="10048.010773149097"/>
    <n v="4790.5297607110397"/>
    <n v="5.2449982417582248"/>
    <m/>
  </r>
  <r>
    <x v="3583"/>
    <n v="69452.773438000004"/>
    <n v="354.22"/>
    <n v="53.296737950937889"/>
    <n v="53.25"/>
    <n v="32.607743257940783"/>
    <n v="32.296199999999999"/>
    <m/>
    <m/>
    <n v="14908.379130138179"/>
    <e v="#VALUE!"/>
    <n v="10369.741502971399"/>
    <n v="5096.7015294997427"/>
    <n v="5.2300008791208912"/>
    <m/>
  </r>
  <r>
    <x v="3584"/>
    <n v="71333.484375"/>
    <n v="348.53"/>
    <n v="51.559890993061209"/>
    <n v="51.57"/>
    <n v="33.384601571416319"/>
    <n v="30.654"/>
    <m/>
    <m/>
    <n v="15312.082975140465"/>
    <e v="#VALUE!"/>
    <n v="10203.167540033373"/>
    <n v="4930.6089901239584"/>
    <n v="5.2300008791208912"/>
    <m/>
  </r>
  <r>
    <x v="3585"/>
    <n v="69705.023438000004"/>
    <n v="329.56"/>
    <n v="45.941749712593975"/>
    <n v="45.73"/>
    <n v="32.596595199221348"/>
    <n v="28.992599999999999"/>
    <m/>
    <m/>
    <n v="14962.525832270016"/>
    <e v="#VALUE!"/>
    <n v="9647.8234140343684"/>
    <n v="4393.3530461774089"/>
    <n v="5.2300008791208912"/>
    <m/>
  </r>
  <r>
    <x v="3586"/>
    <n v="65446.671875"/>
    <n v="328.34"/>
    <n v="45.596170962273852"/>
    <n v="45.560001"/>
    <n v="30.580961114146429"/>
    <n v="28.896100000000001"/>
    <m/>
    <m/>
    <n v="14048.449742460682"/>
    <e v="#VALUE!"/>
    <n v="9612.1080827893074"/>
    <n v="4360.3057751241495"/>
    <n v="5.2300008791208912"/>
    <m/>
  </r>
  <r>
    <x v="3587"/>
    <n v="65975.695313000004"/>
    <n v="340.88"/>
    <n v="49.073150498000636"/>
    <n v="49.169998"/>
    <n v="30.803704055984362"/>
    <n v="30.009699999999999"/>
    <m/>
    <m/>
    <n v="14162.007223206556"/>
    <e v="#VALUE!"/>
    <n v="9979.2148482098419"/>
    <n v="4692.8050536745768"/>
    <n v="5.2874742857142918"/>
    <m/>
  </r>
  <r>
    <x v="3588"/>
    <n v="68515.757813000004"/>
    <n v="335.42"/>
    <n v="47.495444102763756"/>
    <n v="47.450001"/>
    <n v="31.964273226440472"/>
    <n v="29.5336"/>
    <m/>
    <m/>
    <n v="14707.244121457297"/>
    <e v="#VALUE!"/>
    <n v="9819.3741034573613"/>
    <n v="4541.9309306633795"/>
    <n v="5.2874742857142918"/>
    <m/>
  </r>
  <r>
    <x v="3589"/>
    <n v="69362.554688000004"/>
    <n v="357.09"/>
    <n v="53.613211369144814"/>
    <n v="53.740001999999997"/>
    <n v="32.282388228636684"/>
    <n v="31.4483"/>
    <m/>
    <m/>
    <n v="14889.013232088795"/>
    <e v="#VALUE!"/>
    <n v="10453.760355982316"/>
    <n v="5126.9654934238779"/>
    <n v="5.2874742857142918"/>
    <m/>
  </r>
  <r>
    <x v="3590"/>
    <n v="71632.5"/>
    <n v="343.45"/>
    <n v="49.511512263467843"/>
    <n v="49.450001"/>
    <n v="33.312412575698438"/>
    <n v="30.249400000000001"/>
    <m/>
    <m/>
    <n v="15376.268148498801"/>
    <e v="#VALUE!"/>
    <n v="10054.451242717878"/>
    <n v="4734.7250504028489"/>
    <n v="5.2874742857142918"/>
    <m/>
  </r>
  <r>
    <x v="3591"/>
    <n v="69140.242188000004"/>
    <n v="348.65"/>
    <n v="51.004689638391469"/>
    <n v="51.080002"/>
    <n v="32.127895386421045"/>
    <n v="30.709099999999999"/>
    <m/>
    <m/>
    <n v="14841.292761453775"/>
    <e v="#VALUE!"/>
    <n v="10206.680523434527"/>
    <n v="4877.5157671178813"/>
    <n v="5.2874742857142918"/>
    <m/>
  </r>
  <r>
    <x v="3592"/>
    <n v="70575.734375"/>
    <n v="350.65"/>
    <n v="51.583709072700394"/>
    <n v="51.740001999999997"/>
    <n v="32.768924576352831"/>
    <n v="30.8872"/>
    <m/>
    <m/>
    <n v="15149.428213830655"/>
    <e v="#VALUE!"/>
    <n v="10265.230246787083"/>
    <n v="4932.8866837989162"/>
    <n v="5.2250004395604277"/>
    <m/>
  </r>
  <r>
    <x v="3593"/>
    <n v="70061.382813000004"/>
    <n v="332.7"/>
    <n v="46.296984054115647"/>
    <n v="46.139999000000003"/>
    <n v="32.504305416009437"/>
    <n v="29.314"/>
    <m/>
    <m/>
    <n v="15039.020123370165"/>
    <e v="#VALUE!"/>
    <n v="9739.7464796978838"/>
    <n v="4427.3236695470987"/>
    <n v="5.2250004395604277"/>
    <m/>
  </r>
  <r>
    <x v="3594"/>
    <n v="65739.648438000004"/>
    <n v="314.89999999999998"/>
    <n v="41.328273893458935"/>
    <n v="41.290000999999997"/>
    <m/>
    <m/>
    <m/>
    <m/>
    <m/>
    <m/>
    <m/>
    <m/>
    <m/>
    <m/>
  </r>
  <r>
    <x v="3595"/>
    <n v="63419.296875"/>
    <n v="311.70999999999998"/>
    <n v="40.486120894464889"/>
    <n v="40.549999"/>
    <m/>
    <m/>
    <m/>
    <m/>
    <m/>
    <m/>
    <m/>
    <m/>
    <m/>
    <m/>
  </r>
  <r>
    <x v="3596"/>
    <n v="63831.847655999998"/>
    <n v="302.74"/>
    <n v="38.151455769166013"/>
    <n v="38.080002"/>
    <m/>
    <m/>
    <m/>
    <m/>
    <m/>
    <m/>
    <m/>
    <m/>
    <m/>
    <m/>
  </r>
  <r>
    <x v="3597"/>
    <n v="61275.316405999998"/>
    <n v="315.13"/>
    <n v="41.269325559572152"/>
    <n v="41.310001"/>
    <m/>
    <m/>
    <m/>
    <m/>
    <m/>
    <m/>
    <m/>
    <m/>
    <m/>
    <m/>
  </r>
  <r>
    <x v="3598"/>
    <n v="63510.75"/>
    <n v="318.52"/>
    <n v="42.152208006334227"/>
    <n v="42.220001000000003"/>
    <m/>
    <m/>
    <m/>
    <m/>
    <m/>
    <m/>
    <m/>
    <m/>
    <m/>
    <m/>
  </r>
  <r>
    <x v="3599"/>
    <s v="null"/>
    <n v="329.76"/>
    <n v="45.111027188423648"/>
    <n v="45.150002000000001"/>
    <m/>
    <m/>
    <m/>
    <m/>
    <m/>
    <m/>
    <m/>
    <m/>
    <m/>
    <m/>
  </r>
  <r>
    <x v="3600"/>
    <m/>
    <m/>
    <m/>
    <m/>
    <m/>
    <m/>
    <m/>
    <m/>
    <m/>
    <m/>
    <m/>
    <m/>
    <m/>
    <m/>
  </r>
  <r>
    <x v="3601"/>
    <m/>
    <m/>
    <m/>
    <m/>
    <m/>
    <m/>
    <m/>
    <m/>
    <m/>
    <m/>
    <m/>
    <m/>
    <m/>
    <m/>
  </r>
  <r>
    <x v="3602"/>
    <m/>
    <m/>
    <m/>
    <m/>
    <m/>
    <m/>
    <m/>
    <m/>
    <m/>
    <m/>
    <m/>
    <m/>
    <m/>
    <m/>
  </r>
  <r>
    <x v="3603"/>
    <m/>
    <m/>
    <m/>
    <m/>
    <m/>
    <m/>
    <m/>
    <m/>
    <m/>
    <m/>
    <m/>
    <m/>
    <m/>
    <m/>
  </r>
  <r>
    <x v="3604"/>
    <m/>
    <m/>
    <m/>
    <m/>
    <m/>
    <m/>
    <m/>
    <m/>
    <m/>
    <m/>
    <m/>
    <m/>
    <m/>
    <m/>
  </r>
  <r>
    <x v="3605"/>
    <m/>
    <m/>
    <m/>
    <m/>
    <m/>
    <m/>
    <m/>
    <m/>
    <m/>
    <m/>
    <m/>
    <m/>
    <m/>
    <m/>
  </r>
  <r>
    <x v="3606"/>
    <m/>
    <m/>
    <m/>
    <m/>
    <m/>
    <m/>
    <m/>
    <m/>
    <m/>
    <m/>
    <m/>
    <m/>
    <m/>
    <m/>
  </r>
  <r>
    <x v="3607"/>
    <m/>
    <m/>
    <m/>
    <m/>
    <m/>
    <m/>
    <m/>
    <m/>
    <m/>
    <m/>
    <m/>
    <m/>
    <m/>
    <m/>
  </r>
  <r>
    <x v="3608"/>
    <m/>
    <m/>
    <m/>
    <m/>
    <m/>
    <m/>
    <m/>
    <m/>
    <m/>
    <m/>
    <m/>
    <m/>
    <m/>
    <m/>
  </r>
  <r>
    <x v="3609"/>
    <m/>
    <m/>
    <m/>
    <m/>
    <m/>
    <m/>
    <m/>
    <m/>
    <m/>
    <m/>
    <m/>
    <m/>
    <m/>
    <m/>
  </r>
  <r>
    <x v="3610"/>
    <m/>
    <m/>
    <m/>
    <m/>
    <m/>
    <m/>
    <m/>
    <m/>
    <m/>
    <m/>
    <m/>
    <m/>
    <m/>
    <m/>
  </r>
  <r>
    <x v="3611"/>
    <m/>
    <m/>
    <m/>
    <m/>
    <m/>
    <m/>
    <m/>
    <m/>
    <m/>
    <m/>
    <m/>
    <m/>
    <m/>
    <m/>
  </r>
  <r>
    <x v="3612"/>
    <m/>
    <m/>
    <m/>
    <m/>
    <m/>
    <m/>
    <m/>
    <m/>
    <m/>
    <m/>
    <m/>
    <m/>
    <m/>
    <m/>
  </r>
  <r>
    <x v="3613"/>
    <m/>
    <m/>
    <m/>
    <m/>
    <m/>
    <m/>
    <m/>
    <m/>
    <m/>
    <m/>
    <m/>
    <m/>
    <m/>
    <m/>
  </r>
  <r>
    <x v="3614"/>
    <m/>
    <m/>
    <m/>
    <m/>
    <m/>
    <m/>
    <m/>
    <m/>
    <m/>
    <m/>
    <m/>
    <m/>
    <m/>
    <m/>
  </r>
  <r>
    <x v="3615"/>
    <m/>
    <m/>
    <m/>
    <m/>
    <m/>
    <m/>
    <m/>
    <m/>
    <m/>
    <m/>
    <m/>
    <m/>
    <m/>
    <m/>
  </r>
  <r>
    <x v="3616"/>
    <m/>
    <m/>
    <m/>
    <m/>
    <m/>
    <m/>
    <m/>
    <m/>
    <m/>
    <m/>
    <m/>
    <m/>
    <m/>
    <m/>
  </r>
  <r>
    <x v="3617"/>
    <m/>
    <m/>
    <m/>
    <m/>
    <m/>
    <m/>
    <m/>
    <m/>
    <m/>
    <m/>
    <m/>
    <m/>
    <m/>
    <m/>
  </r>
  <r>
    <x v="3618"/>
    <m/>
    <m/>
    <m/>
    <m/>
    <m/>
    <m/>
    <m/>
    <m/>
    <m/>
    <m/>
    <m/>
    <m/>
    <m/>
    <m/>
  </r>
  <r>
    <x v="3619"/>
    <m/>
    <m/>
    <m/>
    <m/>
    <m/>
    <m/>
    <m/>
    <m/>
    <m/>
    <m/>
    <m/>
    <m/>
    <m/>
    <m/>
  </r>
  <r>
    <x v="3620"/>
    <m/>
    <m/>
    <m/>
    <m/>
    <m/>
    <m/>
    <m/>
    <m/>
    <m/>
    <m/>
    <m/>
    <m/>
    <m/>
    <m/>
  </r>
  <r>
    <x v="3621"/>
    <m/>
    <m/>
    <m/>
    <m/>
    <m/>
    <m/>
    <m/>
    <m/>
    <m/>
    <m/>
    <m/>
    <m/>
    <m/>
    <m/>
  </r>
  <r>
    <x v="3622"/>
    <m/>
    <m/>
    <m/>
    <m/>
    <m/>
    <m/>
    <m/>
    <m/>
    <m/>
    <m/>
    <m/>
    <m/>
    <m/>
    <m/>
  </r>
  <r>
    <x v="3623"/>
    <m/>
    <m/>
    <m/>
    <m/>
    <m/>
    <m/>
    <m/>
    <m/>
    <m/>
    <m/>
    <m/>
    <m/>
    <m/>
    <m/>
  </r>
  <r>
    <x v="3624"/>
    <m/>
    <m/>
    <m/>
    <m/>
    <m/>
    <m/>
    <m/>
    <m/>
    <m/>
    <m/>
    <m/>
    <m/>
    <m/>
    <m/>
  </r>
  <r>
    <x v="3625"/>
    <m/>
    <m/>
    <m/>
    <m/>
    <m/>
    <m/>
    <m/>
    <m/>
    <m/>
    <m/>
    <m/>
    <m/>
    <m/>
    <m/>
  </r>
  <r>
    <x v="3626"/>
    <m/>
    <m/>
    <m/>
    <m/>
    <m/>
    <m/>
    <m/>
    <m/>
    <m/>
    <m/>
    <m/>
    <m/>
    <m/>
    <m/>
  </r>
  <r>
    <x v="3627"/>
    <m/>
    <m/>
    <m/>
    <m/>
    <m/>
    <m/>
    <m/>
    <m/>
    <m/>
    <m/>
    <m/>
    <m/>
    <m/>
    <m/>
  </r>
  <r>
    <x v="3628"/>
    <m/>
    <m/>
    <m/>
    <m/>
    <m/>
    <m/>
    <m/>
    <m/>
    <m/>
    <m/>
    <m/>
    <m/>
    <m/>
    <m/>
  </r>
  <r>
    <x v="3629"/>
    <m/>
    <m/>
    <m/>
    <m/>
    <m/>
    <m/>
    <m/>
    <m/>
    <m/>
    <m/>
    <m/>
    <m/>
    <m/>
    <m/>
  </r>
  <r>
    <x v="3630"/>
    <m/>
    <m/>
    <m/>
    <m/>
    <m/>
    <m/>
    <m/>
    <m/>
    <m/>
    <m/>
    <m/>
    <m/>
    <m/>
    <m/>
  </r>
  <r>
    <x v="3631"/>
    <m/>
    <m/>
    <m/>
    <m/>
    <m/>
    <m/>
    <m/>
    <m/>
    <m/>
    <m/>
    <m/>
    <m/>
    <m/>
    <m/>
  </r>
  <r>
    <x v="3632"/>
    <m/>
    <m/>
    <m/>
    <m/>
    <m/>
    <m/>
    <m/>
    <m/>
    <m/>
    <m/>
    <m/>
    <m/>
    <m/>
    <m/>
  </r>
  <r>
    <x v="3633"/>
    <m/>
    <m/>
    <m/>
    <m/>
    <m/>
    <m/>
    <m/>
    <m/>
    <m/>
    <m/>
    <m/>
    <m/>
    <m/>
    <m/>
  </r>
  <r>
    <x v="3634"/>
    <m/>
    <m/>
    <m/>
    <m/>
    <m/>
    <m/>
    <m/>
    <m/>
    <m/>
    <m/>
    <m/>
    <m/>
    <m/>
    <m/>
  </r>
  <r>
    <x v="3635"/>
    <m/>
    <m/>
    <m/>
    <m/>
    <m/>
    <m/>
    <m/>
    <m/>
    <m/>
    <m/>
    <m/>
    <m/>
    <m/>
    <m/>
  </r>
  <r>
    <x v="3636"/>
    <m/>
    <m/>
    <m/>
    <m/>
    <m/>
    <m/>
    <m/>
    <m/>
    <m/>
    <m/>
    <m/>
    <m/>
    <m/>
    <m/>
  </r>
  <r>
    <x v="3637"/>
    <m/>
    <m/>
    <m/>
    <m/>
    <m/>
    <m/>
    <m/>
    <m/>
    <m/>
    <m/>
    <m/>
    <m/>
    <m/>
    <m/>
  </r>
  <r>
    <x v="3638"/>
    <m/>
    <m/>
    <m/>
    <m/>
    <m/>
    <m/>
    <m/>
    <m/>
    <m/>
    <m/>
    <m/>
    <m/>
    <m/>
    <m/>
  </r>
  <r>
    <x v="3639"/>
    <m/>
    <m/>
    <m/>
    <m/>
    <m/>
    <m/>
    <m/>
    <m/>
    <m/>
    <m/>
    <m/>
    <m/>
    <m/>
    <m/>
  </r>
  <r>
    <x v="3640"/>
    <m/>
    <m/>
    <m/>
    <m/>
    <m/>
    <m/>
    <m/>
    <m/>
    <m/>
    <m/>
    <m/>
    <m/>
    <m/>
    <m/>
  </r>
  <r>
    <x v="3641"/>
    <m/>
    <m/>
    <m/>
    <m/>
    <m/>
    <m/>
    <m/>
    <m/>
    <m/>
    <m/>
    <m/>
    <m/>
    <m/>
    <m/>
  </r>
  <r>
    <x v="3642"/>
    <m/>
    <m/>
    <m/>
    <m/>
    <m/>
    <m/>
    <m/>
    <m/>
    <m/>
    <m/>
    <m/>
    <m/>
    <m/>
    <m/>
  </r>
  <r>
    <x v="3643"/>
    <m/>
    <m/>
    <m/>
    <m/>
    <m/>
    <m/>
    <m/>
    <m/>
    <m/>
    <m/>
    <m/>
    <m/>
    <m/>
    <m/>
  </r>
  <r>
    <x v="3644"/>
    <m/>
    <m/>
    <m/>
    <m/>
    <m/>
    <m/>
    <m/>
    <m/>
    <m/>
    <m/>
    <m/>
    <m/>
    <m/>
    <m/>
  </r>
  <r>
    <x v="3645"/>
    <m/>
    <m/>
    <m/>
    <m/>
    <m/>
    <m/>
    <m/>
    <m/>
    <m/>
    <m/>
    <m/>
    <m/>
    <m/>
    <m/>
  </r>
  <r>
    <x v="3646"/>
    <m/>
    <m/>
    <m/>
    <m/>
    <m/>
    <m/>
    <m/>
    <m/>
    <m/>
    <m/>
    <m/>
    <m/>
    <m/>
    <m/>
  </r>
  <r>
    <x v="3647"/>
    <m/>
    <m/>
    <m/>
    <m/>
    <m/>
    <m/>
    <m/>
    <m/>
    <m/>
    <m/>
    <m/>
    <m/>
    <m/>
    <m/>
  </r>
  <r>
    <x v="3648"/>
    <m/>
    <m/>
    <m/>
    <m/>
    <m/>
    <m/>
    <m/>
    <m/>
    <m/>
    <m/>
    <m/>
    <m/>
    <m/>
    <m/>
  </r>
  <r>
    <x v="3649"/>
    <m/>
    <m/>
    <m/>
    <m/>
    <m/>
    <m/>
    <m/>
    <m/>
    <m/>
    <m/>
    <m/>
    <m/>
    <m/>
    <m/>
  </r>
  <r>
    <x v="3650"/>
    <m/>
    <m/>
    <m/>
    <m/>
    <m/>
    <m/>
    <m/>
    <m/>
    <m/>
    <m/>
    <m/>
    <m/>
    <m/>
    <m/>
  </r>
  <r>
    <x v="3651"/>
    <m/>
    <m/>
    <m/>
    <m/>
    <m/>
    <m/>
    <m/>
    <m/>
    <m/>
    <m/>
    <m/>
    <m/>
    <m/>
    <m/>
  </r>
  <r>
    <x v="3652"/>
    <m/>
    <m/>
    <m/>
    <m/>
    <m/>
    <m/>
    <m/>
    <m/>
    <m/>
    <m/>
    <m/>
    <m/>
    <m/>
    <m/>
  </r>
  <r>
    <x v="3653"/>
    <m/>
    <m/>
    <m/>
    <m/>
    <m/>
    <m/>
    <m/>
    <m/>
    <m/>
    <m/>
    <m/>
    <m/>
    <m/>
    <m/>
  </r>
  <r>
    <x v="3654"/>
    <m/>
    <m/>
    <m/>
    <m/>
    <m/>
    <m/>
    <m/>
    <m/>
    <m/>
    <m/>
    <m/>
    <m/>
    <m/>
    <m/>
  </r>
  <r>
    <x v="3655"/>
    <m/>
    <m/>
    <m/>
    <m/>
    <m/>
    <m/>
    <m/>
    <m/>
    <m/>
    <m/>
    <m/>
    <m/>
    <m/>
    <m/>
  </r>
  <r>
    <x v="3656"/>
    <m/>
    <m/>
    <m/>
    <m/>
    <m/>
    <m/>
    <m/>
    <m/>
    <m/>
    <m/>
    <m/>
    <m/>
    <m/>
    <m/>
  </r>
  <r>
    <x v="3657"/>
    <m/>
    <m/>
    <m/>
    <m/>
    <m/>
    <m/>
    <m/>
    <m/>
    <m/>
    <m/>
    <m/>
    <m/>
    <m/>
    <m/>
  </r>
  <r>
    <x v="3658"/>
    <m/>
    <m/>
    <m/>
    <m/>
    <m/>
    <m/>
    <m/>
    <m/>
    <m/>
    <m/>
    <m/>
    <m/>
    <m/>
    <m/>
  </r>
  <r>
    <x v="3659"/>
    <m/>
    <m/>
    <m/>
    <m/>
    <m/>
    <m/>
    <m/>
    <m/>
    <m/>
    <m/>
    <m/>
    <m/>
    <m/>
    <m/>
  </r>
  <r>
    <x v="3660"/>
    <m/>
    <m/>
    <m/>
    <m/>
    <m/>
    <m/>
    <m/>
    <m/>
    <m/>
    <m/>
    <m/>
    <m/>
    <m/>
    <m/>
  </r>
  <r>
    <x v="3661"/>
    <m/>
    <m/>
    <m/>
    <m/>
    <m/>
    <m/>
    <m/>
    <m/>
    <m/>
    <m/>
    <m/>
    <m/>
    <m/>
    <m/>
  </r>
  <r>
    <x v="3662"/>
    <m/>
    <m/>
    <m/>
    <m/>
    <m/>
    <m/>
    <m/>
    <m/>
    <m/>
    <m/>
    <m/>
    <m/>
    <m/>
    <m/>
  </r>
  <r>
    <x v="3663"/>
    <m/>
    <m/>
    <m/>
    <m/>
    <m/>
    <m/>
    <m/>
    <m/>
    <m/>
    <m/>
    <m/>
    <m/>
    <m/>
    <m/>
  </r>
  <r>
    <x v="3664"/>
    <m/>
    <m/>
    <m/>
    <m/>
    <m/>
    <m/>
    <m/>
    <m/>
    <m/>
    <m/>
    <m/>
    <m/>
    <m/>
    <m/>
  </r>
  <r>
    <x v="3665"/>
    <m/>
    <m/>
    <m/>
    <m/>
    <m/>
    <m/>
    <m/>
    <m/>
    <m/>
    <m/>
    <m/>
    <m/>
    <m/>
    <m/>
  </r>
  <r>
    <x v="3666"/>
    <m/>
    <m/>
    <m/>
    <m/>
    <m/>
    <m/>
    <m/>
    <m/>
    <m/>
    <m/>
    <m/>
    <m/>
    <m/>
    <m/>
  </r>
  <r>
    <x v="3667"/>
    <m/>
    <m/>
    <m/>
    <m/>
    <m/>
    <m/>
    <m/>
    <m/>
    <m/>
    <m/>
    <m/>
    <m/>
    <m/>
    <m/>
  </r>
  <r>
    <x v="3668"/>
    <m/>
    <m/>
    <m/>
    <m/>
    <m/>
    <m/>
    <m/>
    <m/>
    <m/>
    <m/>
    <m/>
    <m/>
    <m/>
    <m/>
  </r>
  <r>
    <x v="3669"/>
    <m/>
    <m/>
    <m/>
    <m/>
    <m/>
    <m/>
    <m/>
    <m/>
    <m/>
    <m/>
    <m/>
    <m/>
    <m/>
    <m/>
  </r>
  <r>
    <x v="3670"/>
    <m/>
    <m/>
    <m/>
    <m/>
    <m/>
    <m/>
    <m/>
    <m/>
    <m/>
    <m/>
    <m/>
    <m/>
    <m/>
    <m/>
  </r>
  <r>
    <x v="3671"/>
    <m/>
    <m/>
    <m/>
    <m/>
    <m/>
    <m/>
    <m/>
    <m/>
    <m/>
    <m/>
    <m/>
    <m/>
    <m/>
    <m/>
  </r>
  <r>
    <x v="3672"/>
    <m/>
    <m/>
    <m/>
    <m/>
    <m/>
    <m/>
    <m/>
    <m/>
    <m/>
    <m/>
    <m/>
    <m/>
    <m/>
    <m/>
  </r>
  <r>
    <x v="3673"/>
    <m/>
    <m/>
    <m/>
    <m/>
    <m/>
    <m/>
    <m/>
    <m/>
    <m/>
    <m/>
    <m/>
    <m/>
    <m/>
    <m/>
  </r>
  <r>
    <x v="3674"/>
    <m/>
    <m/>
    <m/>
    <m/>
    <m/>
    <m/>
    <m/>
    <m/>
    <m/>
    <m/>
    <m/>
    <m/>
    <m/>
    <m/>
  </r>
  <r>
    <x v="3675"/>
    <m/>
    <m/>
    <m/>
    <m/>
    <m/>
    <m/>
    <m/>
    <m/>
    <m/>
    <m/>
    <m/>
    <m/>
    <m/>
    <m/>
  </r>
  <r>
    <x v="3676"/>
    <m/>
    <m/>
    <m/>
    <m/>
    <m/>
    <m/>
    <m/>
    <m/>
    <m/>
    <m/>
    <m/>
    <m/>
    <m/>
    <m/>
  </r>
  <r>
    <x v="3677"/>
    <m/>
    <m/>
    <m/>
    <m/>
    <m/>
    <m/>
    <m/>
    <m/>
    <m/>
    <m/>
    <m/>
    <m/>
    <m/>
    <m/>
  </r>
  <r>
    <x v="3678"/>
    <m/>
    <m/>
    <m/>
    <m/>
    <m/>
    <m/>
    <m/>
    <m/>
    <m/>
    <m/>
    <m/>
    <m/>
    <m/>
    <m/>
  </r>
  <r>
    <x v="3679"/>
    <m/>
    <m/>
    <m/>
    <m/>
    <m/>
    <m/>
    <m/>
    <m/>
    <m/>
    <m/>
    <m/>
    <m/>
    <m/>
    <m/>
  </r>
  <r>
    <x v="3680"/>
    <m/>
    <m/>
    <m/>
    <m/>
    <m/>
    <m/>
    <m/>
    <m/>
    <m/>
    <m/>
    <m/>
    <m/>
    <m/>
    <m/>
  </r>
  <r>
    <x v="3681"/>
    <m/>
    <m/>
    <m/>
    <m/>
    <m/>
    <m/>
    <m/>
    <m/>
    <m/>
    <m/>
    <m/>
    <m/>
    <m/>
    <m/>
  </r>
  <r>
    <x v="3682"/>
    <m/>
    <m/>
    <m/>
    <m/>
    <m/>
    <m/>
    <m/>
    <m/>
    <m/>
    <m/>
    <m/>
    <m/>
    <m/>
    <m/>
  </r>
  <r>
    <x v="3683"/>
    <m/>
    <m/>
    <m/>
    <m/>
    <m/>
    <m/>
    <m/>
    <m/>
    <m/>
    <m/>
    <m/>
    <m/>
    <m/>
    <m/>
  </r>
  <r>
    <x v="3684"/>
    <m/>
    <m/>
    <m/>
    <m/>
    <m/>
    <m/>
    <m/>
    <m/>
    <m/>
    <m/>
    <m/>
    <m/>
    <m/>
    <m/>
  </r>
  <r>
    <x v="3685"/>
    <m/>
    <m/>
    <m/>
    <m/>
    <m/>
    <m/>
    <m/>
    <m/>
    <m/>
    <m/>
    <m/>
    <m/>
    <m/>
    <m/>
  </r>
  <r>
    <x v="3686"/>
    <m/>
    <m/>
    <m/>
    <m/>
    <m/>
    <m/>
    <m/>
    <m/>
    <m/>
    <m/>
    <m/>
    <m/>
    <m/>
    <m/>
  </r>
  <r>
    <x v="3687"/>
    <m/>
    <m/>
    <m/>
    <m/>
    <m/>
    <m/>
    <m/>
    <m/>
    <m/>
    <m/>
    <m/>
    <m/>
    <m/>
    <m/>
  </r>
  <r>
    <x v="3688"/>
    <m/>
    <m/>
    <m/>
    <m/>
    <m/>
    <m/>
    <m/>
    <m/>
    <m/>
    <m/>
    <m/>
    <m/>
    <m/>
    <m/>
  </r>
  <r>
    <x v="3689"/>
    <m/>
    <m/>
    <m/>
    <m/>
    <m/>
    <m/>
    <m/>
    <m/>
    <m/>
    <m/>
    <m/>
    <m/>
    <m/>
    <m/>
  </r>
  <r>
    <x v="3690"/>
    <m/>
    <m/>
    <m/>
    <m/>
    <m/>
    <m/>
    <m/>
    <m/>
    <m/>
    <m/>
    <m/>
    <m/>
    <m/>
    <m/>
  </r>
  <r>
    <x v="3691"/>
    <m/>
    <m/>
    <m/>
    <m/>
    <m/>
    <m/>
    <m/>
    <m/>
    <m/>
    <m/>
    <m/>
    <m/>
    <m/>
    <m/>
  </r>
  <r>
    <x v="3692"/>
    <m/>
    <m/>
    <m/>
    <m/>
    <m/>
    <m/>
    <m/>
    <m/>
    <m/>
    <m/>
    <m/>
    <m/>
    <m/>
    <m/>
  </r>
  <r>
    <x v="3693"/>
    <m/>
    <m/>
    <m/>
    <m/>
    <m/>
    <m/>
    <m/>
    <m/>
    <m/>
    <m/>
    <m/>
    <m/>
    <m/>
    <m/>
  </r>
  <r>
    <x v="3694"/>
    <m/>
    <m/>
    <m/>
    <m/>
    <m/>
    <m/>
    <m/>
    <m/>
    <m/>
    <m/>
    <m/>
    <m/>
    <m/>
    <m/>
  </r>
  <r>
    <x v="3695"/>
    <m/>
    <m/>
    <m/>
    <m/>
    <m/>
    <m/>
    <m/>
    <m/>
    <m/>
    <m/>
    <m/>
    <m/>
    <m/>
    <m/>
  </r>
  <r>
    <x v="3696"/>
    <m/>
    <m/>
    <m/>
    <m/>
    <m/>
    <m/>
    <m/>
    <m/>
    <m/>
    <m/>
    <m/>
    <m/>
    <m/>
    <m/>
  </r>
  <r>
    <x v="3697"/>
    <m/>
    <m/>
    <m/>
    <m/>
    <m/>
    <m/>
    <m/>
    <m/>
    <m/>
    <m/>
    <m/>
    <m/>
    <m/>
    <m/>
  </r>
  <r>
    <x v="3698"/>
    <m/>
    <m/>
    <m/>
    <m/>
    <m/>
    <m/>
    <m/>
    <m/>
    <m/>
    <m/>
    <m/>
    <m/>
    <m/>
    <m/>
  </r>
  <r>
    <x v="3699"/>
    <m/>
    <m/>
    <m/>
    <m/>
    <m/>
    <m/>
    <m/>
    <m/>
    <m/>
    <m/>
    <m/>
    <m/>
    <m/>
    <m/>
  </r>
  <r>
    <x v="3700"/>
    <m/>
    <m/>
    <m/>
    <m/>
    <m/>
    <m/>
    <m/>
    <m/>
    <m/>
    <m/>
    <m/>
    <m/>
    <m/>
    <m/>
  </r>
  <r>
    <x v="3701"/>
    <m/>
    <m/>
    <m/>
    <m/>
    <m/>
    <m/>
    <m/>
    <m/>
    <m/>
    <m/>
    <m/>
    <m/>
    <m/>
    <m/>
  </r>
  <r>
    <x v="3702"/>
    <m/>
    <m/>
    <m/>
    <m/>
    <m/>
    <m/>
    <m/>
    <m/>
    <m/>
    <m/>
    <m/>
    <m/>
    <m/>
    <m/>
  </r>
  <r>
    <x v="3703"/>
    <m/>
    <m/>
    <m/>
    <m/>
    <m/>
    <m/>
    <m/>
    <m/>
    <m/>
    <m/>
    <m/>
    <m/>
    <m/>
    <m/>
  </r>
  <r>
    <x v="3704"/>
    <m/>
    <m/>
    <m/>
    <m/>
    <m/>
    <m/>
    <m/>
    <m/>
    <m/>
    <m/>
    <m/>
    <m/>
    <m/>
    <m/>
  </r>
  <r>
    <x v="3705"/>
    <m/>
    <m/>
    <m/>
    <m/>
    <m/>
    <m/>
    <m/>
    <m/>
    <m/>
    <m/>
    <m/>
    <m/>
    <m/>
    <m/>
  </r>
  <r>
    <x v="3706"/>
    <m/>
    <m/>
    <m/>
    <m/>
    <m/>
    <m/>
    <m/>
    <m/>
    <m/>
    <m/>
    <m/>
    <m/>
    <m/>
    <m/>
  </r>
  <r>
    <x v="3707"/>
    <m/>
    <m/>
    <m/>
    <m/>
    <m/>
    <m/>
    <m/>
    <m/>
    <m/>
    <m/>
    <m/>
    <m/>
    <m/>
    <m/>
  </r>
  <r>
    <x v="3708"/>
    <m/>
    <m/>
    <m/>
    <m/>
    <m/>
    <m/>
    <m/>
    <m/>
    <m/>
    <m/>
    <m/>
    <m/>
    <m/>
    <m/>
  </r>
  <r>
    <x v="3709"/>
    <m/>
    <m/>
    <m/>
    <m/>
    <m/>
    <m/>
    <m/>
    <m/>
    <m/>
    <m/>
    <m/>
    <m/>
    <m/>
    <m/>
  </r>
  <r>
    <x v="3710"/>
    <m/>
    <m/>
    <m/>
    <m/>
    <m/>
    <m/>
    <m/>
    <m/>
    <m/>
    <m/>
    <m/>
    <m/>
    <m/>
    <m/>
  </r>
  <r>
    <x v="3711"/>
    <m/>
    <m/>
    <m/>
    <m/>
    <m/>
    <m/>
    <m/>
    <m/>
    <m/>
    <m/>
    <m/>
    <m/>
    <m/>
    <m/>
  </r>
  <r>
    <x v="3712"/>
    <m/>
    <m/>
    <m/>
    <m/>
    <m/>
    <m/>
    <m/>
    <m/>
    <m/>
    <m/>
    <m/>
    <m/>
    <m/>
    <m/>
  </r>
  <r>
    <x v="3713"/>
    <m/>
    <m/>
    <m/>
    <m/>
    <m/>
    <m/>
    <m/>
    <m/>
    <m/>
    <m/>
    <m/>
    <m/>
    <m/>
    <m/>
  </r>
  <r>
    <x v="3714"/>
    <m/>
    <m/>
    <m/>
    <m/>
    <m/>
    <m/>
    <m/>
    <m/>
    <m/>
    <m/>
    <m/>
    <m/>
    <m/>
    <m/>
  </r>
  <r>
    <x v="3715"/>
    <m/>
    <m/>
    <m/>
    <m/>
    <m/>
    <m/>
    <m/>
    <m/>
    <m/>
    <m/>
    <m/>
    <m/>
    <m/>
    <m/>
  </r>
  <r>
    <x v="3716"/>
    <m/>
    <m/>
    <m/>
    <m/>
    <m/>
    <m/>
    <m/>
    <m/>
    <m/>
    <m/>
    <m/>
    <m/>
    <m/>
    <m/>
  </r>
  <r>
    <x v="3717"/>
    <m/>
    <m/>
    <m/>
    <m/>
    <m/>
    <m/>
    <m/>
    <m/>
    <m/>
    <m/>
    <m/>
    <m/>
    <m/>
    <m/>
  </r>
  <r>
    <x v="3718"/>
    <m/>
    <m/>
    <m/>
    <m/>
    <m/>
    <m/>
    <m/>
    <m/>
    <m/>
    <m/>
    <m/>
    <m/>
    <m/>
    <m/>
  </r>
  <r>
    <x v="3719"/>
    <m/>
    <m/>
    <m/>
    <m/>
    <m/>
    <m/>
    <m/>
    <m/>
    <m/>
    <m/>
    <m/>
    <m/>
    <m/>
    <m/>
  </r>
  <r>
    <x v="3720"/>
    <m/>
    <m/>
    <m/>
    <m/>
    <m/>
    <m/>
    <m/>
    <m/>
    <m/>
    <m/>
    <m/>
    <m/>
    <m/>
    <m/>
  </r>
  <r>
    <x v="3721"/>
    <m/>
    <m/>
    <m/>
    <m/>
    <m/>
    <m/>
    <m/>
    <m/>
    <m/>
    <m/>
    <m/>
    <m/>
    <m/>
    <m/>
  </r>
  <r>
    <x v="3722"/>
    <m/>
    <m/>
    <m/>
    <m/>
    <m/>
    <m/>
    <m/>
    <m/>
    <m/>
    <m/>
    <m/>
    <m/>
    <m/>
    <m/>
  </r>
  <r>
    <x v="3723"/>
    <m/>
    <m/>
    <m/>
    <m/>
    <m/>
    <m/>
    <m/>
    <m/>
    <m/>
    <m/>
    <m/>
    <m/>
    <m/>
    <m/>
  </r>
  <r>
    <x v="3724"/>
    <m/>
    <m/>
    <m/>
    <m/>
    <m/>
    <m/>
    <m/>
    <m/>
    <m/>
    <m/>
    <m/>
    <m/>
    <m/>
    <m/>
  </r>
  <r>
    <x v="3725"/>
    <m/>
    <m/>
    <m/>
    <m/>
    <m/>
    <m/>
    <m/>
    <m/>
    <m/>
    <m/>
    <m/>
    <m/>
    <m/>
    <m/>
  </r>
  <r>
    <x v="3726"/>
    <m/>
    <m/>
    <m/>
    <m/>
    <m/>
    <m/>
    <m/>
    <m/>
    <m/>
    <m/>
    <m/>
    <m/>
    <m/>
    <m/>
  </r>
  <r>
    <x v="3727"/>
    <m/>
    <m/>
    <m/>
    <m/>
    <m/>
    <m/>
    <m/>
    <m/>
    <m/>
    <m/>
    <m/>
    <m/>
    <m/>
    <m/>
  </r>
  <r>
    <x v="3728"/>
    <m/>
    <m/>
    <m/>
    <m/>
    <m/>
    <m/>
    <m/>
    <m/>
    <m/>
    <m/>
    <m/>
    <m/>
    <m/>
    <m/>
  </r>
  <r>
    <x v="3729"/>
    <m/>
    <m/>
    <m/>
    <m/>
    <m/>
    <m/>
    <m/>
    <m/>
    <m/>
    <m/>
    <m/>
    <m/>
    <m/>
    <m/>
  </r>
  <r>
    <x v="3730"/>
    <m/>
    <m/>
    <m/>
    <m/>
    <m/>
    <m/>
    <m/>
    <m/>
    <m/>
    <m/>
    <m/>
    <m/>
    <m/>
    <m/>
  </r>
  <r>
    <x v="3731"/>
    <m/>
    <m/>
    <m/>
    <m/>
    <m/>
    <m/>
    <m/>
    <m/>
    <m/>
    <m/>
    <m/>
    <m/>
    <m/>
    <m/>
  </r>
  <r>
    <x v="3732"/>
    <m/>
    <m/>
    <m/>
    <m/>
    <m/>
    <m/>
    <m/>
    <m/>
    <m/>
    <m/>
    <m/>
    <m/>
    <m/>
    <m/>
  </r>
  <r>
    <x v="3733"/>
    <m/>
    <m/>
    <m/>
    <m/>
    <m/>
    <m/>
    <m/>
    <m/>
    <m/>
    <m/>
    <m/>
    <m/>
    <m/>
    <m/>
  </r>
  <r>
    <x v="3734"/>
    <m/>
    <m/>
    <m/>
    <m/>
    <m/>
    <m/>
    <m/>
    <m/>
    <m/>
    <m/>
    <m/>
    <m/>
    <m/>
    <m/>
  </r>
  <r>
    <x v="3735"/>
    <m/>
    <m/>
    <m/>
    <m/>
    <m/>
    <m/>
    <m/>
    <m/>
    <m/>
    <m/>
    <m/>
    <m/>
    <m/>
    <m/>
  </r>
  <r>
    <x v="3736"/>
    <m/>
    <m/>
    <m/>
    <m/>
    <m/>
    <m/>
    <m/>
    <m/>
    <m/>
    <m/>
    <m/>
    <m/>
    <m/>
    <m/>
  </r>
  <r>
    <x v="3737"/>
    <m/>
    <m/>
    <m/>
    <m/>
    <m/>
    <m/>
    <m/>
    <m/>
    <m/>
    <m/>
    <m/>
    <m/>
    <m/>
    <m/>
  </r>
  <r>
    <x v="3738"/>
    <m/>
    <m/>
    <m/>
    <m/>
    <m/>
    <m/>
    <m/>
    <m/>
    <m/>
    <m/>
    <m/>
    <m/>
    <m/>
    <m/>
  </r>
  <r>
    <x v="3739"/>
    <m/>
    <m/>
    <m/>
    <m/>
    <m/>
    <m/>
    <m/>
    <m/>
    <m/>
    <m/>
    <m/>
    <m/>
    <m/>
    <m/>
  </r>
  <r>
    <x v="3740"/>
    <m/>
    <m/>
    <m/>
    <m/>
    <m/>
    <m/>
    <m/>
    <m/>
    <m/>
    <m/>
    <m/>
    <m/>
    <m/>
    <m/>
  </r>
  <r>
    <x v="3741"/>
    <m/>
    <m/>
    <m/>
    <m/>
    <m/>
    <m/>
    <m/>
    <m/>
    <m/>
    <m/>
    <m/>
    <m/>
    <m/>
    <m/>
  </r>
  <r>
    <x v="3742"/>
    <m/>
    <m/>
    <m/>
    <m/>
    <m/>
    <m/>
    <m/>
    <m/>
    <m/>
    <m/>
    <m/>
    <m/>
    <m/>
    <m/>
  </r>
  <r>
    <x v="3743"/>
    <m/>
    <m/>
    <m/>
    <m/>
    <m/>
    <m/>
    <m/>
    <m/>
    <m/>
    <m/>
    <m/>
    <m/>
    <m/>
    <m/>
  </r>
  <r>
    <x v="3744"/>
    <m/>
    <m/>
    <m/>
    <m/>
    <m/>
    <m/>
    <m/>
    <m/>
    <m/>
    <m/>
    <m/>
    <m/>
    <m/>
    <m/>
  </r>
  <r>
    <x v="3745"/>
    <m/>
    <m/>
    <m/>
    <m/>
    <m/>
    <m/>
    <m/>
    <m/>
    <m/>
    <m/>
    <m/>
    <m/>
    <m/>
    <m/>
  </r>
  <r>
    <x v="3746"/>
    <m/>
    <m/>
    <m/>
    <m/>
    <m/>
    <m/>
    <m/>
    <m/>
    <m/>
    <m/>
    <m/>
    <m/>
    <m/>
    <m/>
  </r>
  <r>
    <x v="3747"/>
    <m/>
    <m/>
    <m/>
    <m/>
    <m/>
    <m/>
    <m/>
    <m/>
    <m/>
    <m/>
    <m/>
    <m/>
    <m/>
    <m/>
  </r>
  <r>
    <x v="3748"/>
    <m/>
    <m/>
    <m/>
    <m/>
    <m/>
    <m/>
    <m/>
    <m/>
    <m/>
    <m/>
    <m/>
    <m/>
    <m/>
    <m/>
  </r>
  <r>
    <x v="3749"/>
    <m/>
    <m/>
    <m/>
    <m/>
    <m/>
    <m/>
    <m/>
    <m/>
    <m/>
    <m/>
    <m/>
    <m/>
    <m/>
    <m/>
  </r>
  <r>
    <x v="3750"/>
    <m/>
    <m/>
    <m/>
    <m/>
    <m/>
    <m/>
    <m/>
    <m/>
    <m/>
    <m/>
    <m/>
    <m/>
    <m/>
    <m/>
  </r>
  <r>
    <x v="3751"/>
    <m/>
    <m/>
    <m/>
    <m/>
    <m/>
    <m/>
    <m/>
    <m/>
    <m/>
    <m/>
    <m/>
    <m/>
    <m/>
    <m/>
  </r>
  <r>
    <x v="3752"/>
    <m/>
    <m/>
    <m/>
    <m/>
    <m/>
    <m/>
    <m/>
    <m/>
    <m/>
    <m/>
    <m/>
    <m/>
    <m/>
    <m/>
  </r>
  <r>
    <x v="3753"/>
    <m/>
    <m/>
    <m/>
    <m/>
    <m/>
    <m/>
    <m/>
    <m/>
    <m/>
    <m/>
    <m/>
    <m/>
    <m/>
    <m/>
  </r>
  <r>
    <x v="3754"/>
    <m/>
    <m/>
    <m/>
    <m/>
    <m/>
    <m/>
    <m/>
    <m/>
    <m/>
    <m/>
    <m/>
    <m/>
    <m/>
    <m/>
  </r>
  <r>
    <x v="3755"/>
    <m/>
    <m/>
    <m/>
    <m/>
    <m/>
    <m/>
    <m/>
    <m/>
    <m/>
    <m/>
    <m/>
    <m/>
    <m/>
    <m/>
  </r>
  <r>
    <x v="3756"/>
    <m/>
    <m/>
    <m/>
    <m/>
    <m/>
    <m/>
    <m/>
    <m/>
    <m/>
    <m/>
    <m/>
    <m/>
    <m/>
    <m/>
  </r>
  <r>
    <x v="3757"/>
    <m/>
    <m/>
    <m/>
    <m/>
    <m/>
    <m/>
    <m/>
    <m/>
    <m/>
    <m/>
    <m/>
    <m/>
    <m/>
    <m/>
  </r>
  <r>
    <x v="3758"/>
    <m/>
    <m/>
    <m/>
    <m/>
    <m/>
    <m/>
    <m/>
    <m/>
    <m/>
    <m/>
    <m/>
    <m/>
    <m/>
    <m/>
  </r>
  <r>
    <x v="3759"/>
    <m/>
    <m/>
    <m/>
    <m/>
    <m/>
    <m/>
    <m/>
    <m/>
    <m/>
    <m/>
    <m/>
    <m/>
    <m/>
    <m/>
  </r>
  <r>
    <x v="3760"/>
    <m/>
    <m/>
    <m/>
    <m/>
    <m/>
    <m/>
    <m/>
    <m/>
    <m/>
    <m/>
    <m/>
    <m/>
    <m/>
    <m/>
  </r>
  <r>
    <x v="3761"/>
    <m/>
    <m/>
    <m/>
    <m/>
    <m/>
    <m/>
    <m/>
    <m/>
    <m/>
    <m/>
    <m/>
    <m/>
    <m/>
    <m/>
  </r>
  <r>
    <x v="3762"/>
    <m/>
    <m/>
    <m/>
    <m/>
    <m/>
    <m/>
    <m/>
    <m/>
    <m/>
    <m/>
    <m/>
    <m/>
    <m/>
    <m/>
  </r>
  <r>
    <x v="3763"/>
    <m/>
    <m/>
    <m/>
    <m/>
    <m/>
    <m/>
    <m/>
    <m/>
    <m/>
    <m/>
    <m/>
    <m/>
    <m/>
    <m/>
  </r>
  <r>
    <x v="3764"/>
    <m/>
    <m/>
    <m/>
    <m/>
    <m/>
    <m/>
    <m/>
    <m/>
    <m/>
    <m/>
    <m/>
    <m/>
    <m/>
    <m/>
  </r>
  <r>
    <x v="3765"/>
    <m/>
    <m/>
    <m/>
    <m/>
    <m/>
    <m/>
    <m/>
    <m/>
    <m/>
    <m/>
    <m/>
    <m/>
    <m/>
    <m/>
  </r>
  <r>
    <x v="3766"/>
    <m/>
    <m/>
    <m/>
    <m/>
    <m/>
    <m/>
    <m/>
    <m/>
    <m/>
    <m/>
    <m/>
    <m/>
    <m/>
    <m/>
  </r>
  <r>
    <x v="3767"/>
    <m/>
    <m/>
    <m/>
    <m/>
    <m/>
    <m/>
    <m/>
    <m/>
    <m/>
    <m/>
    <m/>
    <m/>
    <m/>
    <m/>
  </r>
  <r>
    <x v="3768"/>
    <m/>
    <m/>
    <m/>
    <m/>
    <m/>
    <m/>
    <m/>
    <m/>
    <m/>
    <m/>
    <m/>
    <m/>
    <m/>
    <m/>
  </r>
  <r>
    <x v="3769"/>
    <m/>
    <m/>
    <m/>
    <m/>
    <m/>
    <m/>
    <m/>
    <m/>
    <m/>
    <m/>
    <m/>
    <m/>
    <m/>
    <m/>
  </r>
  <r>
    <x v="3770"/>
    <m/>
    <m/>
    <m/>
    <m/>
    <m/>
    <m/>
    <m/>
    <m/>
    <m/>
    <m/>
    <m/>
    <m/>
    <m/>
    <m/>
  </r>
  <r>
    <x v="3771"/>
    <m/>
    <m/>
    <m/>
    <m/>
    <m/>
    <m/>
    <m/>
    <m/>
    <m/>
    <m/>
    <m/>
    <m/>
    <m/>
    <m/>
  </r>
  <r>
    <x v="3772"/>
    <m/>
    <m/>
    <m/>
    <m/>
    <m/>
    <m/>
    <m/>
    <m/>
    <m/>
    <m/>
    <m/>
    <m/>
    <m/>
    <m/>
  </r>
  <r>
    <x v="3773"/>
    <m/>
    <m/>
    <m/>
    <m/>
    <m/>
    <m/>
    <m/>
    <m/>
    <m/>
    <m/>
    <m/>
    <m/>
    <m/>
    <m/>
  </r>
  <r>
    <x v="3774"/>
    <m/>
    <m/>
    <m/>
    <m/>
    <m/>
    <m/>
    <m/>
    <m/>
    <m/>
    <m/>
    <m/>
    <m/>
    <m/>
    <m/>
  </r>
  <r>
    <x v="3775"/>
    <m/>
    <m/>
    <m/>
    <m/>
    <m/>
    <m/>
    <m/>
    <m/>
    <m/>
    <m/>
    <m/>
    <m/>
    <m/>
    <m/>
  </r>
  <r>
    <x v="3776"/>
    <m/>
    <m/>
    <m/>
    <m/>
    <m/>
    <m/>
    <m/>
    <m/>
    <m/>
    <m/>
    <m/>
    <m/>
    <m/>
    <m/>
  </r>
  <r>
    <x v="3777"/>
    <m/>
    <m/>
    <m/>
    <m/>
    <m/>
    <m/>
    <m/>
    <m/>
    <m/>
    <m/>
    <m/>
    <m/>
    <m/>
    <m/>
  </r>
  <r>
    <x v="3778"/>
    <m/>
    <m/>
    <m/>
    <m/>
    <m/>
    <m/>
    <m/>
    <m/>
    <m/>
    <m/>
    <m/>
    <m/>
    <m/>
    <m/>
  </r>
  <r>
    <x v="3779"/>
    <m/>
    <m/>
    <m/>
    <m/>
    <m/>
    <m/>
    <m/>
    <m/>
    <m/>
    <m/>
    <m/>
    <m/>
    <m/>
    <m/>
  </r>
  <r>
    <x v="3780"/>
    <m/>
    <m/>
    <m/>
    <m/>
    <m/>
    <m/>
    <m/>
    <m/>
    <m/>
    <m/>
    <m/>
    <m/>
    <m/>
    <m/>
  </r>
  <r>
    <x v="3781"/>
    <m/>
    <m/>
    <m/>
    <m/>
    <m/>
    <m/>
    <m/>
    <m/>
    <m/>
    <m/>
    <m/>
    <m/>
    <m/>
    <m/>
  </r>
  <r>
    <x v="3782"/>
    <m/>
    <m/>
    <m/>
    <m/>
    <m/>
    <m/>
    <m/>
    <m/>
    <m/>
    <m/>
    <m/>
    <m/>
    <m/>
    <m/>
  </r>
  <r>
    <x v="3783"/>
    <m/>
    <m/>
    <m/>
    <m/>
    <m/>
    <m/>
    <m/>
    <m/>
    <m/>
    <m/>
    <m/>
    <m/>
    <m/>
    <m/>
  </r>
  <r>
    <x v="3784"/>
    <m/>
    <m/>
    <m/>
    <m/>
    <m/>
    <m/>
    <m/>
    <m/>
    <m/>
    <m/>
    <m/>
    <m/>
    <m/>
    <m/>
  </r>
  <r>
    <x v="3785"/>
    <m/>
    <m/>
    <m/>
    <m/>
    <m/>
    <m/>
    <m/>
    <m/>
    <m/>
    <m/>
    <m/>
    <m/>
    <m/>
    <m/>
  </r>
  <r>
    <x v="3786"/>
    <m/>
    <m/>
    <m/>
    <m/>
    <m/>
    <m/>
    <m/>
    <m/>
    <m/>
    <m/>
    <m/>
    <m/>
    <m/>
    <m/>
  </r>
  <r>
    <x v="3787"/>
    <m/>
    <m/>
    <m/>
    <m/>
    <m/>
    <m/>
    <m/>
    <m/>
    <m/>
    <m/>
    <m/>
    <m/>
    <m/>
    <m/>
  </r>
  <r>
    <x v="3788"/>
    <m/>
    <m/>
    <m/>
    <m/>
    <m/>
    <m/>
    <m/>
    <m/>
    <m/>
    <m/>
    <m/>
    <m/>
    <m/>
    <m/>
  </r>
  <r>
    <x v="3789"/>
    <m/>
    <m/>
    <m/>
    <m/>
    <m/>
    <m/>
    <m/>
    <m/>
    <m/>
    <m/>
    <m/>
    <m/>
    <m/>
    <m/>
  </r>
  <r>
    <x v="3790"/>
    <m/>
    <m/>
    <m/>
    <m/>
    <m/>
    <m/>
    <m/>
    <m/>
    <m/>
    <m/>
    <m/>
    <m/>
    <m/>
    <m/>
  </r>
  <r>
    <x v="3791"/>
    <m/>
    <m/>
    <m/>
    <m/>
    <m/>
    <m/>
    <m/>
    <m/>
    <m/>
    <m/>
    <m/>
    <m/>
    <m/>
    <m/>
  </r>
  <r>
    <x v="3792"/>
    <m/>
    <m/>
    <m/>
    <m/>
    <m/>
    <m/>
    <m/>
    <m/>
    <m/>
    <m/>
    <m/>
    <m/>
    <m/>
    <m/>
  </r>
  <r>
    <x v="3793"/>
    <m/>
    <m/>
    <m/>
    <m/>
    <m/>
    <m/>
    <m/>
    <m/>
    <m/>
    <m/>
    <m/>
    <m/>
    <m/>
    <m/>
  </r>
  <r>
    <x v="3794"/>
    <m/>
    <m/>
    <m/>
    <m/>
    <m/>
    <m/>
    <m/>
    <m/>
    <m/>
    <m/>
    <m/>
    <m/>
    <m/>
    <m/>
  </r>
  <r>
    <x v="3795"/>
    <m/>
    <m/>
    <m/>
    <m/>
    <m/>
    <m/>
    <m/>
    <m/>
    <m/>
    <m/>
    <m/>
    <m/>
    <m/>
    <m/>
  </r>
  <r>
    <x v="3796"/>
    <m/>
    <m/>
    <m/>
    <m/>
    <m/>
    <m/>
    <m/>
    <m/>
    <m/>
    <m/>
    <m/>
    <m/>
    <m/>
    <m/>
  </r>
  <r>
    <x v="3797"/>
    <m/>
    <m/>
    <m/>
    <m/>
    <m/>
    <m/>
    <m/>
    <m/>
    <m/>
    <m/>
    <m/>
    <m/>
    <m/>
    <m/>
  </r>
  <r>
    <x v="3798"/>
    <m/>
    <m/>
    <m/>
    <m/>
    <m/>
    <m/>
    <m/>
    <m/>
    <m/>
    <m/>
    <m/>
    <m/>
    <m/>
    <m/>
  </r>
  <r>
    <x v="3799"/>
    <m/>
    <m/>
    <m/>
    <m/>
    <m/>
    <m/>
    <m/>
    <m/>
    <m/>
    <m/>
    <m/>
    <m/>
    <m/>
    <m/>
  </r>
  <r>
    <x v="3800"/>
    <m/>
    <m/>
    <m/>
    <m/>
    <m/>
    <m/>
    <m/>
    <m/>
    <m/>
    <m/>
    <m/>
    <m/>
    <m/>
    <m/>
  </r>
  <r>
    <x v="3801"/>
    <m/>
    <m/>
    <m/>
    <m/>
    <m/>
    <m/>
    <m/>
    <m/>
    <m/>
    <m/>
    <m/>
    <m/>
    <m/>
    <m/>
  </r>
  <r>
    <x v="3802"/>
    <m/>
    <m/>
    <m/>
    <m/>
    <m/>
    <m/>
    <m/>
    <m/>
    <m/>
    <m/>
    <m/>
    <m/>
    <m/>
    <m/>
  </r>
  <r>
    <x v="3803"/>
    <m/>
    <m/>
    <m/>
    <m/>
    <m/>
    <m/>
    <m/>
    <m/>
    <m/>
    <m/>
    <m/>
    <m/>
    <m/>
    <m/>
  </r>
  <r>
    <x v="3804"/>
    <m/>
    <m/>
    <m/>
    <m/>
    <m/>
    <m/>
    <m/>
    <m/>
    <m/>
    <m/>
    <m/>
    <m/>
    <m/>
    <m/>
  </r>
  <r>
    <x v="3805"/>
    <m/>
    <m/>
    <m/>
    <m/>
    <m/>
    <m/>
    <m/>
    <m/>
    <m/>
    <m/>
    <m/>
    <m/>
    <m/>
    <m/>
  </r>
  <r>
    <x v="3806"/>
    <m/>
    <m/>
    <m/>
    <m/>
    <m/>
    <m/>
    <m/>
    <m/>
    <m/>
    <m/>
    <m/>
    <m/>
    <m/>
    <m/>
  </r>
  <r>
    <x v="3807"/>
    <m/>
    <m/>
    <m/>
    <m/>
    <m/>
    <m/>
    <m/>
    <m/>
    <m/>
    <m/>
    <m/>
    <m/>
    <m/>
    <m/>
  </r>
  <r>
    <x v="3808"/>
    <m/>
    <m/>
    <m/>
    <m/>
    <m/>
    <m/>
    <m/>
    <m/>
    <m/>
    <m/>
    <m/>
    <m/>
    <m/>
    <m/>
  </r>
  <r>
    <x v="3809"/>
    <m/>
    <m/>
    <m/>
    <m/>
    <m/>
    <m/>
    <m/>
    <m/>
    <m/>
    <m/>
    <m/>
    <m/>
    <m/>
    <m/>
  </r>
  <r>
    <x v="3810"/>
    <m/>
    <m/>
    <m/>
    <m/>
    <m/>
    <m/>
    <m/>
    <m/>
    <m/>
    <m/>
    <m/>
    <m/>
    <m/>
    <m/>
  </r>
  <r>
    <x v="3811"/>
    <m/>
    <m/>
    <m/>
    <m/>
    <m/>
    <m/>
    <m/>
    <m/>
    <m/>
    <m/>
    <m/>
    <m/>
    <m/>
    <m/>
  </r>
  <r>
    <x v="3812"/>
    <m/>
    <m/>
    <m/>
    <m/>
    <m/>
    <m/>
    <m/>
    <m/>
    <m/>
    <m/>
    <m/>
    <m/>
    <m/>
    <m/>
  </r>
  <r>
    <x v="3813"/>
    <m/>
    <m/>
    <m/>
    <m/>
    <m/>
    <m/>
    <m/>
    <m/>
    <m/>
    <m/>
    <m/>
    <m/>
    <m/>
    <m/>
  </r>
  <r>
    <x v="3814"/>
    <m/>
    <m/>
    <m/>
    <m/>
    <m/>
    <m/>
    <m/>
    <m/>
    <m/>
    <m/>
    <m/>
    <m/>
    <m/>
    <m/>
  </r>
  <r>
    <x v="3815"/>
    <m/>
    <m/>
    <m/>
    <m/>
    <m/>
    <m/>
    <m/>
    <m/>
    <m/>
    <m/>
    <m/>
    <m/>
    <m/>
    <m/>
  </r>
  <r>
    <x v="3816"/>
    <m/>
    <m/>
    <m/>
    <m/>
    <m/>
    <m/>
    <m/>
    <m/>
    <m/>
    <m/>
    <m/>
    <m/>
    <m/>
    <m/>
  </r>
  <r>
    <x v="3817"/>
    <m/>
    <m/>
    <m/>
    <m/>
    <m/>
    <m/>
    <m/>
    <m/>
    <m/>
    <m/>
    <m/>
    <m/>
    <m/>
    <m/>
  </r>
  <r>
    <x v="3818"/>
    <m/>
    <m/>
    <m/>
    <m/>
    <m/>
    <m/>
    <m/>
    <m/>
    <m/>
    <m/>
    <m/>
    <m/>
    <m/>
    <m/>
  </r>
  <r>
    <x v="3819"/>
    <m/>
    <m/>
    <m/>
    <m/>
    <m/>
    <m/>
    <m/>
    <m/>
    <m/>
    <m/>
    <m/>
    <m/>
    <m/>
    <m/>
  </r>
  <r>
    <x v="3820"/>
    <m/>
    <m/>
    <m/>
    <m/>
    <m/>
    <m/>
    <m/>
    <m/>
    <m/>
    <m/>
    <m/>
    <m/>
    <m/>
    <m/>
  </r>
  <r>
    <x v="3821"/>
    <m/>
    <m/>
    <m/>
    <m/>
    <m/>
    <m/>
    <m/>
    <m/>
    <m/>
    <m/>
    <m/>
    <m/>
    <m/>
    <m/>
  </r>
  <r>
    <x v="3822"/>
    <m/>
    <m/>
    <m/>
    <m/>
    <m/>
    <m/>
    <m/>
    <m/>
    <m/>
    <m/>
    <m/>
    <m/>
    <m/>
    <m/>
  </r>
  <r>
    <x v="3823"/>
    <m/>
    <m/>
    <m/>
    <m/>
    <m/>
    <m/>
    <m/>
    <m/>
    <m/>
    <m/>
    <m/>
    <m/>
    <m/>
    <m/>
  </r>
  <r>
    <x v="3824"/>
    <m/>
    <m/>
    <m/>
    <m/>
    <m/>
    <m/>
    <m/>
    <m/>
    <m/>
    <m/>
    <m/>
    <m/>
    <m/>
    <m/>
  </r>
  <r>
    <x v="3825"/>
    <m/>
    <m/>
    <m/>
    <m/>
    <m/>
    <m/>
    <m/>
    <m/>
    <m/>
    <m/>
    <m/>
    <m/>
    <m/>
    <m/>
  </r>
  <r>
    <x v="3826"/>
    <m/>
    <m/>
    <m/>
    <m/>
    <m/>
    <m/>
    <m/>
    <m/>
    <m/>
    <m/>
    <m/>
    <m/>
    <m/>
    <m/>
  </r>
  <r>
    <x v="3827"/>
    <m/>
    <m/>
    <m/>
    <m/>
    <m/>
    <m/>
    <m/>
    <m/>
    <m/>
    <m/>
    <m/>
    <m/>
    <m/>
    <m/>
  </r>
  <r>
    <x v="3828"/>
    <m/>
    <m/>
    <m/>
    <m/>
    <m/>
    <m/>
    <m/>
    <m/>
    <m/>
    <m/>
    <m/>
    <m/>
    <m/>
    <m/>
  </r>
  <r>
    <x v="3829"/>
    <m/>
    <m/>
    <m/>
    <m/>
    <m/>
    <m/>
    <m/>
    <m/>
    <m/>
    <m/>
    <m/>
    <m/>
    <m/>
    <m/>
  </r>
  <r>
    <x v="3830"/>
    <m/>
    <m/>
    <m/>
    <m/>
    <m/>
    <m/>
    <m/>
    <m/>
    <m/>
    <m/>
    <m/>
    <m/>
    <m/>
    <m/>
  </r>
  <r>
    <x v="3831"/>
    <m/>
    <m/>
    <m/>
    <m/>
    <m/>
    <m/>
    <m/>
    <m/>
    <m/>
    <m/>
    <m/>
    <m/>
    <m/>
    <m/>
  </r>
  <r>
    <x v="3832"/>
    <m/>
    <m/>
    <m/>
    <m/>
    <m/>
    <m/>
    <m/>
    <m/>
    <m/>
    <m/>
    <m/>
    <m/>
    <m/>
    <m/>
  </r>
  <r>
    <x v="3833"/>
    <m/>
    <m/>
    <m/>
    <m/>
    <m/>
    <m/>
    <m/>
    <m/>
    <m/>
    <m/>
    <m/>
    <m/>
    <m/>
    <m/>
  </r>
  <r>
    <x v="3834"/>
    <m/>
    <m/>
    <m/>
    <m/>
    <m/>
    <m/>
    <m/>
    <m/>
    <m/>
    <m/>
    <m/>
    <m/>
    <m/>
    <m/>
  </r>
  <r>
    <x v="3835"/>
    <m/>
    <m/>
    <m/>
    <m/>
    <m/>
    <m/>
    <m/>
    <m/>
    <m/>
    <m/>
    <m/>
    <m/>
    <m/>
    <m/>
  </r>
  <r>
    <x v="3836"/>
    <m/>
    <m/>
    <m/>
    <m/>
    <m/>
    <m/>
    <m/>
    <m/>
    <m/>
    <m/>
    <m/>
    <m/>
    <m/>
    <m/>
  </r>
  <r>
    <x v="3837"/>
    <m/>
    <m/>
    <m/>
    <m/>
    <m/>
    <m/>
    <m/>
    <m/>
    <m/>
    <m/>
    <m/>
    <m/>
    <m/>
    <m/>
  </r>
  <r>
    <x v="3838"/>
    <m/>
    <m/>
    <m/>
    <m/>
    <m/>
    <m/>
    <m/>
    <m/>
    <m/>
    <m/>
    <m/>
    <m/>
    <m/>
    <m/>
  </r>
  <r>
    <x v="3839"/>
    <m/>
    <m/>
    <m/>
    <m/>
    <m/>
    <m/>
    <m/>
    <m/>
    <m/>
    <m/>
    <m/>
    <m/>
    <m/>
    <m/>
  </r>
  <r>
    <x v="3840"/>
    <m/>
    <m/>
    <m/>
    <m/>
    <m/>
    <m/>
    <m/>
    <m/>
    <m/>
    <m/>
    <m/>
    <m/>
    <m/>
    <m/>
  </r>
  <r>
    <x v="3841"/>
    <m/>
    <m/>
    <m/>
    <m/>
    <m/>
    <m/>
    <m/>
    <m/>
    <m/>
    <m/>
    <m/>
    <m/>
    <m/>
    <m/>
  </r>
  <r>
    <x v="3842"/>
    <m/>
    <m/>
    <m/>
    <m/>
    <m/>
    <m/>
    <m/>
    <m/>
    <m/>
    <m/>
    <m/>
    <m/>
    <m/>
    <m/>
  </r>
  <r>
    <x v="3843"/>
    <m/>
    <m/>
    <m/>
    <m/>
    <m/>
    <m/>
    <m/>
    <m/>
    <m/>
    <m/>
    <m/>
    <m/>
    <m/>
    <m/>
  </r>
  <r>
    <x v="3844"/>
    <m/>
    <m/>
    <m/>
    <m/>
    <m/>
    <m/>
    <m/>
    <m/>
    <m/>
    <m/>
    <m/>
    <m/>
    <m/>
    <m/>
  </r>
  <r>
    <x v="3845"/>
    <m/>
    <m/>
    <m/>
    <m/>
    <m/>
    <m/>
    <m/>
    <m/>
    <m/>
    <m/>
    <m/>
    <m/>
    <m/>
    <m/>
  </r>
  <r>
    <x v="3846"/>
    <m/>
    <m/>
    <m/>
    <m/>
    <m/>
    <m/>
    <m/>
    <m/>
    <m/>
    <m/>
    <m/>
    <m/>
    <m/>
    <m/>
  </r>
  <r>
    <x v="3847"/>
    <m/>
    <m/>
    <m/>
    <m/>
    <m/>
    <m/>
    <m/>
    <m/>
    <m/>
    <m/>
    <m/>
    <m/>
    <m/>
    <m/>
  </r>
  <r>
    <x v="3848"/>
    <m/>
    <m/>
    <m/>
    <m/>
    <m/>
    <m/>
    <m/>
    <m/>
    <m/>
    <m/>
    <m/>
    <m/>
    <m/>
    <m/>
  </r>
  <r>
    <x v="3849"/>
    <m/>
    <m/>
    <m/>
    <m/>
    <m/>
    <m/>
    <m/>
    <m/>
    <m/>
    <m/>
    <m/>
    <m/>
    <m/>
    <m/>
  </r>
  <r>
    <x v="3850"/>
    <m/>
    <m/>
    <m/>
    <m/>
    <m/>
    <m/>
    <m/>
    <m/>
    <m/>
    <m/>
    <m/>
    <m/>
    <m/>
    <m/>
  </r>
  <r>
    <x v="3851"/>
    <m/>
    <m/>
    <m/>
    <m/>
    <m/>
    <m/>
    <m/>
    <m/>
    <m/>
    <m/>
    <m/>
    <m/>
    <m/>
    <m/>
  </r>
  <r>
    <x v="3852"/>
    <m/>
    <m/>
    <m/>
    <m/>
    <m/>
    <m/>
    <m/>
    <m/>
    <m/>
    <m/>
    <m/>
    <m/>
    <m/>
    <m/>
  </r>
  <r>
    <x v="3853"/>
    <m/>
    <m/>
    <m/>
    <m/>
    <m/>
    <m/>
    <m/>
    <m/>
    <m/>
    <m/>
    <m/>
    <m/>
    <m/>
    <m/>
  </r>
  <r>
    <x v="3854"/>
    <m/>
    <m/>
    <m/>
    <m/>
    <m/>
    <m/>
    <m/>
    <m/>
    <m/>
    <m/>
    <m/>
    <m/>
    <m/>
    <m/>
  </r>
  <r>
    <x v="3855"/>
    <m/>
    <m/>
    <m/>
    <m/>
    <m/>
    <m/>
    <m/>
    <m/>
    <m/>
    <m/>
    <m/>
    <m/>
    <m/>
    <m/>
  </r>
  <r>
    <x v="3856"/>
    <m/>
    <m/>
    <m/>
    <m/>
    <m/>
    <m/>
    <m/>
    <m/>
    <m/>
    <m/>
    <m/>
    <m/>
    <m/>
    <m/>
  </r>
  <r>
    <x v="3857"/>
    <m/>
    <m/>
    <m/>
    <m/>
    <m/>
    <m/>
    <m/>
    <m/>
    <m/>
    <m/>
    <m/>
    <m/>
    <m/>
    <m/>
  </r>
  <r>
    <x v="3858"/>
    <m/>
    <m/>
    <m/>
    <m/>
    <m/>
    <m/>
    <m/>
    <m/>
    <m/>
    <m/>
    <m/>
    <m/>
    <m/>
    <m/>
  </r>
  <r>
    <x v="3859"/>
    <m/>
    <m/>
    <m/>
    <m/>
    <m/>
    <m/>
    <m/>
    <m/>
    <m/>
    <m/>
    <m/>
    <m/>
    <m/>
    <m/>
  </r>
  <r>
    <x v="3860"/>
    <m/>
    <m/>
    <m/>
    <m/>
    <m/>
    <m/>
    <m/>
    <m/>
    <m/>
    <m/>
    <m/>
    <m/>
    <m/>
    <m/>
  </r>
  <r>
    <x v="3861"/>
    <m/>
    <m/>
    <m/>
    <m/>
    <m/>
    <m/>
    <m/>
    <m/>
    <m/>
    <m/>
    <m/>
    <m/>
    <m/>
    <m/>
  </r>
  <r>
    <x v="3862"/>
    <m/>
    <m/>
    <m/>
    <m/>
    <m/>
    <m/>
    <m/>
    <m/>
    <m/>
    <m/>
    <m/>
    <m/>
    <m/>
    <m/>
  </r>
  <r>
    <x v="3863"/>
    <m/>
    <m/>
    <m/>
    <m/>
    <m/>
    <m/>
    <m/>
    <m/>
    <m/>
    <m/>
    <m/>
    <m/>
    <m/>
    <m/>
  </r>
  <r>
    <x v="3864"/>
    <m/>
    <m/>
    <m/>
    <m/>
    <m/>
    <m/>
    <m/>
    <m/>
    <m/>
    <m/>
    <m/>
    <m/>
    <m/>
    <m/>
  </r>
  <r>
    <x v="3865"/>
    <m/>
    <m/>
    <m/>
    <m/>
    <m/>
    <m/>
    <m/>
    <m/>
    <m/>
    <m/>
    <m/>
    <m/>
    <m/>
    <m/>
  </r>
  <r>
    <x v="3866"/>
    <m/>
    <m/>
    <m/>
    <m/>
    <m/>
    <m/>
    <m/>
    <m/>
    <m/>
    <m/>
    <m/>
    <m/>
    <m/>
    <m/>
  </r>
  <r>
    <x v="3867"/>
    <m/>
    <m/>
    <m/>
    <m/>
    <m/>
    <m/>
    <m/>
    <m/>
    <m/>
    <m/>
    <m/>
    <m/>
    <m/>
    <m/>
  </r>
  <r>
    <x v="3868"/>
    <m/>
    <m/>
    <m/>
    <m/>
    <m/>
    <m/>
    <m/>
    <m/>
    <m/>
    <m/>
    <m/>
    <m/>
    <m/>
    <m/>
  </r>
  <r>
    <x v="3869"/>
    <m/>
    <m/>
    <m/>
    <m/>
    <m/>
    <m/>
    <m/>
    <m/>
    <m/>
    <m/>
    <m/>
    <m/>
    <m/>
    <m/>
  </r>
  <r>
    <x v="3870"/>
    <m/>
    <m/>
    <m/>
    <m/>
    <m/>
    <m/>
    <m/>
    <m/>
    <m/>
    <m/>
    <m/>
    <m/>
    <m/>
    <m/>
  </r>
  <r>
    <x v="3871"/>
    <m/>
    <m/>
    <m/>
    <m/>
    <m/>
    <m/>
    <m/>
    <m/>
    <m/>
    <m/>
    <m/>
    <m/>
    <m/>
    <m/>
  </r>
  <r>
    <x v="3872"/>
    <m/>
    <m/>
    <m/>
    <m/>
    <m/>
    <m/>
    <m/>
    <m/>
    <m/>
    <m/>
    <m/>
    <m/>
    <m/>
    <m/>
  </r>
  <r>
    <x v="3873"/>
    <m/>
    <m/>
    <m/>
    <m/>
    <m/>
    <m/>
    <m/>
    <m/>
    <m/>
    <m/>
    <m/>
    <m/>
    <m/>
    <m/>
  </r>
  <r>
    <x v="3874"/>
    <m/>
    <m/>
    <m/>
    <m/>
    <m/>
    <m/>
    <m/>
    <m/>
    <m/>
    <m/>
    <m/>
    <m/>
    <m/>
    <m/>
  </r>
  <r>
    <x v="3875"/>
    <m/>
    <m/>
    <m/>
    <m/>
    <m/>
    <m/>
    <m/>
    <m/>
    <m/>
    <m/>
    <m/>
    <m/>
    <m/>
    <m/>
  </r>
  <r>
    <x v="3876"/>
    <m/>
    <m/>
    <m/>
    <m/>
    <m/>
    <m/>
    <m/>
    <m/>
    <m/>
    <m/>
    <m/>
    <m/>
    <m/>
    <m/>
  </r>
  <r>
    <x v="3877"/>
    <m/>
    <m/>
    <m/>
    <m/>
    <m/>
    <m/>
    <m/>
    <m/>
    <m/>
    <m/>
    <m/>
    <m/>
    <m/>
    <m/>
  </r>
  <r>
    <x v="3878"/>
    <m/>
    <m/>
    <m/>
    <m/>
    <m/>
    <m/>
    <m/>
    <m/>
    <m/>
    <m/>
    <m/>
    <m/>
    <m/>
    <m/>
  </r>
  <r>
    <x v="3879"/>
    <m/>
    <m/>
    <m/>
    <m/>
    <m/>
    <m/>
    <m/>
    <m/>
    <m/>
    <m/>
    <m/>
    <m/>
    <m/>
    <m/>
  </r>
  <r>
    <x v="3880"/>
    <m/>
    <m/>
    <m/>
    <m/>
    <m/>
    <m/>
    <m/>
    <m/>
    <m/>
    <m/>
    <m/>
    <m/>
    <m/>
    <m/>
  </r>
  <r>
    <x v="3881"/>
    <m/>
    <m/>
    <m/>
    <m/>
    <m/>
    <m/>
    <m/>
    <m/>
    <m/>
    <m/>
    <m/>
    <m/>
    <m/>
    <m/>
  </r>
  <r>
    <x v="3882"/>
    <m/>
    <m/>
    <m/>
    <m/>
    <m/>
    <m/>
    <m/>
    <m/>
    <m/>
    <m/>
    <m/>
    <m/>
    <m/>
    <m/>
  </r>
  <r>
    <x v="3883"/>
    <m/>
    <m/>
    <m/>
    <m/>
    <m/>
    <m/>
    <m/>
    <m/>
    <m/>
    <m/>
    <m/>
    <m/>
    <m/>
    <m/>
  </r>
  <r>
    <x v="3884"/>
    <m/>
    <m/>
    <m/>
    <m/>
    <m/>
    <m/>
    <m/>
    <m/>
    <m/>
    <m/>
    <m/>
    <m/>
    <m/>
    <m/>
  </r>
  <r>
    <x v="3885"/>
    <m/>
    <m/>
    <m/>
    <m/>
    <m/>
    <m/>
    <m/>
    <m/>
    <m/>
    <m/>
    <m/>
    <m/>
    <m/>
    <m/>
  </r>
  <r>
    <x v="3886"/>
    <m/>
    <m/>
    <m/>
    <m/>
    <m/>
    <m/>
    <m/>
    <m/>
    <m/>
    <m/>
    <m/>
    <m/>
    <m/>
    <m/>
  </r>
  <r>
    <x v="3887"/>
    <m/>
    <m/>
    <m/>
    <m/>
    <m/>
    <m/>
    <m/>
    <m/>
    <m/>
    <m/>
    <m/>
    <m/>
    <m/>
    <m/>
  </r>
  <r>
    <x v="3888"/>
    <m/>
    <m/>
    <m/>
    <m/>
    <m/>
    <m/>
    <m/>
    <m/>
    <m/>
    <m/>
    <m/>
    <m/>
    <m/>
    <m/>
  </r>
  <r>
    <x v="3889"/>
    <m/>
    <m/>
    <m/>
    <m/>
    <m/>
    <m/>
    <m/>
    <m/>
    <m/>
    <m/>
    <m/>
    <m/>
    <m/>
    <m/>
  </r>
  <r>
    <x v="3890"/>
    <m/>
    <m/>
    <m/>
    <m/>
    <m/>
    <m/>
    <m/>
    <m/>
    <m/>
    <m/>
    <m/>
    <m/>
    <m/>
    <m/>
  </r>
  <r>
    <x v="3891"/>
    <m/>
    <m/>
    <m/>
    <m/>
    <m/>
    <m/>
    <m/>
    <m/>
    <m/>
    <m/>
    <m/>
    <m/>
    <m/>
    <m/>
  </r>
  <r>
    <x v="3892"/>
    <m/>
    <m/>
    <m/>
    <m/>
    <m/>
    <m/>
    <m/>
    <m/>
    <m/>
    <m/>
    <m/>
    <m/>
    <m/>
    <m/>
  </r>
  <r>
    <x v="3893"/>
    <m/>
    <m/>
    <m/>
    <m/>
    <m/>
    <m/>
    <m/>
    <m/>
    <m/>
    <m/>
    <m/>
    <m/>
    <m/>
    <m/>
  </r>
  <r>
    <x v="3894"/>
    <m/>
    <m/>
    <m/>
    <m/>
    <m/>
    <m/>
    <m/>
    <m/>
    <m/>
    <m/>
    <m/>
    <m/>
    <m/>
    <m/>
  </r>
  <r>
    <x v="3895"/>
    <m/>
    <m/>
    <m/>
    <m/>
    <m/>
    <m/>
    <m/>
    <m/>
    <m/>
    <m/>
    <m/>
    <m/>
    <m/>
    <m/>
  </r>
  <r>
    <x v="3896"/>
    <m/>
    <m/>
    <m/>
    <m/>
    <m/>
    <m/>
    <m/>
    <m/>
    <m/>
    <m/>
    <m/>
    <m/>
    <m/>
    <m/>
  </r>
  <r>
    <x v="3897"/>
    <m/>
    <m/>
    <m/>
    <m/>
    <m/>
    <m/>
    <m/>
    <m/>
    <m/>
    <m/>
    <m/>
    <m/>
    <m/>
    <m/>
  </r>
  <r>
    <x v="3898"/>
    <m/>
    <m/>
    <m/>
    <m/>
    <m/>
    <m/>
    <m/>
    <m/>
    <m/>
    <m/>
    <m/>
    <m/>
    <m/>
    <m/>
  </r>
  <r>
    <x v="3899"/>
    <m/>
    <m/>
    <m/>
    <m/>
    <m/>
    <m/>
    <m/>
    <m/>
    <m/>
    <m/>
    <m/>
    <m/>
    <m/>
    <m/>
  </r>
  <r>
    <x v="3900"/>
    <m/>
    <m/>
    <m/>
    <m/>
    <m/>
    <m/>
    <m/>
    <m/>
    <m/>
    <m/>
    <m/>
    <m/>
    <m/>
    <m/>
  </r>
  <r>
    <x v="3901"/>
    <m/>
    <m/>
    <m/>
    <m/>
    <m/>
    <m/>
    <m/>
    <m/>
    <m/>
    <m/>
    <m/>
    <m/>
    <m/>
    <m/>
  </r>
  <r>
    <x v="3902"/>
    <m/>
    <m/>
    <m/>
    <m/>
    <m/>
    <m/>
    <m/>
    <m/>
    <m/>
    <m/>
    <m/>
    <m/>
    <m/>
    <m/>
  </r>
  <r>
    <x v="3903"/>
    <m/>
    <m/>
    <m/>
    <m/>
    <m/>
    <m/>
    <m/>
    <m/>
    <m/>
    <m/>
    <m/>
    <m/>
    <m/>
    <m/>
  </r>
  <r>
    <x v="3904"/>
    <m/>
    <m/>
    <m/>
    <m/>
    <m/>
    <m/>
    <m/>
    <m/>
    <m/>
    <m/>
    <m/>
    <m/>
    <m/>
    <m/>
  </r>
  <r>
    <x v="3905"/>
    <m/>
    <m/>
    <m/>
    <m/>
    <m/>
    <m/>
    <m/>
    <m/>
    <m/>
    <m/>
    <m/>
    <m/>
    <m/>
    <m/>
  </r>
  <r>
    <x v="3906"/>
    <m/>
    <m/>
    <m/>
    <m/>
    <m/>
    <m/>
    <m/>
    <m/>
    <m/>
    <m/>
    <m/>
    <m/>
    <m/>
    <m/>
  </r>
  <r>
    <x v="3907"/>
    <m/>
    <m/>
    <m/>
    <m/>
    <m/>
    <m/>
    <m/>
    <m/>
    <m/>
    <m/>
    <m/>
    <m/>
    <m/>
    <m/>
  </r>
  <r>
    <x v="3908"/>
    <m/>
    <m/>
    <m/>
    <m/>
    <m/>
    <m/>
    <m/>
    <m/>
    <m/>
    <m/>
    <m/>
    <m/>
    <m/>
    <m/>
  </r>
  <r>
    <x v="3909"/>
    <m/>
    <m/>
    <m/>
    <m/>
    <m/>
    <m/>
    <m/>
    <m/>
    <m/>
    <m/>
    <m/>
    <m/>
    <m/>
    <m/>
  </r>
  <r>
    <x v="3910"/>
    <m/>
    <m/>
    <m/>
    <m/>
    <m/>
    <m/>
    <m/>
    <m/>
    <m/>
    <m/>
    <m/>
    <m/>
    <m/>
    <m/>
  </r>
  <r>
    <x v="3911"/>
    <m/>
    <m/>
    <m/>
    <m/>
    <m/>
    <m/>
    <m/>
    <m/>
    <m/>
    <m/>
    <m/>
    <m/>
    <m/>
    <m/>
  </r>
  <r>
    <x v="3912"/>
    <m/>
    <m/>
    <m/>
    <m/>
    <m/>
    <m/>
    <m/>
    <m/>
    <m/>
    <m/>
    <m/>
    <m/>
    <m/>
    <m/>
  </r>
  <r>
    <x v="3913"/>
    <m/>
    <m/>
    <m/>
    <m/>
    <m/>
    <m/>
    <m/>
    <m/>
    <m/>
    <m/>
    <m/>
    <m/>
    <m/>
    <m/>
  </r>
  <r>
    <x v="3914"/>
    <m/>
    <m/>
    <m/>
    <m/>
    <m/>
    <m/>
    <m/>
    <m/>
    <m/>
    <m/>
    <m/>
    <m/>
    <m/>
    <m/>
  </r>
  <r>
    <x v="3915"/>
    <m/>
    <m/>
    <m/>
    <m/>
    <m/>
    <m/>
    <m/>
    <m/>
    <m/>
    <m/>
    <m/>
    <m/>
    <m/>
    <m/>
  </r>
  <r>
    <x v="3916"/>
    <m/>
    <m/>
    <m/>
    <m/>
    <m/>
    <m/>
    <m/>
    <m/>
    <m/>
    <m/>
    <m/>
    <m/>
    <m/>
    <m/>
  </r>
  <r>
    <x v="3917"/>
    <m/>
    <m/>
    <m/>
    <m/>
    <m/>
    <m/>
    <m/>
    <m/>
    <m/>
    <m/>
    <m/>
    <m/>
    <m/>
    <m/>
  </r>
  <r>
    <x v="3918"/>
    <m/>
    <m/>
    <m/>
    <m/>
    <m/>
    <m/>
    <m/>
    <m/>
    <m/>
    <m/>
    <m/>
    <m/>
    <m/>
    <m/>
  </r>
  <r>
    <x v="3919"/>
    <m/>
    <m/>
    <m/>
    <m/>
    <m/>
    <m/>
    <m/>
    <m/>
    <m/>
    <m/>
    <m/>
    <m/>
    <m/>
    <m/>
  </r>
  <r>
    <x v="3920"/>
    <m/>
    <m/>
    <m/>
    <m/>
    <m/>
    <m/>
    <m/>
    <m/>
    <m/>
    <m/>
    <m/>
    <m/>
    <m/>
    <m/>
  </r>
  <r>
    <x v="3921"/>
    <m/>
    <m/>
    <m/>
    <m/>
    <m/>
    <m/>
    <m/>
    <m/>
    <m/>
    <m/>
    <m/>
    <m/>
    <m/>
    <m/>
  </r>
  <r>
    <x v="3922"/>
    <m/>
    <m/>
    <m/>
    <m/>
    <m/>
    <m/>
    <m/>
    <m/>
    <m/>
    <m/>
    <m/>
    <m/>
    <m/>
    <m/>
  </r>
  <r>
    <x v="3923"/>
    <m/>
    <m/>
    <m/>
    <m/>
    <m/>
    <m/>
    <m/>
    <m/>
    <m/>
    <m/>
    <m/>
    <m/>
    <m/>
    <m/>
  </r>
  <r>
    <x v="3924"/>
    <m/>
    <m/>
    <m/>
    <m/>
    <m/>
    <m/>
    <m/>
    <m/>
    <m/>
    <m/>
    <m/>
    <m/>
    <m/>
    <m/>
  </r>
  <r>
    <x v="3925"/>
    <m/>
    <m/>
    <m/>
    <m/>
    <m/>
    <m/>
    <m/>
    <m/>
    <m/>
    <m/>
    <m/>
    <m/>
    <m/>
    <m/>
  </r>
  <r>
    <x v="3926"/>
    <m/>
    <m/>
    <m/>
    <m/>
    <m/>
    <m/>
    <m/>
    <m/>
    <m/>
    <m/>
    <m/>
    <m/>
    <m/>
    <m/>
  </r>
  <r>
    <x v="3927"/>
    <m/>
    <m/>
    <m/>
    <m/>
    <m/>
    <m/>
    <m/>
    <m/>
    <m/>
    <m/>
    <m/>
    <m/>
    <m/>
    <m/>
  </r>
  <r>
    <x v="3928"/>
    <m/>
    <m/>
    <m/>
    <m/>
    <m/>
    <m/>
    <m/>
    <m/>
    <m/>
    <m/>
    <m/>
    <m/>
    <m/>
    <m/>
  </r>
  <r>
    <x v="3929"/>
    <m/>
    <m/>
    <m/>
    <m/>
    <m/>
    <m/>
    <m/>
    <m/>
    <m/>
    <m/>
    <m/>
    <m/>
    <m/>
    <m/>
  </r>
  <r>
    <x v="3930"/>
    <m/>
    <m/>
    <m/>
    <m/>
    <m/>
    <m/>
    <m/>
    <m/>
    <m/>
    <m/>
    <m/>
    <m/>
    <m/>
    <m/>
  </r>
  <r>
    <x v="3931"/>
    <m/>
    <m/>
    <m/>
    <m/>
    <m/>
    <m/>
    <m/>
    <m/>
    <m/>
    <m/>
    <m/>
    <m/>
    <m/>
    <m/>
  </r>
  <r>
    <x v="3932"/>
    <m/>
    <m/>
    <m/>
    <m/>
    <m/>
    <m/>
    <m/>
    <m/>
    <m/>
    <m/>
    <m/>
    <m/>
    <m/>
    <m/>
  </r>
  <r>
    <x v="3933"/>
    <m/>
    <m/>
    <m/>
    <m/>
    <m/>
    <m/>
    <m/>
    <m/>
    <m/>
    <m/>
    <m/>
    <m/>
    <m/>
    <m/>
  </r>
  <r>
    <x v="3934"/>
    <m/>
    <m/>
    <m/>
    <m/>
    <m/>
    <m/>
    <m/>
    <m/>
    <m/>
    <m/>
    <m/>
    <m/>
    <m/>
    <m/>
  </r>
  <r>
    <x v="3935"/>
    <m/>
    <m/>
    <m/>
    <m/>
    <m/>
    <m/>
    <m/>
    <m/>
    <m/>
    <m/>
    <m/>
    <m/>
    <m/>
    <m/>
  </r>
  <r>
    <x v="3936"/>
    <m/>
    <m/>
    <m/>
    <m/>
    <m/>
    <m/>
    <m/>
    <m/>
    <m/>
    <m/>
    <m/>
    <m/>
    <m/>
    <m/>
  </r>
  <r>
    <x v="3937"/>
    <m/>
    <m/>
    <m/>
    <m/>
    <m/>
    <m/>
    <m/>
    <m/>
    <m/>
    <m/>
    <m/>
    <m/>
    <m/>
    <m/>
  </r>
  <r>
    <x v="3938"/>
    <m/>
    <m/>
    <m/>
    <m/>
    <m/>
    <m/>
    <m/>
    <m/>
    <m/>
    <m/>
    <m/>
    <m/>
    <m/>
    <m/>
  </r>
  <r>
    <x v="3939"/>
    <m/>
    <m/>
    <m/>
    <m/>
    <m/>
    <m/>
    <m/>
    <m/>
    <m/>
    <m/>
    <m/>
    <m/>
    <m/>
    <m/>
  </r>
  <r>
    <x v="3940"/>
    <m/>
    <m/>
    <m/>
    <m/>
    <m/>
    <m/>
    <m/>
    <m/>
    <m/>
    <m/>
    <m/>
    <m/>
    <m/>
    <m/>
  </r>
  <r>
    <x v="3941"/>
    <m/>
    <m/>
    <m/>
    <m/>
    <m/>
    <m/>
    <m/>
    <m/>
    <m/>
    <m/>
    <m/>
    <m/>
    <m/>
    <m/>
  </r>
  <r>
    <x v="3942"/>
    <m/>
    <m/>
    <m/>
    <m/>
    <m/>
    <m/>
    <m/>
    <m/>
    <m/>
    <m/>
    <m/>
    <m/>
    <m/>
    <m/>
  </r>
  <r>
    <x v="3943"/>
    <m/>
    <m/>
    <m/>
    <m/>
    <m/>
    <m/>
    <m/>
    <m/>
    <m/>
    <m/>
    <m/>
    <m/>
    <m/>
    <m/>
  </r>
  <r>
    <x v="3944"/>
    <m/>
    <m/>
    <m/>
    <m/>
    <m/>
    <m/>
    <m/>
    <m/>
    <m/>
    <m/>
    <m/>
    <m/>
    <m/>
    <m/>
  </r>
  <r>
    <x v="3945"/>
    <m/>
    <m/>
    <m/>
    <m/>
    <m/>
    <m/>
    <m/>
    <m/>
    <m/>
    <m/>
    <m/>
    <m/>
    <m/>
    <m/>
  </r>
  <r>
    <x v="3946"/>
    <m/>
    <m/>
    <m/>
    <m/>
    <m/>
    <m/>
    <m/>
    <m/>
    <m/>
    <m/>
    <m/>
    <m/>
    <m/>
    <m/>
  </r>
  <r>
    <x v="3947"/>
    <m/>
    <m/>
    <m/>
    <m/>
    <m/>
    <m/>
    <m/>
    <m/>
    <m/>
    <m/>
    <m/>
    <m/>
    <m/>
    <m/>
  </r>
  <r>
    <x v="3948"/>
    <m/>
    <m/>
    <m/>
    <m/>
    <m/>
    <m/>
    <m/>
    <m/>
    <m/>
    <m/>
    <m/>
    <m/>
    <m/>
    <m/>
  </r>
  <r>
    <x v="3949"/>
    <m/>
    <m/>
    <m/>
    <m/>
    <m/>
    <m/>
    <m/>
    <m/>
    <m/>
    <m/>
    <m/>
    <m/>
    <m/>
    <m/>
  </r>
  <r>
    <x v="3950"/>
    <m/>
    <m/>
    <m/>
    <m/>
    <m/>
    <m/>
    <m/>
    <m/>
    <m/>
    <m/>
    <m/>
    <m/>
    <m/>
    <m/>
  </r>
  <r>
    <x v="3951"/>
    <m/>
    <m/>
    <m/>
    <m/>
    <m/>
    <m/>
    <m/>
    <m/>
    <m/>
    <m/>
    <m/>
    <m/>
    <m/>
    <m/>
  </r>
  <r>
    <x v="3952"/>
    <m/>
    <m/>
    <m/>
    <m/>
    <m/>
    <m/>
    <m/>
    <m/>
    <m/>
    <m/>
    <m/>
    <m/>
    <m/>
    <m/>
  </r>
  <r>
    <x v="3953"/>
    <m/>
    <m/>
    <m/>
    <m/>
    <m/>
    <m/>
    <m/>
    <m/>
    <m/>
    <m/>
    <m/>
    <m/>
    <m/>
    <m/>
  </r>
  <r>
    <x v="3954"/>
    <m/>
    <m/>
    <m/>
    <m/>
    <m/>
    <m/>
    <m/>
    <m/>
    <m/>
    <m/>
    <m/>
    <m/>
    <m/>
    <m/>
  </r>
  <r>
    <x v="3955"/>
    <m/>
    <m/>
    <m/>
    <m/>
    <m/>
    <m/>
    <m/>
    <m/>
    <m/>
    <m/>
    <m/>
    <m/>
    <m/>
    <m/>
  </r>
  <r>
    <x v="3956"/>
    <m/>
    <m/>
    <m/>
    <m/>
    <m/>
    <m/>
    <m/>
    <m/>
    <m/>
    <m/>
    <m/>
    <m/>
    <m/>
    <m/>
  </r>
  <r>
    <x v="3957"/>
    <m/>
    <m/>
    <m/>
    <m/>
    <m/>
    <m/>
    <m/>
    <m/>
    <m/>
    <m/>
    <m/>
    <m/>
    <m/>
    <m/>
  </r>
  <r>
    <x v="3958"/>
    <m/>
    <m/>
    <m/>
    <m/>
    <m/>
    <m/>
    <m/>
    <m/>
    <m/>
    <m/>
    <m/>
    <m/>
    <m/>
    <m/>
  </r>
  <r>
    <x v="3959"/>
    <m/>
    <m/>
    <m/>
    <m/>
    <m/>
    <m/>
    <m/>
    <m/>
    <m/>
    <m/>
    <m/>
    <m/>
    <m/>
    <m/>
  </r>
  <r>
    <x v="3960"/>
    <m/>
    <m/>
    <m/>
    <m/>
    <m/>
    <m/>
    <m/>
    <m/>
    <m/>
    <m/>
    <m/>
    <m/>
    <m/>
    <m/>
  </r>
  <r>
    <x v="3961"/>
    <m/>
    <m/>
    <m/>
    <m/>
    <m/>
    <m/>
    <m/>
    <m/>
    <m/>
    <m/>
    <m/>
    <m/>
    <m/>
    <m/>
  </r>
  <r>
    <x v="3962"/>
    <m/>
    <m/>
    <m/>
    <m/>
    <m/>
    <m/>
    <m/>
    <m/>
    <m/>
    <m/>
    <m/>
    <m/>
    <m/>
    <m/>
  </r>
  <r>
    <x v="3963"/>
    <m/>
    <m/>
    <m/>
    <m/>
    <m/>
    <m/>
    <m/>
    <m/>
    <m/>
    <m/>
    <m/>
    <m/>
    <m/>
    <m/>
  </r>
  <r>
    <x v="3964"/>
    <m/>
    <m/>
    <m/>
    <m/>
    <m/>
    <m/>
    <m/>
    <m/>
    <m/>
    <m/>
    <m/>
    <m/>
    <m/>
    <m/>
  </r>
  <r>
    <x v="3965"/>
    <m/>
    <m/>
    <m/>
    <m/>
    <m/>
    <m/>
    <m/>
    <m/>
    <m/>
    <m/>
    <m/>
    <m/>
    <m/>
    <m/>
  </r>
  <r>
    <x v="3966"/>
    <m/>
    <m/>
    <m/>
    <m/>
    <m/>
    <m/>
    <m/>
    <m/>
    <m/>
    <m/>
    <m/>
    <m/>
    <m/>
    <m/>
  </r>
  <r>
    <x v="3967"/>
    <m/>
    <m/>
    <m/>
    <m/>
    <m/>
    <m/>
    <m/>
    <m/>
    <m/>
    <m/>
    <m/>
    <m/>
    <m/>
    <m/>
  </r>
  <r>
    <x v="3968"/>
    <m/>
    <m/>
    <m/>
    <m/>
    <m/>
    <m/>
    <m/>
    <m/>
    <m/>
    <m/>
    <m/>
    <m/>
    <m/>
    <m/>
  </r>
  <r>
    <x v="3969"/>
    <m/>
    <m/>
    <m/>
    <m/>
    <m/>
    <m/>
    <m/>
    <m/>
    <m/>
    <m/>
    <m/>
    <m/>
    <m/>
    <m/>
  </r>
  <r>
    <x v="3970"/>
    <m/>
    <m/>
    <m/>
    <m/>
    <m/>
    <m/>
    <m/>
    <m/>
    <m/>
    <m/>
    <m/>
    <m/>
    <m/>
    <m/>
  </r>
  <r>
    <x v="3971"/>
    <m/>
    <m/>
    <m/>
    <m/>
    <m/>
    <m/>
    <m/>
    <m/>
    <m/>
    <m/>
    <m/>
    <m/>
    <m/>
    <m/>
  </r>
  <r>
    <x v="3972"/>
    <m/>
    <m/>
    <m/>
    <m/>
    <m/>
    <m/>
    <m/>
    <m/>
    <m/>
    <m/>
    <m/>
    <m/>
    <m/>
    <m/>
  </r>
  <r>
    <x v="3973"/>
    <m/>
    <m/>
    <m/>
    <m/>
    <m/>
    <m/>
    <m/>
    <m/>
    <m/>
    <m/>
    <m/>
    <m/>
    <m/>
    <m/>
  </r>
  <r>
    <x v="3974"/>
    <m/>
    <m/>
    <m/>
    <m/>
    <m/>
    <m/>
    <m/>
    <m/>
    <m/>
    <m/>
    <m/>
    <m/>
    <m/>
    <m/>
  </r>
  <r>
    <x v="3975"/>
    <m/>
    <m/>
    <m/>
    <m/>
    <m/>
    <m/>
    <m/>
    <m/>
    <m/>
    <m/>
    <m/>
    <m/>
    <m/>
    <m/>
  </r>
  <r>
    <x v="3976"/>
    <m/>
    <m/>
    <m/>
    <m/>
    <m/>
    <m/>
    <m/>
    <m/>
    <m/>
    <m/>
    <m/>
    <m/>
    <m/>
    <m/>
  </r>
  <r>
    <x v="3977"/>
    <m/>
    <m/>
    <m/>
    <m/>
    <m/>
    <m/>
    <m/>
    <m/>
    <m/>
    <m/>
    <m/>
    <m/>
    <m/>
    <m/>
  </r>
  <r>
    <x v="3978"/>
    <m/>
    <m/>
    <m/>
    <m/>
    <m/>
    <m/>
    <m/>
    <m/>
    <m/>
    <m/>
    <m/>
    <m/>
    <m/>
    <m/>
  </r>
  <r>
    <x v="3979"/>
    <m/>
    <m/>
    <m/>
    <m/>
    <m/>
    <m/>
    <m/>
    <m/>
    <m/>
    <m/>
    <m/>
    <m/>
    <m/>
    <m/>
  </r>
  <r>
    <x v="3980"/>
    <m/>
    <m/>
    <m/>
    <m/>
    <m/>
    <m/>
    <m/>
    <m/>
    <m/>
    <m/>
    <m/>
    <m/>
    <m/>
    <m/>
  </r>
  <r>
    <x v="3981"/>
    <m/>
    <m/>
    <m/>
    <m/>
    <m/>
    <m/>
    <m/>
    <m/>
    <m/>
    <m/>
    <m/>
    <m/>
    <m/>
    <m/>
  </r>
  <r>
    <x v="3982"/>
    <m/>
    <m/>
    <m/>
    <m/>
    <m/>
    <m/>
    <m/>
    <m/>
    <m/>
    <m/>
    <m/>
    <m/>
    <m/>
    <m/>
  </r>
  <r>
    <x v="3983"/>
    <m/>
    <m/>
    <m/>
    <m/>
    <m/>
    <m/>
    <m/>
    <m/>
    <m/>
    <m/>
    <m/>
    <m/>
    <m/>
    <m/>
  </r>
  <r>
    <x v="3984"/>
    <m/>
    <m/>
    <m/>
    <m/>
    <m/>
    <m/>
    <m/>
    <m/>
    <m/>
    <m/>
    <m/>
    <m/>
    <m/>
    <m/>
  </r>
  <r>
    <x v="3985"/>
    <m/>
    <m/>
    <m/>
    <m/>
    <m/>
    <m/>
    <m/>
    <m/>
    <m/>
    <m/>
    <m/>
    <m/>
    <m/>
    <m/>
  </r>
  <r>
    <x v="3986"/>
    <m/>
    <m/>
    <m/>
    <m/>
    <m/>
    <m/>
    <m/>
    <m/>
    <m/>
    <m/>
    <m/>
    <m/>
    <m/>
    <m/>
  </r>
  <r>
    <x v="3987"/>
    <m/>
    <m/>
    <m/>
    <m/>
    <m/>
    <m/>
    <m/>
    <m/>
    <m/>
    <m/>
    <m/>
    <m/>
    <m/>
    <m/>
  </r>
  <r>
    <x v="3988"/>
    <m/>
    <m/>
    <m/>
    <m/>
    <m/>
    <m/>
    <m/>
    <m/>
    <m/>
    <m/>
    <m/>
    <m/>
    <m/>
    <m/>
  </r>
  <r>
    <x v="3989"/>
    <m/>
    <m/>
    <m/>
    <m/>
    <m/>
    <m/>
    <m/>
    <m/>
    <m/>
    <m/>
    <m/>
    <m/>
    <m/>
    <m/>
  </r>
  <r>
    <x v="3990"/>
    <m/>
    <m/>
    <m/>
    <m/>
    <m/>
    <m/>
    <m/>
    <m/>
    <m/>
    <m/>
    <m/>
    <m/>
    <m/>
    <m/>
  </r>
  <r>
    <x v="3991"/>
    <m/>
    <m/>
    <m/>
    <m/>
    <m/>
    <m/>
    <m/>
    <m/>
    <m/>
    <m/>
    <m/>
    <m/>
    <m/>
    <m/>
  </r>
  <r>
    <x v="3992"/>
    <m/>
    <m/>
    <m/>
    <m/>
    <m/>
    <m/>
    <m/>
    <m/>
    <m/>
    <m/>
    <m/>
    <m/>
    <m/>
    <m/>
  </r>
  <r>
    <x v="3993"/>
    <m/>
    <m/>
    <m/>
    <m/>
    <m/>
    <m/>
    <m/>
    <m/>
    <m/>
    <m/>
    <m/>
    <m/>
    <m/>
    <m/>
  </r>
  <r>
    <x v="3994"/>
    <m/>
    <m/>
    <m/>
    <m/>
    <m/>
    <m/>
    <m/>
    <m/>
    <m/>
    <m/>
    <m/>
    <m/>
    <m/>
    <m/>
  </r>
  <r>
    <x v="3995"/>
    <m/>
    <m/>
    <m/>
    <m/>
    <m/>
    <m/>
    <m/>
    <m/>
    <m/>
    <m/>
    <m/>
    <m/>
    <m/>
    <m/>
  </r>
  <r>
    <x v="3996"/>
    <m/>
    <m/>
    <m/>
    <m/>
    <m/>
    <m/>
    <m/>
    <m/>
    <m/>
    <m/>
    <m/>
    <m/>
    <m/>
    <m/>
  </r>
  <r>
    <x v="3997"/>
    <m/>
    <m/>
    <m/>
    <m/>
    <m/>
    <m/>
    <m/>
    <m/>
    <m/>
    <m/>
    <m/>
    <m/>
    <m/>
    <m/>
  </r>
  <r>
    <x v="3998"/>
    <m/>
    <m/>
    <m/>
    <m/>
    <m/>
    <m/>
    <m/>
    <m/>
    <m/>
    <m/>
    <m/>
    <m/>
    <m/>
    <m/>
  </r>
  <r>
    <x v="3999"/>
    <m/>
    <m/>
    <m/>
    <m/>
    <m/>
    <m/>
    <m/>
    <m/>
    <m/>
    <m/>
    <m/>
    <m/>
    <m/>
    <m/>
  </r>
  <r>
    <x v="4000"/>
    <m/>
    <m/>
    <m/>
    <m/>
    <m/>
    <m/>
    <m/>
    <m/>
    <m/>
    <m/>
    <m/>
    <m/>
    <m/>
    <m/>
  </r>
  <r>
    <x v="4001"/>
    <m/>
    <m/>
    <m/>
    <m/>
    <m/>
    <m/>
    <m/>
    <m/>
    <m/>
    <m/>
    <m/>
    <m/>
    <m/>
    <m/>
  </r>
  <r>
    <x v="4002"/>
    <m/>
    <m/>
    <m/>
    <m/>
    <m/>
    <m/>
    <m/>
    <m/>
    <m/>
    <m/>
    <m/>
    <m/>
    <m/>
    <m/>
  </r>
  <r>
    <x v="4003"/>
    <m/>
    <m/>
    <m/>
    <m/>
    <m/>
    <m/>
    <m/>
    <m/>
    <m/>
    <m/>
    <m/>
    <m/>
    <m/>
    <m/>
  </r>
  <r>
    <x v="4004"/>
    <m/>
    <m/>
    <m/>
    <m/>
    <m/>
    <m/>
    <m/>
    <m/>
    <m/>
    <m/>
    <m/>
    <m/>
    <m/>
    <m/>
  </r>
  <r>
    <x v="4005"/>
    <m/>
    <m/>
    <m/>
    <m/>
    <m/>
    <m/>
    <m/>
    <m/>
    <m/>
    <m/>
    <m/>
    <m/>
    <m/>
    <m/>
  </r>
  <r>
    <x v="4006"/>
    <m/>
    <m/>
    <m/>
    <m/>
    <m/>
    <m/>
    <m/>
    <m/>
    <m/>
    <m/>
    <m/>
    <m/>
    <m/>
    <m/>
  </r>
  <r>
    <x v="4007"/>
    <m/>
    <m/>
    <m/>
    <m/>
    <m/>
    <m/>
    <m/>
    <m/>
    <m/>
    <m/>
    <m/>
    <m/>
    <m/>
    <m/>
  </r>
  <r>
    <x v="4008"/>
    <m/>
    <m/>
    <m/>
    <m/>
    <m/>
    <m/>
    <m/>
    <m/>
    <m/>
    <m/>
    <m/>
    <m/>
    <m/>
    <m/>
  </r>
  <r>
    <x v="4009"/>
    <m/>
    <m/>
    <m/>
    <m/>
    <m/>
    <m/>
    <m/>
    <m/>
    <m/>
    <m/>
    <m/>
    <m/>
    <m/>
    <m/>
  </r>
  <r>
    <x v="4010"/>
    <m/>
    <m/>
    <m/>
    <m/>
    <m/>
    <m/>
    <m/>
    <m/>
    <m/>
    <m/>
    <m/>
    <m/>
    <m/>
    <m/>
  </r>
  <r>
    <x v="4011"/>
    <m/>
    <m/>
    <m/>
    <m/>
    <m/>
    <m/>
    <m/>
    <m/>
    <m/>
    <m/>
    <m/>
    <m/>
    <m/>
    <m/>
  </r>
  <r>
    <x v="4012"/>
    <m/>
    <m/>
    <m/>
    <m/>
    <m/>
    <m/>
    <m/>
    <m/>
    <m/>
    <m/>
    <m/>
    <m/>
    <m/>
    <m/>
  </r>
  <r>
    <x v="4013"/>
    <m/>
    <m/>
    <m/>
    <m/>
    <m/>
    <m/>
    <m/>
    <m/>
    <m/>
    <m/>
    <m/>
    <m/>
    <m/>
    <m/>
  </r>
  <r>
    <x v="4014"/>
    <m/>
    <m/>
    <m/>
    <m/>
    <m/>
    <m/>
    <m/>
    <m/>
    <m/>
    <m/>
    <m/>
    <m/>
    <m/>
    <m/>
  </r>
  <r>
    <x v="4015"/>
    <m/>
    <m/>
    <m/>
    <m/>
    <m/>
    <m/>
    <m/>
    <m/>
    <m/>
    <m/>
    <m/>
    <m/>
    <m/>
    <m/>
  </r>
  <r>
    <x v="4016"/>
    <m/>
    <m/>
    <m/>
    <m/>
    <m/>
    <m/>
    <m/>
    <m/>
    <m/>
    <m/>
    <m/>
    <m/>
    <m/>
    <m/>
  </r>
  <r>
    <x v="4017"/>
    <m/>
    <m/>
    <m/>
    <m/>
    <m/>
    <m/>
    <m/>
    <m/>
    <m/>
    <m/>
    <m/>
    <m/>
    <m/>
    <m/>
  </r>
  <r>
    <x v="4018"/>
    <m/>
    <m/>
    <m/>
    <m/>
    <m/>
    <m/>
    <m/>
    <m/>
    <m/>
    <m/>
    <m/>
    <m/>
    <m/>
    <m/>
  </r>
  <r>
    <x v="4019"/>
    <m/>
    <m/>
    <m/>
    <m/>
    <m/>
    <m/>
    <m/>
    <m/>
    <m/>
    <m/>
    <m/>
    <m/>
    <m/>
    <m/>
  </r>
  <r>
    <x v="4020"/>
    <m/>
    <m/>
    <m/>
    <m/>
    <m/>
    <m/>
    <m/>
    <m/>
    <m/>
    <m/>
    <m/>
    <m/>
    <m/>
    <m/>
  </r>
  <r>
    <x v="4021"/>
    <m/>
    <m/>
    <m/>
    <m/>
    <m/>
    <m/>
    <m/>
    <m/>
    <m/>
    <m/>
    <m/>
    <m/>
    <m/>
    <m/>
  </r>
  <r>
    <x v="4022"/>
    <m/>
    <m/>
    <m/>
    <m/>
    <m/>
    <m/>
    <m/>
    <m/>
    <m/>
    <m/>
    <m/>
    <m/>
    <m/>
    <m/>
  </r>
  <r>
    <x v="4023"/>
    <m/>
    <m/>
    <m/>
    <m/>
    <m/>
    <m/>
    <m/>
    <m/>
    <m/>
    <m/>
    <m/>
    <m/>
    <m/>
    <m/>
  </r>
  <r>
    <x v="4024"/>
    <m/>
    <m/>
    <m/>
    <m/>
    <m/>
    <m/>
    <m/>
    <m/>
    <m/>
    <m/>
    <m/>
    <m/>
    <m/>
    <m/>
  </r>
  <r>
    <x v="4025"/>
    <m/>
    <m/>
    <m/>
    <m/>
    <m/>
    <m/>
    <m/>
    <m/>
    <m/>
    <m/>
    <m/>
    <m/>
    <m/>
    <m/>
  </r>
  <r>
    <x v="4026"/>
    <m/>
    <m/>
    <m/>
    <m/>
    <m/>
    <m/>
    <m/>
    <m/>
    <m/>
    <m/>
    <m/>
    <m/>
    <m/>
    <m/>
  </r>
  <r>
    <x v="4027"/>
    <m/>
    <m/>
    <m/>
    <m/>
    <m/>
    <m/>
    <m/>
    <m/>
    <m/>
    <m/>
    <m/>
    <m/>
    <m/>
    <m/>
  </r>
  <r>
    <x v="4028"/>
    <m/>
    <m/>
    <m/>
    <m/>
    <m/>
    <m/>
    <m/>
    <m/>
    <m/>
    <m/>
    <m/>
    <m/>
    <m/>
    <m/>
  </r>
  <r>
    <x v="4029"/>
    <m/>
    <m/>
    <m/>
    <m/>
    <m/>
    <m/>
    <m/>
    <m/>
    <m/>
    <m/>
    <m/>
    <m/>
    <m/>
    <m/>
  </r>
  <r>
    <x v="4030"/>
    <m/>
    <m/>
    <m/>
    <m/>
    <m/>
    <m/>
    <m/>
    <m/>
    <m/>
    <m/>
    <m/>
    <m/>
    <m/>
    <m/>
  </r>
  <r>
    <x v="4031"/>
    <m/>
    <m/>
    <m/>
    <m/>
    <m/>
    <m/>
    <m/>
    <m/>
    <m/>
    <m/>
    <m/>
    <m/>
    <m/>
    <m/>
  </r>
  <r>
    <x v="4032"/>
    <m/>
    <m/>
    <m/>
    <m/>
    <m/>
    <m/>
    <m/>
    <m/>
    <m/>
    <m/>
    <m/>
    <m/>
    <m/>
    <m/>
  </r>
  <r>
    <x v="4033"/>
    <m/>
    <m/>
    <m/>
    <m/>
    <m/>
    <m/>
    <m/>
    <m/>
    <m/>
    <m/>
    <m/>
    <m/>
    <m/>
    <m/>
  </r>
  <r>
    <x v="4034"/>
    <m/>
    <m/>
    <m/>
    <m/>
    <m/>
    <m/>
    <m/>
    <m/>
    <m/>
    <m/>
    <m/>
    <m/>
    <m/>
    <m/>
  </r>
  <r>
    <x v="4035"/>
    <m/>
    <m/>
    <m/>
    <m/>
    <m/>
    <m/>
    <m/>
    <m/>
    <m/>
    <m/>
    <m/>
    <m/>
    <m/>
    <m/>
  </r>
  <r>
    <x v="4036"/>
    <m/>
    <m/>
    <m/>
    <m/>
    <m/>
    <m/>
    <m/>
    <m/>
    <m/>
    <m/>
    <m/>
    <m/>
    <m/>
    <m/>
  </r>
  <r>
    <x v="4037"/>
    <m/>
    <m/>
    <m/>
    <m/>
    <m/>
    <m/>
    <m/>
    <m/>
    <m/>
    <m/>
    <m/>
    <m/>
    <m/>
    <m/>
  </r>
  <r>
    <x v="4038"/>
    <m/>
    <m/>
    <m/>
    <m/>
    <m/>
    <m/>
    <m/>
    <m/>
    <m/>
    <m/>
    <m/>
    <m/>
    <m/>
    <m/>
  </r>
  <r>
    <x v="4039"/>
    <m/>
    <m/>
    <m/>
    <m/>
    <m/>
    <m/>
    <m/>
    <m/>
    <m/>
    <m/>
    <m/>
    <m/>
    <m/>
    <m/>
  </r>
  <r>
    <x v="4040"/>
    <m/>
    <m/>
    <m/>
    <m/>
    <m/>
    <m/>
    <m/>
    <m/>
    <m/>
    <m/>
    <m/>
    <m/>
    <m/>
    <m/>
  </r>
  <r>
    <x v="4041"/>
    <m/>
    <m/>
    <m/>
    <m/>
    <m/>
    <m/>
    <m/>
    <m/>
    <m/>
    <m/>
    <m/>
    <m/>
    <m/>
    <m/>
  </r>
  <r>
    <x v="4042"/>
    <m/>
    <m/>
    <m/>
    <m/>
    <m/>
    <m/>
    <m/>
    <m/>
    <m/>
    <m/>
    <m/>
    <m/>
    <m/>
    <m/>
  </r>
  <r>
    <x v="4043"/>
    <m/>
    <m/>
    <m/>
    <m/>
    <m/>
    <m/>
    <m/>
    <m/>
    <m/>
    <m/>
    <m/>
    <m/>
    <m/>
    <m/>
  </r>
  <r>
    <x v="4044"/>
    <m/>
    <m/>
    <m/>
    <m/>
    <m/>
    <m/>
    <m/>
    <m/>
    <m/>
    <m/>
    <m/>
    <m/>
    <m/>
    <m/>
  </r>
  <r>
    <x v="4045"/>
    <m/>
    <m/>
    <m/>
    <m/>
    <m/>
    <m/>
    <m/>
    <m/>
    <m/>
    <m/>
    <m/>
    <m/>
    <m/>
    <m/>
  </r>
  <r>
    <x v="4046"/>
    <m/>
    <m/>
    <m/>
    <m/>
    <m/>
    <m/>
    <m/>
    <m/>
    <m/>
    <m/>
    <m/>
    <m/>
    <m/>
    <m/>
  </r>
  <r>
    <x v="4047"/>
    <m/>
    <m/>
    <m/>
    <m/>
    <m/>
    <m/>
    <m/>
    <m/>
    <m/>
    <m/>
    <m/>
    <m/>
    <m/>
    <m/>
  </r>
  <r>
    <x v="4048"/>
    <m/>
    <m/>
    <m/>
    <m/>
    <m/>
    <m/>
    <m/>
    <m/>
    <m/>
    <m/>
    <m/>
    <m/>
    <m/>
    <m/>
  </r>
  <r>
    <x v="4049"/>
    <m/>
    <m/>
    <m/>
    <m/>
    <m/>
    <m/>
    <m/>
    <m/>
    <m/>
    <m/>
    <m/>
    <m/>
    <m/>
    <m/>
  </r>
  <r>
    <x v="4050"/>
    <m/>
    <m/>
    <m/>
    <m/>
    <m/>
    <m/>
    <m/>
    <m/>
    <m/>
    <m/>
    <m/>
    <m/>
    <m/>
    <m/>
  </r>
  <r>
    <x v="4051"/>
    <m/>
    <m/>
    <m/>
    <m/>
    <m/>
    <m/>
    <m/>
    <m/>
    <m/>
    <m/>
    <m/>
    <m/>
    <m/>
    <m/>
  </r>
  <r>
    <x v="4052"/>
    <m/>
    <m/>
    <m/>
    <m/>
    <m/>
    <m/>
    <m/>
    <m/>
    <m/>
    <m/>
    <m/>
    <m/>
    <m/>
    <m/>
  </r>
  <r>
    <x v="4053"/>
    <m/>
    <m/>
    <m/>
    <m/>
    <m/>
    <m/>
    <m/>
    <m/>
    <m/>
    <m/>
    <m/>
    <m/>
    <m/>
    <m/>
  </r>
  <r>
    <x v="4054"/>
    <m/>
    <m/>
    <m/>
    <m/>
    <m/>
    <m/>
    <m/>
    <m/>
    <m/>
    <m/>
    <m/>
    <m/>
    <m/>
    <m/>
  </r>
  <r>
    <x v="4055"/>
    <m/>
    <m/>
    <m/>
    <m/>
    <m/>
    <m/>
    <m/>
    <m/>
    <m/>
    <m/>
    <m/>
    <m/>
    <m/>
    <m/>
  </r>
  <r>
    <x v="4056"/>
    <m/>
    <m/>
    <m/>
    <m/>
    <m/>
    <m/>
    <m/>
    <m/>
    <m/>
    <m/>
    <m/>
    <m/>
    <m/>
    <m/>
  </r>
  <r>
    <x v="4057"/>
    <m/>
    <m/>
    <m/>
    <m/>
    <m/>
    <m/>
    <m/>
    <m/>
    <m/>
    <m/>
    <m/>
    <m/>
    <m/>
    <m/>
  </r>
  <r>
    <x v="4058"/>
    <m/>
    <m/>
    <m/>
    <m/>
    <m/>
    <m/>
    <m/>
    <m/>
    <m/>
    <m/>
    <m/>
    <m/>
    <m/>
    <m/>
  </r>
  <r>
    <x v="4059"/>
    <m/>
    <m/>
    <m/>
    <m/>
    <m/>
    <m/>
    <m/>
    <m/>
    <m/>
    <m/>
    <m/>
    <m/>
    <m/>
    <m/>
  </r>
  <r>
    <x v="4060"/>
    <m/>
    <m/>
    <m/>
    <m/>
    <m/>
    <m/>
    <m/>
    <m/>
    <m/>
    <m/>
    <m/>
    <m/>
    <m/>
    <m/>
  </r>
  <r>
    <x v="4061"/>
    <m/>
    <m/>
    <m/>
    <m/>
    <m/>
    <m/>
    <m/>
    <m/>
    <m/>
    <m/>
    <m/>
    <m/>
    <m/>
    <m/>
  </r>
  <r>
    <x v="4062"/>
    <m/>
    <m/>
    <m/>
    <m/>
    <m/>
    <m/>
    <m/>
    <m/>
    <m/>
    <m/>
    <m/>
    <m/>
    <m/>
    <m/>
  </r>
  <r>
    <x v="4063"/>
    <m/>
    <m/>
    <m/>
    <m/>
    <m/>
    <m/>
    <m/>
    <m/>
    <m/>
    <m/>
    <m/>
    <m/>
    <m/>
    <m/>
  </r>
  <r>
    <x v="4064"/>
    <m/>
    <m/>
    <m/>
    <m/>
    <m/>
    <m/>
    <m/>
    <m/>
    <m/>
    <m/>
    <m/>
    <m/>
    <m/>
    <m/>
  </r>
  <r>
    <x v="4065"/>
    <m/>
    <m/>
    <m/>
    <m/>
    <m/>
    <m/>
    <m/>
    <m/>
    <m/>
    <m/>
    <m/>
    <m/>
    <m/>
    <m/>
  </r>
  <r>
    <x v="4066"/>
    <m/>
    <m/>
    <m/>
    <m/>
    <m/>
    <m/>
    <m/>
    <m/>
    <m/>
    <m/>
    <m/>
    <m/>
    <m/>
    <m/>
  </r>
  <r>
    <x v="4067"/>
    <m/>
    <m/>
    <m/>
    <m/>
    <m/>
    <m/>
    <m/>
    <m/>
    <m/>
    <m/>
    <m/>
    <m/>
    <m/>
    <m/>
  </r>
  <r>
    <x v="4068"/>
    <m/>
    <m/>
    <m/>
    <m/>
    <m/>
    <m/>
    <m/>
    <m/>
    <m/>
    <m/>
    <m/>
    <m/>
    <m/>
    <m/>
  </r>
  <r>
    <x v="4069"/>
    <m/>
    <m/>
    <m/>
    <m/>
    <m/>
    <m/>
    <m/>
    <m/>
    <m/>
    <m/>
    <m/>
    <m/>
    <m/>
    <m/>
  </r>
  <r>
    <x v="4070"/>
    <m/>
    <m/>
    <m/>
    <m/>
    <m/>
    <m/>
    <m/>
    <m/>
    <m/>
    <m/>
    <m/>
    <m/>
    <m/>
    <m/>
  </r>
  <r>
    <x v="4071"/>
    <m/>
    <m/>
    <m/>
    <m/>
    <m/>
    <m/>
    <m/>
    <m/>
    <m/>
    <m/>
    <m/>
    <m/>
    <m/>
    <m/>
  </r>
  <r>
    <x v="4072"/>
    <m/>
    <m/>
    <m/>
    <m/>
    <m/>
    <m/>
    <m/>
    <m/>
    <m/>
    <m/>
    <m/>
    <m/>
    <m/>
    <m/>
  </r>
  <r>
    <x v="4073"/>
    <m/>
    <m/>
    <m/>
    <m/>
    <m/>
    <m/>
    <m/>
    <m/>
    <m/>
    <m/>
    <m/>
    <m/>
    <m/>
    <m/>
  </r>
  <r>
    <x v="4074"/>
    <m/>
    <m/>
    <m/>
    <m/>
    <m/>
    <m/>
    <m/>
    <m/>
    <m/>
    <m/>
    <m/>
    <m/>
    <m/>
    <m/>
  </r>
  <r>
    <x v="4075"/>
    <m/>
    <m/>
    <m/>
    <m/>
    <m/>
    <m/>
    <m/>
    <m/>
    <m/>
    <m/>
    <m/>
    <m/>
    <m/>
    <m/>
  </r>
  <r>
    <x v="4076"/>
    <m/>
    <m/>
    <m/>
    <m/>
    <m/>
    <m/>
    <m/>
    <m/>
    <m/>
    <m/>
    <m/>
    <m/>
    <m/>
    <m/>
  </r>
  <r>
    <x v="4077"/>
    <m/>
    <m/>
    <m/>
    <m/>
    <m/>
    <m/>
    <m/>
    <m/>
    <m/>
    <m/>
    <m/>
    <m/>
    <m/>
    <m/>
  </r>
  <r>
    <x v="4078"/>
    <m/>
    <m/>
    <m/>
    <m/>
    <m/>
    <m/>
    <m/>
    <m/>
    <m/>
    <m/>
    <m/>
    <m/>
    <m/>
    <m/>
  </r>
  <r>
    <x v="4079"/>
    <m/>
    <m/>
    <m/>
    <m/>
    <m/>
    <m/>
    <m/>
    <m/>
    <m/>
    <m/>
    <m/>
    <m/>
    <m/>
    <m/>
  </r>
  <r>
    <x v="4080"/>
    <m/>
    <m/>
    <m/>
    <m/>
    <m/>
    <m/>
    <m/>
    <m/>
    <m/>
    <m/>
    <m/>
    <m/>
    <m/>
    <m/>
  </r>
  <r>
    <x v="4081"/>
    <m/>
    <m/>
    <m/>
    <m/>
    <m/>
    <m/>
    <m/>
    <m/>
    <m/>
    <m/>
    <m/>
    <m/>
    <m/>
    <m/>
  </r>
  <r>
    <x v="4082"/>
    <m/>
    <m/>
    <m/>
    <m/>
    <m/>
    <m/>
    <m/>
    <m/>
    <m/>
    <m/>
    <m/>
    <m/>
    <m/>
    <m/>
  </r>
  <r>
    <x v="4083"/>
    <m/>
    <m/>
    <m/>
    <m/>
    <m/>
    <m/>
    <m/>
    <m/>
    <m/>
    <m/>
    <m/>
    <m/>
    <m/>
    <m/>
  </r>
  <r>
    <x v="4084"/>
    <m/>
    <m/>
    <m/>
    <m/>
    <m/>
    <m/>
    <m/>
    <m/>
    <m/>
    <m/>
    <m/>
    <m/>
    <m/>
    <m/>
  </r>
  <r>
    <x v="4085"/>
    <m/>
    <m/>
    <m/>
    <m/>
    <m/>
    <m/>
    <m/>
    <m/>
    <m/>
    <m/>
    <m/>
    <m/>
    <m/>
    <m/>
  </r>
  <r>
    <x v="4086"/>
    <m/>
    <m/>
    <m/>
    <m/>
    <m/>
    <m/>
    <m/>
    <m/>
    <m/>
    <m/>
    <m/>
    <m/>
    <m/>
    <m/>
  </r>
  <r>
    <x v="4087"/>
    <m/>
    <m/>
    <m/>
    <m/>
    <m/>
    <m/>
    <m/>
    <m/>
    <m/>
    <m/>
    <m/>
    <m/>
    <m/>
    <m/>
  </r>
  <r>
    <x v="4088"/>
    <m/>
    <m/>
    <m/>
    <m/>
    <m/>
    <m/>
    <m/>
    <m/>
    <m/>
    <m/>
    <m/>
    <m/>
    <m/>
    <m/>
  </r>
  <r>
    <x v="4089"/>
    <m/>
    <m/>
    <m/>
    <m/>
    <m/>
    <m/>
    <m/>
    <m/>
    <m/>
    <m/>
    <m/>
    <m/>
    <m/>
    <m/>
  </r>
  <r>
    <x v="4090"/>
    <m/>
    <m/>
    <m/>
    <m/>
    <m/>
    <m/>
    <m/>
    <m/>
    <m/>
    <m/>
    <m/>
    <m/>
    <m/>
    <m/>
  </r>
  <r>
    <x v="4091"/>
    <m/>
    <m/>
    <m/>
    <m/>
    <m/>
    <m/>
    <m/>
    <m/>
    <m/>
    <m/>
    <m/>
    <m/>
    <m/>
    <m/>
  </r>
  <r>
    <x v="4092"/>
    <m/>
    <m/>
    <m/>
    <m/>
    <m/>
    <m/>
    <m/>
    <m/>
    <m/>
    <m/>
    <m/>
    <m/>
    <m/>
    <m/>
  </r>
  <r>
    <x v="4093"/>
    <m/>
    <m/>
    <m/>
    <m/>
    <m/>
    <m/>
    <m/>
    <m/>
    <m/>
    <m/>
    <m/>
    <m/>
    <m/>
    <m/>
  </r>
  <r>
    <x v="4094"/>
    <m/>
    <m/>
    <m/>
    <m/>
    <m/>
    <m/>
    <m/>
    <m/>
    <m/>
    <m/>
    <m/>
    <m/>
    <m/>
    <m/>
  </r>
  <r>
    <x v="4095"/>
    <m/>
    <m/>
    <m/>
    <m/>
    <m/>
    <m/>
    <m/>
    <m/>
    <m/>
    <m/>
    <m/>
    <m/>
    <m/>
    <m/>
  </r>
  <r>
    <x v="4096"/>
    <m/>
    <m/>
    <m/>
    <m/>
    <m/>
    <m/>
    <m/>
    <m/>
    <m/>
    <m/>
    <m/>
    <m/>
    <m/>
    <m/>
  </r>
  <r>
    <x v="4097"/>
    <m/>
    <m/>
    <m/>
    <m/>
    <m/>
    <m/>
    <m/>
    <m/>
    <m/>
    <m/>
    <m/>
    <m/>
    <m/>
    <m/>
  </r>
  <r>
    <x v="4098"/>
    <m/>
    <m/>
    <m/>
    <m/>
    <m/>
    <m/>
    <m/>
    <m/>
    <m/>
    <m/>
    <m/>
    <m/>
    <m/>
    <m/>
  </r>
  <r>
    <x v="4099"/>
    <m/>
    <m/>
    <m/>
    <m/>
    <m/>
    <m/>
    <m/>
    <m/>
    <m/>
    <m/>
    <m/>
    <m/>
    <m/>
    <m/>
  </r>
  <r>
    <x v="4100"/>
    <m/>
    <m/>
    <m/>
    <m/>
    <m/>
    <m/>
    <m/>
    <m/>
    <m/>
    <m/>
    <m/>
    <m/>
    <m/>
    <m/>
  </r>
  <r>
    <x v="4101"/>
    <m/>
    <m/>
    <m/>
    <m/>
    <m/>
    <m/>
    <m/>
    <m/>
    <m/>
    <m/>
    <m/>
    <m/>
    <m/>
    <m/>
  </r>
  <r>
    <x v="4102"/>
    <m/>
    <m/>
    <m/>
    <m/>
    <m/>
    <m/>
    <m/>
    <m/>
    <m/>
    <m/>
    <m/>
    <m/>
    <m/>
    <m/>
  </r>
  <r>
    <x v="4103"/>
    <m/>
    <m/>
    <m/>
    <m/>
    <m/>
    <m/>
    <m/>
    <m/>
    <m/>
    <m/>
    <m/>
    <m/>
    <m/>
    <m/>
  </r>
  <r>
    <x v="4104"/>
    <m/>
    <m/>
    <m/>
    <m/>
    <m/>
    <m/>
    <m/>
    <m/>
    <m/>
    <m/>
    <m/>
    <m/>
    <m/>
    <m/>
  </r>
  <r>
    <x v="4105"/>
    <m/>
    <m/>
    <m/>
    <m/>
    <m/>
    <m/>
    <m/>
    <m/>
    <m/>
    <m/>
    <m/>
    <m/>
    <m/>
    <m/>
  </r>
  <r>
    <x v="4106"/>
    <m/>
    <m/>
    <m/>
    <m/>
    <m/>
    <m/>
    <m/>
    <m/>
    <m/>
    <m/>
    <m/>
    <m/>
    <m/>
    <m/>
  </r>
  <r>
    <x v="4107"/>
    <m/>
    <m/>
    <m/>
    <m/>
    <m/>
    <m/>
    <m/>
    <m/>
    <m/>
    <m/>
    <m/>
    <m/>
    <m/>
    <m/>
  </r>
  <r>
    <x v="4108"/>
    <m/>
    <m/>
    <m/>
    <m/>
    <m/>
    <m/>
    <m/>
    <m/>
    <m/>
    <m/>
    <m/>
    <m/>
    <m/>
    <m/>
  </r>
  <r>
    <x v="4109"/>
    <m/>
    <m/>
    <m/>
    <m/>
    <m/>
    <m/>
    <m/>
    <m/>
    <m/>
    <m/>
    <m/>
    <m/>
    <m/>
    <m/>
  </r>
  <r>
    <x v="4110"/>
    <m/>
    <m/>
    <m/>
    <m/>
    <m/>
    <m/>
    <m/>
    <m/>
    <m/>
    <m/>
    <m/>
    <m/>
    <m/>
    <m/>
  </r>
  <r>
    <x v="4111"/>
    <m/>
    <m/>
    <m/>
    <m/>
    <m/>
    <m/>
    <m/>
    <m/>
    <m/>
    <m/>
    <m/>
    <m/>
    <m/>
    <m/>
  </r>
  <r>
    <x v="4112"/>
    <m/>
    <m/>
    <m/>
    <m/>
    <m/>
    <m/>
    <m/>
    <m/>
    <m/>
    <m/>
    <m/>
    <m/>
    <m/>
    <m/>
  </r>
  <r>
    <x v="4113"/>
    <m/>
    <m/>
    <m/>
    <m/>
    <m/>
    <m/>
    <m/>
    <m/>
    <m/>
    <m/>
    <m/>
    <m/>
    <m/>
    <m/>
  </r>
  <r>
    <x v="4114"/>
    <m/>
    <m/>
    <m/>
    <m/>
    <m/>
    <m/>
    <m/>
    <m/>
    <m/>
    <m/>
    <m/>
    <m/>
    <m/>
    <m/>
  </r>
  <r>
    <x v="4115"/>
    <m/>
    <m/>
    <m/>
    <m/>
    <m/>
    <m/>
    <m/>
    <m/>
    <m/>
    <m/>
    <m/>
    <m/>
    <m/>
    <m/>
  </r>
  <r>
    <x v="4116"/>
    <m/>
    <m/>
    <m/>
    <m/>
    <m/>
    <m/>
    <m/>
    <m/>
    <m/>
    <m/>
    <m/>
    <m/>
    <m/>
    <m/>
  </r>
  <r>
    <x v="4117"/>
    <m/>
    <m/>
    <m/>
    <m/>
    <m/>
    <m/>
    <m/>
    <m/>
    <m/>
    <m/>
    <m/>
    <m/>
    <m/>
    <m/>
  </r>
  <r>
    <x v="4118"/>
    <m/>
    <m/>
    <m/>
    <m/>
    <m/>
    <m/>
    <m/>
    <m/>
    <m/>
    <m/>
    <m/>
    <m/>
    <m/>
    <m/>
  </r>
  <r>
    <x v="4119"/>
    <m/>
    <m/>
    <m/>
    <m/>
    <m/>
    <m/>
    <m/>
    <m/>
    <m/>
    <m/>
    <m/>
    <m/>
    <m/>
    <m/>
  </r>
  <r>
    <x v="4120"/>
    <m/>
    <m/>
    <m/>
    <m/>
    <m/>
    <m/>
    <m/>
    <m/>
    <m/>
    <m/>
    <m/>
    <m/>
    <m/>
    <m/>
  </r>
  <r>
    <x v="4121"/>
    <m/>
    <m/>
    <m/>
    <m/>
    <m/>
    <m/>
    <m/>
    <m/>
    <m/>
    <m/>
    <m/>
    <m/>
    <m/>
    <m/>
  </r>
  <r>
    <x v="4122"/>
    <m/>
    <m/>
    <m/>
    <m/>
    <m/>
    <m/>
    <m/>
    <m/>
    <m/>
    <m/>
    <m/>
    <m/>
    <m/>
    <m/>
  </r>
  <r>
    <x v="4123"/>
    <m/>
    <m/>
    <m/>
    <m/>
    <m/>
    <m/>
    <m/>
    <m/>
    <m/>
    <m/>
    <m/>
    <m/>
    <m/>
    <m/>
  </r>
  <r>
    <x v="4124"/>
    <m/>
    <m/>
    <m/>
    <m/>
    <m/>
    <m/>
    <m/>
    <m/>
    <m/>
    <m/>
    <m/>
    <m/>
    <m/>
    <m/>
  </r>
  <r>
    <x v="4125"/>
    <m/>
    <m/>
    <m/>
    <m/>
    <m/>
    <m/>
    <m/>
    <m/>
    <m/>
    <m/>
    <m/>
    <m/>
    <m/>
    <m/>
  </r>
  <r>
    <x v="4126"/>
    <m/>
    <m/>
    <m/>
    <m/>
    <m/>
    <m/>
    <m/>
    <m/>
    <m/>
    <m/>
    <m/>
    <m/>
    <m/>
    <m/>
  </r>
  <r>
    <x v="4127"/>
    <m/>
    <m/>
    <m/>
    <m/>
    <m/>
    <m/>
    <m/>
    <m/>
    <m/>
    <m/>
    <m/>
    <m/>
    <m/>
    <m/>
  </r>
  <r>
    <x v="4128"/>
    <m/>
    <m/>
    <m/>
    <m/>
    <m/>
    <m/>
    <m/>
    <m/>
    <m/>
    <m/>
    <m/>
    <m/>
    <m/>
    <m/>
  </r>
  <r>
    <x v="4129"/>
    <m/>
    <m/>
    <m/>
    <m/>
    <m/>
    <m/>
    <m/>
    <m/>
    <m/>
    <m/>
    <m/>
    <m/>
    <m/>
    <m/>
  </r>
  <r>
    <x v="4130"/>
    <m/>
    <m/>
    <m/>
    <m/>
    <m/>
    <m/>
    <m/>
    <m/>
    <m/>
    <m/>
    <m/>
    <m/>
    <m/>
    <m/>
  </r>
  <r>
    <x v="4131"/>
    <m/>
    <m/>
    <m/>
    <m/>
    <m/>
    <m/>
    <m/>
    <m/>
    <m/>
    <m/>
    <m/>
    <m/>
    <m/>
    <m/>
  </r>
  <r>
    <x v="4132"/>
    <m/>
    <m/>
    <m/>
    <m/>
    <m/>
    <m/>
    <m/>
    <m/>
    <m/>
    <m/>
    <m/>
    <m/>
    <m/>
    <m/>
  </r>
  <r>
    <x v="4133"/>
    <m/>
    <m/>
    <m/>
    <m/>
    <m/>
    <m/>
    <m/>
    <m/>
    <m/>
    <m/>
    <m/>
    <m/>
    <m/>
    <m/>
  </r>
  <r>
    <x v="4134"/>
    <m/>
    <m/>
    <m/>
    <m/>
    <m/>
    <m/>
    <m/>
    <m/>
    <m/>
    <m/>
    <m/>
    <m/>
    <m/>
    <m/>
  </r>
  <r>
    <x v="4135"/>
    <m/>
    <m/>
    <m/>
    <m/>
    <m/>
    <m/>
    <m/>
    <m/>
    <m/>
    <m/>
    <m/>
    <m/>
    <m/>
    <m/>
  </r>
  <r>
    <x v="4136"/>
    <m/>
    <m/>
    <m/>
    <m/>
    <m/>
    <m/>
    <m/>
    <m/>
    <m/>
    <m/>
    <m/>
    <m/>
    <m/>
    <m/>
  </r>
  <r>
    <x v="4137"/>
    <m/>
    <m/>
    <m/>
    <m/>
    <m/>
    <m/>
    <m/>
    <m/>
    <m/>
    <m/>
    <m/>
    <m/>
    <m/>
    <m/>
  </r>
  <r>
    <x v="4138"/>
    <m/>
    <m/>
    <m/>
    <m/>
    <m/>
    <m/>
    <m/>
    <m/>
    <m/>
    <m/>
    <m/>
    <m/>
    <m/>
    <m/>
  </r>
  <r>
    <x v="4139"/>
    <m/>
    <m/>
    <m/>
    <m/>
    <m/>
    <m/>
    <m/>
    <m/>
    <m/>
    <m/>
    <m/>
    <m/>
    <m/>
    <m/>
  </r>
  <r>
    <x v="4140"/>
    <m/>
    <m/>
    <m/>
    <m/>
    <m/>
    <m/>
    <m/>
    <m/>
    <m/>
    <m/>
    <m/>
    <m/>
    <m/>
    <m/>
  </r>
  <r>
    <x v="4141"/>
    <m/>
    <m/>
    <m/>
    <m/>
    <m/>
    <m/>
    <m/>
    <m/>
    <m/>
    <m/>
    <m/>
    <m/>
    <m/>
    <m/>
  </r>
  <r>
    <x v="4142"/>
    <m/>
    <m/>
    <m/>
    <m/>
    <m/>
    <m/>
    <m/>
    <m/>
    <m/>
    <m/>
    <m/>
    <m/>
    <m/>
    <m/>
  </r>
  <r>
    <x v="4143"/>
    <m/>
    <m/>
    <m/>
    <m/>
    <m/>
    <m/>
    <m/>
    <m/>
    <m/>
    <m/>
    <m/>
    <m/>
    <m/>
    <m/>
  </r>
  <r>
    <x v="4144"/>
    <m/>
    <m/>
    <m/>
    <m/>
    <m/>
    <m/>
    <m/>
    <m/>
    <m/>
    <m/>
    <m/>
    <m/>
    <m/>
    <m/>
  </r>
  <r>
    <x v="4145"/>
    <m/>
    <m/>
    <m/>
    <m/>
    <m/>
    <m/>
    <m/>
    <m/>
    <m/>
    <m/>
    <m/>
    <m/>
    <m/>
    <m/>
  </r>
  <r>
    <x v="4146"/>
    <m/>
    <m/>
    <m/>
    <m/>
    <m/>
    <m/>
    <m/>
    <m/>
    <m/>
    <m/>
    <m/>
    <m/>
    <m/>
    <m/>
  </r>
  <r>
    <x v="4147"/>
    <m/>
    <m/>
    <m/>
    <m/>
    <m/>
    <m/>
    <m/>
    <m/>
    <m/>
    <m/>
    <m/>
    <m/>
    <m/>
    <m/>
  </r>
  <r>
    <x v="4148"/>
    <m/>
    <m/>
    <m/>
    <m/>
    <m/>
    <m/>
    <m/>
    <m/>
    <m/>
    <m/>
    <m/>
    <m/>
    <m/>
    <m/>
  </r>
  <r>
    <x v="4149"/>
    <m/>
    <m/>
    <m/>
    <m/>
    <m/>
    <m/>
    <m/>
    <m/>
    <m/>
    <m/>
    <m/>
    <m/>
    <m/>
    <m/>
  </r>
  <r>
    <x v="4150"/>
    <m/>
    <m/>
    <m/>
    <m/>
    <m/>
    <m/>
    <m/>
    <m/>
    <m/>
    <m/>
    <m/>
    <m/>
    <m/>
    <m/>
  </r>
  <r>
    <x v="4151"/>
    <m/>
    <m/>
    <m/>
    <m/>
    <m/>
    <m/>
    <m/>
    <m/>
    <m/>
    <m/>
    <m/>
    <m/>
    <m/>
    <m/>
  </r>
  <r>
    <x v="4152"/>
    <m/>
    <m/>
    <m/>
    <m/>
    <m/>
    <m/>
    <m/>
    <m/>
    <m/>
    <m/>
    <m/>
    <m/>
    <m/>
    <m/>
  </r>
  <r>
    <x v="4153"/>
    <m/>
    <m/>
    <m/>
    <m/>
    <m/>
    <m/>
    <m/>
    <m/>
    <m/>
    <m/>
    <m/>
    <m/>
    <m/>
    <m/>
  </r>
  <r>
    <x v="4154"/>
    <m/>
    <m/>
    <m/>
    <m/>
    <m/>
    <m/>
    <m/>
    <m/>
    <m/>
    <m/>
    <m/>
    <m/>
    <m/>
    <m/>
  </r>
  <r>
    <x v="4155"/>
    <m/>
    <m/>
    <m/>
    <m/>
    <m/>
    <m/>
    <m/>
    <m/>
    <m/>
    <m/>
    <m/>
    <m/>
    <m/>
    <m/>
  </r>
  <r>
    <x v="4156"/>
    <m/>
    <m/>
    <m/>
    <m/>
    <m/>
    <m/>
    <m/>
    <m/>
    <m/>
    <m/>
    <m/>
    <m/>
    <m/>
    <m/>
  </r>
  <r>
    <x v="4157"/>
    <m/>
    <m/>
    <m/>
    <m/>
    <m/>
    <m/>
    <m/>
    <m/>
    <m/>
    <m/>
    <m/>
    <m/>
    <m/>
    <m/>
  </r>
  <r>
    <x v="4158"/>
    <m/>
    <m/>
    <m/>
    <m/>
    <m/>
    <m/>
    <m/>
    <m/>
    <m/>
    <m/>
    <m/>
    <m/>
    <m/>
    <m/>
  </r>
  <r>
    <x v="4159"/>
    <m/>
    <m/>
    <m/>
    <m/>
    <m/>
    <m/>
    <m/>
    <m/>
    <m/>
    <m/>
    <m/>
    <m/>
    <m/>
    <m/>
  </r>
  <r>
    <x v="4160"/>
    <m/>
    <m/>
    <m/>
    <m/>
    <m/>
    <m/>
    <m/>
    <m/>
    <m/>
    <m/>
    <m/>
    <m/>
    <m/>
    <m/>
  </r>
  <r>
    <x v="4161"/>
    <m/>
    <m/>
    <m/>
    <m/>
    <m/>
    <m/>
    <m/>
    <m/>
    <m/>
    <m/>
    <m/>
    <m/>
    <m/>
    <m/>
  </r>
  <r>
    <x v="4162"/>
    <m/>
    <m/>
    <m/>
    <m/>
    <m/>
    <m/>
    <m/>
    <m/>
    <m/>
    <m/>
    <m/>
    <m/>
    <m/>
    <m/>
  </r>
  <r>
    <x v="4163"/>
    <m/>
    <m/>
    <m/>
    <m/>
    <m/>
    <m/>
    <m/>
    <m/>
    <m/>
    <m/>
    <m/>
    <m/>
    <m/>
    <m/>
  </r>
  <r>
    <x v="4164"/>
    <m/>
    <m/>
    <m/>
    <m/>
    <m/>
    <m/>
    <m/>
    <m/>
    <m/>
    <m/>
    <m/>
    <m/>
    <m/>
    <m/>
  </r>
  <r>
    <x v="4165"/>
    <m/>
    <m/>
    <m/>
    <m/>
    <m/>
    <m/>
    <m/>
    <m/>
    <m/>
    <m/>
    <m/>
    <m/>
    <m/>
    <m/>
  </r>
  <r>
    <x v="4166"/>
    <m/>
    <m/>
    <m/>
    <m/>
    <m/>
    <m/>
    <m/>
    <m/>
    <m/>
    <m/>
    <m/>
    <m/>
    <m/>
    <m/>
  </r>
  <r>
    <x v="4167"/>
    <m/>
    <m/>
    <m/>
    <m/>
    <m/>
    <m/>
    <m/>
    <m/>
    <m/>
    <m/>
    <m/>
    <m/>
    <m/>
    <m/>
  </r>
  <r>
    <x v="4168"/>
    <m/>
    <m/>
    <m/>
    <m/>
    <m/>
    <m/>
    <m/>
    <m/>
    <m/>
    <m/>
    <m/>
    <m/>
    <m/>
    <m/>
  </r>
  <r>
    <x v="4169"/>
    <m/>
    <m/>
    <m/>
    <m/>
    <m/>
    <m/>
    <m/>
    <m/>
    <m/>
    <m/>
    <m/>
    <m/>
    <m/>
    <m/>
  </r>
  <r>
    <x v="4170"/>
    <m/>
    <m/>
    <m/>
    <m/>
    <m/>
    <m/>
    <m/>
    <m/>
    <m/>
    <m/>
    <m/>
    <m/>
    <m/>
    <m/>
  </r>
  <r>
    <x v="4171"/>
    <m/>
    <m/>
    <m/>
    <m/>
    <m/>
    <m/>
    <m/>
    <m/>
    <m/>
    <m/>
    <m/>
    <m/>
    <m/>
    <m/>
  </r>
  <r>
    <x v="4172"/>
    <m/>
    <m/>
    <m/>
    <m/>
    <m/>
    <m/>
    <m/>
    <m/>
    <m/>
    <m/>
    <m/>
    <m/>
    <m/>
    <m/>
  </r>
  <r>
    <x v="4173"/>
    <m/>
    <m/>
    <m/>
    <m/>
    <m/>
    <m/>
    <m/>
    <m/>
    <m/>
    <m/>
    <m/>
    <m/>
    <m/>
    <m/>
  </r>
  <r>
    <x v="4174"/>
    <m/>
    <m/>
    <m/>
    <m/>
    <m/>
    <m/>
    <m/>
    <m/>
    <m/>
    <m/>
    <m/>
    <m/>
    <m/>
    <m/>
  </r>
  <r>
    <x v="4175"/>
    <m/>
    <m/>
    <m/>
    <m/>
    <m/>
    <m/>
    <m/>
    <m/>
    <m/>
    <m/>
    <m/>
    <m/>
    <m/>
    <m/>
  </r>
  <r>
    <x v="4176"/>
    <m/>
    <m/>
    <m/>
    <m/>
    <m/>
    <m/>
    <m/>
    <m/>
    <m/>
    <m/>
    <m/>
    <m/>
    <m/>
    <m/>
  </r>
  <r>
    <x v="4177"/>
    <m/>
    <m/>
    <m/>
    <m/>
    <m/>
    <m/>
    <m/>
    <m/>
    <m/>
    <m/>
    <m/>
    <m/>
    <m/>
    <m/>
  </r>
  <r>
    <x v="4178"/>
    <m/>
    <m/>
    <m/>
    <m/>
    <m/>
    <m/>
    <m/>
    <m/>
    <m/>
    <m/>
    <m/>
    <m/>
    <m/>
    <m/>
  </r>
  <r>
    <x v="4179"/>
    <m/>
    <m/>
    <m/>
    <m/>
    <m/>
    <m/>
    <m/>
    <m/>
    <m/>
    <m/>
    <m/>
    <m/>
    <m/>
    <m/>
  </r>
  <r>
    <x v="4180"/>
    <m/>
    <m/>
    <m/>
    <m/>
    <m/>
    <m/>
    <m/>
    <m/>
    <m/>
    <m/>
    <m/>
    <m/>
    <m/>
    <m/>
  </r>
  <r>
    <x v="4181"/>
    <m/>
    <m/>
    <m/>
    <m/>
    <m/>
    <m/>
    <m/>
    <m/>
    <m/>
    <m/>
    <m/>
    <m/>
    <m/>
    <m/>
  </r>
  <r>
    <x v="4182"/>
    <m/>
    <m/>
    <m/>
    <m/>
    <m/>
    <m/>
    <m/>
    <m/>
    <m/>
    <m/>
    <m/>
    <m/>
    <m/>
    <m/>
  </r>
  <r>
    <x v="4183"/>
    <m/>
    <m/>
    <m/>
    <m/>
    <m/>
    <m/>
    <m/>
    <m/>
    <m/>
    <m/>
    <m/>
    <m/>
    <m/>
    <m/>
  </r>
  <r>
    <x v="4184"/>
    <m/>
    <m/>
    <m/>
    <m/>
    <m/>
    <m/>
    <m/>
    <m/>
    <m/>
    <m/>
    <m/>
    <m/>
    <m/>
    <m/>
  </r>
  <r>
    <x v="4185"/>
    <m/>
    <m/>
    <m/>
    <m/>
    <m/>
    <m/>
    <m/>
    <m/>
    <m/>
    <m/>
    <m/>
    <m/>
    <m/>
    <m/>
  </r>
  <r>
    <x v="4186"/>
    <m/>
    <m/>
    <m/>
    <m/>
    <m/>
    <m/>
    <m/>
    <m/>
    <m/>
    <m/>
    <m/>
    <m/>
    <m/>
    <m/>
  </r>
  <r>
    <x v="4187"/>
    <m/>
    <m/>
    <m/>
    <m/>
    <m/>
    <m/>
    <m/>
    <m/>
    <m/>
    <m/>
    <m/>
    <m/>
    <m/>
    <m/>
  </r>
  <r>
    <x v="4188"/>
    <m/>
    <m/>
    <m/>
    <m/>
    <m/>
    <m/>
    <m/>
    <m/>
    <m/>
    <m/>
    <m/>
    <m/>
    <m/>
    <m/>
  </r>
  <r>
    <x v="4189"/>
    <m/>
    <m/>
    <m/>
    <m/>
    <m/>
    <m/>
    <m/>
    <m/>
    <m/>
    <m/>
    <m/>
    <m/>
    <m/>
    <m/>
  </r>
  <r>
    <x v="4190"/>
    <m/>
    <m/>
    <m/>
    <m/>
    <m/>
    <m/>
    <m/>
    <m/>
    <m/>
    <m/>
    <m/>
    <m/>
    <m/>
    <m/>
  </r>
  <r>
    <x v="4191"/>
    <m/>
    <m/>
    <m/>
    <m/>
    <m/>
    <m/>
    <m/>
    <m/>
    <m/>
    <m/>
    <m/>
    <m/>
    <m/>
    <m/>
  </r>
  <r>
    <x v="4192"/>
    <m/>
    <m/>
    <m/>
    <m/>
    <m/>
    <m/>
    <m/>
    <m/>
    <m/>
    <m/>
    <m/>
    <m/>
    <m/>
    <m/>
  </r>
  <r>
    <x v="4193"/>
    <m/>
    <m/>
    <m/>
    <m/>
    <m/>
    <m/>
    <m/>
    <m/>
    <m/>
    <m/>
    <m/>
    <m/>
    <m/>
    <m/>
  </r>
  <r>
    <x v="4194"/>
    <m/>
    <m/>
    <m/>
    <m/>
    <m/>
    <m/>
    <m/>
    <m/>
    <m/>
    <m/>
    <m/>
    <m/>
    <m/>
    <m/>
  </r>
  <r>
    <x v="4195"/>
    <m/>
    <m/>
    <m/>
    <m/>
    <m/>
    <m/>
    <m/>
    <m/>
    <m/>
    <m/>
    <m/>
    <m/>
    <m/>
    <m/>
  </r>
  <r>
    <x v="4196"/>
    <m/>
    <m/>
    <m/>
    <m/>
    <m/>
    <m/>
    <m/>
    <m/>
    <m/>
    <m/>
    <m/>
    <m/>
    <m/>
    <m/>
  </r>
  <r>
    <x v="4197"/>
    <m/>
    <m/>
    <m/>
    <m/>
    <m/>
    <m/>
    <m/>
    <m/>
    <m/>
    <m/>
    <m/>
    <m/>
    <m/>
    <m/>
  </r>
  <r>
    <x v="4198"/>
    <m/>
    <m/>
    <m/>
    <m/>
    <m/>
    <m/>
    <m/>
    <m/>
    <m/>
    <m/>
    <m/>
    <m/>
    <m/>
    <m/>
  </r>
  <r>
    <x v="4199"/>
    <m/>
    <m/>
    <m/>
    <m/>
    <m/>
    <m/>
    <m/>
    <m/>
    <m/>
    <m/>
    <m/>
    <m/>
    <m/>
    <m/>
  </r>
  <r>
    <x v="4200"/>
    <m/>
    <m/>
    <m/>
    <m/>
    <m/>
    <m/>
    <m/>
    <m/>
    <m/>
    <m/>
    <m/>
    <m/>
    <m/>
    <m/>
  </r>
  <r>
    <x v="4201"/>
    <m/>
    <m/>
    <m/>
    <m/>
    <m/>
    <m/>
    <m/>
    <m/>
    <m/>
    <m/>
    <m/>
    <m/>
    <m/>
    <m/>
  </r>
  <r>
    <x v="4202"/>
    <m/>
    <m/>
    <m/>
    <m/>
    <m/>
    <m/>
    <m/>
    <m/>
    <m/>
    <m/>
    <m/>
    <m/>
    <m/>
    <m/>
  </r>
  <r>
    <x v="4203"/>
    <m/>
    <m/>
    <m/>
    <m/>
    <m/>
    <m/>
    <m/>
    <m/>
    <m/>
    <m/>
    <m/>
    <m/>
    <m/>
    <m/>
  </r>
  <r>
    <x v="4204"/>
    <m/>
    <m/>
    <m/>
    <m/>
    <m/>
    <m/>
    <m/>
    <m/>
    <m/>
    <m/>
    <m/>
    <m/>
    <m/>
    <m/>
  </r>
  <r>
    <x v="4205"/>
    <m/>
    <m/>
    <m/>
    <m/>
    <m/>
    <m/>
    <m/>
    <m/>
    <m/>
    <m/>
    <m/>
    <m/>
    <m/>
    <m/>
  </r>
  <r>
    <x v="4206"/>
    <m/>
    <m/>
    <m/>
    <m/>
    <m/>
    <m/>
    <m/>
    <m/>
    <m/>
    <m/>
    <m/>
    <m/>
    <m/>
    <m/>
  </r>
  <r>
    <x v="4207"/>
    <m/>
    <m/>
    <m/>
    <m/>
    <m/>
    <m/>
    <m/>
    <m/>
    <m/>
    <m/>
    <m/>
    <m/>
    <m/>
    <m/>
  </r>
  <r>
    <x v="4208"/>
    <m/>
    <m/>
    <m/>
    <m/>
    <m/>
    <m/>
    <m/>
    <m/>
    <m/>
    <m/>
    <m/>
    <m/>
    <m/>
    <m/>
  </r>
  <r>
    <x v="4209"/>
    <m/>
    <m/>
    <m/>
    <m/>
    <m/>
    <m/>
    <m/>
    <m/>
    <m/>
    <m/>
    <m/>
    <m/>
    <m/>
    <m/>
  </r>
  <r>
    <x v="4210"/>
    <m/>
    <m/>
    <m/>
    <m/>
    <m/>
    <m/>
    <m/>
    <m/>
    <m/>
    <m/>
    <m/>
    <m/>
    <m/>
    <m/>
  </r>
  <r>
    <x v="4211"/>
    <m/>
    <m/>
    <m/>
    <m/>
    <m/>
    <m/>
    <m/>
    <m/>
    <m/>
    <m/>
    <m/>
    <m/>
    <m/>
    <m/>
  </r>
  <r>
    <x v="4212"/>
    <m/>
    <m/>
    <m/>
    <m/>
    <m/>
    <m/>
    <m/>
    <m/>
    <m/>
    <m/>
    <m/>
    <m/>
    <m/>
    <m/>
  </r>
  <r>
    <x v="4213"/>
    <m/>
    <m/>
    <m/>
    <m/>
    <m/>
    <m/>
    <m/>
    <m/>
    <m/>
    <m/>
    <m/>
    <m/>
    <m/>
    <m/>
  </r>
  <r>
    <x v="4214"/>
    <m/>
    <m/>
    <m/>
    <m/>
    <m/>
    <m/>
    <m/>
    <m/>
    <m/>
    <m/>
    <m/>
    <m/>
    <m/>
    <m/>
  </r>
  <r>
    <x v="4215"/>
    <m/>
    <m/>
    <m/>
    <m/>
    <m/>
    <m/>
    <m/>
    <m/>
    <m/>
    <m/>
    <m/>
    <m/>
    <m/>
    <m/>
  </r>
  <r>
    <x v="4216"/>
    <m/>
    <m/>
    <m/>
    <m/>
    <m/>
    <m/>
    <m/>
    <m/>
    <m/>
    <m/>
    <m/>
    <m/>
    <m/>
    <m/>
  </r>
  <r>
    <x v="4217"/>
    <m/>
    <m/>
    <m/>
    <m/>
    <m/>
    <m/>
    <m/>
    <m/>
    <m/>
    <m/>
    <m/>
    <m/>
    <m/>
    <m/>
  </r>
  <r>
    <x v="4218"/>
    <m/>
    <m/>
    <m/>
    <m/>
    <m/>
    <m/>
    <m/>
    <m/>
    <m/>
    <m/>
    <m/>
    <m/>
    <m/>
    <m/>
  </r>
  <r>
    <x v="4219"/>
    <m/>
    <m/>
    <m/>
    <m/>
    <m/>
    <m/>
    <m/>
    <m/>
    <m/>
    <m/>
    <m/>
    <m/>
    <m/>
    <m/>
  </r>
  <r>
    <x v="4220"/>
    <m/>
    <m/>
    <m/>
    <m/>
    <m/>
    <m/>
    <m/>
    <m/>
    <m/>
    <m/>
    <m/>
    <m/>
    <m/>
    <m/>
  </r>
  <r>
    <x v="4221"/>
    <m/>
    <m/>
    <m/>
    <m/>
    <m/>
    <m/>
    <m/>
    <m/>
    <m/>
    <m/>
    <m/>
    <m/>
    <m/>
    <m/>
  </r>
  <r>
    <x v="4222"/>
    <m/>
    <m/>
    <m/>
    <m/>
    <m/>
    <m/>
    <m/>
    <m/>
    <m/>
    <m/>
    <m/>
    <m/>
    <m/>
    <m/>
  </r>
  <r>
    <x v="4223"/>
    <m/>
    <m/>
    <m/>
    <m/>
    <m/>
    <m/>
    <m/>
    <m/>
    <m/>
    <m/>
    <m/>
    <m/>
    <m/>
    <m/>
  </r>
  <r>
    <x v="4224"/>
    <m/>
    <m/>
    <m/>
    <m/>
    <m/>
    <m/>
    <m/>
    <m/>
    <m/>
    <m/>
    <m/>
    <m/>
    <m/>
    <m/>
  </r>
  <r>
    <x v="4225"/>
    <m/>
    <m/>
    <m/>
    <m/>
    <m/>
    <m/>
    <m/>
    <m/>
    <m/>
    <m/>
    <m/>
    <m/>
    <m/>
    <m/>
  </r>
  <r>
    <x v="4226"/>
    <m/>
    <m/>
    <m/>
    <m/>
    <m/>
    <m/>
    <m/>
    <m/>
    <m/>
    <m/>
    <m/>
    <m/>
    <m/>
    <m/>
  </r>
  <r>
    <x v="4227"/>
    <m/>
    <m/>
    <m/>
    <m/>
    <m/>
    <m/>
    <m/>
    <m/>
    <m/>
    <m/>
    <m/>
    <m/>
    <m/>
    <m/>
  </r>
  <r>
    <x v="4228"/>
    <m/>
    <m/>
    <m/>
    <m/>
    <m/>
    <m/>
    <m/>
    <m/>
    <m/>
    <m/>
    <m/>
    <m/>
    <m/>
    <m/>
  </r>
  <r>
    <x v="4229"/>
    <m/>
    <m/>
    <m/>
    <m/>
    <m/>
    <m/>
    <m/>
    <m/>
    <m/>
    <m/>
    <m/>
    <m/>
    <m/>
    <m/>
  </r>
  <r>
    <x v="4230"/>
    <m/>
    <m/>
    <m/>
    <m/>
    <m/>
    <m/>
    <m/>
    <m/>
    <m/>
    <m/>
    <m/>
    <m/>
    <m/>
    <m/>
  </r>
  <r>
    <x v="4231"/>
    <m/>
    <m/>
    <m/>
    <m/>
    <m/>
    <m/>
    <m/>
    <m/>
    <m/>
    <m/>
    <m/>
    <m/>
    <m/>
    <m/>
  </r>
  <r>
    <x v="4232"/>
    <m/>
    <m/>
    <m/>
    <m/>
    <m/>
    <m/>
    <m/>
    <m/>
    <m/>
    <m/>
    <m/>
    <m/>
    <m/>
    <m/>
  </r>
  <r>
    <x v="4233"/>
    <m/>
    <m/>
    <m/>
    <m/>
    <m/>
    <m/>
    <m/>
    <m/>
    <m/>
    <m/>
    <m/>
    <m/>
    <m/>
    <m/>
  </r>
  <r>
    <x v="4234"/>
    <m/>
    <m/>
    <m/>
    <m/>
    <m/>
    <m/>
    <m/>
    <m/>
    <m/>
    <m/>
    <m/>
    <m/>
    <m/>
    <m/>
  </r>
  <r>
    <x v="4235"/>
    <m/>
    <m/>
    <m/>
    <m/>
    <m/>
    <m/>
    <m/>
    <m/>
    <m/>
    <m/>
    <m/>
    <m/>
    <m/>
    <m/>
  </r>
  <r>
    <x v="4236"/>
    <m/>
    <m/>
    <m/>
    <m/>
    <m/>
    <m/>
    <m/>
    <m/>
    <m/>
    <m/>
    <m/>
    <m/>
    <m/>
    <m/>
  </r>
  <r>
    <x v="4237"/>
    <m/>
    <m/>
    <m/>
    <m/>
    <m/>
    <m/>
    <m/>
    <m/>
    <m/>
    <m/>
    <m/>
    <m/>
    <m/>
    <m/>
  </r>
  <r>
    <x v="4238"/>
    <m/>
    <m/>
    <m/>
    <m/>
    <m/>
    <m/>
    <m/>
    <m/>
    <m/>
    <m/>
    <m/>
    <m/>
    <m/>
    <m/>
  </r>
  <r>
    <x v="4239"/>
    <m/>
    <m/>
    <m/>
    <m/>
    <m/>
    <m/>
    <m/>
    <m/>
    <m/>
    <m/>
    <m/>
    <m/>
    <m/>
    <m/>
  </r>
  <r>
    <x v="4240"/>
    <m/>
    <m/>
    <m/>
    <m/>
    <m/>
    <m/>
    <m/>
    <m/>
    <m/>
    <m/>
    <m/>
    <m/>
    <m/>
    <m/>
  </r>
  <r>
    <x v="4241"/>
    <m/>
    <m/>
    <m/>
    <m/>
    <m/>
    <m/>
    <m/>
    <m/>
    <m/>
    <m/>
    <m/>
    <m/>
    <m/>
    <m/>
  </r>
  <r>
    <x v="4242"/>
    <m/>
    <m/>
    <m/>
    <m/>
    <m/>
    <m/>
    <m/>
    <m/>
    <m/>
    <m/>
    <m/>
    <m/>
    <m/>
    <m/>
  </r>
  <r>
    <x v="4243"/>
    <m/>
    <m/>
    <m/>
    <m/>
    <m/>
    <m/>
    <m/>
    <m/>
    <m/>
    <m/>
    <m/>
    <m/>
    <m/>
    <m/>
  </r>
  <r>
    <x v="4244"/>
    <m/>
    <m/>
    <m/>
    <m/>
    <m/>
    <m/>
    <m/>
    <m/>
    <m/>
    <m/>
    <m/>
    <m/>
    <m/>
    <m/>
  </r>
  <r>
    <x v="4245"/>
    <m/>
    <m/>
    <m/>
    <m/>
    <m/>
    <m/>
    <m/>
    <m/>
    <m/>
    <m/>
    <m/>
    <m/>
    <m/>
    <m/>
  </r>
  <r>
    <x v="4246"/>
    <m/>
    <m/>
    <m/>
    <m/>
    <m/>
    <m/>
    <m/>
    <m/>
    <m/>
    <m/>
    <m/>
    <m/>
    <m/>
    <m/>
  </r>
  <r>
    <x v="4247"/>
    <m/>
    <m/>
    <m/>
    <m/>
    <m/>
    <m/>
    <m/>
    <m/>
    <m/>
    <m/>
    <m/>
    <m/>
    <m/>
    <m/>
  </r>
  <r>
    <x v="4248"/>
    <m/>
    <m/>
    <m/>
    <m/>
    <m/>
    <m/>
    <m/>
    <m/>
    <m/>
    <m/>
    <m/>
    <m/>
    <m/>
    <m/>
  </r>
  <r>
    <x v="4249"/>
    <m/>
    <m/>
    <m/>
    <m/>
    <m/>
    <m/>
    <m/>
    <m/>
    <m/>
    <m/>
    <m/>
    <m/>
    <m/>
    <m/>
  </r>
  <r>
    <x v="4250"/>
    <m/>
    <m/>
    <m/>
    <m/>
    <m/>
    <m/>
    <m/>
    <m/>
    <m/>
    <m/>
    <m/>
    <m/>
    <m/>
    <m/>
  </r>
  <r>
    <x v="4251"/>
    <m/>
    <m/>
    <m/>
    <m/>
    <m/>
    <m/>
    <m/>
    <m/>
    <m/>
    <m/>
    <m/>
    <m/>
    <m/>
    <m/>
  </r>
  <r>
    <x v="4252"/>
    <m/>
    <m/>
    <m/>
    <m/>
    <m/>
    <m/>
    <m/>
    <m/>
    <m/>
    <m/>
    <m/>
    <m/>
    <m/>
    <m/>
  </r>
  <r>
    <x v="4253"/>
    <m/>
    <m/>
    <m/>
    <m/>
    <m/>
    <m/>
    <m/>
    <m/>
    <m/>
    <m/>
    <m/>
    <m/>
    <m/>
    <m/>
  </r>
  <r>
    <x v="4254"/>
    <m/>
    <m/>
    <m/>
    <m/>
    <m/>
    <m/>
    <m/>
    <m/>
    <m/>
    <m/>
    <m/>
    <m/>
    <m/>
    <m/>
  </r>
  <r>
    <x v="4255"/>
    <m/>
    <m/>
    <m/>
    <m/>
    <m/>
    <m/>
    <m/>
    <m/>
    <m/>
    <m/>
    <m/>
    <m/>
    <m/>
    <m/>
  </r>
  <r>
    <x v="4256"/>
    <m/>
    <m/>
    <m/>
    <m/>
    <m/>
    <m/>
    <m/>
    <m/>
    <m/>
    <m/>
    <m/>
    <m/>
    <m/>
    <m/>
  </r>
  <r>
    <x v="4257"/>
    <m/>
    <m/>
    <m/>
    <m/>
    <m/>
    <m/>
    <m/>
    <m/>
    <m/>
    <m/>
    <m/>
    <m/>
    <m/>
    <m/>
  </r>
  <r>
    <x v="4258"/>
    <m/>
    <m/>
    <m/>
    <m/>
    <m/>
    <m/>
    <m/>
    <m/>
    <m/>
    <m/>
    <m/>
    <m/>
    <m/>
    <m/>
  </r>
  <r>
    <x v="4259"/>
    <m/>
    <m/>
    <m/>
    <m/>
    <m/>
    <m/>
    <m/>
    <m/>
    <m/>
    <m/>
    <m/>
    <m/>
    <m/>
    <m/>
  </r>
  <r>
    <x v="4260"/>
    <m/>
    <m/>
    <m/>
    <m/>
    <m/>
    <m/>
    <m/>
    <m/>
    <m/>
    <m/>
    <m/>
    <m/>
    <m/>
    <m/>
  </r>
  <r>
    <x v="4261"/>
    <m/>
    <m/>
    <m/>
    <m/>
    <m/>
    <m/>
    <m/>
    <m/>
    <m/>
    <m/>
    <m/>
    <m/>
    <m/>
    <m/>
  </r>
  <r>
    <x v="4262"/>
    <m/>
    <m/>
    <m/>
    <m/>
    <m/>
    <m/>
    <m/>
    <m/>
    <m/>
    <m/>
    <m/>
    <m/>
    <m/>
    <m/>
  </r>
  <r>
    <x v="4263"/>
    <m/>
    <m/>
    <m/>
    <m/>
    <m/>
    <m/>
    <m/>
    <m/>
    <m/>
    <m/>
    <m/>
    <m/>
    <m/>
    <m/>
  </r>
  <r>
    <x v="4264"/>
    <m/>
    <m/>
    <m/>
    <m/>
    <m/>
    <m/>
    <m/>
    <m/>
    <m/>
    <m/>
    <m/>
    <m/>
    <m/>
    <m/>
  </r>
  <r>
    <x v="4265"/>
    <m/>
    <m/>
    <m/>
    <m/>
    <m/>
    <m/>
    <m/>
    <m/>
    <m/>
    <m/>
    <m/>
    <m/>
    <m/>
    <m/>
  </r>
  <r>
    <x v="4266"/>
    <m/>
    <m/>
    <m/>
    <m/>
    <m/>
    <m/>
    <m/>
    <m/>
    <m/>
    <m/>
    <m/>
    <m/>
    <m/>
    <m/>
  </r>
  <r>
    <x v="4267"/>
    <m/>
    <m/>
    <m/>
    <m/>
    <m/>
    <m/>
    <m/>
    <m/>
    <m/>
    <m/>
    <m/>
    <m/>
    <m/>
    <m/>
  </r>
  <r>
    <x v="4268"/>
    <m/>
    <m/>
    <m/>
    <m/>
    <m/>
    <m/>
    <m/>
    <m/>
    <m/>
    <m/>
    <m/>
    <m/>
    <m/>
    <m/>
  </r>
  <r>
    <x v="4269"/>
    <m/>
    <m/>
    <m/>
    <m/>
    <m/>
    <m/>
    <m/>
    <m/>
    <m/>
    <m/>
    <m/>
    <m/>
    <m/>
    <m/>
  </r>
  <r>
    <x v="4270"/>
    <m/>
    <m/>
    <m/>
    <m/>
    <m/>
    <m/>
    <m/>
    <m/>
    <m/>
    <m/>
    <m/>
    <m/>
    <m/>
    <m/>
  </r>
  <r>
    <x v="4271"/>
    <m/>
    <m/>
    <m/>
    <m/>
    <m/>
    <m/>
    <m/>
    <m/>
    <m/>
    <m/>
    <m/>
    <m/>
    <m/>
    <m/>
  </r>
  <r>
    <x v="4272"/>
    <m/>
    <m/>
    <m/>
    <m/>
    <m/>
    <m/>
    <m/>
    <m/>
    <m/>
    <m/>
    <m/>
    <m/>
    <m/>
    <m/>
  </r>
  <r>
    <x v="4273"/>
    <m/>
    <m/>
    <m/>
    <m/>
    <m/>
    <m/>
    <m/>
    <m/>
    <m/>
    <m/>
    <m/>
    <m/>
    <m/>
    <m/>
  </r>
  <r>
    <x v="4274"/>
    <m/>
    <m/>
    <m/>
    <m/>
    <m/>
    <m/>
    <m/>
    <m/>
    <m/>
    <m/>
    <m/>
    <m/>
    <m/>
    <m/>
  </r>
  <r>
    <x v="4275"/>
    <m/>
    <m/>
    <m/>
    <m/>
    <m/>
    <m/>
    <m/>
    <m/>
    <m/>
    <m/>
    <m/>
    <m/>
    <m/>
    <m/>
  </r>
  <r>
    <x v="4276"/>
    <m/>
    <m/>
    <m/>
    <m/>
    <m/>
    <m/>
    <m/>
    <m/>
    <m/>
    <m/>
    <m/>
    <m/>
    <m/>
    <m/>
  </r>
  <r>
    <x v="4277"/>
    <m/>
    <m/>
    <m/>
    <m/>
    <m/>
    <m/>
    <m/>
    <m/>
    <m/>
    <m/>
    <m/>
    <m/>
    <m/>
    <m/>
  </r>
  <r>
    <x v="4278"/>
    <m/>
    <m/>
    <m/>
    <m/>
    <m/>
    <m/>
    <m/>
    <m/>
    <m/>
    <m/>
    <m/>
    <m/>
    <m/>
    <m/>
  </r>
  <r>
    <x v="4279"/>
    <m/>
    <m/>
    <m/>
    <m/>
    <m/>
    <m/>
    <m/>
    <m/>
    <m/>
    <m/>
    <m/>
    <m/>
    <m/>
    <m/>
  </r>
  <r>
    <x v="4280"/>
    <m/>
    <m/>
    <m/>
    <m/>
    <m/>
    <m/>
    <m/>
    <m/>
    <m/>
    <m/>
    <m/>
    <m/>
    <m/>
    <m/>
  </r>
  <r>
    <x v="4281"/>
    <m/>
    <m/>
    <m/>
    <m/>
    <m/>
    <m/>
    <m/>
    <m/>
    <m/>
    <m/>
    <m/>
    <m/>
    <m/>
    <m/>
  </r>
  <r>
    <x v="4282"/>
    <m/>
    <m/>
    <m/>
    <m/>
    <m/>
    <m/>
    <m/>
    <m/>
    <m/>
    <m/>
    <m/>
    <m/>
    <m/>
    <m/>
  </r>
  <r>
    <x v="4283"/>
    <m/>
    <m/>
    <m/>
    <m/>
    <m/>
    <m/>
    <m/>
    <m/>
    <m/>
    <m/>
    <m/>
    <m/>
    <m/>
    <m/>
  </r>
  <r>
    <x v="4284"/>
    <m/>
    <m/>
    <m/>
    <m/>
    <m/>
    <m/>
    <m/>
    <m/>
    <m/>
    <m/>
    <m/>
    <m/>
    <m/>
    <m/>
  </r>
  <r>
    <x v="4285"/>
    <m/>
    <m/>
    <m/>
    <m/>
    <m/>
    <m/>
    <m/>
    <m/>
    <m/>
    <m/>
    <m/>
    <m/>
    <m/>
    <m/>
  </r>
  <r>
    <x v="4286"/>
    <m/>
    <m/>
    <m/>
    <m/>
    <m/>
    <m/>
    <m/>
    <m/>
    <m/>
    <m/>
    <m/>
    <m/>
    <m/>
    <m/>
  </r>
  <r>
    <x v="4287"/>
    <m/>
    <m/>
    <m/>
    <m/>
    <m/>
    <m/>
    <m/>
    <m/>
    <m/>
    <m/>
    <m/>
    <m/>
    <m/>
    <m/>
  </r>
  <r>
    <x v="4288"/>
    <m/>
    <m/>
    <m/>
    <m/>
    <m/>
    <m/>
    <m/>
    <m/>
    <m/>
    <m/>
    <m/>
    <m/>
    <m/>
    <m/>
  </r>
  <r>
    <x v="4289"/>
    <m/>
    <m/>
    <m/>
    <m/>
    <m/>
    <m/>
    <m/>
    <m/>
    <m/>
    <m/>
    <m/>
    <m/>
    <m/>
    <m/>
  </r>
  <r>
    <x v="4290"/>
    <m/>
    <m/>
    <m/>
    <m/>
    <m/>
    <m/>
    <m/>
    <m/>
    <m/>
    <m/>
    <m/>
    <m/>
    <m/>
    <m/>
  </r>
  <r>
    <x v="4291"/>
    <m/>
    <m/>
    <m/>
    <m/>
    <m/>
    <m/>
    <m/>
    <m/>
    <m/>
    <m/>
    <m/>
    <m/>
    <m/>
    <m/>
  </r>
  <r>
    <x v="4292"/>
    <m/>
    <m/>
    <m/>
    <m/>
    <m/>
    <m/>
    <m/>
    <m/>
    <m/>
    <m/>
    <m/>
    <m/>
    <m/>
    <m/>
  </r>
  <r>
    <x v="4293"/>
    <m/>
    <m/>
    <m/>
    <m/>
    <m/>
    <m/>
    <m/>
    <m/>
    <m/>
    <m/>
    <m/>
    <m/>
    <m/>
    <m/>
  </r>
  <r>
    <x v="4294"/>
    <m/>
    <m/>
    <m/>
    <m/>
    <m/>
    <m/>
    <m/>
    <m/>
    <m/>
    <m/>
    <m/>
    <m/>
    <m/>
    <m/>
  </r>
  <r>
    <x v="4295"/>
    <m/>
    <m/>
    <m/>
    <m/>
    <m/>
    <m/>
    <m/>
    <m/>
    <m/>
    <m/>
    <m/>
    <m/>
    <m/>
    <m/>
  </r>
  <r>
    <x v="4296"/>
    <m/>
    <m/>
    <m/>
    <m/>
    <m/>
    <m/>
    <m/>
    <m/>
    <m/>
    <m/>
    <m/>
    <m/>
    <m/>
    <m/>
  </r>
  <r>
    <x v="4297"/>
    <m/>
    <m/>
    <m/>
    <m/>
    <m/>
    <m/>
    <m/>
    <m/>
    <m/>
    <m/>
    <m/>
    <m/>
    <m/>
    <m/>
  </r>
  <r>
    <x v="4298"/>
    <m/>
    <m/>
    <m/>
    <m/>
    <m/>
    <m/>
    <m/>
    <m/>
    <m/>
    <m/>
    <m/>
    <m/>
    <m/>
    <m/>
  </r>
  <r>
    <x v="4299"/>
    <m/>
    <m/>
    <m/>
    <m/>
    <m/>
    <m/>
    <m/>
    <m/>
    <m/>
    <m/>
    <m/>
    <m/>
    <m/>
    <m/>
  </r>
  <r>
    <x v="4300"/>
    <m/>
    <m/>
    <m/>
    <m/>
    <m/>
    <m/>
    <m/>
    <m/>
    <m/>
    <m/>
    <m/>
    <m/>
    <m/>
    <m/>
  </r>
  <r>
    <x v="4301"/>
    <m/>
    <m/>
    <m/>
    <m/>
    <m/>
    <m/>
    <m/>
    <m/>
    <m/>
    <m/>
    <m/>
    <m/>
    <m/>
    <m/>
  </r>
  <r>
    <x v="4302"/>
    <m/>
    <m/>
    <m/>
    <m/>
    <m/>
    <m/>
    <m/>
    <m/>
    <m/>
    <m/>
    <m/>
    <m/>
    <m/>
    <m/>
  </r>
  <r>
    <x v="4303"/>
    <m/>
    <m/>
    <m/>
    <m/>
    <m/>
    <m/>
    <m/>
    <m/>
    <m/>
    <m/>
    <m/>
    <m/>
    <m/>
    <m/>
  </r>
  <r>
    <x v="4304"/>
    <m/>
    <m/>
    <m/>
    <m/>
    <m/>
    <m/>
    <m/>
    <m/>
    <m/>
    <m/>
    <m/>
    <m/>
    <m/>
    <m/>
  </r>
  <r>
    <x v="4305"/>
    <m/>
    <m/>
    <m/>
    <m/>
    <m/>
    <m/>
    <m/>
    <m/>
    <m/>
    <m/>
    <m/>
    <m/>
    <m/>
    <m/>
  </r>
  <r>
    <x v="4306"/>
    <m/>
    <m/>
    <m/>
    <m/>
    <m/>
    <m/>
    <m/>
    <m/>
    <m/>
    <m/>
    <m/>
    <m/>
    <m/>
    <m/>
  </r>
  <r>
    <x v="4307"/>
    <m/>
    <m/>
    <m/>
    <m/>
    <m/>
    <m/>
    <m/>
    <m/>
    <m/>
    <m/>
    <m/>
    <m/>
    <m/>
    <m/>
  </r>
  <r>
    <x v="4308"/>
    <m/>
    <m/>
    <m/>
    <m/>
    <m/>
    <m/>
    <m/>
    <m/>
    <m/>
    <m/>
    <m/>
    <m/>
    <m/>
    <m/>
  </r>
  <r>
    <x v="4309"/>
    <m/>
    <m/>
    <m/>
    <m/>
    <m/>
    <m/>
    <m/>
    <m/>
    <m/>
    <m/>
    <m/>
    <m/>
    <m/>
    <m/>
  </r>
  <r>
    <x v="4310"/>
    <m/>
    <m/>
    <m/>
    <m/>
    <m/>
    <m/>
    <m/>
    <m/>
    <m/>
    <m/>
    <m/>
    <m/>
    <m/>
    <m/>
  </r>
  <r>
    <x v="4311"/>
    <m/>
    <m/>
    <m/>
    <m/>
    <m/>
    <m/>
    <m/>
    <m/>
    <m/>
    <m/>
    <m/>
    <m/>
    <m/>
    <m/>
  </r>
  <r>
    <x v="4312"/>
    <m/>
    <m/>
    <m/>
    <m/>
    <m/>
    <m/>
    <m/>
    <m/>
    <m/>
    <m/>
    <m/>
    <m/>
    <m/>
    <m/>
  </r>
  <r>
    <x v="4313"/>
    <m/>
    <m/>
    <m/>
    <m/>
    <m/>
    <m/>
    <m/>
    <m/>
    <m/>
    <m/>
    <m/>
    <m/>
    <m/>
    <m/>
  </r>
  <r>
    <x v="4314"/>
    <m/>
    <m/>
    <m/>
    <m/>
    <m/>
    <m/>
    <m/>
    <m/>
    <m/>
    <m/>
    <m/>
    <m/>
    <m/>
    <m/>
  </r>
  <r>
    <x v="4315"/>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6778859-3D6A-4652-AB41-B5764696B17E}"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6">
  <location ref="A3:C2595" firstHeaderRow="0" firstDataRow="1" firstDataCol="1"/>
  <pivotFields count="18">
    <pivotField axis="axisRow" showAll="0">
      <items count="431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431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t="default"/>
      </items>
    </pivotField>
    <pivotField showAll="0"/>
    <pivotField showAll="0"/>
    <pivotField showAll="0"/>
    <pivotField showAll="0"/>
    <pivotField showAll="0"/>
    <pivotField showAll="0"/>
    <pivotField showAll="0"/>
    <pivotField showAll="0"/>
    <pivotField dataField="1" showAll="0"/>
    <pivotField showAll="0"/>
    <pivotField showAll="0"/>
    <pivotField dataField="1" showAll="0"/>
    <pivotField showAll="0"/>
    <pivotField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x="5"/>
        <item t="default"/>
      </items>
    </pivotField>
    <pivotField showAll="0">
      <items count="22">
        <item sd="0" x="0"/>
        <item sd="0" x="1"/>
        <item sd="0" x="2"/>
        <item sd="0" x="3"/>
        <item sd="0" x="4"/>
        <item sd="0" x="5"/>
        <item sd="0" x="6"/>
        <item sd="0" x="7"/>
        <item sd="0" x="8"/>
        <item sd="0" x="9"/>
        <item sd="0" x="10"/>
        <item sd="0" x="11"/>
        <item sd="0" x="12"/>
        <item sd="0" x="13"/>
        <item sd="0" x="14"/>
        <item sd="0" x="15"/>
        <item sd="0" x="16"/>
        <item x="17"/>
        <item x="18"/>
        <item x="19"/>
        <item x="20"/>
        <item t="default"/>
      </items>
    </pivotField>
  </pivotFields>
  <rowFields count="1">
    <field x="0"/>
  </rowFields>
  <rowItems count="2592">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t="grand">
      <x/>
    </i>
  </rowItems>
  <colFields count="1">
    <field x="-2"/>
  </colFields>
  <colItems count="2">
    <i>
      <x/>
    </i>
    <i i="1">
      <x v="1"/>
    </i>
  </colItems>
  <dataFields count="2">
    <dataField name="Sum of BTC port" fld="9" baseField="0" baseItem="3516"/>
    <dataField name="Sum of BTIX port" fld="12" baseField="0" baseItem="0"/>
  </dataFields>
  <chartFormats count="2">
    <chartFormat chart="3" format="21" series="1">
      <pivotArea type="data" outline="0" fieldPosition="0">
        <references count="1">
          <reference field="4294967294" count="1" selected="0">
            <x v="0"/>
          </reference>
        </references>
      </pivotArea>
    </chartFormat>
    <chartFormat chart="3" format="2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filters count="1">
    <filter fld="0" type="dateBetween" evalOrder="-1" id="7">
      <autoFilter ref="A1">
        <filterColumn colId="0">
          <customFilters and="1">
            <customFilter operator="greaterThanOrEqual" val="41898"/>
            <customFilter operator="lessThanOrEqual" val="45658"/>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hyperlink" Target="https://www.spglobal.com/spdji/en/indices/digital-assets/sp-cme-bitcoin-futures-daily-roll-inde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C7" sqref="C7"/>
    </sheetView>
  </sheetViews>
  <sheetFormatPr defaultRowHeight="15"/>
  <cols>
    <col min="3" max="3" width="82.42578125" customWidth="1"/>
  </cols>
  <sheetData>
    <row r="1" spans="1:3" ht="14.1" customHeight="1">
      <c r="A1" s="3" t="s">
        <v>28</v>
      </c>
      <c r="C1" s="4"/>
    </row>
    <row r="2" spans="1:3" ht="14.1" customHeight="1">
      <c r="A2" t="s">
        <v>57</v>
      </c>
      <c r="B2" s="5"/>
      <c r="C2" s="4" t="s">
        <v>59</v>
      </c>
    </row>
    <row r="3" spans="1:3" ht="14.1" customHeight="1">
      <c r="C3" s="4"/>
    </row>
    <row r="4" spans="1:3" ht="14.1" customHeight="1">
      <c r="A4" s="6"/>
      <c r="B4" s="7" t="s">
        <v>5</v>
      </c>
      <c r="C4" s="7"/>
    </row>
    <row r="5" spans="1:3" ht="14.1" customHeight="1">
      <c r="A5" s="6"/>
      <c r="B5" s="7">
        <v>1</v>
      </c>
      <c r="C5" s="7" t="s">
        <v>6</v>
      </c>
    </row>
    <row r="6" spans="1:3" ht="60">
      <c r="A6" s="6"/>
      <c r="B6" s="7">
        <v>2</v>
      </c>
      <c r="C6" s="7" t="s">
        <v>58</v>
      </c>
    </row>
    <row r="7" spans="1:3" ht="105">
      <c r="A7" s="6"/>
      <c r="B7" s="7">
        <v>3</v>
      </c>
      <c r="C7" s="7" t="s">
        <v>7</v>
      </c>
    </row>
    <row r="8" spans="1:3">
      <c r="A8" s="6"/>
      <c r="B8" s="7">
        <v>4</v>
      </c>
    </row>
    <row r="9" spans="1:3">
      <c r="A9" s="6"/>
      <c r="B9" s="7">
        <v>5</v>
      </c>
    </row>
    <row r="10" spans="1:3">
      <c r="A10" s="6"/>
      <c r="B10" s="7">
        <v>6</v>
      </c>
    </row>
    <row r="11" spans="1:3">
      <c r="A11" s="6"/>
      <c r="B11" s="7">
        <v>7</v>
      </c>
    </row>
    <row r="12" spans="1:3">
      <c r="A12" s="6"/>
      <c r="B12" s="7">
        <v>8</v>
      </c>
    </row>
    <row r="13" spans="1:3">
      <c r="A13" s="6"/>
      <c r="B13" s="7">
        <v>9</v>
      </c>
    </row>
    <row r="14" spans="1:3">
      <c r="A14" s="6"/>
      <c r="B14" s="7">
        <v>10</v>
      </c>
    </row>
  </sheetData>
  <pageMargins left="0.7" right="0.7" top="0.75" bottom="0.75" header="0.3" footer="0.3"/>
  <pageSetup scale="92"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DC87F-707C-43FD-BB83-09078324F635}">
  <sheetPr codeName="Sheet10"/>
  <dimension ref="A1:V208"/>
  <sheetViews>
    <sheetView topLeftCell="A51" workbookViewId="0">
      <selection activeCell="F69" sqref="F69:F208"/>
    </sheetView>
  </sheetViews>
  <sheetFormatPr defaultRowHeight="15"/>
  <cols>
    <col min="1" max="1" width="13.140625" customWidth="1"/>
    <col min="7" max="7" width="15.28515625" customWidth="1"/>
    <col min="16" max="16" width="12.7109375" customWidth="1"/>
  </cols>
  <sheetData>
    <row r="1" spans="1:22" ht="15.75" thickBot="1">
      <c r="A1" s="33" t="s">
        <v>14</v>
      </c>
      <c r="B1" s="30" t="s">
        <v>8</v>
      </c>
      <c r="C1" s="30" t="s">
        <v>9</v>
      </c>
      <c r="D1" s="30" t="s">
        <v>10</v>
      </c>
      <c r="E1" s="30" t="s">
        <v>24</v>
      </c>
      <c r="F1" s="29" t="s">
        <v>25</v>
      </c>
      <c r="G1" s="30" t="s">
        <v>12</v>
      </c>
    </row>
    <row r="2" spans="1:22" ht="15.75" thickBot="1">
      <c r="A2" s="19">
        <v>45104</v>
      </c>
      <c r="B2" s="20">
        <v>15.57</v>
      </c>
      <c r="C2" s="20">
        <v>15.9</v>
      </c>
      <c r="D2" s="20">
        <v>15.2</v>
      </c>
      <c r="E2" s="20">
        <v>15.46</v>
      </c>
      <c r="F2" s="20">
        <v>15.46</v>
      </c>
      <c r="G2" s="21">
        <v>354200</v>
      </c>
    </row>
    <row r="3" spans="1:22" ht="15.75" thickBot="1">
      <c r="A3" s="19">
        <v>45105</v>
      </c>
      <c r="B3" s="20">
        <v>15.01</v>
      </c>
      <c r="C3" s="20">
        <v>15.26</v>
      </c>
      <c r="D3" s="20">
        <v>14.65</v>
      </c>
      <c r="E3" s="20">
        <v>14.88</v>
      </c>
      <c r="F3" s="20">
        <v>14.88</v>
      </c>
      <c r="G3" s="21">
        <v>369800</v>
      </c>
    </row>
    <row r="4" spans="1:22" ht="15.75" thickBot="1">
      <c r="A4" s="19">
        <v>45106</v>
      </c>
      <c r="B4" s="20">
        <v>15.53</v>
      </c>
      <c r="C4" s="20">
        <v>15.58</v>
      </c>
      <c r="D4" s="20">
        <v>15.23</v>
      </c>
      <c r="E4" s="20">
        <v>15.38</v>
      </c>
      <c r="F4" s="20">
        <v>15.38</v>
      </c>
      <c r="G4" s="21">
        <v>234500</v>
      </c>
    </row>
    <row r="5" spans="1:22">
      <c r="A5" s="19">
        <v>45107</v>
      </c>
      <c r="B5" s="20">
        <v>15.88</v>
      </c>
      <c r="C5" s="20">
        <v>15.88</v>
      </c>
      <c r="D5" s="20">
        <v>14.06</v>
      </c>
      <c r="E5" s="20">
        <v>15</v>
      </c>
      <c r="F5" s="20">
        <v>15</v>
      </c>
      <c r="G5" s="21">
        <v>530800</v>
      </c>
    </row>
    <row r="6" spans="1:22">
      <c r="A6" s="12">
        <v>45110</v>
      </c>
      <c r="B6">
        <v>15.35</v>
      </c>
      <c r="C6">
        <v>15.91</v>
      </c>
      <c r="D6">
        <v>15.27</v>
      </c>
      <c r="E6">
        <v>15.79</v>
      </c>
      <c r="F6">
        <v>15.79</v>
      </c>
      <c r="G6">
        <v>306000</v>
      </c>
    </row>
    <row r="7" spans="1:22">
      <c r="A7" s="12">
        <v>45112</v>
      </c>
      <c r="B7">
        <v>14.81</v>
      </c>
      <c r="C7">
        <v>15.23</v>
      </c>
      <c r="D7">
        <v>14.77</v>
      </c>
      <c r="E7">
        <v>15.04</v>
      </c>
      <c r="F7">
        <v>15.04</v>
      </c>
      <c r="G7">
        <v>334900</v>
      </c>
    </row>
    <row r="8" spans="1:22">
      <c r="A8" s="12">
        <v>45113</v>
      </c>
      <c r="B8">
        <v>15.22</v>
      </c>
      <c r="C8">
        <v>15.22</v>
      </c>
      <c r="D8">
        <v>14.42</v>
      </c>
      <c r="E8">
        <v>14.87</v>
      </c>
      <c r="F8">
        <v>14.87</v>
      </c>
      <c r="G8">
        <v>336500</v>
      </c>
    </row>
    <row r="9" spans="1:22">
      <c r="A9" s="12">
        <v>45114</v>
      </c>
      <c r="B9">
        <v>14.76</v>
      </c>
      <c r="C9">
        <v>15.02</v>
      </c>
      <c r="D9">
        <v>14.631</v>
      </c>
      <c r="E9">
        <v>14.75</v>
      </c>
      <c r="F9">
        <v>14.75</v>
      </c>
      <c r="G9">
        <v>170100</v>
      </c>
    </row>
    <row r="10" spans="1:22">
      <c r="A10" s="12">
        <v>45117</v>
      </c>
      <c r="B10">
        <v>14.7</v>
      </c>
      <c r="C10">
        <v>15.4</v>
      </c>
      <c r="D10">
        <v>14.68</v>
      </c>
      <c r="E10">
        <v>15.4</v>
      </c>
      <c r="F10">
        <v>15.4</v>
      </c>
      <c r="G10">
        <v>520100</v>
      </c>
    </row>
    <row r="11" spans="1:22">
      <c r="A11" s="12">
        <v>45118</v>
      </c>
      <c r="B11">
        <v>14.87</v>
      </c>
      <c r="C11">
        <v>15.29</v>
      </c>
      <c r="D11">
        <v>14.765000000000001</v>
      </c>
      <c r="E11">
        <v>15.06</v>
      </c>
      <c r="F11">
        <v>15.06</v>
      </c>
      <c r="G11">
        <v>418100</v>
      </c>
    </row>
    <row r="12" spans="1:22">
      <c r="A12" s="12">
        <v>45119</v>
      </c>
      <c r="B12">
        <v>15.13</v>
      </c>
      <c r="C12">
        <v>15.33</v>
      </c>
      <c r="D12">
        <v>14.64</v>
      </c>
      <c r="E12">
        <v>14.75</v>
      </c>
      <c r="F12">
        <v>14.75</v>
      </c>
      <c r="G12">
        <v>422300</v>
      </c>
      <c r="P12" s="37"/>
      <c r="Q12" s="38"/>
      <c r="R12" s="38"/>
      <c r="S12" s="38"/>
      <c r="T12" s="38"/>
      <c r="U12" s="38"/>
      <c r="V12" s="34"/>
    </row>
    <row r="13" spans="1:22">
      <c r="A13" s="12">
        <v>45120</v>
      </c>
      <c r="B13">
        <v>15</v>
      </c>
      <c r="C13">
        <v>16.399999999999999</v>
      </c>
      <c r="D13">
        <v>14.95</v>
      </c>
      <c r="E13">
        <v>16.209</v>
      </c>
      <c r="F13">
        <v>16.209</v>
      </c>
      <c r="G13">
        <v>1288300</v>
      </c>
      <c r="P13" s="37"/>
      <c r="Q13" s="38"/>
      <c r="R13" s="38"/>
      <c r="S13" s="38"/>
      <c r="T13" s="38"/>
      <c r="U13" s="38"/>
      <c r="V13" s="39"/>
    </row>
    <row r="14" spans="1:22">
      <c r="A14" s="12">
        <v>45121</v>
      </c>
      <c r="B14">
        <v>15.62</v>
      </c>
      <c r="C14">
        <v>15.808999999999999</v>
      </c>
      <c r="D14">
        <v>14.329000000000001</v>
      </c>
      <c r="E14">
        <v>14.54</v>
      </c>
      <c r="F14">
        <v>14.54</v>
      </c>
      <c r="G14">
        <v>681200</v>
      </c>
      <c r="P14" s="37"/>
      <c r="Q14" s="38"/>
      <c r="R14" s="38"/>
      <c r="S14" s="38"/>
      <c r="T14" s="38"/>
      <c r="U14" s="38"/>
      <c r="V14" s="39"/>
    </row>
    <row r="15" spans="1:22">
      <c r="A15" s="12">
        <v>45124</v>
      </c>
      <c r="B15">
        <v>14.58</v>
      </c>
      <c r="C15">
        <v>14.65</v>
      </c>
      <c r="D15">
        <v>14.01</v>
      </c>
      <c r="E15">
        <v>14.24</v>
      </c>
      <c r="F15">
        <v>14.24</v>
      </c>
      <c r="G15">
        <v>503400</v>
      </c>
      <c r="P15" s="37"/>
      <c r="Q15" s="38"/>
      <c r="R15" s="38"/>
      <c r="S15" s="38"/>
      <c r="T15" s="38"/>
      <c r="U15" s="38"/>
      <c r="V15" s="39"/>
    </row>
    <row r="16" spans="1:22">
      <c r="A16" s="12">
        <v>45125</v>
      </c>
      <c r="B16">
        <v>14.12</v>
      </c>
      <c r="C16">
        <v>14.32</v>
      </c>
      <c r="D16">
        <v>13.8</v>
      </c>
      <c r="E16">
        <v>14.05</v>
      </c>
      <c r="F16">
        <v>14.05</v>
      </c>
      <c r="G16">
        <v>553600</v>
      </c>
      <c r="P16" s="37"/>
      <c r="Q16" s="38"/>
      <c r="R16" s="38"/>
      <c r="S16" s="38"/>
      <c r="T16" s="38"/>
      <c r="U16" s="38"/>
      <c r="V16" s="39"/>
    </row>
    <row r="17" spans="1:22">
      <c r="A17" s="12">
        <v>45126</v>
      </c>
      <c r="B17">
        <v>14.25</v>
      </c>
      <c r="C17">
        <v>14.42</v>
      </c>
      <c r="D17">
        <v>14.02</v>
      </c>
      <c r="E17">
        <v>14.36</v>
      </c>
      <c r="F17">
        <v>14.36</v>
      </c>
      <c r="G17">
        <v>303100</v>
      </c>
      <c r="P17" s="37"/>
      <c r="Q17" s="38"/>
      <c r="R17" s="38"/>
      <c r="S17" s="38"/>
      <c r="T17" s="38"/>
      <c r="U17" s="38"/>
      <c r="V17" s="39"/>
    </row>
    <row r="18" spans="1:22">
      <c r="A18" s="12">
        <v>45127</v>
      </c>
      <c r="B18">
        <v>14.53</v>
      </c>
      <c r="C18">
        <v>14.58</v>
      </c>
      <c r="D18">
        <v>13.84</v>
      </c>
      <c r="E18">
        <v>14.06</v>
      </c>
      <c r="F18">
        <v>14.06</v>
      </c>
      <c r="G18">
        <v>325200</v>
      </c>
      <c r="P18" s="37"/>
      <c r="Q18" s="38"/>
      <c r="R18" s="38"/>
      <c r="S18" s="38"/>
      <c r="T18" s="38"/>
      <c r="U18" s="38"/>
      <c r="V18" s="39"/>
    </row>
    <row r="19" spans="1:22">
      <c r="A19" s="12">
        <v>45128</v>
      </c>
      <c r="B19">
        <v>14.2</v>
      </c>
      <c r="C19">
        <v>14.34</v>
      </c>
      <c r="D19">
        <v>14.07</v>
      </c>
      <c r="E19">
        <v>14.17</v>
      </c>
      <c r="F19">
        <v>14.17</v>
      </c>
      <c r="G19">
        <v>226100</v>
      </c>
      <c r="P19" s="37"/>
      <c r="Q19" s="38"/>
      <c r="R19" s="38"/>
      <c r="S19" s="38"/>
      <c r="T19" s="38"/>
      <c r="U19" s="38"/>
      <c r="V19" s="39"/>
    </row>
    <row r="20" spans="1:22">
      <c r="A20" s="12">
        <v>45131</v>
      </c>
      <c r="B20">
        <v>13.55</v>
      </c>
      <c r="C20">
        <v>13.57</v>
      </c>
      <c r="D20">
        <v>13.145</v>
      </c>
      <c r="E20">
        <v>13.4</v>
      </c>
      <c r="F20">
        <v>13.4</v>
      </c>
      <c r="G20">
        <v>520700</v>
      </c>
      <c r="P20" s="37"/>
      <c r="Q20" s="38"/>
      <c r="R20" s="38"/>
      <c r="S20" s="38"/>
      <c r="T20" s="38"/>
      <c r="U20" s="38"/>
      <c r="V20" s="39"/>
    </row>
    <row r="21" spans="1:22">
      <c r="A21" s="12">
        <v>45132</v>
      </c>
      <c r="B21">
        <v>13.42</v>
      </c>
      <c r="C21">
        <v>13.64</v>
      </c>
      <c r="D21">
        <v>13.42</v>
      </c>
      <c r="E21">
        <v>13.48</v>
      </c>
      <c r="F21">
        <v>13.48</v>
      </c>
      <c r="G21">
        <v>292200</v>
      </c>
      <c r="P21" s="37"/>
      <c r="Q21" s="38"/>
      <c r="R21" s="38"/>
      <c r="S21" s="38"/>
      <c r="T21" s="38"/>
      <c r="U21" s="38"/>
      <c r="V21" s="39"/>
    </row>
    <row r="22" spans="1:22">
      <c r="A22" s="12">
        <v>45133</v>
      </c>
      <c r="B22">
        <v>13.491</v>
      </c>
      <c r="C22">
        <v>13.678000000000001</v>
      </c>
      <c r="D22">
        <v>13.45</v>
      </c>
      <c r="E22">
        <v>13.62</v>
      </c>
      <c r="F22">
        <v>13.62</v>
      </c>
      <c r="G22">
        <v>125900</v>
      </c>
      <c r="P22" s="37"/>
      <c r="Q22" s="38"/>
      <c r="R22" s="38"/>
      <c r="S22" s="38"/>
      <c r="T22" s="38"/>
      <c r="U22" s="38"/>
      <c r="V22" s="39"/>
    </row>
    <row r="23" spans="1:22">
      <c r="A23" s="12">
        <v>45134</v>
      </c>
      <c r="B23">
        <v>13.69</v>
      </c>
      <c r="C23">
        <v>13.728999999999999</v>
      </c>
      <c r="D23">
        <v>13.22</v>
      </c>
      <c r="E23">
        <v>13.32</v>
      </c>
      <c r="F23">
        <v>13.32</v>
      </c>
      <c r="G23">
        <v>214700</v>
      </c>
      <c r="P23" s="37"/>
      <c r="Q23" s="38"/>
      <c r="R23" s="38"/>
      <c r="S23" s="38"/>
      <c r="T23" s="38"/>
      <c r="U23" s="38"/>
      <c r="V23" s="39"/>
    </row>
    <row r="24" spans="1:22">
      <c r="A24" s="12">
        <v>45135</v>
      </c>
      <c r="B24">
        <v>13.48</v>
      </c>
      <c r="C24">
        <v>13.77</v>
      </c>
      <c r="D24">
        <v>13.41</v>
      </c>
      <c r="E24">
        <v>13.54</v>
      </c>
      <c r="F24">
        <v>13.54</v>
      </c>
      <c r="G24">
        <v>346500</v>
      </c>
      <c r="P24" s="37"/>
      <c r="Q24" s="38"/>
      <c r="R24" s="38"/>
      <c r="S24" s="38"/>
      <c r="T24" s="38"/>
      <c r="U24" s="38"/>
      <c r="V24" s="39"/>
    </row>
    <row r="25" spans="1:22">
      <c r="A25" s="12">
        <v>45138</v>
      </c>
      <c r="B25">
        <v>13.65</v>
      </c>
      <c r="C25">
        <v>13.65</v>
      </c>
      <c r="D25">
        <v>13.3</v>
      </c>
      <c r="E25">
        <v>13.33</v>
      </c>
      <c r="F25">
        <v>13.33</v>
      </c>
      <c r="G25">
        <v>213600</v>
      </c>
      <c r="P25" s="37"/>
      <c r="Q25" s="38"/>
      <c r="R25" s="38"/>
      <c r="S25" s="38"/>
      <c r="T25" s="38"/>
      <c r="U25" s="38"/>
      <c r="V25" s="39"/>
    </row>
    <row r="26" spans="1:22">
      <c r="A26" s="12">
        <v>45139</v>
      </c>
      <c r="B26">
        <v>13.07</v>
      </c>
      <c r="C26">
        <v>13.5</v>
      </c>
      <c r="D26">
        <v>12.71</v>
      </c>
      <c r="E26">
        <v>13.44</v>
      </c>
      <c r="F26">
        <v>13.44</v>
      </c>
      <c r="G26">
        <v>384300</v>
      </c>
      <c r="P26" s="37"/>
      <c r="Q26" s="38"/>
      <c r="R26" s="38"/>
      <c r="S26" s="38"/>
      <c r="T26" s="38"/>
      <c r="U26" s="38"/>
      <c r="V26" s="39"/>
    </row>
    <row r="27" spans="1:22">
      <c r="A27" s="12">
        <v>45140</v>
      </c>
      <c r="B27">
        <v>13.55</v>
      </c>
      <c r="C27">
        <v>13.61</v>
      </c>
      <c r="D27">
        <v>13.021000000000001</v>
      </c>
      <c r="E27">
        <v>13.29</v>
      </c>
      <c r="F27">
        <v>13.29</v>
      </c>
      <c r="G27">
        <v>494600</v>
      </c>
      <c r="P27" s="37"/>
      <c r="Q27" s="38"/>
      <c r="R27" s="38"/>
      <c r="S27" s="38"/>
      <c r="T27" s="38"/>
      <c r="U27" s="38"/>
      <c r="V27" s="39"/>
    </row>
    <row r="28" spans="1:22">
      <c r="A28" s="12">
        <v>45141</v>
      </c>
      <c r="B28">
        <v>13.3</v>
      </c>
      <c r="C28">
        <v>13.548999999999999</v>
      </c>
      <c r="D28">
        <v>13.27</v>
      </c>
      <c r="E28">
        <v>13.4</v>
      </c>
      <c r="F28">
        <v>13.4</v>
      </c>
      <c r="G28">
        <v>295800</v>
      </c>
      <c r="P28" s="37"/>
      <c r="Q28" s="38"/>
      <c r="R28" s="38"/>
      <c r="S28" s="38"/>
      <c r="T28" s="38"/>
      <c r="U28" s="38"/>
      <c r="V28" s="39"/>
    </row>
    <row r="29" spans="1:22">
      <c r="A29" s="12">
        <v>45142</v>
      </c>
      <c r="B29">
        <v>13.33</v>
      </c>
      <c r="C29">
        <v>13.47</v>
      </c>
      <c r="D29">
        <v>13.07</v>
      </c>
      <c r="E29">
        <v>13.14</v>
      </c>
      <c r="F29">
        <v>13.14</v>
      </c>
      <c r="G29">
        <v>711400</v>
      </c>
      <c r="P29" s="37"/>
      <c r="Q29" s="38"/>
      <c r="R29" s="38"/>
      <c r="S29" s="38"/>
      <c r="T29" s="38"/>
      <c r="U29" s="38"/>
      <c r="V29" s="39"/>
    </row>
    <row r="30" spans="1:22">
      <c r="A30" s="12">
        <v>45145</v>
      </c>
      <c r="B30">
        <v>13.18</v>
      </c>
      <c r="C30">
        <v>13.28</v>
      </c>
      <c r="D30">
        <v>12.79</v>
      </c>
      <c r="E30">
        <v>13.25</v>
      </c>
      <c r="F30">
        <v>13.25</v>
      </c>
      <c r="G30">
        <v>240400</v>
      </c>
      <c r="P30" s="37"/>
      <c r="Q30" s="38"/>
      <c r="R30" s="38"/>
      <c r="S30" s="38"/>
      <c r="T30" s="38"/>
      <c r="U30" s="38"/>
      <c r="V30" s="39"/>
    </row>
    <row r="31" spans="1:22">
      <c r="A31" s="12">
        <v>45146</v>
      </c>
      <c r="B31">
        <v>13.59</v>
      </c>
      <c r="C31">
        <v>14.15</v>
      </c>
      <c r="D31">
        <v>13.44</v>
      </c>
      <c r="E31">
        <v>13.99</v>
      </c>
      <c r="F31">
        <v>13.99</v>
      </c>
      <c r="G31">
        <v>279300</v>
      </c>
      <c r="P31" s="37"/>
      <c r="Q31" s="38"/>
      <c r="R31" s="38"/>
      <c r="S31" s="38"/>
      <c r="T31" s="38"/>
      <c r="U31" s="38"/>
      <c r="V31" s="39"/>
    </row>
    <row r="32" spans="1:22">
      <c r="A32" s="12">
        <v>45147</v>
      </c>
      <c r="B32">
        <v>14.04</v>
      </c>
      <c r="C32">
        <v>14.05</v>
      </c>
      <c r="D32">
        <v>13.43</v>
      </c>
      <c r="E32">
        <v>13.47</v>
      </c>
      <c r="F32">
        <v>13.47</v>
      </c>
      <c r="G32">
        <v>370300</v>
      </c>
      <c r="P32" s="37"/>
      <c r="Q32" s="38"/>
      <c r="R32" s="38"/>
      <c r="S32" s="38"/>
      <c r="T32" s="38"/>
      <c r="U32" s="38"/>
      <c r="V32" s="39"/>
    </row>
    <row r="33" spans="1:22">
      <c r="A33" s="12">
        <v>45148</v>
      </c>
      <c r="B33">
        <v>13.67</v>
      </c>
      <c r="C33">
        <v>13.77</v>
      </c>
      <c r="D33">
        <v>13.36</v>
      </c>
      <c r="E33">
        <v>13.48</v>
      </c>
      <c r="F33">
        <v>13.48</v>
      </c>
      <c r="G33">
        <v>169700</v>
      </c>
      <c r="P33" s="37"/>
      <c r="Q33" s="38"/>
      <c r="R33" s="38"/>
      <c r="S33" s="38"/>
      <c r="T33" s="38"/>
      <c r="U33" s="38"/>
      <c r="V33" s="39"/>
    </row>
    <row r="34" spans="1:22">
      <c r="A34" s="12">
        <v>45149</v>
      </c>
      <c r="B34">
        <v>13.5</v>
      </c>
      <c r="C34">
        <v>13.63</v>
      </c>
      <c r="D34">
        <v>13.3</v>
      </c>
      <c r="E34">
        <v>13.44</v>
      </c>
      <c r="F34">
        <v>13.44</v>
      </c>
      <c r="G34">
        <v>198800</v>
      </c>
      <c r="P34" s="37"/>
      <c r="Q34" s="38"/>
      <c r="R34" s="38"/>
      <c r="S34" s="38"/>
      <c r="T34" s="38"/>
      <c r="U34" s="38"/>
      <c r="V34" s="39"/>
    </row>
    <row r="35" spans="1:22">
      <c r="A35" s="12">
        <v>45152</v>
      </c>
      <c r="B35">
        <v>13.36</v>
      </c>
      <c r="C35">
        <v>13.7</v>
      </c>
      <c r="D35">
        <v>13.27</v>
      </c>
      <c r="E35">
        <v>13.38</v>
      </c>
      <c r="F35">
        <v>13.38</v>
      </c>
      <c r="G35">
        <v>226200</v>
      </c>
      <c r="P35" s="37"/>
      <c r="Q35" s="38"/>
      <c r="R35" s="38"/>
      <c r="S35" s="38"/>
      <c r="T35" s="38"/>
      <c r="U35" s="38"/>
      <c r="V35" s="39"/>
    </row>
    <row r="36" spans="1:22">
      <c r="A36" s="12">
        <v>45153</v>
      </c>
      <c r="B36">
        <v>13.4</v>
      </c>
      <c r="C36">
        <v>13.525</v>
      </c>
      <c r="D36">
        <v>13.1</v>
      </c>
      <c r="E36">
        <v>13.22</v>
      </c>
      <c r="F36">
        <v>13.22</v>
      </c>
      <c r="G36">
        <v>146200</v>
      </c>
      <c r="P36" s="37"/>
      <c r="Q36" s="38"/>
      <c r="R36" s="38"/>
      <c r="S36" s="38"/>
      <c r="T36" s="38"/>
      <c r="U36" s="38"/>
      <c r="V36" s="39"/>
    </row>
    <row r="37" spans="1:22">
      <c r="A37" s="12">
        <v>45154</v>
      </c>
      <c r="B37">
        <v>13.14</v>
      </c>
      <c r="C37">
        <v>13.25</v>
      </c>
      <c r="D37">
        <v>12.97</v>
      </c>
      <c r="E37">
        <v>13.14</v>
      </c>
      <c r="F37">
        <v>13.14</v>
      </c>
      <c r="G37">
        <v>139700</v>
      </c>
      <c r="P37" s="37"/>
      <c r="Q37" s="38"/>
      <c r="R37" s="38"/>
      <c r="S37" s="38"/>
      <c r="T37" s="38"/>
      <c r="U37" s="38"/>
      <c r="V37" s="39"/>
    </row>
    <row r="38" spans="1:22">
      <c r="A38" s="12">
        <v>45155</v>
      </c>
      <c r="B38">
        <v>12.59</v>
      </c>
      <c r="C38">
        <v>12.59</v>
      </c>
      <c r="D38">
        <v>11.8</v>
      </c>
      <c r="E38">
        <v>12</v>
      </c>
      <c r="F38">
        <v>12</v>
      </c>
      <c r="G38">
        <v>567100</v>
      </c>
      <c r="P38" s="37"/>
      <c r="Q38" s="38"/>
      <c r="R38" s="38"/>
      <c r="S38" s="38"/>
      <c r="T38" s="38"/>
      <c r="U38" s="38"/>
      <c r="V38" s="39"/>
    </row>
    <row r="39" spans="1:22">
      <c r="A39" s="12">
        <v>45156</v>
      </c>
      <c r="B39">
        <v>10.59</v>
      </c>
      <c r="C39">
        <v>10.7</v>
      </c>
      <c r="D39">
        <v>10.08</v>
      </c>
      <c r="E39">
        <v>10.43</v>
      </c>
      <c r="F39">
        <v>10.43</v>
      </c>
      <c r="G39">
        <v>559600</v>
      </c>
      <c r="P39" s="37"/>
      <c r="Q39" s="38"/>
      <c r="R39" s="38"/>
      <c r="S39" s="38"/>
      <c r="T39" s="38"/>
      <c r="U39" s="38"/>
      <c r="V39" s="39"/>
    </row>
    <row r="40" spans="1:22">
      <c r="A40" s="12">
        <v>45159</v>
      </c>
      <c r="B40">
        <v>10.34</v>
      </c>
      <c r="C40">
        <v>10.49</v>
      </c>
      <c r="D40">
        <v>10.18</v>
      </c>
      <c r="E40">
        <v>10.43</v>
      </c>
      <c r="F40">
        <v>10.43</v>
      </c>
      <c r="G40">
        <v>190200</v>
      </c>
      <c r="P40" s="37"/>
      <c r="Q40" s="38"/>
      <c r="R40" s="38"/>
      <c r="S40" s="38"/>
      <c r="T40" s="38"/>
      <c r="U40" s="38"/>
      <c r="V40" s="39"/>
    </row>
    <row r="41" spans="1:22">
      <c r="A41" s="12">
        <v>45160</v>
      </c>
      <c r="B41">
        <v>10.35</v>
      </c>
      <c r="C41">
        <v>10.369</v>
      </c>
      <c r="D41">
        <v>10.11</v>
      </c>
      <c r="E41">
        <v>10.15</v>
      </c>
      <c r="F41">
        <v>10.15</v>
      </c>
      <c r="G41">
        <v>127000</v>
      </c>
      <c r="P41" s="37"/>
      <c r="Q41" s="38"/>
      <c r="R41" s="38"/>
      <c r="S41" s="38"/>
      <c r="T41" s="38"/>
      <c r="U41" s="38"/>
      <c r="V41" s="39"/>
    </row>
    <row r="42" spans="1:22">
      <c r="A42" s="12">
        <v>45161</v>
      </c>
      <c r="B42">
        <v>10.17</v>
      </c>
      <c r="C42">
        <v>10.9</v>
      </c>
      <c r="D42">
        <v>10.16</v>
      </c>
      <c r="E42">
        <v>10.75</v>
      </c>
      <c r="F42">
        <v>10.75</v>
      </c>
      <c r="G42">
        <v>375900</v>
      </c>
      <c r="P42" s="37"/>
      <c r="Q42" s="38"/>
      <c r="R42" s="38"/>
      <c r="S42" s="38"/>
      <c r="T42" s="38"/>
      <c r="U42" s="38"/>
      <c r="V42" s="39"/>
    </row>
    <row r="43" spans="1:22">
      <c r="A43" s="12">
        <v>45162</v>
      </c>
      <c r="B43">
        <v>10.56</v>
      </c>
      <c r="C43">
        <v>10.56</v>
      </c>
      <c r="D43">
        <v>10.14</v>
      </c>
      <c r="E43">
        <v>10.3</v>
      </c>
      <c r="F43">
        <v>10.3</v>
      </c>
      <c r="G43">
        <v>305100</v>
      </c>
      <c r="P43" s="37"/>
      <c r="Q43" s="38"/>
      <c r="R43" s="38"/>
      <c r="S43" s="38"/>
      <c r="T43" s="38"/>
      <c r="U43" s="38"/>
      <c r="V43" s="39"/>
    </row>
    <row r="44" spans="1:22">
      <c r="A44" s="12">
        <v>45163</v>
      </c>
      <c r="B44">
        <v>10.41</v>
      </c>
      <c r="C44">
        <v>10.51</v>
      </c>
      <c r="D44">
        <v>10.08</v>
      </c>
      <c r="E44">
        <v>10.24</v>
      </c>
      <c r="F44">
        <v>10.24</v>
      </c>
      <c r="G44">
        <v>250500</v>
      </c>
      <c r="P44" s="37"/>
      <c r="Q44" s="38"/>
      <c r="R44" s="38"/>
      <c r="S44" s="38"/>
      <c r="T44" s="38"/>
      <c r="U44" s="38"/>
      <c r="V44" s="39"/>
    </row>
    <row r="45" spans="1:22">
      <c r="A45" s="12">
        <v>45166</v>
      </c>
      <c r="B45">
        <v>10.26</v>
      </c>
      <c r="C45">
        <v>10.41</v>
      </c>
      <c r="D45">
        <v>10.199999999999999</v>
      </c>
      <c r="E45">
        <v>10.26</v>
      </c>
      <c r="F45">
        <v>10.26</v>
      </c>
      <c r="G45">
        <v>175700</v>
      </c>
      <c r="P45" s="37"/>
      <c r="Q45" s="38"/>
      <c r="R45" s="38"/>
      <c r="S45" s="38"/>
      <c r="T45" s="38"/>
      <c r="U45" s="38"/>
      <c r="V45" s="39"/>
    </row>
    <row r="46" spans="1:22">
      <c r="A46" s="12">
        <v>45167</v>
      </c>
      <c r="B46">
        <v>10.25</v>
      </c>
      <c r="C46">
        <v>12</v>
      </c>
      <c r="D46">
        <v>10.25</v>
      </c>
      <c r="E46">
        <v>11.73</v>
      </c>
      <c r="F46">
        <v>11.73</v>
      </c>
      <c r="G46">
        <v>782500</v>
      </c>
      <c r="P46" s="37"/>
      <c r="Q46" s="38"/>
      <c r="R46" s="38"/>
      <c r="S46" s="38"/>
      <c r="T46" s="38"/>
      <c r="U46" s="38"/>
      <c r="V46" s="39"/>
    </row>
    <row r="47" spans="1:22">
      <c r="A47" s="12">
        <v>45168</v>
      </c>
      <c r="B47">
        <v>11.37</v>
      </c>
      <c r="C47">
        <v>11.37</v>
      </c>
      <c r="D47">
        <v>11.02</v>
      </c>
      <c r="E47">
        <v>11.13</v>
      </c>
      <c r="F47">
        <v>11.13</v>
      </c>
      <c r="G47">
        <v>447700</v>
      </c>
      <c r="P47" s="37"/>
      <c r="Q47" s="38"/>
      <c r="R47" s="38"/>
      <c r="S47" s="38"/>
      <c r="T47" s="38"/>
      <c r="U47" s="38"/>
      <c r="V47" s="39"/>
    </row>
    <row r="48" spans="1:22">
      <c r="A48" s="12">
        <v>45169</v>
      </c>
      <c r="B48">
        <v>11.12</v>
      </c>
      <c r="C48">
        <v>11.156000000000001</v>
      </c>
      <c r="D48">
        <v>10.01</v>
      </c>
      <c r="E48">
        <v>10.19</v>
      </c>
      <c r="F48">
        <v>10.19</v>
      </c>
      <c r="G48">
        <v>2167700</v>
      </c>
      <c r="P48" s="37"/>
      <c r="Q48" s="38"/>
      <c r="R48" s="38"/>
      <c r="S48" s="38"/>
      <c r="T48" s="38"/>
      <c r="U48" s="38"/>
      <c r="V48" s="39"/>
    </row>
    <row r="49" spans="1:22">
      <c r="A49" s="37">
        <v>45170</v>
      </c>
      <c r="B49" s="38">
        <v>10.06</v>
      </c>
      <c r="C49" s="38">
        <v>10.08</v>
      </c>
      <c r="D49" s="38">
        <v>9.52</v>
      </c>
      <c r="E49" s="38">
        <v>9.76</v>
      </c>
      <c r="F49" s="38">
        <v>9.76</v>
      </c>
      <c r="G49" s="39">
        <v>509200</v>
      </c>
      <c r="P49" s="37"/>
      <c r="Q49" s="38"/>
      <c r="R49" s="38"/>
      <c r="S49" s="38"/>
      <c r="T49" s="38"/>
      <c r="U49" s="38"/>
      <c r="V49" s="39"/>
    </row>
    <row r="50" spans="1:22">
      <c r="A50" s="37">
        <v>45174</v>
      </c>
      <c r="B50" s="38">
        <v>9.86</v>
      </c>
      <c r="C50" s="38">
        <v>9.94</v>
      </c>
      <c r="D50" s="38">
        <v>9.7200000000000006</v>
      </c>
      <c r="E50" s="38">
        <v>9.77</v>
      </c>
      <c r="F50" s="38">
        <v>9.77</v>
      </c>
      <c r="G50" s="39">
        <v>176600</v>
      </c>
      <c r="P50" s="37"/>
      <c r="Q50" s="38"/>
      <c r="R50" s="38"/>
      <c r="S50" s="38"/>
      <c r="T50" s="38"/>
      <c r="U50" s="38"/>
      <c r="V50" s="39"/>
    </row>
    <row r="51" spans="1:22">
      <c r="A51" s="37">
        <v>45175</v>
      </c>
      <c r="B51" s="38">
        <v>9.7799999999999994</v>
      </c>
      <c r="C51" s="38">
        <v>10.06</v>
      </c>
      <c r="D51" s="38">
        <v>9.49</v>
      </c>
      <c r="E51" s="38">
        <v>9.7799999999999994</v>
      </c>
      <c r="F51" s="38">
        <v>9.7799999999999994</v>
      </c>
      <c r="G51" s="39">
        <v>357400</v>
      </c>
      <c r="P51" s="37"/>
      <c r="Q51" s="38"/>
      <c r="R51" s="38"/>
      <c r="S51" s="38"/>
      <c r="T51" s="38"/>
      <c r="U51" s="38"/>
      <c r="V51" s="39"/>
    </row>
    <row r="52" spans="1:22">
      <c r="A52" s="37">
        <v>45176</v>
      </c>
      <c r="B52" s="38">
        <v>9.74</v>
      </c>
      <c r="C52" s="38">
        <v>10.02</v>
      </c>
      <c r="D52" s="38">
        <v>9.7100000000000009</v>
      </c>
      <c r="E52" s="38">
        <v>9.94</v>
      </c>
      <c r="F52" s="38">
        <v>9.94</v>
      </c>
      <c r="G52" s="39">
        <v>192700</v>
      </c>
      <c r="P52" s="37"/>
      <c r="Q52" s="38"/>
      <c r="R52" s="38"/>
      <c r="S52" s="38"/>
      <c r="T52" s="38"/>
      <c r="U52" s="38"/>
      <c r="V52" s="39"/>
    </row>
    <row r="53" spans="1:22">
      <c r="A53" s="37">
        <v>45177</v>
      </c>
      <c r="B53" s="38">
        <v>9.93</v>
      </c>
      <c r="C53" s="38">
        <v>9.99</v>
      </c>
      <c r="D53" s="38">
        <v>9.81</v>
      </c>
      <c r="E53" s="38">
        <v>9.98</v>
      </c>
      <c r="F53" s="38">
        <v>9.98</v>
      </c>
      <c r="G53" s="39">
        <v>203600</v>
      </c>
      <c r="P53" s="37"/>
      <c r="Q53" s="38"/>
      <c r="R53" s="38"/>
      <c r="S53" s="38"/>
      <c r="T53" s="38"/>
      <c r="U53" s="38"/>
      <c r="V53" s="39"/>
    </row>
    <row r="54" spans="1:22">
      <c r="A54" s="37">
        <v>45180</v>
      </c>
      <c r="B54" s="38">
        <v>9.76</v>
      </c>
      <c r="C54" s="38">
        <v>9.84</v>
      </c>
      <c r="D54" s="38">
        <v>9.18</v>
      </c>
      <c r="E54" s="38">
        <v>9.24</v>
      </c>
      <c r="F54" s="38">
        <v>9.24</v>
      </c>
      <c r="G54" s="39">
        <v>492500</v>
      </c>
      <c r="P54" s="37"/>
      <c r="Q54" s="38"/>
      <c r="R54" s="38"/>
      <c r="S54" s="38"/>
      <c r="T54" s="38"/>
      <c r="U54" s="38"/>
      <c r="V54" s="39"/>
    </row>
    <row r="55" spans="1:22">
      <c r="A55" s="37">
        <v>45181</v>
      </c>
      <c r="B55" s="38">
        <v>10.050000000000001</v>
      </c>
      <c r="C55" s="38">
        <v>10.4</v>
      </c>
      <c r="D55" s="38">
        <v>9.91</v>
      </c>
      <c r="E55" s="38">
        <v>10.029999999999999</v>
      </c>
      <c r="F55" s="38">
        <v>10.029999999999999</v>
      </c>
      <c r="G55" s="39">
        <v>379000</v>
      </c>
      <c r="P55" s="37"/>
      <c r="Q55" s="38"/>
      <c r="R55" s="38"/>
      <c r="S55" s="38"/>
      <c r="T55" s="38"/>
      <c r="U55" s="38"/>
      <c r="V55" s="39"/>
    </row>
    <row r="56" spans="1:22">
      <c r="A56" s="37">
        <v>45182</v>
      </c>
      <c r="B56" s="38">
        <v>10.1</v>
      </c>
      <c r="C56" s="38">
        <v>10.31</v>
      </c>
      <c r="D56" s="38">
        <v>10.039999999999999</v>
      </c>
      <c r="E56" s="38">
        <v>10.09</v>
      </c>
      <c r="F56" s="38">
        <v>10.09</v>
      </c>
      <c r="G56" s="39">
        <v>250500</v>
      </c>
      <c r="P56" s="37"/>
      <c r="Q56" s="38"/>
      <c r="R56" s="38"/>
      <c r="S56" s="38"/>
      <c r="T56" s="38"/>
      <c r="U56" s="38"/>
      <c r="V56" s="39"/>
    </row>
    <row r="57" spans="1:22">
      <c r="A57" s="37">
        <v>45183</v>
      </c>
      <c r="B57" s="38">
        <v>10.56</v>
      </c>
      <c r="C57" s="38">
        <v>10.66</v>
      </c>
      <c r="D57" s="38">
        <v>10.43</v>
      </c>
      <c r="E57" s="38">
        <v>10.53</v>
      </c>
      <c r="F57" s="38">
        <v>10.53</v>
      </c>
      <c r="G57" s="39">
        <v>226100</v>
      </c>
      <c r="P57" s="37"/>
      <c r="Q57" s="38"/>
      <c r="R57" s="38"/>
      <c r="S57" s="38"/>
      <c r="T57" s="38"/>
      <c r="U57" s="38"/>
      <c r="V57" s="39"/>
    </row>
    <row r="58" spans="1:22">
      <c r="A58" s="37">
        <v>45184</v>
      </c>
      <c r="B58" s="38">
        <v>10.29</v>
      </c>
      <c r="C58" s="38">
        <v>10.37</v>
      </c>
      <c r="D58" s="38">
        <v>10.14</v>
      </c>
      <c r="E58" s="38">
        <v>10.3</v>
      </c>
      <c r="F58" s="38">
        <v>10.3</v>
      </c>
      <c r="G58" s="39">
        <v>93200</v>
      </c>
      <c r="P58" s="37"/>
      <c r="Q58" s="38"/>
      <c r="R58" s="38"/>
      <c r="S58" s="38"/>
      <c r="T58" s="38"/>
      <c r="U58" s="38"/>
      <c r="V58" s="39"/>
    </row>
    <row r="59" spans="1:22">
      <c r="A59" s="37">
        <v>45187</v>
      </c>
      <c r="B59" s="38">
        <v>11.01</v>
      </c>
      <c r="C59" s="38">
        <v>11.06</v>
      </c>
      <c r="D59" s="38">
        <v>10.47</v>
      </c>
      <c r="E59" s="38">
        <v>10.62</v>
      </c>
      <c r="F59" s="38">
        <v>10.62</v>
      </c>
      <c r="G59" s="39">
        <v>183600</v>
      </c>
      <c r="P59" s="37"/>
      <c r="Q59" s="38"/>
      <c r="R59" s="38"/>
      <c r="S59" s="38"/>
      <c r="T59" s="38"/>
      <c r="U59" s="38"/>
      <c r="V59" s="39"/>
    </row>
    <row r="60" spans="1:22">
      <c r="A60" s="37">
        <v>45188</v>
      </c>
      <c r="B60" s="38">
        <v>10.92</v>
      </c>
      <c r="C60" s="38">
        <v>11.18</v>
      </c>
      <c r="D60" s="38">
        <v>10.73</v>
      </c>
      <c r="E60" s="38">
        <v>10.93</v>
      </c>
      <c r="F60" s="38">
        <v>10.93</v>
      </c>
      <c r="G60" s="39">
        <v>144500</v>
      </c>
      <c r="P60" s="37"/>
      <c r="Q60" s="38"/>
      <c r="R60" s="38"/>
      <c r="S60" s="38"/>
      <c r="T60" s="38"/>
      <c r="U60" s="38"/>
      <c r="V60" s="39"/>
    </row>
    <row r="61" spans="1:22">
      <c r="A61" s="37">
        <v>45189</v>
      </c>
      <c r="B61" s="38">
        <v>10.82</v>
      </c>
      <c r="C61" s="38">
        <v>11.02</v>
      </c>
      <c r="D61" s="38">
        <v>10.6</v>
      </c>
      <c r="E61" s="38">
        <v>10.7</v>
      </c>
      <c r="F61" s="38">
        <v>10.7</v>
      </c>
      <c r="G61" s="39">
        <v>214400</v>
      </c>
      <c r="P61" s="37"/>
      <c r="Q61" s="38"/>
      <c r="R61" s="38"/>
      <c r="S61" s="38"/>
      <c r="T61" s="38"/>
      <c r="U61" s="38"/>
      <c r="V61" s="39"/>
    </row>
    <row r="62" spans="1:22">
      <c r="A62" s="37">
        <v>45190</v>
      </c>
      <c r="B62" s="38">
        <v>10.39</v>
      </c>
      <c r="C62" s="38">
        <v>10.5</v>
      </c>
      <c r="D62" s="38">
        <v>10.220000000000001</v>
      </c>
      <c r="E62" s="38">
        <v>10.43</v>
      </c>
      <c r="F62" s="38">
        <v>10.43</v>
      </c>
      <c r="G62" s="39">
        <v>103300</v>
      </c>
      <c r="P62" s="37"/>
      <c r="Q62" s="38"/>
      <c r="R62" s="38"/>
      <c r="S62" s="38"/>
      <c r="T62" s="38"/>
      <c r="U62" s="38"/>
      <c r="V62" s="39"/>
    </row>
    <row r="63" spans="1:22">
      <c r="A63" s="37">
        <v>45191</v>
      </c>
      <c r="B63" s="38">
        <v>10.42</v>
      </c>
      <c r="C63" s="38">
        <v>10.49</v>
      </c>
      <c r="D63" s="38">
        <v>10.35</v>
      </c>
      <c r="E63" s="38">
        <v>10.36</v>
      </c>
      <c r="F63" s="38">
        <v>10.36</v>
      </c>
      <c r="G63" s="39">
        <v>117800</v>
      </c>
      <c r="P63" s="37"/>
      <c r="Q63" s="38"/>
      <c r="R63" s="38"/>
      <c r="S63" s="38"/>
      <c r="T63" s="38"/>
      <c r="U63" s="38"/>
      <c r="V63" s="39"/>
    </row>
    <row r="64" spans="1:22">
      <c r="A64" s="37">
        <v>45194</v>
      </c>
      <c r="B64" s="38">
        <v>10.039999999999999</v>
      </c>
      <c r="C64" s="38">
        <v>10.27</v>
      </c>
      <c r="D64" s="38">
        <v>9.99</v>
      </c>
      <c r="E64" s="38">
        <v>10.210000000000001</v>
      </c>
      <c r="F64" s="38">
        <v>10.210000000000001</v>
      </c>
      <c r="G64" s="39">
        <v>108200</v>
      </c>
      <c r="P64" s="37"/>
      <c r="Q64" s="38"/>
      <c r="R64" s="38"/>
      <c r="S64" s="38"/>
      <c r="T64" s="38"/>
      <c r="U64" s="38"/>
      <c r="V64" s="39"/>
    </row>
    <row r="65" spans="1:22">
      <c r="A65" s="37">
        <v>45195</v>
      </c>
      <c r="B65" s="38">
        <v>10.07</v>
      </c>
      <c r="C65" s="38">
        <v>10.14</v>
      </c>
      <c r="D65" s="38">
        <v>9.98</v>
      </c>
      <c r="E65" s="38">
        <v>10.130000000000001</v>
      </c>
      <c r="F65" s="38">
        <v>10.130000000000001</v>
      </c>
      <c r="G65" s="39">
        <v>86000</v>
      </c>
      <c r="P65" s="37"/>
      <c r="Q65" s="38"/>
      <c r="R65" s="38"/>
      <c r="S65" s="38"/>
      <c r="T65" s="38"/>
      <c r="U65" s="38"/>
      <c r="V65" s="39"/>
    </row>
    <row r="66" spans="1:22">
      <c r="A66" s="37">
        <v>45196</v>
      </c>
      <c r="B66" s="38">
        <v>10.52</v>
      </c>
      <c r="C66" s="38">
        <v>10.56</v>
      </c>
      <c r="D66" s="38">
        <v>10</v>
      </c>
      <c r="E66" s="38">
        <v>10.119999999999999</v>
      </c>
      <c r="F66" s="38">
        <v>10.119999999999999</v>
      </c>
      <c r="G66" s="39">
        <v>199800</v>
      </c>
      <c r="P66" s="37"/>
      <c r="Q66" s="38"/>
      <c r="R66" s="38"/>
      <c r="S66" s="38"/>
      <c r="T66" s="38"/>
      <c r="U66" s="38"/>
      <c r="V66" s="39"/>
    </row>
    <row r="67" spans="1:22">
      <c r="A67" s="37">
        <v>45197</v>
      </c>
      <c r="B67" s="38">
        <v>10.35</v>
      </c>
      <c r="C67" s="38">
        <v>11.03</v>
      </c>
      <c r="D67" s="38">
        <v>10.31</v>
      </c>
      <c r="E67" s="38">
        <v>10.85</v>
      </c>
      <c r="F67" s="38">
        <v>10.85</v>
      </c>
      <c r="G67" s="39">
        <v>244500</v>
      </c>
      <c r="P67" s="37"/>
      <c r="Q67" s="38"/>
      <c r="R67" s="38"/>
      <c r="S67" s="38"/>
      <c r="T67" s="38"/>
      <c r="U67" s="38"/>
      <c r="V67" s="39"/>
    </row>
    <row r="68" spans="1:22">
      <c r="A68" s="37">
        <v>45198</v>
      </c>
      <c r="B68" s="38">
        <v>10.72</v>
      </c>
      <c r="C68" s="38">
        <v>10.76</v>
      </c>
      <c r="D68" s="38">
        <v>10.41</v>
      </c>
      <c r="E68" s="38">
        <v>10.64</v>
      </c>
      <c r="F68" s="38">
        <v>10.64</v>
      </c>
      <c r="G68" s="39">
        <v>242800</v>
      </c>
      <c r="P68" s="37"/>
      <c r="Q68" s="38"/>
      <c r="R68" s="38"/>
      <c r="S68" s="38"/>
      <c r="T68" s="38"/>
      <c r="U68" s="38"/>
      <c r="V68" s="39"/>
    </row>
    <row r="69" spans="1:22">
      <c r="A69" s="37">
        <v>45201</v>
      </c>
      <c r="B69" s="38">
        <v>11.87</v>
      </c>
      <c r="C69" s="38">
        <v>12.06</v>
      </c>
      <c r="D69" s="38">
        <v>11.21</v>
      </c>
      <c r="E69" s="38">
        <v>11.46</v>
      </c>
      <c r="F69" s="38">
        <v>11.46</v>
      </c>
      <c r="G69" s="39">
        <v>368800</v>
      </c>
      <c r="P69" s="37"/>
      <c r="Q69" s="38"/>
      <c r="R69" s="38"/>
      <c r="S69" s="38"/>
      <c r="T69" s="38"/>
      <c r="U69" s="38"/>
      <c r="V69" s="39"/>
    </row>
    <row r="70" spans="1:22">
      <c r="A70" s="37">
        <v>45202</v>
      </c>
      <c r="B70" s="38">
        <v>11.07</v>
      </c>
      <c r="C70" s="38">
        <v>11.14</v>
      </c>
      <c r="D70" s="38">
        <v>10.83</v>
      </c>
      <c r="E70" s="38">
        <v>10.86</v>
      </c>
      <c r="F70" s="38">
        <v>10.86</v>
      </c>
      <c r="G70" s="39">
        <v>150900</v>
      </c>
      <c r="P70" s="37"/>
      <c r="Q70" s="38"/>
      <c r="R70" s="38"/>
      <c r="S70" s="38"/>
      <c r="T70" s="38"/>
      <c r="U70" s="38"/>
      <c r="V70" s="39"/>
    </row>
    <row r="71" spans="1:22">
      <c r="A71" s="37">
        <v>45203</v>
      </c>
      <c r="B71" s="38">
        <v>11.03</v>
      </c>
      <c r="C71" s="38">
        <v>11.34</v>
      </c>
      <c r="D71" s="38">
        <v>10.87</v>
      </c>
      <c r="E71" s="38">
        <v>11.16</v>
      </c>
      <c r="F71" s="38">
        <v>11.16</v>
      </c>
      <c r="G71" s="39">
        <v>195600</v>
      </c>
      <c r="P71" s="37"/>
      <c r="Q71" s="38"/>
      <c r="R71" s="38"/>
      <c r="S71" s="38"/>
      <c r="T71" s="38"/>
      <c r="U71" s="38"/>
      <c r="V71" s="39"/>
    </row>
    <row r="72" spans="1:22">
      <c r="A72" s="37">
        <v>45204</v>
      </c>
      <c r="B72" s="38">
        <v>11.56</v>
      </c>
      <c r="C72" s="38">
        <v>11.6</v>
      </c>
      <c r="D72" s="38">
        <v>10.92</v>
      </c>
      <c r="E72" s="38">
        <v>11.02</v>
      </c>
      <c r="F72" s="38">
        <v>11.02</v>
      </c>
      <c r="G72" s="39">
        <v>222600</v>
      </c>
      <c r="P72" s="37"/>
      <c r="Q72" s="38"/>
      <c r="R72" s="38"/>
      <c r="S72" s="38"/>
      <c r="T72" s="38"/>
      <c r="U72" s="38"/>
      <c r="V72" s="39"/>
    </row>
    <row r="73" spans="1:22">
      <c r="A73" s="37">
        <v>45205</v>
      </c>
      <c r="B73" s="38">
        <v>10.94</v>
      </c>
      <c r="C73" s="38">
        <v>11.54</v>
      </c>
      <c r="D73" s="38">
        <v>10.94</v>
      </c>
      <c r="E73" s="38">
        <v>11.45</v>
      </c>
      <c r="F73" s="38">
        <v>11.45</v>
      </c>
      <c r="G73" s="39">
        <v>246200</v>
      </c>
      <c r="P73" s="37"/>
      <c r="Q73" s="38"/>
      <c r="R73" s="38"/>
      <c r="S73" s="38"/>
      <c r="T73" s="38"/>
      <c r="U73" s="38"/>
      <c r="V73" s="39"/>
    </row>
    <row r="74" spans="1:22">
      <c r="A74" s="37">
        <v>45208</v>
      </c>
      <c r="B74" s="38">
        <v>11.03</v>
      </c>
      <c r="C74" s="38">
        <v>11.24</v>
      </c>
      <c r="D74" s="38">
        <v>10.81</v>
      </c>
      <c r="E74" s="38">
        <v>11.16</v>
      </c>
      <c r="F74" s="38">
        <v>11.16</v>
      </c>
      <c r="G74" s="39">
        <v>333500</v>
      </c>
      <c r="P74" s="37"/>
      <c r="Q74" s="38"/>
      <c r="R74" s="38"/>
      <c r="S74" s="38"/>
      <c r="T74" s="38"/>
      <c r="U74" s="38"/>
      <c r="V74" s="39"/>
    </row>
    <row r="75" spans="1:22">
      <c r="A75" s="37">
        <v>45209</v>
      </c>
      <c r="B75" s="38">
        <v>10.96</v>
      </c>
      <c r="C75" s="38">
        <v>11.1</v>
      </c>
      <c r="D75" s="38">
        <v>10.84</v>
      </c>
      <c r="E75" s="38">
        <v>10.92</v>
      </c>
      <c r="F75" s="38">
        <v>10.92</v>
      </c>
      <c r="G75" s="39">
        <v>224100</v>
      </c>
      <c r="P75" s="37"/>
      <c r="Q75" s="38"/>
      <c r="R75" s="38"/>
      <c r="S75" s="38"/>
      <c r="T75" s="38"/>
      <c r="U75" s="38"/>
      <c r="V75" s="39"/>
    </row>
    <row r="76" spans="1:22">
      <c r="A76" s="37">
        <v>45210</v>
      </c>
      <c r="B76" s="38">
        <v>10.72</v>
      </c>
      <c r="C76" s="38">
        <v>10.72</v>
      </c>
      <c r="D76" s="38">
        <v>10.19</v>
      </c>
      <c r="E76" s="38">
        <v>10.38</v>
      </c>
      <c r="F76" s="38">
        <v>10.38</v>
      </c>
      <c r="G76" s="39">
        <v>336500</v>
      </c>
      <c r="P76" s="37"/>
      <c r="Q76" s="38"/>
      <c r="R76" s="38"/>
      <c r="S76" s="38"/>
      <c r="T76" s="38"/>
      <c r="U76" s="38"/>
      <c r="V76" s="39"/>
    </row>
    <row r="77" spans="1:22">
      <c r="A77" s="37">
        <v>45211</v>
      </c>
      <c r="B77" s="38">
        <v>10.38</v>
      </c>
      <c r="C77" s="38">
        <v>10.39</v>
      </c>
      <c r="D77" s="38">
        <v>10.19</v>
      </c>
      <c r="E77" s="38">
        <v>10.33</v>
      </c>
      <c r="F77" s="38">
        <v>10.33</v>
      </c>
      <c r="G77" s="39">
        <v>143900</v>
      </c>
      <c r="P77" s="37"/>
      <c r="Q77" s="38"/>
      <c r="R77" s="38"/>
      <c r="S77" s="38"/>
      <c r="T77" s="38"/>
      <c r="U77" s="38"/>
      <c r="V77" s="39"/>
    </row>
    <row r="78" spans="1:22">
      <c r="A78" s="37">
        <v>45212</v>
      </c>
      <c r="B78" s="38">
        <v>10.47</v>
      </c>
      <c r="C78" s="38">
        <v>10.49</v>
      </c>
      <c r="D78" s="38">
        <v>10.28</v>
      </c>
      <c r="E78" s="38">
        <v>10.4</v>
      </c>
      <c r="F78" s="38">
        <v>10.4</v>
      </c>
      <c r="G78" s="39">
        <v>203300</v>
      </c>
      <c r="P78" s="37"/>
      <c r="Q78" s="38"/>
      <c r="R78" s="38"/>
      <c r="S78" s="38"/>
      <c r="T78" s="38"/>
      <c r="U78" s="38"/>
      <c r="V78" s="39"/>
    </row>
    <row r="79" spans="1:22">
      <c r="A79" s="37">
        <v>45215</v>
      </c>
      <c r="B79" s="38">
        <v>12.49</v>
      </c>
      <c r="C79" s="38">
        <v>13</v>
      </c>
      <c r="D79" s="38">
        <v>11.19</v>
      </c>
      <c r="E79" s="38">
        <v>11.75</v>
      </c>
      <c r="F79" s="38">
        <v>11.75</v>
      </c>
      <c r="G79" s="39">
        <v>1644100</v>
      </c>
      <c r="P79" s="37"/>
      <c r="Q79" s="38"/>
      <c r="R79" s="38"/>
      <c r="S79" s="38"/>
      <c r="T79" s="38"/>
      <c r="U79" s="38"/>
      <c r="V79" s="39"/>
    </row>
    <row r="80" spans="1:22">
      <c r="A80" s="37">
        <v>45216</v>
      </c>
      <c r="B80" s="38">
        <v>11.6</v>
      </c>
      <c r="C80" s="38">
        <v>11.88</v>
      </c>
      <c r="D80" s="38">
        <v>11.47</v>
      </c>
      <c r="E80" s="38">
        <v>11.81</v>
      </c>
      <c r="F80" s="38">
        <v>11.81</v>
      </c>
      <c r="G80" s="39">
        <v>170400</v>
      </c>
      <c r="P80" s="37"/>
      <c r="Q80" s="38"/>
      <c r="R80" s="38"/>
      <c r="S80" s="38"/>
      <c r="T80" s="38"/>
      <c r="U80" s="38"/>
      <c r="V80" s="39"/>
    </row>
    <row r="81" spans="1:22">
      <c r="A81" s="37">
        <v>45217</v>
      </c>
      <c r="B81" s="38">
        <v>11.65</v>
      </c>
      <c r="C81" s="38">
        <v>11.7</v>
      </c>
      <c r="D81" s="38">
        <v>11.44</v>
      </c>
      <c r="E81" s="38">
        <v>11.54</v>
      </c>
      <c r="F81" s="38">
        <v>11.54</v>
      </c>
      <c r="G81" s="39">
        <v>98300</v>
      </c>
      <c r="P81" s="37"/>
      <c r="Q81" s="38"/>
      <c r="R81" s="38"/>
      <c r="S81" s="38"/>
      <c r="T81" s="38"/>
      <c r="U81" s="38"/>
      <c r="V81" s="39"/>
    </row>
    <row r="82" spans="1:22">
      <c r="A82" s="37">
        <v>45218</v>
      </c>
      <c r="B82" s="38">
        <v>11.79</v>
      </c>
      <c r="C82" s="38">
        <v>12.15</v>
      </c>
      <c r="D82" s="38">
        <v>11.73</v>
      </c>
      <c r="E82" s="38">
        <v>12.05</v>
      </c>
      <c r="F82" s="38">
        <v>12.05</v>
      </c>
      <c r="G82" s="39">
        <v>249700</v>
      </c>
      <c r="P82" s="37"/>
      <c r="Q82" s="38"/>
      <c r="R82" s="38"/>
      <c r="S82" s="38"/>
      <c r="T82" s="38"/>
      <c r="U82" s="38"/>
      <c r="V82" s="39"/>
    </row>
    <row r="83" spans="1:22">
      <c r="A83" s="37">
        <v>45219</v>
      </c>
      <c r="B83" s="38">
        <v>12.68</v>
      </c>
      <c r="C83" s="38">
        <v>12.83</v>
      </c>
      <c r="D83" s="38">
        <v>12.47</v>
      </c>
      <c r="E83" s="38">
        <v>12.68</v>
      </c>
      <c r="F83" s="38">
        <v>12.68</v>
      </c>
      <c r="G83" s="39">
        <v>331300</v>
      </c>
      <c r="P83" s="37"/>
      <c r="Q83" s="38"/>
      <c r="R83" s="38"/>
      <c r="S83" s="38"/>
      <c r="T83" s="38"/>
      <c r="U83" s="38"/>
      <c r="V83" s="39"/>
    </row>
    <row r="84" spans="1:22">
      <c r="A84" s="37">
        <v>45222</v>
      </c>
      <c r="B84" s="38">
        <v>13.53</v>
      </c>
      <c r="C84" s="38">
        <v>14.27</v>
      </c>
      <c r="D84" s="38">
        <v>13.35</v>
      </c>
      <c r="E84" s="38">
        <v>14.2</v>
      </c>
      <c r="F84" s="38">
        <v>14.2</v>
      </c>
      <c r="G84" s="39">
        <v>807300</v>
      </c>
      <c r="P84" s="37"/>
      <c r="Q84" s="38"/>
      <c r="R84" s="38"/>
      <c r="S84" s="38"/>
      <c r="T84" s="38"/>
      <c r="U84" s="38"/>
      <c r="V84" s="39"/>
    </row>
    <row r="85" spans="1:22">
      <c r="A85" s="37">
        <v>45223</v>
      </c>
      <c r="B85" s="38">
        <v>17.02</v>
      </c>
      <c r="C85" s="38">
        <v>17.11</v>
      </c>
      <c r="D85" s="38">
        <v>15.92</v>
      </c>
      <c r="E85" s="38">
        <v>16.37</v>
      </c>
      <c r="F85" s="38">
        <v>16.37</v>
      </c>
      <c r="G85" s="39">
        <v>962900</v>
      </c>
      <c r="P85" s="37"/>
      <c r="Q85" s="38"/>
      <c r="R85" s="38"/>
      <c r="S85" s="38"/>
      <c r="T85" s="38"/>
      <c r="U85" s="38"/>
      <c r="V85" s="39"/>
    </row>
    <row r="86" spans="1:22">
      <c r="A86" s="37">
        <v>45224</v>
      </c>
      <c r="B86" s="38">
        <v>17.04</v>
      </c>
      <c r="C86" s="38">
        <v>17.79</v>
      </c>
      <c r="D86" s="38">
        <v>16.87</v>
      </c>
      <c r="E86" s="38">
        <v>17.38</v>
      </c>
      <c r="F86" s="38">
        <v>17.38</v>
      </c>
      <c r="G86" s="39">
        <v>841100</v>
      </c>
      <c r="P86" s="37"/>
      <c r="Q86" s="38"/>
      <c r="R86" s="38"/>
      <c r="S86" s="38"/>
      <c r="T86" s="38"/>
      <c r="U86" s="38"/>
      <c r="V86" s="39"/>
    </row>
    <row r="87" spans="1:22">
      <c r="A87" s="37">
        <v>45225</v>
      </c>
      <c r="B87" s="38">
        <v>16.91</v>
      </c>
      <c r="C87" s="38">
        <v>17.059999999999999</v>
      </c>
      <c r="D87" s="38">
        <v>16.329999999999998</v>
      </c>
      <c r="E87" s="38">
        <v>16.5</v>
      </c>
      <c r="F87" s="38">
        <v>16.5</v>
      </c>
      <c r="G87" s="39">
        <v>700600</v>
      </c>
      <c r="P87" s="37"/>
      <c r="Q87" s="38"/>
      <c r="R87" s="38"/>
      <c r="S87" s="38"/>
      <c r="T87" s="38"/>
      <c r="U87" s="38"/>
      <c r="V87" s="39"/>
    </row>
    <row r="88" spans="1:22">
      <c r="A88" s="37">
        <v>45226</v>
      </c>
      <c r="B88" s="38">
        <v>16.86</v>
      </c>
      <c r="C88" s="38">
        <v>16.86</v>
      </c>
      <c r="D88" s="38">
        <v>15.86</v>
      </c>
      <c r="E88" s="38">
        <v>16.190000000000001</v>
      </c>
      <c r="F88" s="38">
        <v>16.190000000000001</v>
      </c>
      <c r="G88" s="39">
        <v>375600</v>
      </c>
      <c r="P88" s="37"/>
      <c r="Q88" s="38"/>
      <c r="R88" s="38"/>
      <c r="S88" s="38"/>
      <c r="T88" s="38"/>
      <c r="U88" s="38"/>
      <c r="V88" s="39"/>
    </row>
    <row r="89" spans="1:22">
      <c r="A89" s="37">
        <v>45229</v>
      </c>
      <c r="B89" s="38">
        <v>17.11</v>
      </c>
      <c r="C89" s="38">
        <v>17.309999999999999</v>
      </c>
      <c r="D89" s="38">
        <v>16.53</v>
      </c>
      <c r="E89" s="38">
        <v>16.940000000000001</v>
      </c>
      <c r="F89" s="38">
        <v>16.940000000000001</v>
      </c>
      <c r="G89" s="39">
        <v>680100</v>
      </c>
      <c r="P89" s="37"/>
      <c r="Q89" s="38"/>
      <c r="R89" s="38"/>
      <c r="S89" s="38"/>
      <c r="T89" s="38"/>
      <c r="U89" s="38"/>
      <c r="V89" s="39"/>
    </row>
    <row r="90" spans="1:22">
      <c r="A90" s="37">
        <v>45230</v>
      </c>
      <c r="B90" s="38">
        <v>16.8</v>
      </c>
      <c r="C90" s="38">
        <v>17.14</v>
      </c>
      <c r="D90" s="38">
        <v>16.59</v>
      </c>
      <c r="E90" s="38">
        <v>17.079999999999998</v>
      </c>
      <c r="F90" s="38">
        <v>17.079999999999998</v>
      </c>
      <c r="G90" s="39">
        <v>294600</v>
      </c>
      <c r="P90" s="37"/>
      <c r="Q90" s="38"/>
      <c r="R90" s="38"/>
      <c r="S90" s="38"/>
      <c r="T90" s="38"/>
      <c r="U90" s="38"/>
      <c r="V90" s="39"/>
    </row>
    <row r="91" spans="1:22">
      <c r="A91" s="37">
        <v>45231</v>
      </c>
      <c r="B91" s="38">
        <v>17.329999999999998</v>
      </c>
      <c r="C91" s="38">
        <v>17.34</v>
      </c>
      <c r="D91" s="38">
        <v>16.5</v>
      </c>
      <c r="E91" s="38">
        <v>17.16</v>
      </c>
      <c r="F91" s="38">
        <v>17.16</v>
      </c>
      <c r="G91" s="39">
        <v>733000</v>
      </c>
      <c r="P91" s="37"/>
      <c r="Q91" s="38"/>
      <c r="R91" s="38"/>
      <c r="S91" s="38"/>
      <c r="T91" s="38"/>
      <c r="U91" s="38"/>
      <c r="V91" s="39"/>
    </row>
    <row r="92" spans="1:22">
      <c r="A92" s="37">
        <v>45232</v>
      </c>
      <c r="B92" s="38">
        <v>17.66</v>
      </c>
      <c r="C92" s="38">
        <v>17.739999999999998</v>
      </c>
      <c r="D92" s="38">
        <v>16.77</v>
      </c>
      <c r="E92" s="38">
        <v>17.489999999999998</v>
      </c>
      <c r="F92" s="38">
        <v>17.489999999999998</v>
      </c>
      <c r="G92" s="39">
        <v>890500</v>
      </c>
      <c r="P92" s="37"/>
      <c r="Q92" s="38"/>
      <c r="R92" s="38"/>
      <c r="S92" s="38"/>
      <c r="T92" s="38"/>
      <c r="U92" s="38"/>
      <c r="V92" s="39"/>
    </row>
    <row r="93" spans="1:22">
      <c r="A93" s="37">
        <v>45233</v>
      </c>
      <c r="B93" s="38">
        <v>16.79</v>
      </c>
      <c r="C93" s="38">
        <v>17.329999999999998</v>
      </c>
      <c r="D93" s="38">
        <v>16.79</v>
      </c>
      <c r="E93" s="38">
        <v>16.989999999999998</v>
      </c>
      <c r="F93" s="38">
        <v>16.989999999999998</v>
      </c>
      <c r="G93" s="39">
        <v>367900</v>
      </c>
      <c r="P93" s="37"/>
      <c r="Q93" s="38"/>
      <c r="R93" s="38"/>
      <c r="S93" s="38"/>
      <c r="T93" s="38"/>
      <c r="U93" s="38"/>
      <c r="V93" s="39"/>
    </row>
    <row r="94" spans="1:22">
      <c r="A94" s="37">
        <v>45236</v>
      </c>
      <c r="B94" s="38">
        <v>17.559999999999999</v>
      </c>
      <c r="C94" s="38">
        <v>17.690000000000001</v>
      </c>
      <c r="D94" s="38">
        <v>17.25</v>
      </c>
      <c r="E94" s="38">
        <v>17.510000000000002</v>
      </c>
      <c r="F94" s="38">
        <v>17.510000000000002</v>
      </c>
      <c r="G94" s="39">
        <v>672200</v>
      </c>
      <c r="P94" s="37"/>
      <c r="Q94" s="38"/>
      <c r="R94" s="38"/>
      <c r="S94" s="38"/>
      <c r="T94" s="38"/>
      <c r="U94" s="38"/>
      <c r="V94" s="39"/>
    </row>
    <row r="95" spans="1:22">
      <c r="A95" s="37">
        <v>45237</v>
      </c>
      <c r="B95" s="38">
        <v>17.16</v>
      </c>
      <c r="C95" s="38">
        <v>18.46</v>
      </c>
      <c r="D95" s="38">
        <v>16.940000000000001</v>
      </c>
      <c r="E95" s="38">
        <v>18.27</v>
      </c>
      <c r="F95" s="38">
        <v>18.27</v>
      </c>
      <c r="G95" s="39">
        <v>629800</v>
      </c>
      <c r="P95" s="37"/>
      <c r="Q95" s="38"/>
      <c r="R95" s="38"/>
      <c r="S95" s="38"/>
      <c r="T95" s="38"/>
      <c r="U95" s="38"/>
      <c r="V95" s="39"/>
    </row>
    <row r="96" spans="1:22">
      <c r="A96" s="37">
        <v>45238</v>
      </c>
      <c r="B96" s="38">
        <v>17.760000000000002</v>
      </c>
      <c r="C96" s="38">
        <v>18.21</v>
      </c>
      <c r="D96" s="38">
        <v>17.46</v>
      </c>
      <c r="E96" s="38">
        <v>18.079999999999998</v>
      </c>
      <c r="F96" s="38">
        <v>18.079999999999998</v>
      </c>
      <c r="G96" s="39">
        <v>342600</v>
      </c>
      <c r="P96" s="37"/>
      <c r="Q96" s="38"/>
      <c r="R96" s="38"/>
      <c r="S96" s="38"/>
      <c r="T96" s="38"/>
      <c r="U96" s="38"/>
      <c r="V96" s="39"/>
    </row>
    <row r="97" spans="1:22">
      <c r="A97" s="37">
        <v>45239</v>
      </c>
      <c r="B97" s="38">
        <v>20</v>
      </c>
      <c r="C97" s="38">
        <v>20.51</v>
      </c>
      <c r="D97" s="38">
        <v>18.04</v>
      </c>
      <c r="E97" s="38">
        <v>18.97</v>
      </c>
      <c r="F97" s="38">
        <v>18.97</v>
      </c>
      <c r="G97" s="39">
        <v>952600</v>
      </c>
      <c r="P97" s="37"/>
      <c r="Q97" s="38"/>
      <c r="R97" s="38"/>
      <c r="S97" s="38"/>
      <c r="T97" s="38"/>
      <c r="U97" s="38"/>
      <c r="V97" s="39"/>
    </row>
    <row r="98" spans="1:22">
      <c r="A98" s="37">
        <v>45240</v>
      </c>
      <c r="B98" s="38">
        <v>19.66</v>
      </c>
      <c r="C98" s="38">
        <v>20.010000000000002</v>
      </c>
      <c r="D98" s="38">
        <v>19.25</v>
      </c>
      <c r="E98" s="38">
        <v>19.82</v>
      </c>
      <c r="F98" s="38">
        <v>19.82</v>
      </c>
      <c r="G98" s="39">
        <v>397900</v>
      </c>
      <c r="P98" s="37"/>
      <c r="Q98" s="38"/>
      <c r="R98" s="38"/>
      <c r="S98" s="38"/>
      <c r="T98" s="38"/>
      <c r="U98" s="38"/>
      <c r="V98" s="39"/>
    </row>
    <row r="99" spans="1:22">
      <c r="A99" s="37">
        <v>45243</v>
      </c>
      <c r="B99" s="38">
        <v>19.21</v>
      </c>
      <c r="C99" s="38">
        <v>19.420000000000002</v>
      </c>
      <c r="D99" s="38">
        <v>18.829999999999998</v>
      </c>
      <c r="E99" s="38">
        <v>19.190000000000001</v>
      </c>
      <c r="F99" s="38">
        <v>19.190000000000001</v>
      </c>
      <c r="G99" s="39">
        <v>420200</v>
      </c>
      <c r="P99" s="37"/>
      <c r="Q99" s="38"/>
      <c r="R99" s="38"/>
      <c r="S99" s="38"/>
      <c r="T99" s="38"/>
      <c r="U99" s="38"/>
      <c r="V99" s="39"/>
    </row>
    <row r="100" spans="1:22">
      <c r="A100" s="37">
        <v>45244</v>
      </c>
      <c r="B100" s="38">
        <v>18.86</v>
      </c>
      <c r="C100" s="38">
        <v>19.100000000000001</v>
      </c>
      <c r="D100" s="38">
        <v>16.88</v>
      </c>
      <c r="E100" s="38">
        <v>17.39</v>
      </c>
      <c r="F100" s="38">
        <v>17.39</v>
      </c>
      <c r="G100" s="39">
        <v>1067100</v>
      </c>
      <c r="P100" s="37"/>
      <c r="Q100" s="38"/>
      <c r="R100" s="38"/>
      <c r="S100" s="38"/>
      <c r="T100" s="38"/>
      <c r="U100" s="38"/>
      <c r="V100" s="39"/>
    </row>
    <row r="101" spans="1:22">
      <c r="A101" s="37">
        <v>45245</v>
      </c>
      <c r="B101" s="38">
        <v>18.34</v>
      </c>
      <c r="C101" s="38">
        <v>20.170000000000002</v>
      </c>
      <c r="D101" s="38">
        <v>18.27</v>
      </c>
      <c r="E101" s="38">
        <v>19.93</v>
      </c>
      <c r="F101" s="38">
        <v>19.93</v>
      </c>
      <c r="G101" s="39">
        <v>674100</v>
      </c>
      <c r="P101" s="37"/>
      <c r="Q101" s="38"/>
      <c r="R101" s="38"/>
      <c r="S101" s="38"/>
      <c r="T101" s="38"/>
      <c r="U101" s="38"/>
      <c r="V101" s="39"/>
    </row>
    <row r="102" spans="1:22">
      <c r="A102" s="37">
        <v>45246</v>
      </c>
      <c r="B102" s="38">
        <v>18.7</v>
      </c>
      <c r="C102" s="38">
        <v>19.09</v>
      </c>
      <c r="D102" s="38">
        <v>17.63</v>
      </c>
      <c r="E102" s="38">
        <v>18.100000000000001</v>
      </c>
      <c r="F102" s="38">
        <v>18.100000000000001</v>
      </c>
      <c r="G102" s="39">
        <v>990600</v>
      </c>
      <c r="P102" s="37"/>
      <c r="Q102" s="38"/>
      <c r="R102" s="38"/>
      <c r="S102" s="38"/>
      <c r="T102" s="38"/>
      <c r="U102" s="38"/>
      <c r="V102" s="39"/>
    </row>
    <row r="103" spans="1:22">
      <c r="A103" s="37">
        <v>45247</v>
      </c>
      <c r="B103" s="38">
        <v>18.41</v>
      </c>
      <c r="C103" s="38">
        <v>19.09</v>
      </c>
      <c r="D103" s="38">
        <v>18.010000000000002</v>
      </c>
      <c r="E103" s="38">
        <v>18.62</v>
      </c>
      <c r="F103" s="38">
        <v>18.62</v>
      </c>
      <c r="G103" s="39">
        <v>735000</v>
      </c>
      <c r="P103" s="37"/>
      <c r="Q103" s="38"/>
      <c r="R103" s="38"/>
      <c r="S103" s="38"/>
      <c r="T103" s="38"/>
      <c r="U103" s="38"/>
      <c r="V103" s="39"/>
    </row>
    <row r="104" spans="1:22">
      <c r="A104" s="37">
        <v>45250</v>
      </c>
      <c r="B104" s="38">
        <v>19.27</v>
      </c>
      <c r="C104" s="38">
        <v>20.03</v>
      </c>
      <c r="D104" s="38">
        <v>18.98</v>
      </c>
      <c r="E104" s="38">
        <v>19.850000000000001</v>
      </c>
      <c r="F104" s="38">
        <v>19.850000000000001</v>
      </c>
      <c r="G104" s="39">
        <v>781600</v>
      </c>
      <c r="P104" s="37"/>
      <c r="Q104" s="38"/>
      <c r="R104" s="38"/>
      <c r="S104" s="38"/>
      <c r="T104" s="38"/>
      <c r="U104" s="38"/>
      <c r="V104" s="39"/>
    </row>
    <row r="105" spans="1:22">
      <c r="A105" s="37">
        <v>45251</v>
      </c>
      <c r="B105" s="38">
        <v>19.16</v>
      </c>
      <c r="C105" s="38">
        <v>19.78</v>
      </c>
      <c r="D105" s="38">
        <v>18.440000000000001</v>
      </c>
      <c r="E105" s="38">
        <v>19.11</v>
      </c>
      <c r="F105" s="38">
        <v>19.11</v>
      </c>
      <c r="G105" s="39">
        <v>723000</v>
      </c>
      <c r="P105" s="37"/>
      <c r="Q105" s="38"/>
      <c r="R105" s="38"/>
      <c r="S105" s="38"/>
      <c r="T105" s="38"/>
      <c r="U105" s="38"/>
      <c r="V105" s="39"/>
    </row>
    <row r="106" spans="1:22">
      <c r="A106" s="37">
        <v>45252</v>
      </c>
      <c r="B106" s="38">
        <v>18.559999999999999</v>
      </c>
      <c r="C106" s="38">
        <v>19.86</v>
      </c>
      <c r="D106" s="38">
        <v>18.309999999999999</v>
      </c>
      <c r="E106" s="38">
        <v>19.86</v>
      </c>
      <c r="F106" s="38">
        <v>19.86</v>
      </c>
      <c r="G106" s="39">
        <v>808400</v>
      </c>
      <c r="P106" s="37"/>
      <c r="Q106" s="38"/>
      <c r="R106" s="38"/>
      <c r="S106" s="38"/>
      <c r="T106" s="38"/>
      <c r="U106" s="38"/>
      <c r="V106" s="39"/>
    </row>
    <row r="107" spans="1:22">
      <c r="A107" s="37">
        <v>45254</v>
      </c>
      <c r="B107" s="38">
        <v>19.98</v>
      </c>
      <c r="C107" s="38">
        <v>20.85</v>
      </c>
      <c r="D107" s="38">
        <v>19.79</v>
      </c>
      <c r="E107" s="38">
        <v>20.09</v>
      </c>
      <c r="F107" s="38">
        <v>20.09</v>
      </c>
      <c r="G107" s="39">
        <v>763900</v>
      </c>
      <c r="P107" s="37"/>
      <c r="Q107" s="38"/>
      <c r="R107" s="38"/>
      <c r="S107" s="38"/>
      <c r="T107" s="38"/>
      <c r="U107" s="38"/>
      <c r="V107" s="39"/>
    </row>
    <row r="108" spans="1:22">
      <c r="A108" s="37">
        <v>45257</v>
      </c>
      <c r="B108" s="38">
        <v>18.63</v>
      </c>
      <c r="C108" s="38">
        <v>19.05</v>
      </c>
      <c r="D108" s="38">
        <v>18.55</v>
      </c>
      <c r="E108" s="38">
        <v>18.72</v>
      </c>
      <c r="F108" s="38">
        <v>18.72</v>
      </c>
      <c r="G108" s="39">
        <v>715300</v>
      </c>
      <c r="P108" s="37"/>
      <c r="Q108" s="38"/>
      <c r="R108" s="38"/>
      <c r="S108" s="38"/>
      <c r="T108" s="38"/>
      <c r="U108" s="38"/>
      <c r="V108" s="39"/>
    </row>
    <row r="109" spans="1:22">
      <c r="A109" s="37">
        <v>45258</v>
      </c>
      <c r="B109" s="38">
        <v>19.399999999999999</v>
      </c>
      <c r="C109" s="38">
        <v>20.65</v>
      </c>
      <c r="D109" s="38">
        <v>19.27</v>
      </c>
      <c r="E109" s="38">
        <v>20.309999999999999</v>
      </c>
      <c r="F109" s="38">
        <v>20.309999999999999</v>
      </c>
      <c r="G109" s="39">
        <v>619500</v>
      </c>
      <c r="P109" s="37"/>
      <c r="Q109" s="38"/>
      <c r="R109" s="38"/>
      <c r="S109" s="38"/>
      <c r="T109" s="38"/>
      <c r="U109" s="38"/>
      <c r="V109" s="39"/>
    </row>
    <row r="110" spans="1:22">
      <c r="A110" s="37">
        <v>45259</v>
      </c>
      <c r="B110" s="38">
        <v>20.04</v>
      </c>
      <c r="C110" s="38">
        <v>20.04</v>
      </c>
      <c r="D110" s="38">
        <v>19.37</v>
      </c>
      <c r="E110" s="38">
        <v>19.489999999999998</v>
      </c>
      <c r="F110" s="38">
        <v>19.489999999999998</v>
      </c>
      <c r="G110" s="39">
        <v>681800</v>
      </c>
      <c r="P110" s="37"/>
      <c r="Q110" s="38"/>
      <c r="R110" s="38"/>
      <c r="S110" s="38"/>
      <c r="T110" s="38"/>
      <c r="U110" s="38"/>
      <c r="V110" s="39"/>
    </row>
    <row r="111" spans="1:22">
      <c r="A111" s="37">
        <v>45260</v>
      </c>
      <c r="B111" s="38">
        <v>19.309999999999999</v>
      </c>
      <c r="C111" s="38">
        <v>19.350000000000001</v>
      </c>
      <c r="D111" s="38">
        <v>18.940000000000001</v>
      </c>
      <c r="E111" s="38">
        <v>19.239999999999998</v>
      </c>
      <c r="F111" s="38">
        <v>19.239999999999998</v>
      </c>
      <c r="G111" s="39">
        <v>454400</v>
      </c>
      <c r="P111" s="37"/>
      <c r="Q111" s="38"/>
      <c r="R111" s="38"/>
      <c r="S111" s="38"/>
      <c r="T111" s="38"/>
      <c r="U111" s="38"/>
      <c r="V111" s="39"/>
    </row>
    <row r="112" spans="1:22">
      <c r="A112" s="37">
        <v>45261</v>
      </c>
      <c r="B112" s="38">
        <v>19.989999999999998</v>
      </c>
      <c r="C112" s="38">
        <v>20.69</v>
      </c>
      <c r="D112" s="38">
        <v>19.829999999999998</v>
      </c>
      <c r="E112" s="38">
        <v>20.3</v>
      </c>
      <c r="F112" s="38">
        <v>20.3</v>
      </c>
      <c r="G112" s="39">
        <v>620100</v>
      </c>
      <c r="P112" s="37"/>
      <c r="Q112" s="38"/>
      <c r="R112" s="38"/>
      <c r="S112" s="38"/>
      <c r="T112" s="38"/>
      <c r="U112" s="38"/>
      <c r="V112" s="39"/>
    </row>
    <row r="113" spans="1:22">
      <c r="A113" s="37">
        <v>45264</v>
      </c>
      <c r="B113" s="38">
        <v>23.32</v>
      </c>
      <c r="C113" s="38">
        <v>23.76</v>
      </c>
      <c r="D113" s="38">
        <v>22.77</v>
      </c>
      <c r="E113" s="38">
        <v>23.42</v>
      </c>
      <c r="F113" s="38">
        <v>23.42</v>
      </c>
      <c r="G113" s="39">
        <v>1225300</v>
      </c>
      <c r="P113" s="37"/>
      <c r="Q113" s="38"/>
      <c r="R113" s="38"/>
      <c r="S113" s="38"/>
      <c r="T113" s="38"/>
      <c r="U113" s="38"/>
      <c r="V113" s="39"/>
    </row>
    <row r="114" spans="1:22">
      <c r="A114" s="37">
        <v>45265</v>
      </c>
      <c r="B114" s="38">
        <v>23.96</v>
      </c>
      <c r="C114" s="38">
        <v>26</v>
      </c>
      <c r="D114" s="38">
        <v>23.68</v>
      </c>
      <c r="E114" s="38">
        <v>25.73</v>
      </c>
      <c r="F114" s="38">
        <v>25.73</v>
      </c>
      <c r="G114" s="39">
        <v>1456700</v>
      </c>
      <c r="P114" s="37"/>
      <c r="Q114" s="38"/>
      <c r="R114" s="38"/>
      <c r="S114" s="38"/>
      <c r="T114" s="38"/>
      <c r="U114" s="38"/>
      <c r="V114" s="39"/>
    </row>
    <row r="115" spans="1:22">
      <c r="A115" s="37">
        <v>45266</v>
      </c>
      <c r="B115" s="38">
        <v>26.24</v>
      </c>
      <c r="C115" s="38">
        <v>26.27</v>
      </c>
      <c r="D115" s="38">
        <v>25.57</v>
      </c>
      <c r="E115" s="38">
        <v>25.62</v>
      </c>
      <c r="F115" s="38">
        <v>25.62</v>
      </c>
      <c r="G115" s="39">
        <v>891000</v>
      </c>
      <c r="P115" s="37"/>
      <c r="Q115" s="38"/>
      <c r="R115" s="38"/>
      <c r="S115" s="38"/>
      <c r="T115" s="38"/>
      <c r="U115" s="38"/>
      <c r="V115" s="39"/>
    </row>
    <row r="116" spans="1:22">
      <c r="A116" s="37">
        <v>45267</v>
      </c>
      <c r="B116" s="38">
        <v>25.3</v>
      </c>
      <c r="C116" s="38">
        <v>25.8</v>
      </c>
      <c r="D116" s="38">
        <v>24.78</v>
      </c>
      <c r="E116" s="38">
        <v>25.04</v>
      </c>
      <c r="F116" s="38">
        <v>25.04</v>
      </c>
      <c r="G116" s="39">
        <v>780700</v>
      </c>
      <c r="P116" s="37"/>
      <c r="Q116" s="38"/>
      <c r="R116" s="38"/>
      <c r="S116" s="38"/>
      <c r="T116" s="38"/>
      <c r="U116" s="38"/>
      <c r="V116" s="39"/>
    </row>
    <row r="117" spans="1:22">
      <c r="A117" s="37">
        <v>45268</v>
      </c>
      <c r="B117" s="38">
        <v>25.49</v>
      </c>
      <c r="C117" s="38">
        <v>26.49</v>
      </c>
      <c r="D117" s="38">
        <v>25.45</v>
      </c>
      <c r="E117" s="38">
        <v>26.3</v>
      </c>
      <c r="F117" s="38">
        <v>26.3</v>
      </c>
      <c r="G117" s="39">
        <v>862300</v>
      </c>
      <c r="P117" s="37"/>
      <c r="Q117" s="38"/>
      <c r="R117" s="38"/>
      <c r="S117" s="38"/>
      <c r="T117" s="38"/>
      <c r="U117" s="38"/>
      <c r="V117" s="39"/>
    </row>
    <row r="118" spans="1:22">
      <c r="A118" s="37">
        <v>45271</v>
      </c>
      <c r="B118" s="38">
        <v>23.24</v>
      </c>
      <c r="C118" s="38">
        <v>23.43</v>
      </c>
      <c r="D118" s="38">
        <v>21.15</v>
      </c>
      <c r="E118" s="38">
        <v>21.92</v>
      </c>
      <c r="F118" s="38">
        <v>21.92</v>
      </c>
      <c r="G118" s="39">
        <v>1576100</v>
      </c>
      <c r="P118" s="37"/>
      <c r="Q118" s="38"/>
      <c r="R118" s="38"/>
      <c r="S118" s="38"/>
      <c r="T118" s="38"/>
      <c r="U118" s="38"/>
      <c r="V118" s="39"/>
    </row>
    <row r="119" spans="1:22">
      <c r="A119" s="37">
        <v>45272</v>
      </c>
      <c r="B119" s="38">
        <v>22.87</v>
      </c>
      <c r="C119" s="38">
        <v>22.91</v>
      </c>
      <c r="D119" s="38">
        <v>21.7</v>
      </c>
      <c r="E119" s="38">
        <v>22.3</v>
      </c>
      <c r="F119" s="38">
        <v>22.3</v>
      </c>
      <c r="G119" s="39">
        <v>894300</v>
      </c>
      <c r="P119" s="37"/>
      <c r="Q119" s="38"/>
      <c r="R119" s="38"/>
      <c r="S119" s="38"/>
      <c r="T119" s="38"/>
      <c r="U119" s="38"/>
      <c r="V119" s="39"/>
    </row>
    <row r="120" spans="1:22">
      <c r="A120" s="37">
        <v>45273</v>
      </c>
      <c r="B120" s="38">
        <v>22.55</v>
      </c>
      <c r="C120" s="38">
        <v>24.32</v>
      </c>
      <c r="D120" s="38">
        <v>22.48</v>
      </c>
      <c r="E120" s="38">
        <v>24.17</v>
      </c>
      <c r="F120" s="38">
        <v>24.17</v>
      </c>
      <c r="G120" s="39">
        <v>1931700</v>
      </c>
      <c r="P120" s="37"/>
      <c r="Q120" s="38"/>
      <c r="R120" s="38"/>
      <c r="S120" s="38"/>
      <c r="T120" s="38"/>
      <c r="U120" s="38"/>
      <c r="V120" s="39"/>
    </row>
    <row r="121" spans="1:22">
      <c r="A121" s="37">
        <v>45274</v>
      </c>
      <c r="B121" s="38">
        <v>23.85</v>
      </c>
      <c r="C121" s="38">
        <v>24.75</v>
      </c>
      <c r="D121" s="38">
        <v>23.35</v>
      </c>
      <c r="E121" s="38">
        <v>24.27</v>
      </c>
      <c r="F121" s="38">
        <v>24.27</v>
      </c>
      <c r="G121" s="39">
        <v>754700</v>
      </c>
      <c r="P121" s="35"/>
      <c r="Q121" s="36"/>
      <c r="R121" s="36"/>
      <c r="S121" s="36"/>
      <c r="T121" s="36"/>
      <c r="U121" s="36"/>
      <c r="V121" s="36"/>
    </row>
    <row r="122" spans="1:22">
      <c r="A122" s="37">
        <v>45275</v>
      </c>
      <c r="B122" s="38">
        <v>23.32</v>
      </c>
      <c r="C122" s="38">
        <v>23.42</v>
      </c>
      <c r="D122" s="38">
        <v>22.73</v>
      </c>
      <c r="E122" s="38">
        <v>23.31</v>
      </c>
      <c r="F122" s="38">
        <v>23.31</v>
      </c>
      <c r="G122" s="39">
        <v>1218700</v>
      </c>
      <c r="P122" s="34"/>
      <c r="Q122" s="34"/>
      <c r="R122" s="34"/>
      <c r="S122" s="34"/>
      <c r="T122" s="34"/>
      <c r="U122" s="34"/>
      <c r="V122" s="34"/>
    </row>
    <row r="123" spans="1:22">
      <c r="A123" s="37">
        <v>45278</v>
      </c>
      <c r="B123" s="38">
        <v>22.52</v>
      </c>
      <c r="C123" s="38">
        <v>23.12</v>
      </c>
      <c r="D123" s="38">
        <v>22.04</v>
      </c>
      <c r="E123" s="38">
        <v>23.08</v>
      </c>
      <c r="F123" s="38">
        <v>23.08</v>
      </c>
      <c r="G123" s="39">
        <v>854700</v>
      </c>
    </row>
    <row r="124" spans="1:22">
      <c r="A124" s="37">
        <v>45279</v>
      </c>
      <c r="B124" s="38">
        <v>23.87</v>
      </c>
      <c r="C124" s="38">
        <v>23.87</v>
      </c>
      <c r="D124" s="38">
        <v>22.77</v>
      </c>
      <c r="E124" s="38">
        <v>23.29</v>
      </c>
      <c r="F124" s="38">
        <v>23.29</v>
      </c>
      <c r="G124" s="39">
        <v>847900</v>
      </c>
    </row>
    <row r="125" spans="1:22">
      <c r="A125" s="37">
        <v>45280</v>
      </c>
      <c r="B125" s="38">
        <v>25.38</v>
      </c>
      <c r="C125" s="38">
        <v>25.74</v>
      </c>
      <c r="D125" s="38">
        <v>24.54</v>
      </c>
      <c r="E125" s="38">
        <v>24.76</v>
      </c>
      <c r="F125" s="38">
        <v>24.76</v>
      </c>
      <c r="G125" s="39">
        <v>1223100</v>
      </c>
    </row>
    <row r="126" spans="1:22">
      <c r="A126" s="37">
        <v>45281</v>
      </c>
      <c r="B126" s="38">
        <v>25.18</v>
      </c>
      <c r="C126" s="38">
        <v>25.25</v>
      </c>
      <c r="D126" s="38">
        <v>24.59</v>
      </c>
      <c r="E126" s="38">
        <v>25.03</v>
      </c>
      <c r="F126" s="38">
        <v>25.03</v>
      </c>
      <c r="G126" s="39">
        <v>1009900</v>
      </c>
    </row>
    <row r="127" spans="1:22">
      <c r="A127" s="37">
        <v>45282</v>
      </c>
      <c r="B127" s="38">
        <v>24.5</v>
      </c>
      <c r="C127" s="38">
        <v>25.33</v>
      </c>
      <c r="D127" s="38">
        <v>24.5</v>
      </c>
      <c r="E127" s="38">
        <v>24.95</v>
      </c>
      <c r="F127" s="38">
        <v>24.95</v>
      </c>
      <c r="G127" s="39">
        <v>676700</v>
      </c>
    </row>
    <row r="128" spans="1:22">
      <c r="A128" s="37">
        <v>45286</v>
      </c>
      <c r="B128" s="38">
        <v>23.74</v>
      </c>
      <c r="C128" s="38">
        <v>23.76</v>
      </c>
      <c r="D128" s="38">
        <v>22.52</v>
      </c>
      <c r="E128" s="38">
        <v>23.07</v>
      </c>
      <c r="F128" s="38">
        <v>23.07</v>
      </c>
      <c r="G128" s="39">
        <v>1395100</v>
      </c>
    </row>
    <row r="129" spans="1:7">
      <c r="A129" s="37">
        <v>45287</v>
      </c>
      <c r="B129" s="38">
        <v>24.04</v>
      </c>
      <c r="C129" s="38">
        <v>24.72</v>
      </c>
      <c r="D129" s="38">
        <v>23.81</v>
      </c>
      <c r="E129" s="38">
        <v>24.64</v>
      </c>
      <c r="F129" s="38">
        <v>24.64</v>
      </c>
      <c r="G129" s="39">
        <v>1122200</v>
      </c>
    </row>
    <row r="130" spans="1:7">
      <c r="A130" s="37">
        <v>45288</v>
      </c>
      <c r="B130" s="38">
        <v>23.89</v>
      </c>
      <c r="C130" s="38">
        <v>23.89</v>
      </c>
      <c r="D130" s="38">
        <v>23.1</v>
      </c>
      <c r="E130" s="38">
        <v>23.38</v>
      </c>
      <c r="F130" s="38">
        <v>23.38</v>
      </c>
      <c r="G130" s="39">
        <v>1060700</v>
      </c>
    </row>
    <row r="131" spans="1:7">
      <c r="A131" s="37">
        <v>45289</v>
      </c>
      <c r="B131" s="38">
        <v>23.76</v>
      </c>
      <c r="C131" s="38">
        <v>23.99</v>
      </c>
      <c r="D131" s="38">
        <v>22</v>
      </c>
      <c r="E131" s="38">
        <v>22.76</v>
      </c>
      <c r="F131" s="38">
        <v>22.76</v>
      </c>
      <c r="G131" s="39">
        <v>1073300</v>
      </c>
    </row>
    <row r="132" spans="1:7">
      <c r="A132" s="12">
        <v>45293</v>
      </c>
      <c r="B132">
        <v>26.950001</v>
      </c>
      <c r="C132">
        <v>27.059999000000001</v>
      </c>
      <c r="D132">
        <v>25.65</v>
      </c>
      <c r="E132">
        <v>25.719999000000001</v>
      </c>
      <c r="F132">
        <v>25.719999000000001</v>
      </c>
      <c r="G132">
        <v>1088300</v>
      </c>
    </row>
    <row r="133" spans="1:7">
      <c r="A133" s="12">
        <v>45294</v>
      </c>
      <c r="B133">
        <v>22.5</v>
      </c>
      <c r="C133">
        <v>24.18</v>
      </c>
      <c r="D133">
        <v>22.41</v>
      </c>
      <c r="E133">
        <v>23.309999000000001</v>
      </c>
      <c r="F133">
        <v>23.309999000000001</v>
      </c>
      <c r="G133">
        <v>1612000</v>
      </c>
    </row>
    <row r="134" spans="1:7">
      <c r="A134" s="12">
        <v>45295</v>
      </c>
      <c r="B134">
        <v>23.93</v>
      </c>
      <c r="C134">
        <v>25.52</v>
      </c>
      <c r="D134">
        <v>23.74</v>
      </c>
      <c r="E134">
        <v>24.83</v>
      </c>
      <c r="F134">
        <v>24.83</v>
      </c>
      <c r="G134">
        <v>831800</v>
      </c>
    </row>
    <row r="135" spans="1:7">
      <c r="A135" s="12">
        <v>45296</v>
      </c>
      <c r="B135">
        <v>24.51</v>
      </c>
      <c r="C135">
        <v>24.950001</v>
      </c>
      <c r="D135">
        <v>23.450001</v>
      </c>
      <c r="E135">
        <v>24.57</v>
      </c>
      <c r="F135">
        <v>24.57</v>
      </c>
      <c r="G135">
        <v>836400</v>
      </c>
    </row>
    <row r="136" spans="1:7">
      <c r="A136" s="12">
        <v>45299</v>
      </c>
      <c r="B136">
        <v>25.629999000000002</v>
      </c>
      <c r="C136">
        <v>28.25</v>
      </c>
      <c r="D136">
        <v>25.273001000000001</v>
      </c>
      <c r="E136">
        <v>27.719999000000001</v>
      </c>
      <c r="F136">
        <v>27.719999000000001</v>
      </c>
      <c r="G136">
        <v>1865200</v>
      </c>
    </row>
    <row r="137" spans="1:7">
      <c r="A137" s="12">
        <v>45300</v>
      </c>
      <c r="B137">
        <v>27.65</v>
      </c>
      <c r="C137">
        <v>27.889999</v>
      </c>
      <c r="D137">
        <v>27.120000999999998</v>
      </c>
      <c r="E137">
        <v>27.469999000000001</v>
      </c>
      <c r="F137">
        <v>27.469999000000001</v>
      </c>
      <c r="G137">
        <v>1363400</v>
      </c>
    </row>
    <row r="138" spans="1:7">
      <c r="A138" s="12">
        <v>45301</v>
      </c>
      <c r="B138">
        <v>25.73</v>
      </c>
      <c r="C138">
        <v>27.389999</v>
      </c>
      <c r="D138">
        <v>24.959999</v>
      </c>
      <c r="E138">
        <v>26.690000999999999</v>
      </c>
      <c r="F138">
        <v>26.690000999999999</v>
      </c>
      <c r="G138">
        <v>2076400</v>
      </c>
    </row>
    <row r="139" spans="1:7">
      <c r="A139" s="12">
        <v>45302</v>
      </c>
      <c r="B139">
        <v>28.709999</v>
      </c>
      <c r="C139">
        <v>30.1</v>
      </c>
      <c r="D139">
        <v>25.75</v>
      </c>
      <c r="E139">
        <v>26.66</v>
      </c>
      <c r="F139">
        <v>26.66</v>
      </c>
      <c r="G139">
        <v>3750800</v>
      </c>
    </row>
    <row r="140" spans="1:7">
      <c r="A140" s="12">
        <v>45303</v>
      </c>
      <c r="B140">
        <v>26</v>
      </c>
      <c r="C140">
        <v>26.114999999999998</v>
      </c>
      <c r="D140">
        <v>22.85</v>
      </c>
      <c r="E140">
        <v>23.440000999999999</v>
      </c>
      <c r="F140">
        <v>23.440000999999999</v>
      </c>
      <c r="G140">
        <v>2496800</v>
      </c>
    </row>
    <row r="141" spans="1:7">
      <c r="A141" s="12">
        <v>45307</v>
      </c>
      <c r="B141">
        <v>22.77</v>
      </c>
      <c r="C141">
        <v>23.299999</v>
      </c>
      <c r="D141">
        <v>21.799999</v>
      </c>
      <c r="E141">
        <v>23.190000999999999</v>
      </c>
      <c r="F141">
        <v>23.190000999999999</v>
      </c>
      <c r="G141">
        <v>1397300</v>
      </c>
    </row>
    <row r="142" spans="1:7">
      <c r="A142" s="12">
        <v>45308</v>
      </c>
      <c r="B142">
        <v>22.309999000000001</v>
      </c>
      <c r="C142">
        <v>22.806000000000001</v>
      </c>
      <c r="D142">
        <v>22</v>
      </c>
      <c r="E142">
        <v>22.67</v>
      </c>
      <c r="F142">
        <v>22.67</v>
      </c>
      <c r="G142">
        <v>569900</v>
      </c>
    </row>
    <row r="143" spans="1:7">
      <c r="A143" s="12">
        <v>45309</v>
      </c>
      <c r="B143">
        <v>22.35</v>
      </c>
      <c r="C143">
        <v>22.709999</v>
      </c>
      <c r="D143">
        <v>20.27</v>
      </c>
      <c r="E143">
        <v>20.629999000000002</v>
      </c>
      <c r="F143">
        <v>20.629999000000002</v>
      </c>
      <c r="G143">
        <v>1548500</v>
      </c>
    </row>
    <row r="144" spans="1:7">
      <c r="A144" s="12">
        <v>45310</v>
      </c>
      <c r="B144">
        <v>20.780000999999999</v>
      </c>
      <c r="C144">
        <v>21.83</v>
      </c>
      <c r="D144">
        <v>20</v>
      </c>
      <c r="E144">
        <v>21.35</v>
      </c>
      <c r="F144">
        <v>21.35</v>
      </c>
      <c r="G144">
        <v>973400</v>
      </c>
    </row>
    <row r="145" spans="1:7">
      <c r="A145" s="12">
        <v>45313</v>
      </c>
      <c r="B145">
        <v>20.219999000000001</v>
      </c>
      <c r="C145">
        <v>20.48</v>
      </c>
      <c r="D145">
        <v>19</v>
      </c>
      <c r="E145">
        <v>19.870000999999998</v>
      </c>
      <c r="F145">
        <v>19.870000999999998</v>
      </c>
      <c r="G145">
        <v>1347400</v>
      </c>
    </row>
    <row r="146" spans="1:7">
      <c r="A146" s="12">
        <v>45314</v>
      </c>
      <c r="B146">
        <v>18.5</v>
      </c>
      <c r="C146">
        <v>19.329999999999998</v>
      </c>
      <c r="D146">
        <v>18.209999</v>
      </c>
      <c r="E146">
        <v>18.899999999999999</v>
      </c>
      <c r="F146">
        <v>18.899999999999999</v>
      </c>
      <c r="G146">
        <v>943100</v>
      </c>
    </row>
    <row r="147" spans="1:7">
      <c r="A147" s="12">
        <v>45315</v>
      </c>
      <c r="B147">
        <v>19.649999999999999</v>
      </c>
      <c r="C147">
        <v>19.850000000000001</v>
      </c>
      <c r="D147">
        <v>19.120000999999998</v>
      </c>
      <c r="E147">
        <v>19.219999000000001</v>
      </c>
      <c r="F147">
        <v>19.219999000000001</v>
      </c>
      <c r="G147">
        <v>757900</v>
      </c>
    </row>
    <row r="148" spans="1:7">
      <c r="A148" s="12">
        <v>45316</v>
      </c>
      <c r="B148">
        <v>19.620000999999998</v>
      </c>
      <c r="C148">
        <v>19.739999999999998</v>
      </c>
      <c r="D148">
        <v>19.200001</v>
      </c>
      <c r="E148">
        <v>19.469999000000001</v>
      </c>
      <c r="F148">
        <v>19.469999000000001</v>
      </c>
      <c r="G148">
        <v>511800</v>
      </c>
    </row>
    <row r="149" spans="1:7">
      <c r="A149" s="12">
        <v>45317</v>
      </c>
      <c r="B149">
        <v>20.639999</v>
      </c>
      <c r="C149">
        <v>21.839001</v>
      </c>
      <c r="D149">
        <v>20.639999</v>
      </c>
      <c r="E149">
        <v>21.59</v>
      </c>
      <c r="F149">
        <v>21.59</v>
      </c>
      <c r="G149">
        <v>1376500</v>
      </c>
    </row>
    <row r="150" spans="1:7">
      <c r="A150" s="12">
        <v>45320</v>
      </c>
      <c r="B150">
        <v>21.5</v>
      </c>
      <c r="C150">
        <v>22.940000999999999</v>
      </c>
      <c r="D150">
        <v>21.341999000000001</v>
      </c>
      <c r="E150">
        <v>22.809999000000001</v>
      </c>
      <c r="F150">
        <v>22.809999000000001</v>
      </c>
      <c r="G150">
        <v>1069400</v>
      </c>
    </row>
    <row r="151" spans="1:7">
      <c r="A151" s="12">
        <v>45321</v>
      </c>
      <c r="B151">
        <v>22.98</v>
      </c>
      <c r="C151">
        <v>23.32</v>
      </c>
      <c r="D151">
        <v>22.85</v>
      </c>
      <c r="E151">
        <v>23.200001</v>
      </c>
      <c r="F151">
        <v>23.200001</v>
      </c>
      <c r="G151">
        <v>602400</v>
      </c>
    </row>
    <row r="152" spans="1:7">
      <c r="A152" s="12">
        <v>45322</v>
      </c>
      <c r="B152">
        <v>22.23</v>
      </c>
      <c r="C152">
        <v>23.41</v>
      </c>
      <c r="D152">
        <v>22</v>
      </c>
      <c r="E152">
        <v>22.09</v>
      </c>
      <c r="F152">
        <v>22.09</v>
      </c>
      <c r="G152">
        <v>931800</v>
      </c>
    </row>
    <row r="153" spans="1:7">
      <c r="A153" s="12">
        <v>45323</v>
      </c>
      <c r="B153">
        <v>21.889999</v>
      </c>
      <c r="C153">
        <v>22.83</v>
      </c>
      <c r="D153">
        <v>21.879999000000002</v>
      </c>
      <c r="E153">
        <v>22.58</v>
      </c>
      <c r="F153">
        <v>22.58</v>
      </c>
      <c r="G153">
        <v>638700</v>
      </c>
    </row>
    <row r="154" spans="1:7">
      <c r="A154" s="12">
        <v>45324</v>
      </c>
      <c r="B154">
        <v>22.23</v>
      </c>
      <c r="C154">
        <v>23.040001</v>
      </c>
      <c r="D154">
        <v>22.219999000000001</v>
      </c>
      <c r="E154">
        <v>22.49</v>
      </c>
      <c r="F154">
        <v>22.49</v>
      </c>
      <c r="G154">
        <v>713500</v>
      </c>
    </row>
    <row r="155" spans="1:7">
      <c r="A155" s="12">
        <v>45327</v>
      </c>
      <c r="B155">
        <v>22.9</v>
      </c>
      <c r="C155">
        <v>22.93</v>
      </c>
      <c r="D155">
        <v>21.73</v>
      </c>
      <c r="E155">
        <v>21.809999000000001</v>
      </c>
      <c r="F155">
        <v>21.809999000000001</v>
      </c>
      <c r="G155">
        <v>890800</v>
      </c>
    </row>
    <row r="156" spans="1:7">
      <c r="A156" s="12">
        <v>45328</v>
      </c>
      <c r="B156">
        <v>22.34</v>
      </c>
      <c r="C156">
        <v>22.893999000000001</v>
      </c>
      <c r="D156">
        <v>22.299999</v>
      </c>
      <c r="E156">
        <v>22.59</v>
      </c>
      <c r="F156">
        <v>22.59</v>
      </c>
      <c r="G156">
        <v>787200</v>
      </c>
    </row>
    <row r="157" spans="1:7">
      <c r="A157" s="12">
        <v>45329</v>
      </c>
      <c r="B157">
        <v>22.52</v>
      </c>
      <c r="C157">
        <v>23.83</v>
      </c>
      <c r="D157">
        <v>22.34</v>
      </c>
      <c r="E157">
        <v>23.709999</v>
      </c>
      <c r="F157">
        <v>23.709999</v>
      </c>
      <c r="G157">
        <v>1113100</v>
      </c>
    </row>
    <row r="158" spans="1:7">
      <c r="A158" s="12">
        <v>45330</v>
      </c>
      <c r="B158">
        <v>24.65</v>
      </c>
      <c r="C158">
        <v>25.280000999999999</v>
      </c>
      <c r="D158">
        <v>24.43</v>
      </c>
      <c r="E158">
        <v>25.139999</v>
      </c>
      <c r="F158">
        <v>25.139999</v>
      </c>
      <c r="G158">
        <v>1386100</v>
      </c>
    </row>
    <row r="159" spans="1:7">
      <c r="A159" s="12">
        <v>45331</v>
      </c>
      <c r="B159">
        <v>26.799999</v>
      </c>
      <c r="C159">
        <v>28.120000999999998</v>
      </c>
      <c r="D159">
        <v>26.57</v>
      </c>
      <c r="E159">
        <v>27.34</v>
      </c>
      <c r="F159">
        <v>27.34</v>
      </c>
      <c r="G159">
        <v>1795500</v>
      </c>
    </row>
    <row r="160" spans="1:7">
      <c r="A160" s="12">
        <v>45334</v>
      </c>
      <c r="B160">
        <v>28.120000999999998</v>
      </c>
      <c r="C160">
        <v>30.624001</v>
      </c>
      <c r="D160">
        <v>28.07</v>
      </c>
      <c r="E160">
        <v>30.41</v>
      </c>
      <c r="F160">
        <v>30.41</v>
      </c>
      <c r="G160">
        <v>2043700</v>
      </c>
    </row>
    <row r="161" spans="1:7">
      <c r="A161" s="12">
        <v>45335</v>
      </c>
      <c r="B161">
        <v>28.93</v>
      </c>
      <c r="C161">
        <v>29.629999000000002</v>
      </c>
      <c r="D161">
        <v>28.200001</v>
      </c>
      <c r="E161">
        <v>29.629999000000002</v>
      </c>
      <c r="F161">
        <v>29.629999000000002</v>
      </c>
      <c r="G161">
        <v>2012800</v>
      </c>
    </row>
    <row r="162" spans="1:7">
      <c r="A162" s="12">
        <v>45336</v>
      </c>
      <c r="B162">
        <v>32.409999999999997</v>
      </c>
      <c r="C162">
        <v>32.720001000000003</v>
      </c>
      <c r="D162">
        <v>31.704999999999998</v>
      </c>
      <c r="E162">
        <v>32.340000000000003</v>
      </c>
      <c r="F162">
        <v>32.340000000000003</v>
      </c>
      <c r="G162">
        <v>2238300</v>
      </c>
    </row>
    <row r="163" spans="1:7">
      <c r="A163" s="12">
        <v>45337</v>
      </c>
      <c r="B163">
        <v>33.159999999999997</v>
      </c>
      <c r="C163">
        <v>33.700001</v>
      </c>
      <c r="D163">
        <v>32.099997999999999</v>
      </c>
      <c r="E163">
        <v>32.290000999999997</v>
      </c>
      <c r="F163">
        <v>32.290000999999997</v>
      </c>
      <c r="G163">
        <v>1722700</v>
      </c>
    </row>
    <row r="164" spans="1:7">
      <c r="A164" s="12">
        <v>45338</v>
      </c>
      <c r="B164">
        <v>32.889999000000003</v>
      </c>
      <c r="C164">
        <v>33.18</v>
      </c>
      <c r="D164">
        <v>32.080002</v>
      </c>
      <c r="E164">
        <v>32.43</v>
      </c>
      <c r="F164">
        <v>32.43</v>
      </c>
      <c r="G164">
        <v>1144300</v>
      </c>
    </row>
    <row r="165" spans="1:7">
      <c r="A165" s="12">
        <v>45342</v>
      </c>
      <c r="B165">
        <v>32.970001000000003</v>
      </c>
      <c r="C165">
        <v>33.029998999999997</v>
      </c>
      <c r="D165">
        <v>30.950001</v>
      </c>
      <c r="E165">
        <v>32.529998999999997</v>
      </c>
      <c r="F165">
        <v>32.529998999999997</v>
      </c>
      <c r="G165">
        <v>1634100</v>
      </c>
    </row>
    <row r="166" spans="1:7">
      <c r="A166" s="12">
        <v>45343</v>
      </c>
      <c r="B166">
        <v>30.93</v>
      </c>
      <c r="C166">
        <v>31.677</v>
      </c>
      <c r="D166">
        <v>30.709999</v>
      </c>
      <c r="E166">
        <v>31.139999</v>
      </c>
      <c r="F166">
        <v>31.139999</v>
      </c>
      <c r="G166">
        <v>1274600</v>
      </c>
    </row>
    <row r="167" spans="1:7">
      <c r="A167" s="12">
        <v>45344</v>
      </c>
      <c r="B167">
        <v>31.25</v>
      </c>
      <c r="C167">
        <v>32.5</v>
      </c>
      <c r="D167">
        <v>31.139999</v>
      </c>
      <c r="E167">
        <v>32.369999</v>
      </c>
      <c r="F167">
        <v>32.369999</v>
      </c>
      <c r="G167">
        <v>1117500</v>
      </c>
    </row>
    <row r="168" spans="1:7">
      <c r="A168" s="12">
        <v>45345</v>
      </c>
      <c r="B168">
        <v>31.26</v>
      </c>
      <c r="C168">
        <v>31.426000999999999</v>
      </c>
      <c r="D168">
        <v>30.58</v>
      </c>
      <c r="E168">
        <v>31.200001</v>
      </c>
      <c r="F168">
        <v>31.200001</v>
      </c>
      <c r="G168">
        <v>947300</v>
      </c>
    </row>
    <row r="169" spans="1:7">
      <c r="A169" s="12">
        <v>45348</v>
      </c>
      <c r="B169">
        <v>31.51</v>
      </c>
      <c r="C169">
        <v>36</v>
      </c>
      <c r="D169">
        <v>31.475000000000001</v>
      </c>
      <c r="E169">
        <v>35.43</v>
      </c>
      <c r="F169">
        <v>35.43</v>
      </c>
      <c r="G169">
        <v>2723000</v>
      </c>
    </row>
    <row r="170" spans="1:7">
      <c r="A170" s="12">
        <v>45349</v>
      </c>
      <c r="B170">
        <v>38.389999000000003</v>
      </c>
      <c r="C170">
        <v>39.349997999999999</v>
      </c>
      <c r="D170">
        <v>37.580002</v>
      </c>
      <c r="E170">
        <v>38.610000999999997</v>
      </c>
      <c r="F170">
        <v>38.610000999999997</v>
      </c>
      <c r="G170">
        <v>2902800</v>
      </c>
    </row>
    <row r="171" spans="1:7">
      <c r="A171" s="12">
        <v>45350</v>
      </c>
      <c r="B171">
        <v>42.830002</v>
      </c>
      <c r="C171">
        <v>48.244999</v>
      </c>
      <c r="D171">
        <v>41.540999999999997</v>
      </c>
      <c r="E171">
        <v>43.09</v>
      </c>
      <c r="F171">
        <v>43.09</v>
      </c>
      <c r="G171">
        <v>8133000</v>
      </c>
    </row>
    <row r="172" spans="1:7">
      <c r="A172" s="12">
        <v>45351</v>
      </c>
      <c r="B172">
        <v>45.029998999999997</v>
      </c>
      <c r="C172">
        <v>45.279998999999997</v>
      </c>
      <c r="D172">
        <v>42.400002000000001</v>
      </c>
      <c r="E172">
        <v>43.900002000000001</v>
      </c>
      <c r="F172">
        <v>43.900002000000001</v>
      </c>
      <c r="G172">
        <v>6235900</v>
      </c>
    </row>
    <row r="173" spans="1:7">
      <c r="A173" s="12">
        <v>45352</v>
      </c>
      <c r="B173">
        <v>44.52</v>
      </c>
      <c r="C173">
        <v>45.700001</v>
      </c>
      <c r="D173">
        <v>42.619999</v>
      </c>
      <c r="E173">
        <v>45.380001</v>
      </c>
      <c r="F173">
        <v>45.380001</v>
      </c>
      <c r="G173">
        <v>3410400</v>
      </c>
    </row>
    <row r="174" spans="1:7">
      <c r="A174" s="12">
        <v>45355</v>
      </c>
      <c r="B174">
        <v>49.009998000000003</v>
      </c>
      <c r="C174">
        <v>52.599997999999999</v>
      </c>
      <c r="D174">
        <v>48.560001</v>
      </c>
      <c r="E174">
        <v>52.07</v>
      </c>
      <c r="F174">
        <v>52.07</v>
      </c>
      <c r="G174">
        <v>6641700</v>
      </c>
    </row>
    <row r="175" spans="1:7">
      <c r="A175" s="12">
        <v>45356</v>
      </c>
      <c r="B175">
        <v>52</v>
      </c>
      <c r="C175">
        <v>54.84</v>
      </c>
      <c r="D175">
        <v>39.610000999999997</v>
      </c>
      <c r="E175">
        <v>43.110000999999997</v>
      </c>
      <c r="F175">
        <v>43.110000999999997</v>
      </c>
      <c r="G175">
        <v>9504100</v>
      </c>
    </row>
    <row r="176" spans="1:7">
      <c r="A176" s="12">
        <v>45357</v>
      </c>
      <c r="B176">
        <v>49.810001</v>
      </c>
      <c r="C176">
        <v>50.849997999999999</v>
      </c>
      <c r="D176">
        <v>47.549999</v>
      </c>
      <c r="E176">
        <v>50.060001</v>
      </c>
      <c r="F176">
        <v>50.060001</v>
      </c>
      <c r="G176">
        <v>5127200</v>
      </c>
    </row>
    <row r="177" spans="1:7">
      <c r="A177" s="12">
        <v>45358</v>
      </c>
      <c r="B177">
        <v>50.73</v>
      </c>
      <c r="C177">
        <v>51.849997999999999</v>
      </c>
      <c r="D177">
        <v>49.599997999999999</v>
      </c>
      <c r="E177">
        <v>51.16</v>
      </c>
      <c r="F177">
        <v>51.16</v>
      </c>
      <c r="G177">
        <v>3156500</v>
      </c>
    </row>
    <row r="178" spans="1:7">
      <c r="A178" s="12">
        <v>45359</v>
      </c>
      <c r="B178">
        <v>51.849997999999999</v>
      </c>
      <c r="C178">
        <v>55.238998000000002</v>
      </c>
      <c r="D178">
        <v>48.779998999999997</v>
      </c>
      <c r="E178">
        <v>53.27</v>
      </c>
      <c r="F178">
        <v>53.27</v>
      </c>
      <c r="G178">
        <v>5398000</v>
      </c>
    </row>
    <row r="179" spans="1:7">
      <c r="A179" s="12">
        <v>45362</v>
      </c>
      <c r="B179">
        <v>58.200001</v>
      </c>
      <c r="C179">
        <v>59.07</v>
      </c>
      <c r="D179">
        <v>56.360000999999997</v>
      </c>
      <c r="E179">
        <v>57.919998</v>
      </c>
      <c r="F179">
        <v>57.919998</v>
      </c>
      <c r="G179">
        <v>5899600</v>
      </c>
    </row>
    <row r="180" spans="1:7">
      <c r="A180" s="12">
        <v>45363</v>
      </c>
      <c r="B180">
        <v>58.07</v>
      </c>
      <c r="C180">
        <v>59.509998000000003</v>
      </c>
      <c r="D180">
        <v>52.110000999999997</v>
      </c>
      <c r="E180">
        <v>56.59</v>
      </c>
      <c r="F180">
        <v>56.59</v>
      </c>
      <c r="G180">
        <v>6560400</v>
      </c>
    </row>
    <row r="181" spans="1:7">
      <c r="A181" s="12">
        <v>45364</v>
      </c>
      <c r="B181">
        <v>58.810001</v>
      </c>
      <c r="C181">
        <v>59.740001999999997</v>
      </c>
      <c r="D181">
        <v>57.009998000000003</v>
      </c>
      <c r="E181">
        <v>59.669998</v>
      </c>
      <c r="F181">
        <v>59.669998</v>
      </c>
      <c r="G181">
        <v>4032400</v>
      </c>
    </row>
    <row r="182" spans="1:7">
      <c r="A182" s="12">
        <v>45365</v>
      </c>
      <c r="B182">
        <v>57.990001999999997</v>
      </c>
      <c r="C182">
        <v>58.354999999999997</v>
      </c>
      <c r="D182">
        <v>51.099997999999999</v>
      </c>
      <c r="E182">
        <v>52.82</v>
      </c>
      <c r="F182">
        <v>52.82</v>
      </c>
      <c r="G182">
        <v>6062500</v>
      </c>
    </row>
    <row r="183" spans="1:7">
      <c r="A183" s="12">
        <v>45366</v>
      </c>
      <c r="B183">
        <v>50.279998999999997</v>
      </c>
      <c r="C183">
        <v>54.68</v>
      </c>
      <c r="D183">
        <v>49.720001000000003</v>
      </c>
      <c r="E183">
        <v>52.43</v>
      </c>
      <c r="F183">
        <v>52.43</v>
      </c>
      <c r="G183">
        <v>6211100</v>
      </c>
    </row>
    <row r="184" spans="1:7">
      <c r="A184" s="12">
        <v>45369</v>
      </c>
      <c r="B184">
        <v>50.529998999999997</v>
      </c>
      <c r="C184">
        <v>51.470001000000003</v>
      </c>
      <c r="D184">
        <v>48.25</v>
      </c>
      <c r="E184">
        <v>48.799999</v>
      </c>
      <c r="F184">
        <v>48.799999</v>
      </c>
      <c r="G184">
        <v>4880000</v>
      </c>
    </row>
    <row r="185" spans="1:7">
      <c r="A185" s="12">
        <v>45370</v>
      </c>
      <c r="B185">
        <v>44.299999</v>
      </c>
      <c r="C185">
        <v>47.25</v>
      </c>
      <c r="D185">
        <v>41.889999000000003</v>
      </c>
      <c r="E185">
        <v>45.110000999999997</v>
      </c>
      <c r="F185">
        <v>45.110000999999997</v>
      </c>
      <c r="G185">
        <v>7294000</v>
      </c>
    </row>
    <row r="186" spans="1:7">
      <c r="A186" s="12">
        <v>45371</v>
      </c>
      <c r="B186">
        <v>43.740001999999997</v>
      </c>
      <c r="C186">
        <v>47.509998000000003</v>
      </c>
      <c r="D186">
        <v>41.82</v>
      </c>
      <c r="E186">
        <v>47.25</v>
      </c>
      <c r="F186">
        <v>47.25</v>
      </c>
      <c r="G186">
        <v>6471800</v>
      </c>
    </row>
    <row r="187" spans="1:7">
      <c r="A187" s="12">
        <v>45372</v>
      </c>
      <c r="B187">
        <v>49.59</v>
      </c>
      <c r="C187">
        <v>49.790000999999997</v>
      </c>
      <c r="D187">
        <v>45.619999</v>
      </c>
      <c r="E187">
        <v>46.110000999999997</v>
      </c>
      <c r="F187">
        <v>46.110000999999997</v>
      </c>
      <c r="G187">
        <v>6038300</v>
      </c>
    </row>
    <row r="188" spans="1:7">
      <c r="A188" s="12">
        <v>45373</v>
      </c>
      <c r="B188">
        <v>44.5</v>
      </c>
      <c r="C188">
        <v>44.709999000000003</v>
      </c>
      <c r="D188">
        <v>42.41</v>
      </c>
      <c r="E188">
        <v>44.16</v>
      </c>
      <c r="F188">
        <v>44.16</v>
      </c>
      <c r="G188">
        <v>6033000</v>
      </c>
    </row>
    <row r="189" spans="1:7">
      <c r="A189" s="12">
        <v>45376</v>
      </c>
      <c r="B189">
        <v>48.34</v>
      </c>
      <c r="C189">
        <v>54.215000000000003</v>
      </c>
      <c r="D189">
        <v>48.34</v>
      </c>
      <c r="E189">
        <v>54.060001</v>
      </c>
      <c r="F189">
        <v>54.060001</v>
      </c>
      <c r="G189">
        <v>7978000</v>
      </c>
    </row>
    <row r="190" spans="1:7">
      <c r="A190" s="12">
        <v>45377</v>
      </c>
      <c r="B190">
        <v>53.810001</v>
      </c>
      <c r="C190">
        <v>53.91</v>
      </c>
      <c r="D190">
        <v>51.34</v>
      </c>
      <c r="E190">
        <v>51.490001999999997</v>
      </c>
      <c r="F190">
        <v>51.490001999999997</v>
      </c>
      <c r="G190">
        <v>4445700</v>
      </c>
    </row>
    <row r="191" spans="1:7">
      <c r="A191" s="12">
        <v>45378</v>
      </c>
      <c r="B191">
        <v>54.59</v>
      </c>
      <c r="C191">
        <v>54.849997999999999</v>
      </c>
      <c r="D191">
        <v>49.689999</v>
      </c>
      <c r="E191">
        <v>50.060001</v>
      </c>
      <c r="F191">
        <v>50.060001</v>
      </c>
      <c r="G191">
        <v>5211200</v>
      </c>
    </row>
    <row r="192" spans="1:7">
      <c r="A192" s="12">
        <v>45379</v>
      </c>
      <c r="B192">
        <v>53.59</v>
      </c>
      <c r="C192">
        <v>54.709999000000003</v>
      </c>
      <c r="D192">
        <v>52.779998999999997</v>
      </c>
      <c r="E192">
        <v>53.25</v>
      </c>
      <c r="F192">
        <v>53.25</v>
      </c>
      <c r="G192">
        <v>6171300</v>
      </c>
    </row>
    <row r="193" spans="1:7">
      <c r="A193" s="12">
        <v>45383</v>
      </c>
      <c r="B193">
        <v>52.029998999999997</v>
      </c>
      <c r="C193">
        <v>52.139999000000003</v>
      </c>
      <c r="D193">
        <v>48.950001</v>
      </c>
      <c r="E193">
        <v>51.57</v>
      </c>
      <c r="F193">
        <v>51.57</v>
      </c>
      <c r="G193">
        <v>5876500</v>
      </c>
    </row>
    <row r="194" spans="1:7">
      <c r="A194" s="12">
        <v>45384</v>
      </c>
      <c r="B194">
        <v>44.209999000000003</v>
      </c>
      <c r="C194">
        <v>46.5</v>
      </c>
      <c r="D194">
        <v>43.619999</v>
      </c>
      <c r="E194">
        <v>45.73</v>
      </c>
      <c r="F194">
        <v>45.73</v>
      </c>
      <c r="G194">
        <v>8003200</v>
      </c>
    </row>
    <row r="195" spans="1:7">
      <c r="A195" s="12">
        <v>45385</v>
      </c>
      <c r="B195">
        <v>45.5</v>
      </c>
      <c r="C195">
        <v>47.23</v>
      </c>
      <c r="D195">
        <v>45.25</v>
      </c>
      <c r="E195">
        <v>45.560001</v>
      </c>
      <c r="F195">
        <v>45.560001</v>
      </c>
      <c r="G195">
        <v>3287500</v>
      </c>
    </row>
    <row r="196" spans="1:7">
      <c r="A196" s="12">
        <v>45386</v>
      </c>
      <c r="B196">
        <v>47.599997999999999</v>
      </c>
      <c r="C196">
        <v>50.490001999999997</v>
      </c>
      <c r="D196">
        <v>47.369999</v>
      </c>
      <c r="E196">
        <v>49.169998</v>
      </c>
      <c r="F196">
        <v>49.169998</v>
      </c>
      <c r="G196">
        <v>5448300</v>
      </c>
    </row>
    <row r="197" spans="1:7">
      <c r="A197" s="12">
        <v>45387</v>
      </c>
      <c r="B197">
        <v>46.889999000000003</v>
      </c>
      <c r="C197">
        <v>49.360000999999997</v>
      </c>
      <c r="D197">
        <v>46.75</v>
      </c>
      <c r="E197">
        <v>47.450001</v>
      </c>
      <c r="F197">
        <v>47.450001</v>
      </c>
      <c r="G197">
        <v>4706000</v>
      </c>
    </row>
    <row r="198" spans="1:7">
      <c r="A198" s="12">
        <v>45390</v>
      </c>
      <c r="B198">
        <v>54.490001999999997</v>
      </c>
      <c r="C198">
        <v>54.509998000000003</v>
      </c>
      <c r="D198">
        <v>52.91</v>
      </c>
      <c r="E198">
        <v>53.740001999999997</v>
      </c>
      <c r="F198">
        <v>53.740001999999997</v>
      </c>
      <c r="G198">
        <v>5466700</v>
      </c>
    </row>
    <row r="199" spans="1:7">
      <c r="A199" s="12">
        <v>45391</v>
      </c>
      <c r="B199">
        <v>51.970001000000003</v>
      </c>
      <c r="C199">
        <v>52.539000999999999</v>
      </c>
      <c r="D199">
        <v>48.330002</v>
      </c>
      <c r="E199">
        <v>49.450001</v>
      </c>
      <c r="F199">
        <v>49.450001</v>
      </c>
      <c r="G199">
        <v>5242400</v>
      </c>
    </row>
    <row r="200" spans="1:7">
      <c r="A200" s="12">
        <v>45392</v>
      </c>
      <c r="B200">
        <v>47.439999</v>
      </c>
      <c r="C200">
        <v>51.080002</v>
      </c>
      <c r="D200">
        <v>47.169998</v>
      </c>
      <c r="E200">
        <v>51.080002</v>
      </c>
      <c r="F200">
        <v>51.080002</v>
      </c>
      <c r="G200">
        <v>4968600</v>
      </c>
    </row>
    <row r="201" spans="1:7">
      <c r="A201" s="12">
        <v>45393</v>
      </c>
      <c r="B201">
        <v>52.09</v>
      </c>
      <c r="C201">
        <v>52.290000999999997</v>
      </c>
      <c r="D201">
        <v>50.169998</v>
      </c>
      <c r="E201">
        <v>51.740001999999997</v>
      </c>
      <c r="F201">
        <v>51.740001999999997</v>
      </c>
      <c r="G201">
        <v>4621300</v>
      </c>
    </row>
    <row r="202" spans="1:7">
      <c r="A202" s="12">
        <v>45394</v>
      </c>
      <c r="B202">
        <v>51.009998000000003</v>
      </c>
      <c r="C202">
        <v>51.34</v>
      </c>
      <c r="D202">
        <v>44.240001999999997</v>
      </c>
      <c r="E202">
        <v>46.139999000000003</v>
      </c>
      <c r="F202">
        <v>46.139999000000003</v>
      </c>
      <c r="G202">
        <v>8171000</v>
      </c>
    </row>
    <row r="203" spans="1:7">
      <c r="A203" s="12">
        <v>45397</v>
      </c>
      <c r="B203">
        <v>45.580002</v>
      </c>
      <c r="C203">
        <v>45.889999000000003</v>
      </c>
      <c r="D203">
        <v>40</v>
      </c>
      <c r="E203">
        <v>41.290000999999997</v>
      </c>
      <c r="F203">
        <v>41.290000999999997</v>
      </c>
      <c r="G203">
        <v>7622100</v>
      </c>
    </row>
    <row r="204" spans="1:7">
      <c r="A204" s="12">
        <v>45398</v>
      </c>
      <c r="B204">
        <v>41.139999000000003</v>
      </c>
      <c r="C204">
        <v>41.380001</v>
      </c>
      <c r="D204">
        <v>39.159999999999997</v>
      </c>
      <c r="E204">
        <v>40.549999</v>
      </c>
      <c r="F204">
        <v>40.549999</v>
      </c>
      <c r="G204">
        <v>5637600</v>
      </c>
    </row>
    <row r="205" spans="1:7">
      <c r="A205" s="12">
        <v>45399</v>
      </c>
      <c r="B205">
        <v>40</v>
      </c>
      <c r="C205">
        <v>40.779998999999997</v>
      </c>
      <c r="D205">
        <v>36.409999999999997</v>
      </c>
      <c r="E205">
        <v>38.080002</v>
      </c>
      <c r="F205">
        <v>38.080002</v>
      </c>
      <c r="G205">
        <v>8490400</v>
      </c>
    </row>
    <row r="206" spans="1:7">
      <c r="A206" s="12">
        <v>45400</v>
      </c>
      <c r="B206">
        <v>39.840000000000003</v>
      </c>
      <c r="C206">
        <v>42.139999000000003</v>
      </c>
      <c r="D206">
        <v>39.200001</v>
      </c>
      <c r="E206">
        <v>41.310001</v>
      </c>
      <c r="F206">
        <v>41.310001</v>
      </c>
      <c r="G206">
        <v>6303800</v>
      </c>
    </row>
    <row r="207" spans="1:7">
      <c r="A207" s="12">
        <v>45401</v>
      </c>
      <c r="B207">
        <v>42.740001999999997</v>
      </c>
      <c r="C207">
        <v>43.349997999999999</v>
      </c>
      <c r="D207">
        <v>41.209999000000003</v>
      </c>
      <c r="E207">
        <v>42.220001000000003</v>
      </c>
      <c r="F207">
        <v>42.220001000000003</v>
      </c>
      <c r="G207">
        <v>5424000</v>
      </c>
    </row>
    <row r="208" spans="1:7">
      <c r="A208" s="12">
        <v>45404</v>
      </c>
      <c r="B208">
        <v>44.52</v>
      </c>
      <c r="C208">
        <v>45.549999</v>
      </c>
      <c r="D208">
        <v>43.889999000000003</v>
      </c>
      <c r="E208">
        <v>45.150002000000001</v>
      </c>
      <c r="F208">
        <v>45.150002000000001</v>
      </c>
      <c r="G208">
        <v>4563900</v>
      </c>
    </row>
  </sheetData>
  <sortState xmlns:xlrd2="http://schemas.microsoft.com/office/spreadsheetml/2017/richdata2" ref="P12:V122">
    <sortCondition ref="P12:P12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17F16-481C-49E0-96FC-F646B4551371}">
  <sheetPr codeName="Sheet2"/>
  <dimension ref="A3:C2595"/>
  <sheetViews>
    <sheetView topLeftCell="A544" workbookViewId="0">
      <selection activeCell="A552" sqref="A552"/>
    </sheetView>
  </sheetViews>
  <sheetFormatPr defaultRowHeight="15"/>
  <cols>
    <col min="1" max="1" width="13.140625" bestFit="1" customWidth="1"/>
    <col min="2" max="2" width="15.140625" bestFit="1" customWidth="1"/>
    <col min="3" max="3" width="15.7109375" bestFit="1" customWidth="1"/>
    <col min="4" max="4" width="20" bestFit="1" customWidth="1"/>
  </cols>
  <sheetData>
    <row r="3" spans="1:3">
      <c r="A3" s="13" t="s">
        <v>2</v>
      </c>
      <c r="B3" t="s">
        <v>56</v>
      </c>
      <c r="C3" t="s">
        <v>62</v>
      </c>
    </row>
    <row r="4" spans="1:3">
      <c r="A4" s="22">
        <v>41898</v>
      </c>
      <c r="B4">
        <v>0</v>
      </c>
    </row>
    <row r="5" spans="1:3">
      <c r="A5" s="22">
        <v>41899</v>
      </c>
      <c r="B5">
        <v>100</v>
      </c>
      <c r="C5">
        <v>100</v>
      </c>
    </row>
    <row r="6" spans="1:3">
      <c r="A6" s="22">
        <v>41900</v>
      </c>
      <c r="B6">
        <v>98.067240926662336</v>
      </c>
      <c r="C6">
        <v>85.582765947058675</v>
      </c>
    </row>
    <row r="7" spans="1:3">
      <c r="A7" s="22">
        <v>41901</v>
      </c>
      <c r="B7">
        <v>91.035792474840093</v>
      </c>
      <c r="C7">
        <v>73.600582133151235</v>
      </c>
    </row>
    <row r="8" spans="1:3">
      <c r="A8" s="22">
        <v>41904</v>
      </c>
      <c r="B8">
        <v>85.668777584524904</v>
      </c>
      <c r="C8">
        <v>76.299883049960854</v>
      </c>
    </row>
    <row r="9" spans="1:3">
      <c r="A9" s="22">
        <v>41905</v>
      </c>
      <c r="B9">
        <v>86.311025946726161</v>
      </c>
      <c r="C9">
        <v>89.037123628394284</v>
      </c>
    </row>
    <row r="10" spans="1:3">
      <c r="A10" s="22">
        <v>41906</v>
      </c>
      <c r="B10">
        <v>93.536095063140039</v>
      </c>
      <c r="C10">
        <v>83.864683561270056</v>
      </c>
    </row>
    <row r="11" spans="1:3">
      <c r="A11" s="22">
        <v>41907</v>
      </c>
      <c r="B11">
        <v>90.832516202893487</v>
      </c>
      <c r="C11">
        <v>79.227137207859514</v>
      </c>
    </row>
    <row r="12" spans="1:3">
      <c r="A12" s="22">
        <v>41908</v>
      </c>
      <c r="B12">
        <v>88.315253729814813</v>
      </c>
      <c r="C12">
        <v>76.448318593953573</v>
      </c>
    </row>
    <row r="13" spans="1:3">
      <c r="A13" s="22">
        <v>41911</v>
      </c>
      <c r="B13">
        <v>80.909449468659744</v>
      </c>
      <c r="C13">
        <v>65.460319352882507</v>
      </c>
    </row>
    <row r="14" spans="1:3">
      <c r="A14" s="22">
        <v>41912</v>
      </c>
      <c r="B14">
        <v>80.729140199268528</v>
      </c>
      <c r="C14">
        <v>69.439577735708085</v>
      </c>
    </row>
    <row r="15" spans="1:3">
      <c r="A15" s="22">
        <v>41913</v>
      </c>
      <c r="B15">
        <v>83.163109911296985</v>
      </c>
      <c r="C15">
        <v>68.221402328415465</v>
      </c>
    </row>
    <row r="16" spans="1:3">
      <c r="A16" s="22">
        <v>41914</v>
      </c>
      <c r="B16">
        <v>82.424912734298459</v>
      </c>
      <c r="C16">
        <v>65.160139842423632</v>
      </c>
    </row>
    <row r="17" spans="1:3">
      <c r="A17" s="22">
        <v>41915</v>
      </c>
      <c r="B17">
        <v>80.534445401485755</v>
      </c>
      <c r="C17">
        <v>59.732354318001391</v>
      </c>
    </row>
    <row r="18" spans="1:3">
      <c r="A18" s="22">
        <v>41918</v>
      </c>
      <c r="B18">
        <v>68.773075054472869</v>
      </c>
      <c r="C18">
        <v>49.920921587036261</v>
      </c>
    </row>
    <row r="19" spans="1:3">
      <c r="A19" s="22">
        <v>41919</v>
      </c>
      <c r="B19">
        <v>70.961483408332114</v>
      </c>
      <c r="C19">
        <v>51.75135166428052</v>
      </c>
    </row>
    <row r="20" spans="1:3">
      <c r="A20" s="22">
        <v>41920</v>
      </c>
      <c r="B20">
        <v>72.148950530443841</v>
      </c>
      <c r="C20">
        <v>56.891011225574132</v>
      </c>
    </row>
    <row r="21" spans="1:3">
      <c r="A21" s="22">
        <v>41921</v>
      </c>
      <c r="B21">
        <v>75.719088703855121</v>
      </c>
      <c r="C21">
        <v>60.767625223364639</v>
      </c>
    </row>
    <row r="22" spans="1:3">
      <c r="A22" s="22">
        <v>41922</v>
      </c>
      <c r="B22">
        <v>78.281859306694585</v>
      </c>
      <c r="C22">
        <v>59.593869510599816</v>
      </c>
    </row>
    <row r="23" spans="1:3">
      <c r="A23" s="22">
        <v>41925</v>
      </c>
      <c r="B23">
        <v>81.122597720114953</v>
      </c>
      <c r="C23">
        <v>69.067072262704528</v>
      </c>
    </row>
    <row r="24" spans="1:3">
      <c r="A24" s="22">
        <v>41926</v>
      </c>
      <c r="B24">
        <v>84.078609686302144</v>
      </c>
      <c r="C24">
        <v>72.74274645601885</v>
      </c>
    </row>
    <row r="25" spans="1:3">
      <c r="A25" s="22">
        <v>41927</v>
      </c>
      <c r="B25">
        <v>86.06695837210556</v>
      </c>
      <c r="C25">
        <v>70.505654631689623</v>
      </c>
    </row>
    <row r="26" spans="1:3">
      <c r="A26" s="22">
        <v>41928</v>
      </c>
      <c r="B26">
        <v>84.685228552553539</v>
      </c>
      <c r="C26">
        <v>66.11845437743213</v>
      </c>
    </row>
    <row r="27" spans="1:3">
      <c r="A27" s="22">
        <v>41929</v>
      </c>
      <c r="B27">
        <v>82.160458953157089</v>
      </c>
      <c r="C27">
        <v>66.511525112828011</v>
      </c>
    </row>
    <row r="28" spans="1:3">
      <c r="A28" s="22">
        <v>41932</v>
      </c>
      <c r="B28">
        <v>83.550344371522982</v>
      </c>
      <c r="C28">
        <v>66.156814404302324</v>
      </c>
    </row>
    <row r="29" spans="1:3">
      <c r="A29" s="22">
        <v>41933</v>
      </c>
      <c r="B29">
        <v>82.088544834458929</v>
      </c>
      <c r="C29">
        <v>67.388834501714854</v>
      </c>
    </row>
    <row r="30" spans="1:3">
      <c r="A30" s="22">
        <v>41934</v>
      </c>
      <c r="B30">
        <v>82.882128560374269</v>
      </c>
      <c r="C30">
        <v>66.209410478723285</v>
      </c>
    </row>
    <row r="31" spans="1:3">
      <c r="A31" s="22">
        <v>41935</v>
      </c>
      <c r="B31">
        <v>82.204676577573125</v>
      </c>
      <c r="C31">
        <v>57.637577439918822</v>
      </c>
    </row>
    <row r="32" spans="1:3">
      <c r="A32" s="22">
        <v>41936</v>
      </c>
      <c r="B32">
        <v>76.973321017235719</v>
      </c>
      <c r="C32">
        <v>57.59492571256974</v>
      </c>
    </row>
    <row r="33" spans="1:3">
      <c r="A33" s="22">
        <v>41939</v>
      </c>
      <c r="B33">
        <v>76.154628247375214</v>
      </c>
      <c r="C33">
        <v>55.84065266987264</v>
      </c>
    </row>
    <row r="34" spans="1:3">
      <c r="A34" s="22">
        <v>41940</v>
      </c>
      <c r="B34">
        <v>75.819334695381727</v>
      </c>
      <c r="C34">
        <v>57.28614226175003</v>
      </c>
    </row>
    <row r="35" spans="1:3">
      <c r="A35" s="22">
        <v>41941</v>
      </c>
      <c r="B35">
        <v>76.650906330790349</v>
      </c>
      <c r="C35">
        <v>50.210673466793651</v>
      </c>
    </row>
    <row r="36" spans="1:3">
      <c r="A36" s="22">
        <v>41942</v>
      </c>
      <c r="B36">
        <v>72.061589844112746</v>
      </c>
      <c r="C36">
        <v>53.100127439245099</v>
      </c>
    </row>
    <row r="37" spans="1:3">
      <c r="A37" s="22">
        <v>41943</v>
      </c>
      <c r="B37">
        <v>74.057877971231321</v>
      </c>
      <c r="C37">
        <v>50.934460848802118</v>
      </c>
    </row>
    <row r="38" spans="1:3">
      <c r="A38" s="22">
        <v>41946</v>
      </c>
      <c r="B38">
        <v>69.884985793300615</v>
      </c>
      <c r="C38">
        <v>47.664284544800665</v>
      </c>
    </row>
    <row r="39" spans="1:3">
      <c r="A39" s="22">
        <v>41947</v>
      </c>
      <c r="B39">
        <v>70.226718778068133</v>
      </c>
      <c r="C39">
        <v>48.503112536630915</v>
      </c>
    </row>
    <row r="40" spans="1:3">
      <c r="A40" s="22">
        <v>41948</v>
      </c>
      <c r="B40">
        <v>70.982734030192773</v>
      </c>
      <c r="C40">
        <v>51.126308984460586</v>
      </c>
    </row>
    <row r="41" spans="1:3">
      <c r="A41" s="22">
        <v>41949</v>
      </c>
      <c r="B41">
        <v>72.866329615234022</v>
      </c>
      <c r="C41">
        <v>54.061613157457259</v>
      </c>
    </row>
    <row r="42" spans="1:3">
      <c r="A42" s="22">
        <v>41950</v>
      </c>
      <c r="B42">
        <v>75.090151307544431</v>
      </c>
      <c r="C42">
        <v>51.915409949613689</v>
      </c>
    </row>
    <row r="43" spans="1:3">
      <c r="A43" s="22">
        <v>41953</v>
      </c>
      <c r="B43">
        <v>77.761965748227979</v>
      </c>
      <c r="C43">
        <v>59.314706481203871</v>
      </c>
    </row>
    <row r="44" spans="1:3">
      <c r="A44" s="22">
        <v>41954</v>
      </c>
      <c r="B44">
        <v>78.533001907290469</v>
      </c>
      <c r="C44">
        <v>59.543877885400605</v>
      </c>
    </row>
    <row r="45" spans="1:3">
      <c r="A45" s="22">
        <v>41955</v>
      </c>
      <c r="B45">
        <v>78.989785418368882</v>
      </c>
      <c r="C45">
        <v>77.615257477754838</v>
      </c>
    </row>
    <row r="46" spans="1:3">
      <c r="A46" s="22">
        <v>41956</v>
      </c>
      <c r="B46">
        <v>91.716251343680725</v>
      </c>
      <c r="C46">
        <v>76.553415654998233</v>
      </c>
    </row>
    <row r="47" spans="1:3">
      <c r="A47" s="22">
        <v>41957</v>
      </c>
      <c r="B47">
        <v>89.815263558863336</v>
      </c>
      <c r="C47">
        <v>68.188941202415847</v>
      </c>
    </row>
    <row r="48" spans="1:3">
      <c r="A48" s="22">
        <v>41960</v>
      </c>
      <c r="B48">
        <v>83.361021098315604</v>
      </c>
      <c r="C48">
        <v>64.582197080696474</v>
      </c>
    </row>
    <row r="49" spans="1:3">
      <c r="A49" s="22">
        <v>41961</v>
      </c>
      <c r="B49">
        <v>83.239956799925736</v>
      </c>
      <c r="C49">
        <v>60.48993980315214</v>
      </c>
    </row>
    <row r="50" spans="1:3">
      <c r="A50" s="22">
        <v>41962</v>
      </c>
      <c r="B50">
        <v>80.258612977992328</v>
      </c>
      <c r="C50">
        <v>62.196592655745633</v>
      </c>
    </row>
    <row r="51" spans="1:3">
      <c r="A51" s="22">
        <v>41963</v>
      </c>
      <c r="B51">
        <v>81.634767994765099</v>
      </c>
      <c r="C51">
        <v>54.751513378563558</v>
      </c>
    </row>
    <row r="52" spans="1:3">
      <c r="A52" s="22">
        <v>41964</v>
      </c>
      <c r="B52">
        <v>76.820485644980508</v>
      </c>
      <c r="C52">
        <v>52.593613146776704</v>
      </c>
    </row>
    <row r="53" spans="1:3">
      <c r="A53" s="22">
        <v>41967</v>
      </c>
      <c r="B53">
        <v>78.76719106275506</v>
      </c>
      <c r="C53">
        <v>60.37141052996153</v>
      </c>
    </row>
    <row r="54" spans="1:3">
      <c r="A54" s="22">
        <v>41968</v>
      </c>
      <c r="B54">
        <v>80.900429025196175</v>
      </c>
      <c r="C54">
        <v>59.85352727499513</v>
      </c>
    </row>
    <row r="55" spans="1:3">
      <c r="A55" s="22">
        <v>41969</v>
      </c>
      <c r="B55">
        <v>80.71432879552701</v>
      </c>
      <c r="C55">
        <v>57.608099502514001</v>
      </c>
    </row>
    <row r="56" spans="1:3">
      <c r="A56" s="22">
        <v>41971</v>
      </c>
      <c r="B56">
        <v>79.287942811569039</v>
      </c>
      <c r="C56">
        <v>60.107410037865712</v>
      </c>
    </row>
    <row r="57" spans="1:3">
      <c r="A57" s="22">
        <v>41974</v>
      </c>
      <c r="B57">
        <v>81.193005175969645</v>
      </c>
      <c r="C57">
        <v>60.965949565692505</v>
      </c>
    </row>
    <row r="58" spans="1:3">
      <c r="A58" s="22">
        <v>41975</v>
      </c>
      <c r="B58">
        <v>81.407876247767007</v>
      </c>
      <c r="C58">
        <v>61.610776176243618</v>
      </c>
    </row>
    <row r="59" spans="1:3">
      <c r="A59" s="22">
        <v>41976</v>
      </c>
      <c r="B59">
        <v>81.938499976089588</v>
      </c>
      <c r="C59">
        <v>59.552722512056953</v>
      </c>
    </row>
    <row r="60" spans="1:3">
      <c r="A60" s="22">
        <v>41977</v>
      </c>
      <c r="B60">
        <v>80.649712299950252</v>
      </c>
      <c r="C60">
        <v>57.815798494052096</v>
      </c>
    </row>
    <row r="61" spans="1:3">
      <c r="A61" s="22">
        <v>41978</v>
      </c>
      <c r="B61">
        <v>79.302537843156941</v>
      </c>
      <c r="C61">
        <v>60.064149163237886</v>
      </c>
    </row>
    <row r="62" spans="1:3">
      <c r="A62" s="22">
        <v>41981</v>
      </c>
      <c r="B62">
        <v>80.488079081377592</v>
      </c>
      <c r="C62">
        <v>55.267257492061766</v>
      </c>
    </row>
    <row r="63" spans="1:3">
      <c r="A63" s="22">
        <v>41982</v>
      </c>
      <c r="B63">
        <v>77.682537848909703</v>
      </c>
      <c r="C63">
        <v>52.289383707434887</v>
      </c>
    </row>
    <row r="64" spans="1:3">
      <c r="A64" s="22">
        <v>41983</v>
      </c>
      <c r="B64">
        <v>75.602531300045854</v>
      </c>
      <c r="C64">
        <v>50.533763759000067</v>
      </c>
    </row>
    <row r="65" spans="1:3">
      <c r="A65" s="22">
        <v>41984</v>
      </c>
      <c r="B65">
        <v>73.914272330981106</v>
      </c>
      <c r="C65">
        <v>51.724851641801145</v>
      </c>
    </row>
    <row r="66" spans="1:3">
      <c r="A66" s="22">
        <v>41985</v>
      </c>
      <c r="B66">
        <v>75.308029265381293</v>
      </c>
      <c r="C66">
        <v>52.308186986202287</v>
      </c>
    </row>
    <row r="67" spans="1:3">
      <c r="A67" s="22">
        <v>41988</v>
      </c>
      <c r="B67">
        <v>75.421363625652361</v>
      </c>
      <c r="C67">
        <v>50.143092386684451</v>
      </c>
    </row>
    <row r="68" spans="1:3">
      <c r="A68" s="22">
        <v>41989</v>
      </c>
      <c r="B68">
        <v>74.200409048980546</v>
      </c>
      <c r="C68">
        <v>44.817486284213921</v>
      </c>
    </row>
    <row r="69" spans="1:3">
      <c r="A69" s="22">
        <v>41990</v>
      </c>
      <c r="B69">
        <v>70.161034374292754</v>
      </c>
      <c r="C69">
        <v>42.805749018313513</v>
      </c>
    </row>
    <row r="70" spans="1:3">
      <c r="A70" s="22">
        <v>41991</v>
      </c>
      <c r="B70">
        <v>68.643422627616829</v>
      </c>
      <c r="C70">
        <v>40.548011024623534</v>
      </c>
    </row>
    <row r="71" spans="1:3">
      <c r="A71" s="22">
        <v>41992</v>
      </c>
      <c r="B71">
        <v>66.796098571374088</v>
      </c>
      <c r="C71">
        <v>42.213064850953053</v>
      </c>
    </row>
    <row r="72" spans="1:3">
      <c r="A72" s="22">
        <v>41995</v>
      </c>
      <c r="B72">
        <v>68.91882252145794</v>
      </c>
      <c r="C72">
        <v>45.917522910732238</v>
      </c>
    </row>
    <row r="73" spans="1:3">
      <c r="A73" s="22">
        <v>41996</v>
      </c>
      <c r="B73">
        <v>71.269080251388544</v>
      </c>
      <c r="C73">
        <v>46.645134391661102</v>
      </c>
    </row>
    <row r="74" spans="1:3">
      <c r="A74" s="22">
        <v>41997</v>
      </c>
      <c r="B74">
        <v>71.777385664306749</v>
      </c>
      <c r="C74">
        <v>43.273142960246261</v>
      </c>
    </row>
    <row r="75" spans="1:3">
      <c r="A75" s="22">
        <v>41999</v>
      </c>
      <c r="B75">
        <v>68.507546925485428</v>
      </c>
      <c r="C75">
        <v>44.69931697119128</v>
      </c>
    </row>
    <row r="76" spans="1:3">
      <c r="A76" s="22">
        <v>42002</v>
      </c>
      <c r="B76">
        <v>68.196078566394689</v>
      </c>
      <c r="C76">
        <v>40.516485903292072</v>
      </c>
    </row>
    <row r="77" spans="1:3">
      <c r="A77" s="22">
        <v>42003</v>
      </c>
      <c r="B77">
        <v>67.126668856633344</v>
      </c>
      <c r="C77">
        <v>40.001869289574913</v>
      </c>
    </row>
    <row r="78" spans="1:3">
      <c r="A78" s="22">
        <v>42004</v>
      </c>
      <c r="B78">
        <v>66.739218238908649</v>
      </c>
      <c r="C78">
        <v>42.42262758025106</v>
      </c>
    </row>
    <row r="79" spans="1:3">
      <c r="A79" s="22">
        <v>42006</v>
      </c>
      <c r="B79">
        <v>67.418602974558141</v>
      </c>
      <c r="C79">
        <v>41.035981746599241</v>
      </c>
    </row>
    <row r="80" spans="1:3">
      <c r="A80" s="22">
        <v>42009</v>
      </c>
      <c r="B80">
        <v>56.90158652176985</v>
      </c>
      <c r="C80">
        <v>30.449946984585665</v>
      </c>
    </row>
    <row r="81" spans="1:3">
      <c r="A81" s="22">
        <v>42010</v>
      </c>
      <c r="B81">
        <v>58.946598953230158</v>
      </c>
      <c r="C81">
        <v>33.038641443267728</v>
      </c>
    </row>
    <row r="82" spans="1:3">
      <c r="A82" s="22">
        <v>42011</v>
      </c>
      <c r="B82">
        <v>61.407833059198254</v>
      </c>
      <c r="C82">
        <v>34.908508074415415</v>
      </c>
    </row>
    <row r="83" spans="1:3">
      <c r="A83" s="22">
        <v>42012</v>
      </c>
      <c r="B83">
        <v>63.13752536378567</v>
      </c>
      <c r="C83">
        <v>32.290642448351441</v>
      </c>
    </row>
    <row r="84" spans="1:3">
      <c r="A84" s="22">
        <v>42013</v>
      </c>
      <c r="B84">
        <v>60.614897805779002</v>
      </c>
      <c r="C84">
        <v>33.88842053048446</v>
      </c>
    </row>
    <row r="85" spans="1:3">
      <c r="A85" s="22">
        <v>42016</v>
      </c>
      <c r="B85">
        <v>57.12954596231166</v>
      </c>
      <c r="C85">
        <v>28.593467885880738</v>
      </c>
    </row>
    <row r="86" spans="1:3">
      <c r="A86" s="22">
        <v>42017</v>
      </c>
      <c r="B86">
        <v>57.397438729835002</v>
      </c>
      <c r="C86">
        <v>19.629782886591304</v>
      </c>
    </row>
    <row r="87" spans="1:3">
      <c r="A87" s="22">
        <v>42018</v>
      </c>
      <c r="B87">
        <v>48.059946738019562</v>
      </c>
      <c r="C87">
        <v>11.32274989163526</v>
      </c>
    </row>
    <row r="88" spans="1:3">
      <c r="A88" s="22">
        <v>42019</v>
      </c>
      <c r="B88">
        <v>37.971811018654897</v>
      </c>
      <c r="C88">
        <v>15.354253049939159</v>
      </c>
    </row>
    <row r="89" spans="1:3">
      <c r="A89" s="22">
        <v>42020</v>
      </c>
      <c r="B89">
        <v>44.877904435005362</v>
      </c>
      <c r="C89">
        <v>15.093434143967217</v>
      </c>
    </row>
    <row r="90" spans="1:3">
      <c r="A90" s="22">
        <v>42024</v>
      </c>
      <c r="B90">
        <v>45.701533409275086</v>
      </c>
      <c r="C90">
        <v>15.549519416745005</v>
      </c>
    </row>
    <row r="91" spans="1:3">
      <c r="A91" s="22">
        <v>42025</v>
      </c>
      <c r="B91">
        <v>45.373327762551753</v>
      </c>
      <c r="C91">
        <v>17.837174325393576</v>
      </c>
    </row>
    <row r="92" spans="1:3">
      <c r="A92" s="22">
        <v>42026</v>
      </c>
      <c r="B92">
        <v>48.795785716129593</v>
      </c>
      <c r="C92">
        <v>18.854408911289671</v>
      </c>
    </row>
    <row r="93" spans="1:3">
      <c r="A93" s="22">
        <v>42027</v>
      </c>
      <c r="B93">
        <v>50.125571192970483</v>
      </c>
      <c r="C93">
        <v>18.762897212155838</v>
      </c>
    </row>
    <row r="94" spans="1:3">
      <c r="A94" s="22">
        <v>42030</v>
      </c>
      <c r="B94">
        <v>54.539304896814798</v>
      </c>
      <c r="C94">
        <v>25.290999380137293</v>
      </c>
    </row>
    <row r="95" spans="1:3">
      <c r="A95" s="22">
        <v>42031</v>
      </c>
      <c r="B95">
        <v>58.636637256982887</v>
      </c>
      <c r="C95">
        <v>23.433419701351269</v>
      </c>
    </row>
    <row r="96" spans="1:3">
      <c r="A96" s="22">
        <v>42032</v>
      </c>
      <c r="B96">
        <v>56.529589125980443</v>
      </c>
      <c r="C96">
        <v>18.167993632894333</v>
      </c>
    </row>
    <row r="97" spans="1:3">
      <c r="A97" s="22">
        <v>42033</v>
      </c>
      <c r="B97">
        <v>50.089296444348243</v>
      </c>
      <c r="C97">
        <v>18.099409336263818</v>
      </c>
    </row>
    <row r="98" spans="1:3">
      <c r="A98" s="22">
        <v>42034</v>
      </c>
      <c r="B98">
        <v>49.96565435509256</v>
      </c>
      <c r="C98">
        <v>16.994646544010532</v>
      </c>
    </row>
    <row r="99" spans="1:3">
      <c r="A99" s="22">
        <v>42037</v>
      </c>
      <c r="B99">
        <v>48.617405550453178</v>
      </c>
      <c r="C99">
        <v>18.756145867009653</v>
      </c>
    </row>
    <row r="100" spans="1:3">
      <c r="A100" s="22">
        <v>42038</v>
      </c>
      <c r="B100">
        <v>50.970666946599565</v>
      </c>
      <c r="C100">
        <v>17.02405225772084</v>
      </c>
    </row>
    <row r="101" spans="1:3">
      <c r="A101" s="22">
        <v>42039</v>
      </c>
      <c r="B101">
        <v>48.836354636312386</v>
      </c>
      <c r="C101">
        <v>16.956125590006355</v>
      </c>
    </row>
    <row r="102" spans="1:3">
      <c r="A102" s="22">
        <v>42040</v>
      </c>
      <c r="B102">
        <v>48.869409561220152</v>
      </c>
      <c r="C102">
        <v>15.494230202228938</v>
      </c>
    </row>
    <row r="103" spans="1:3">
      <c r="A103" s="22">
        <v>42041</v>
      </c>
      <c r="B103">
        <v>46.563588833028</v>
      </c>
      <c r="C103">
        <v>16.224680448959084</v>
      </c>
    </row>
    <row r="104" spans="1:3">
      <c r="A104" s="22">
        <v>42044</v>
      </c>
      <c r="B104">
        <v>47.951548367502795</v>
      </c>
      <c r="C104">
        <v>15.900675550380264</v>
      </c>
    </row>
    <row r="105" spans="1:3">
      <c r="A105" s="22">
        <v>42045</v>
      </c>
      <c r="B105">
        <v>47.284613402227713</v>
      </c>
      <c r="C105">
        <v>15.85614721290928</v>
      </c>
    </row>
    <row r="106" spans="1:3">
      <c r="A106" s="22">
        <v>42046</v>
      </c>
      <c r="B106">
        <v>47.16655255539871</v>
      </c>
      <c r="C106">
        <v>15.756451794811294</v>
      </c>
    </row>
    <row r="107" spans="1:3">
      <c r="A107" s="22">
        <v>42047</v>
      </c>
      <c r="B107">
        <v>47.054072950996378</v>
      </c>
      <c r="C107">
        <v>16.121868950275797</v>
      </c>
    </row>
    <row r="108" spans="1:3">
      <c r="A108" s="22">
        <v>42048</v>
      </c>
      <c r="B108">
        <v>47.646735384029895</v>
      </c>
      <c r="C108">
        <v>18.102730873847772</v>
      </c>
    </row>
    <row r="109" spans="1:3">
      <c r="A109" s="22">
        <v>42052</v>
      </c>
      <c r="B109">
        <v>50.105178761457196</v>
      </c>
      <c r="C109">
        <v>19.347970619485871</v>
      </c>
    </row>
    <row r="110" spans="1:3">
      <c r="A110" s="22">
        <v>42053</v>
      </c>
      <c r="B110">
        <v>52.328574793072555</v>
      </c>
      <c r="C110">
        <v>18.184544659682764</v>
      </c>
    </row>
    <row r="111" spans="1:3">
      <c r="A111" s="22">
        <v>42054</v>
      </c>
      <c r="B111">
        <v>50.746569147965992</v>
      </c>
      <c r="C111">
        <v>18.787277335396293</v>
      </c>
    </row>
    <row r="112" spans="1:3">
      <c r="A112" s="22">
        <v>42055</v>
      </c>
      <c r="B112">
        <v>51.571059317751889</v>
      </c>
      <c r="C112">
        <v>19.327547555549906</v>
      </c>
    </row>
    <row r="113" spans="1:3">
      <c r="A113" s="22">
        <v>42058</v>
      </c>
      <c r="B113">
        <v>50.65748542663782</v>
      </c>
      <c r="C113">
        <v>18.541766351440259</v>
      </c>
    </row>
    <row r="114" spans="1:3">
      <c r="A114" s="22">
        <v>42059</v>
      </c>
      <c r="B114">
        <v>51.302095422206186</v>
      </c>
      <c r="C114">
        <v>18.511125159531296</v>
      </c>
    </row>
    <row r="115" spans="1:3">
      <c r="A115" s="22">
        <v>42060</v>
      </c>
      <c r="B115">
        <v>51.278912262152097</v>
      </c>
      <c r="C115">
        <v>18.30871356848515</v>
      </c>
    </row>
    <row r="116" spans="1:3">
      <c r="A116" s="22">
        <v>42061</v>
      </c>
      <c r="B116">
        <v>50.945554682830682</v>
      </c>
      <c r="C116">
        <v>18.141554606422257</v>
      </c>
    </row>
    <row r="117" spans="1:3">
      <c r="A117" s="22">
        <v>42062</v>
      </c>
      <c r="B117">
        <v>50.752150390392671</v>
      </c>
      <c r="C117">
        <v>20.805697204646169</v>
      </c>
    </row>
    <row r="118" spans="1:3">
      <c r="A118" s="22">
        <v>42065</v>
      </c>
      <c r="B118">
        <v>55.886908448781789</v>
      </c>
      <c r="C118">
        <v>24.37309933448136</v>
      </c>
    </row>
    <row r="119" spans="1:3">
      <c r="A119" s="22">
        <v>42066</v>
      </c>
      <c r="B119">
        <v>59.039973411640247</v>
      </c>
      <c r="C119">
        <v>25.431350027313762</v>
      </c>
    </row>
    <row r="120" spans="1:3">
      <c r="A120" s="22">
        <v>42067</v>
      </c>
      <c r="B120">
        <v>60.530537136530135</v>
      </c>
      <c r="C120">
        <v>23.868355203863487</v>
      </c>
    </row>
    <row r="121" spans="1:3">
      <c r="A121" s="22">
        <v>42068</v>
      </c>
      <c r="B121">
        <v>58.544769676071176</v>
      </c>
      <c r="C121">
        <v>24.399650724389879</v>
      </c>
    </row>
    <row r="122" spans="1:3">
      <c r="A122" s="22">
        <v>42069</v>
      </c>
      <c r="B122">
        <v>59.158895668640334</v>
      </c>
      <c r="C122">
        <v>23.780983764932664</v>
      </c>
    </row>
    <row r="123" spans="1:3">
      <c r="A123" s="22">
        <v>42072</v>
      </c>
      <c r="B123">
        <v>58.989748884102468</v>
      </c>
      <c r="C123">
        <v>26.710732242333744</v>
      </c>
    </row>
    <row r="124" spans="1:3">
      <c r="A124" s="22">
        <v>42073</v>
      </c>
      <c r="B124">
        <v>62.220302768438344</v>
      </c>
      <c r="C124">
        <v>27.098797164259413</v>
      </c>
    </row>
    <row r="125" spans="1:3">
      <c r="A125" s="22">
        <v>42074</v>
      </c>
      <c r="B125">
        <v>62.577272602987527</v>
      </c>
      <c r="C125">
        <v>27.947553814863308</v>
      </c>
    </row>
    <row r="126" spans="1:3">
      <c r="A126" s="22">
        <v>42075</v>
      </c>
      <c r="B126">
        <v>63.565118811688244</v>
      </c>
      <c r="C126">
        <v>27.556243432972085</v>
      </c>
    </row>
    <row r="127" spans="1:3">
      <c r="A127" s="22">
        <v>42076</v>
      </c>
      <c r="B127">
        <v>63.133876444897503</v>
      </c>
      <c r="C127">
        <v>25.858851024850253</v>
      </c>
    </row>
    <row r="128" spans="1:3">
      <c r="A128" s="22">
        <v>42079</v>
      </c>
      <c r="B128">
        <v>61.323688762103011</v>
      </c>
      <c r="C128">
        <v>26.796253835449036</v>
      </c>
    </row>
    <row r="129" spans="1:3">
      <c r="A129" s="22">
        <v>42080</v>
      </c>
      <c r="B129">
        <v>62.377645035274178</v>
      </c>
      <c r="C129">
        <v>25.848950428219517</v>
      </c>
    </row>
    <row r="130" spans="1:3">
      <c r="A130" s="22">
        <v>42081</v>
      </c>
      <c r="B130">
        <v>61.191029449207463</v>
      </c>
      <c r="C130">
        <v>20.552351463462099</v>
      </c>
    </row>
    <row r="131" spans="1:3">
      <c r="A131" s="22">
        <v>42082</v>
      </c>
      <c r="B131">
        <v>54.925900544015832</v>
      </c>
      <c r="C131">
        <v>21.287698591565132</v>
      </c>
    </row>
    <row r="132" spans="1:3">
      <c r="A132" s="22">
        <v>42083</v>
      </c>
      <c r="B132">
        <v>56.015486527791772</v>
      </c>
      <c r="C132">
        <v>21.414439606626253</v>
      </c>
    </row>
    <row r="133" spans="1:3">
      <c r="A133" s="22">
        <v>42086</v>
      </c>
      <c r="B133">
        <v>57.504975904835611</v>
      </c>
      <c r="C133">
        <v>22.218455980213921</v>
      </c>
    </row>
    <row r="134" spans="1:3">
      <c r="A134" s="22">
        <v>42087</v>
      </c>
      <c r="B134">
        <v>57.222062230374377</v>
      </c>
      <c r="C134">
        <v>18.688759653513333</v>
      </c>
    </row>
    <row r="135" spans="1:3">
      <c r="A135" s="22">
        <v>42088</v>
      </c>
      <c r="B135">
        <v>53.12108095131812</v>
      </c>
      <c r="C135">
        <v>18.774045926448554</v>
      </c>
    </row>
    <row r="136" spans="1:3">
      <c r="A136" s="22">
        <v>42089</v>
      </c>
      <c r="B136">
        <v>52.86435388847184</v>
      </c>
      <c r="C136">
        <v>19.123766853677271</v>
      </c>
    </row>
    <row r="137" spans="1:3">
      <c r="A137" s="22">
        <v>42090</v>
      </c>
      <c r="B137">
        <v>53.355912139631371</v>
      </c>
      <c r="C137">
        <v>18.886023277779081</v>
      </c>
    </row>
    <row r="138" spans="1:3">
      <c r="A138" s="22">
        <v>42093</v>
      </c>
      <c r="B138">
        <v>52.135170500634544</v>
      </c>
      <c r="C138">
        <v>18.951099613908301</v>
      </c>
    </row>
    <row r="139" spans="1:3">
      <c r="A139" s="22">
        <v>42094</v>
      </c>
      <c r="B139">
        <v>53.117216089586172</v>
      </c>
      <c r="C139">
        <v>18.439132020141372</v>
      </c>
    </row>
    <row r="140" spans="1:3">
      <c r="A140" s="22">
        <v>42095</v>
      </c>
      <c r="B140">
        <v>52.423668637346175</v>
      </c>
      <c r="C140">
        <v>18.893092753355187</v>
      </c>
    </row>
    <row r="141" spans="1:3">
      <c r="A141" s="22">
        <v>42096</v>
      </c>
      <c r="B141">
        <v>53.038869192416307</v>
      </c>
      <c r="C141">
        <v>19.762669048048391</v>
      </c>
    </row>
    <row r="142" spans="1:3">
      <c r="A142" s="22">
        <v>42100</v>
      </c>
      <c r="B142">
        <v>55.965045628100384</v>
      </c>
      <c r="C142">
        <v>20.137262755294465</v>
      </c>
    </row>
    <row r="143" spans="1:3">
      <c r="A143" s="22">
        <v>42101</v>
      </c>
      <c r="B143">
        <v>54.795819021986098</v>
      </c>
      <c r="C143">
        <v>19.766038902009726</v>
      </c>
    </row>
    <row r="144" spans="1:3">
      <c r="A144" s="22">
        <v>42102</v>
      </c>
      <c r="B144">
        <v>54.321430158801661</v>
      </c>
      <c r="C144">
        <v>18.485696867140945</v>
      </c>
    </row>
    <row r="145" spans="1:3">
      <c r="A145" s="22">
        <v>42103</v>
      </c>
      <c r="B145">
        <v>52.537006432095865</v>
      </c>
      <c r="C145">
        <v>18.27636752818157</v>
      </c>
    </row>
    <row r="146" spans="1:3">
      <c r="A146" s="22">
        <v>42104</v>
      </c>
      <c r="B146">
        <v>52.31011468509778</v>
      </c>
      <c r="C146">
        <v>17.129679988984918</v>
      </c>
    </row>
    <row r="147" spans="1:3">
      <c r="A147" s="22">
        <v>42107</v>
      </c>
      <c r="B147">
        <v>50.647826384804212</v>
      </c>
      <c r="C147">
        <v>15.453667079655389</v>
      </c>
    </row>
    <row r="148" spans="1:3">
      <c r="A148" s="22">
        <v>42108</v>
      </c>
      <c r="B148">
        <v>48.245624526817387</v>
      </c>
      <c r="C148">
        <v>14.701533032819937</v>
      </c>
    </row>
    <row r="149" spans="1:3">
      <c r="A149" s="22">
        <v>42109</v>
      </c>
      <c r="B149">
        <v>47.025095610840637</v>
      </c>
      <c r="C149">
        <v>15.323562454745524</v>
      </c>
    </row>
    <row r="150" spans="1:3">
      <c r="A150" s="22">
        <v>42110</v>
      </c>
      <c r="B150">
        <v>48.064885947597574</v>
      </c>
      <c r="C150">
        <v>15.967300297315388</v>
      </c>
    </row>
    <row r="151" spans="1:3">
      <c r="A151" s="22">
        <v>42111</v>
      </c>
      <c r="B151">
        <v>49.064746391851592</v>
      </c>
      <c r="C151">
        <v>15.166887459296333</v>
      </c>
    </row>
    <row r="152" spans="1:3">
      <c r="A152" s="22">
        <v>42114</v>
      </c>
      <c r="B152">
        <v>47.784759781853417</v>
      </c>
      <c r="C152">
        <v>15.39541267376867</v>
      </c>
    </row>
    <row r="153" spans="1:3">
      <c r="A153" s="22">
        <v>42115</v>
      </c>
      <c r="B153">
        <v>48.215785776490556</v>
      </c>
      <c r="C153">
        <v>16.848928136365394</v>
      </c>
    </row>
    <row r="154" spans="1:3">
      <c r="A154" s="22">
        <v>42116</v>
      </c>
      <c r="B154">
        <v>50.573128191867589</v>
      </c>
      <c r="C154">
        <v>16.686694328143812</v>
      </c>
    </row>
    <row r="155" spans="1:3">
      <c r="A155" s="22">
        <v>42117</v>
      </c>
      <c r="B155">
        <v>50.240625368414911</v>
      </c>
      <c r="C155">
        <v>17.006798764583682</v>
      </c>
    </row>
    <row r="156" spans="1:3">
      <c r="A156" s="22">
        <v>42118</v>
      </c>
      <c r="B156">
        <v>50.652120341709839</v>
      </c>
      <c r="C156">
        <v>16.25400896496415</v>
      </c>
    </row>
    <row r="157" spans="1:3">
      <c r="A157" s="22">
        <v>42121</v>
      </c>
      <c r="B157">
        <v>47.101513404295702</v>
      </c>
      <c r="C157">
        <v>15.966136855192424</v>
      </c>
    </row>
    <row r="158" spans="1:3">
      <c r="A158" s="22">
        <v>42122</v>
      </c>
      <c r="B158">
        <v>49.149319784120522</v>
      </c>
      <c r="C158">
        <v>15.482962535699585</v>
      </c>
    </row>
    <row r="159" spans="1:3">
      <c r="A159" s="22">
        <v>42123</v>
      </c>
      <c r="B159">
        <v>48.424217415513873</v>
      </c>
      <c r="C159">
        <v>15.471281412778154</v>
      </c>
    </row>
    <row r="160" spans="1:3">
      <c r="A160" s="22">
        <v>42124</v>
      </c>
      <c r="B160">
        <v>48.446110070223192</v>
      </c>
      <c r="C160">
        <v>16.882362239409481</v>
      </c>
    </row>
    <row r="161" spans="1:3">
      <c r="A161" s="22">
        <v>42125</v>
      </c>
      <c r="B161">
        <v>50.645464751437096</v>
      </c>
      <c r="C161">
        <v>16.295349492747516</v>
      </c>
    </row>
    <row r="162" spans="1:3">
      <c r="A162" s="22">
        <v>42128</v>
      </c>
      <c r="B162">
        <v>51.593597225133593</v>
      </c>
      <c r="C162">
        <v>17.260045941932134</v>
      </c>
    </row>
    <row r="163" spans="1:3">
      <c r="A163" s="22">
        <v>42129</v>
      </c>
      <c r="B163">
        <v>51.27075666333824</v>
      </c>
      <c r="C163">
        <v>16.835857567431241</v>
      </c>
    </row>
    <row r="164" spans="1:3">
      <c r="A164" s="22">
        <v>42130</v>
      </c>
      <c r="B164">
        <v>50.712007345559854</v>
      </c>
      <c r="C164">
        <v>15.926304158811392</v>
      </c>
    </row>
    <row r="165" spans="1:3">
      <c r="A165" s="22">
        <v>42131</v>
      </c>
      <c r="B165">
        <v>49.298077571623722</v>
      </c>
      <c r="C165">
        <v>16.967657050773756</v>
      </c>
    </row>
    <row r="166" spans="1:3">
      <c r="A166" s="22">
        <v>42132</v>
      </c>
      <c r="B166">
        <v>50.917003218024902</v>
      </c>
      <c r="C166">
        <v>17.895358273616825</v>
      </c>
    </row>
    <row r="167" spans="1:3">
      <c r="A167" s="22">
        <v>42135</v>
      </c>
      <c r="B167">
        <v>51.581360392434171</v>
      </c>
      <c r="C167">
        <v>17.634893668289394</v>
      </c>
    </row>
    <row r="168" spans="1:3">
      <c r="A168" s="22">
        <v>42136</v>
      </c>
      <c r="B168">
        <v>51.977615081468812</v>
      </c>
      <c r="C168">
        <v>17.476597054748915</v>
      </c>
    </row>
    <row r="169" spans="1:3">
      <c r="A169" s="22">
        <v>42137</v>
      </c>
      <c r="B169">
        <v>51.817265928593486</v>
      </c>
      <c r="C169">
        <v>16.784348864441966</v>
      </c>
    </row>
    <row r="170" spans="1:3">
      <c r="A170" s="22">
        <v>42138</v>
      </c>
      <c r="B170">
        <v>50.704496999418367</v>
      </c>
      <c r="C170">
        <v>16.857052544861517</v>
      </c>
    </row>
    <row r="171" spans="1:3">
      <c r="A171" s="22">
        <v>42139</v>
      </c>
      <c r="B171">
        <v>50.863555646948939</v>
      </c>
      <c r="C171">
        <v>16.947529377815002</v>
      </c>
    </row>
    <row r="172" spans="1:3">
      <c r="A172" s="22">
        <v>42142</v>
      </c>
      <c r="B172">
        <v>50.848957180882401</v>
      </c>
      <c r="C172">
        <v>16.299329965359082</v>
      </c>
    </row>
    <row r="173" spans="1:3">
      <c r="A173" s="22">
        <v>42143</v>
      </c>
      <c r="B173">
        <v>50.022537907381697</v>
      </c>
      <c r="C173">
        <v>16.128693984856259</v>
      </c>
    </row>
    <row r="174" spans="1:3">
      <c r="A174" s="22">
        <v>42144</v>
      </c>
      <c r="B174">
        <v>49.776327862061478</v>
      </c>
      <c r="C174">
        <v>16.411221292283191</v>
      </c>
    </row>
    <row r="175" spans="1:3">
      <c r="A175" s="22">
        <v>42145</v>
      </c>
      <c r="B175">
        <v>50.232685712444834</v>
      </c>
      <c r="C175">
        <v>16.591624706979292</v>
      </c>
    </row>
    <row r="176" spans="1:3">
      <c r="A176" s="22">
        <v>42146</v>
      </c>
      <c r="B176">
        <v>50.512808873020184</v>
      </c>
      <c r="C176">
        <v>17.291487612376393</v>
      </c>
    </row>
    <row r="177" spans="1:3">
      <c r="A177" s="22">
        <v>42150</v>
      </c>
      <c r="B177">
        <v>50.89553965848927</v>
      </c>
      <c r="C177">
        <v>16.81463505208475</v>
      </c>
    </row>
    <row r="178" spans="1:3">
      <c r="A178" s="22">
        <v>42151</v>
      </c>
      <c r="B178">
        <v>50.887167687521789</v>
      </c>
      <c r="C178">
        <v>16.832629449569062</v>
      </c>
    </row>
    <row r="179" spans="1:3">
      <c r="A179" s="22">
        <v>42152</v>
      </c>
      <c r="B179">
        <v>50.928381860376959</v>
      </c>
      <c r="C179">
        <v>16.844667112639101</v>
      </c>
    </row>
    <row r="180" spans="1:3">
      <c r="A180" s="22">
        <v>42153</v>
      </c>
      <c r="B180">
        <v>50.954139376818233</v>
      </c>
      <c r="C180">
        <v>16.794697333592033</v>
      </c>
    </row>
    <row r="181" spans="1:3">
      <c r="A181" s="22">
        <v>42156</v>
      </c>
      <c r="B181">
        <v>49.42064531303334</v>
      </c>
      <c r="C181">
        <v>14.778267371950713</v>
      </c>
    </row>
    <row r="182" spans="1:3">
      <c r="A182" s="22">
        <v>42157</v>
      </c>
      <c r="B182">
        <v>47.845291823720906</v>
      </c>
      <c r="C182">
        <v>15.154667494863032</v>
      </c>
    </row>
    <row r="183" spans="1:3">
      <c r="A183" s="22">
        <v>42158</v>
      </c>
      <c r="B183">
        <v>48.455340016883127</v>
      </c>
      <c r="C183">
        <v>15.159069212375325</v>
      </c>
    </row>
    <row r="184" spans="1:3">
      <c r="A184" s="22">
        <v>42159</v>
      </c>
      <c r="B184">
        <v>48.463069955001934</v>
      </c>
      <c r="C184">
        <v>14.94591671515845</v>
      </c>
    </row>
    <row r="185" spans="1:3">
      <c r="A185" s="22">
        <v>42160</v>
      </c>
      <c r="B185">
        <v>48.115759162286359</v>
      </c>
      <c r="C185">
        <v>15.024531737240441</v>
      </c>
    </row>
    <row r="186" spans="1:3">
      <c r="A186" s="22">
        <v>42163</v>
      </c>
      <c r="B186">
        <v>47.842072214661336</v>
      </c>
      <c r="C186">
        <v>15.488172164472843</v>
      </c>
    </row>
    <row r="187" spans="1:3">
      <c r="A187" s="22">
        <v>42164</v>
      </c>
      <c r="B187">
        <v>49.056803516057798</v>
      </c>
      <c r="C187">
        <v>15.558707684381558</v>
      </c>
    </row>
    <row r="188" spans="1:3">
      <c r="A188" s="22">
        <v>42165</v>
      </c>
      <c r="B188">
        <v>49.154901026547201</v>
      </c>
      <c r="C188">
        <v>15.520161733874049</v>
      </c>
    </row>
    <row r="189" spans="1:3">
      <c r="A189" s="22">
        <v>42166</v>
      </c>
      <c r="B189">
        <v>49.124849553200299</v>
      </c>
      <c r="C189">
        <v>15.637266203076054</v>
      </c>
    </row>
    <row r="190" spans="1:3">
      <c r="A190" s="22">
        <v>42167</v>
      </c>
      <c r="B190">
        <v>49.30730751828365</v>
      </c>
      <c r="C190">
        <v>15.66968398534569</v>
      </c>
    </row>
    <row r="191" spans="1:3">
      <c r="A191" s="22">
        <v>42170</v>
      </c>
      <c r="B191">
        <v>50.105178761457196</v>
      </c>
      <c r="C191">
        <v>16.592530916673947</v>
      </c>
    </row>
    <row r="192" spans="1:3">
      <c r="A192" s="22">
        <v>42171</v>
      </c>
      <c r="B192">
        <v>50.822770569267448</v>
      </c>
      <c r="C192">
        <v>18.558536219478761</v>
      </c>
    </row>
    <row r="193" spans="1:3">
      <c r="A193" s="22">
        <v>42172</v>
      </c>
      <c r="B193">
        <v>53.84038913982311</v>
      </c>
      <c r="C193">
        <v>18.313955484813157</v>
      </c>
    </row>
    <row r="194" spans="1:3">
      <c r="A194" s="22">
        <v>42173</v>
      </c>
      <c r="B194">
        <v>53.540944675756819</v>
      </c>
      <c r="C194">
        <v>18.267064910973332</v>
      </c>
    </row>
    <row r="195" spans="1:3">
      <c r="A195" s="22">
        <v>42174</v>
      </c>
      <c r="B195">
        <v>53.458303607026409</v>
      </c>
      <c r="C195">
        <v>17.615249844639486</v>
      </c>
    </row>
    <row r="196" spans="1:3">
      <c r="A196" s="22">
        <v>42177</v>
      </c>
      <c r="B196">
        <v>52.36914349860043</v>
      </c>
      <c r="C196">
        <v>17.948337097853699</v>
      </c>
    </row>
    <row r="197" spans="1:3">
      <c r="A197" s="22">
        <v>42178</v>
      </c>
      <c r="B197">
        <v>53.004094452335181</v>
      </c>
      <c r="C197">
        <v>17.550774644152458</v>
      </c>
    </row>
    <row r="198" spans="1:3">
      <c r="A198" s="22">
        <v>42179</v>
      </c>
      <c r="B198">
        <v>52.436331345395566</v>
      </c>
      <c r="C198">
        <v>17.001629479964283</v>
      </c>
    </row>
    <row r="199" spans="1:3">
      <c r="A199" s="22">
        <v>42180</v>
      </c>
      <c r="B199">
        <v>51.595529548672111</v>
      </c>
      <c r="C199">
        <v>17.318743193277168</v>
      </c>
    </row>
    <row r="200" spans="1:3">
      <c r="A200" s="22">
        <v>42181</v>
      </c>
      <c r="B200">
        <v>52.076141687131901</v>
      </c>
      <c r="C200">
        <v>17.42628392534596</v>
      </c>
    </row>
    <row r="201" spans="1:3">
      <c r="A201" s="22">
        <v>42184</v>
      </c>
      <c r="B201">
        <v>53.389183436692747</v>
      </c>
      <c r="C201">
        <v>19.342787251140134</v>
      </c>
    </row>
    <row r="202" spans="1:3">
      <c r="A202" s="22">
        <v>42185</v>
      </c>
      <c r="B202">
        <v>55.174042912874562</v>
      </c>
      <c r="C202">
        <v>20.240278893771286</v>
      </c>
    </row>
    <row r="203" spans="1:3">
      <c r="A203" s="22">
        <v>42186</v>
      </c>
      <c r="B203">
        <v>56.528298620635681</v>
      </c>
      <c r="C203">
        <v>19.548610683002448</v>
      </c>
    </row>
    <row r="204" spans="1:3">
      <c r="A204" s="22">
        <v>42187</v>
      </c>
      <c r="B204">
        <v>55.499457831057114</v>
      </c>
      <c r="C204">
        <v>19.056931818113775</v>
      </c>
    </row>
    <row r="205" spans="1:3">
      <c r="A205" s="22">
        <v>42191</v>
      </c>
      <c r="B205">
        <v>58.194664934991089</v>
      </c>
      <c r="C205">
        <v>21.074851173274777</v>
      </c>
    </row>
    <row r="206" spans="1:3">
      <c r="A206" s="22">
        <v>42192</v>
      </c>
      <c r="B206">
        <v>57.948887419323178</v>
      </c>
      <c r="C206">
        <v>20.625486427231099</v>
      </c>
    </row>
    <row r="207" spans="1:3">
      <c r="A207" s="22">
        <v>42193</v>
      </c>
      <c r="B207">
        <v>57.094342341711751</v>
      </c>
      <c r="C207">
        <v>21.327823025709826</v>
      </c>
    </row>
    <row r="208" spans="1:3">
      <c r="A208" s="22">
        <v>42194</v>
      </c>
      <c r="B208">
        <v>58.134345616143683</v>
      </c>
      <c r="C208">
        <v>21.075367515229022</v>
      </c>
    </row>
    <row r="209" spans="1:3">
      <c r="A209" s="22">
        <v>42195</v>
      </c>
      <c r="B209">
        <v>57.775659400899762</v>
      </c>
      <c r="C209">
        <v>23.520639351188539</v>
      </c>
    </row>
    <row r="210" spans="1:3">
      <c r="A210" s="22">
        <v>42198</v>
      </c>
      <c r="B210">
        <v>66.720542188090107</v>
      </c>
      <c r="C210">
        <v>24.68889924851743</v>
      </c>
    </row>
    <row r="211" spans="1:3">
      <c r="A211" s="22">
        <v>42199</v>
      </c>
      <c r="B211">
        <v>62.686532598330288</v>
      </c>
      <c r="C211">
        <v>23.904604313896581</v>
      </c>
    </row>
    <row r="212" spans="1:3">
      <c r="A212" s="22">
        <v>42200</v>
      </c>
      <c r="B212">
        <v>61.830277579671559</v>
      </c>
      <c r="C212">
        <v>23.624629616823665</v>
      </c>
    </row>
    <row r="213" spans="1:3">
      <c r="A213" s="22">
        <v>42201</v>
      </c>
      <c r="B213">
        <v>61.400319278578145</v>
      </c>
      <c r="C213">
        <v>22.337317027293874</v>
      </c>
    </row>
    <row r="214" spans="1:3">
      <c r="A214" s="22">
        <v>42202</v>
      </c>
      <c r="B214">
        <v>59.693600416193554</v>
      </c>
      <c r="C214">
        <v>22.551909670245994</v>
      </c>
    </row>
    <row r="215" spans="1:3">
      <c r="A215" s="22">
        <v>42205</v>
      </c>
      <c r="B215">
        <v>58.707902903184959</v>
      </c>
      <c r="C215">
        <v>22.459693044954374</v>
      </c>
    </row>
    <row r="216" spans="1:3">
      <c r="A216" s="22">
        <v>42206</v>
      </c>
      <c r="B216">
        <v>59.86338944823499</v>
      </c>
      <c r="C216">
        <v>21.945290987395062</v>
      </c>
    </row>
    <row r="217" spans="1:3">
      <c r="A217" s="22">
        <v>42207</v>
      </c>
      <c r="B217">
        <v>59.171132501339756</v>
      </c>
      <c r="C217">
        <v>22.158854086250237</v>
      </c>
    </row>
    <row r="218" spans="1:3">
      <c r="A218" s="22">
        <v>42208</v>
      </c>
      <c r="B218">
        <v>59.532609230469554</v>
      </c>
      <c r="C218">
        <v>21.963863566176162</v>
      </c>
    </row>
    <row r="219" spans="1:3">
      <c r="A219" s="22">
        <v>42209</v>
      </c>
      <c r="B219">
        <v>59.245830694276371</v>
      </c>
      <c r="C219">
        <v>23.902204143752662</v>
      </c>
    </row>
    <row r="220" spans="1:3">
      <c r="A220" s="22">
        <v>42212</v>
      </c>
      <c r="B220">
        <v>62.816401182685034</v>
      </c>
      <c r="C220">
        <v>24.774615321970614</v>
      </c>
    </row>
    <row r="221" spans="1:3">
      <c r="A221" s="22">
        <v>42213</v>
      </c>
      <c r="B221">
        <v>63.029765591638935</v>
      </c>
      <c r="C221">
        <v>24.901725441693522</v>
      </c>
    </row>
    <row r="222" spans="1:3">
      <c r="A222" s="22">
        <v>42214</v>
      </c>
      <c r="B222">
        <v>63.212439714220984</v>
      </c>
      <c r="C222">
        <v>24.075199928836398</v>
      </c>
    </row>
    <row r="223" spans="1:3">
      <c r="A223" s="22">
        <v>42215</v>
      </c>
      <c r="B223">
        <v>62.057379044520921</v>
      </c>
      <c r="C223">
        <v>23.756495643131267</v>
      </c>
    </row>
    <row r="224" spans="1:3">
      <c r="A224" s="22">
        <v>42216</v>
      </c>
      <c r="B224">
        <v>61.755363229236245</v>
      </c>
      <c r="C224">
        <v>23.241225104064586</v>
      </c>
    </row>
    <row r="225" spans="1:3">
      <c r="A225" s="22">
        <v>42219</v>
      </c>
      <c r="B225">
        <v>60.705697693146988</v>
      </c>
      <c r="C225">
        <v>22.669058435104144</v>
      </c>
    </row>
    <row r="226" spans="1:3">
      <c r="A226" s="22">
        <v>42220</v>
      </c>
      <c r="B226">
        <v>60.366329561570296</v>
      </c>
      <c r="C226">
        <v>23.304722240647003</v>
      </c>
    </row>
    <row r="227" spans="1:3">
      <c r="A227" s="22">
        <v>42221</v>
      </c>
      <c r="B227">
        <v>61.143805153406852</v>
      </c>
      <c r="C227">
        <v>22.751744011272869</v>
      </c>
    </row>
    <row r="228" spans="1:3">
      <c r="A228" s="22">
        <v>42222</v>
      </c>
      <c r="B228">
        <v>60.512509558207682</v>
      </c>
      <c r="C228">
        <v>22.210593435181199</v>
      </c>
    </row>
    <row r="229" spans="1:3">
      <c r="A229" s="22">
        <v>42223</v>
      </c>
      <c r="B229">
        <v>59.833124822558197</v>
      </c>
      <c r="C229">
        <v>22.363792114913739</v>
      </c>
    </row>
    <row r="230" spans="1:3">
      <c r="A230" s="22">
        <v>42226</v>
      </c>
      <c r="B230">
        <v>56.986156694215062</v>
      </c>
      <c r="C230">
        <v>19.933688534581773</v>
      </c>
    </row>
    <row r="231" spans="1:3">
      <c r="A231" s="22">
        <v>42227</v>
      </c>
      <c r="B231">
        <v>56.74231150208567</v>
      </c>
      <c r="C231">
        <v>20.818639816815079</v>
      </c>
    </row>
    <row r="232" spans="1:3">
      <c r="A232" s="22">
        <v>42228</v>
      </c>
      <c r="B232">
        <v>58.085188782149629</v>
      </c>
      <c r="C232">
        <v>20.194165139351018</v>
      </c>
    </row>
    <row r="233" spans="1:3">
      <c r="A233" s="22">
        <v>42229</v>
      </c>
      <c r="B233">
        <v>57.137492057929165</v>
      </c>
      <c r="C233">
        <v>19.839248334549797</v>
      </c>
    </row>
    <row r="234" spans="1:3">
      <c r="A234" s="22">
        <v>42230</v>
      </c>
      <c r="B234">
        <v>56.697229462329744</v>
      </c>
      <c r="C234">
        <v>20.072911271314293</v>
      </c>
    </row>
    <row r="235" spans="1:3">
      <c r="A235" s="22">
        <v>42233</v>
      </c>
      <c r="B235">
        <v>55.486146650511614</v>
      </c>
      <c r="C235">
        <v>18.89763650008171</v>
      </c>
    </row>
    <row r="236" spans="1:3">
      <c r="A236" s="22">
        <v>42234</v>
      </c>
      <c r="B236">
        <v>55.365082352121746</v>
      </c>
      <c r="C236">
        <v>12.0213236932254</v>
      </c>
    </row>
    <row r="237" spans="1:3">
      <c r="A237" s="22">
        <v>42235</v>
      </c>
      <c r="B237">
        <v>48.441390237967596</v>
      </c>
      <c r="C237">
        <v>13.794510872790294</v>
      </c>
    </row>
    <row r="238" spans="1:3">
      <c r="A238" s="22">
        <v>42236</v>
      </c>
      <c r="B238">
        <v>48.704985828761608</v>
      </c>
      <c r="C238">
        <v>14.844430610986286</v>
      </c>
    </row>
    <row r="239" spans="1:3">
      <c r="A239" s="22">
        <v>42237</v>
      </c>
      <c r="B239">
        <v>50.520106496141594</v>
      </c>
      <c r="C239">
        <v>14.488632601932871</v>
      </c>
    </row>
    <row r="240" spans="1:3">
      <c r="A240" s="22">
        <v>42240</v>
      </c>
      <c r="B240">
        <v>48.965361810496056</v>
      </c>
      <c r="C240">
        <v>11.73091976963908</v>
      </c>
    </row>
    <row r="241" spans="1:3">
      <c r="A241" s="22">
        <v>42241</v>
      </c>
      <c r="B241">
        <v>45.092127034306621</v>
      </c>
      <c r="C241">
        <v>12.965573099863244</v>
      </c>
    </row>
    <row r="242" spans="1:3">
      <c r="A242" s="22">
        <v>42242</v>
      </c>
      <c r="B242">
        <v>47.669705606408996</v>
      </c>
      <c r="C242">
        <v>13.45515671289307</v>
      </c>
    </row>
    <row r="243" spans="1:3">
      <c r="A243" s="22">
        <v>42243</v>
      </c>
      <c r="B243">
        <v>48.522744021176962</v>
      </c>
      <c r="C243">
        <v>13.324070574466662</v>
      </c>
    </row>
    <row r="244" spans="1:3">
      <c r="A244" s="22">
        <v>42244</v>
      </c>
      <c r="B244">
        <v>48.233174756442985</v>
      </c>
      <c r="C244">
        <v>14.105152115560925</v>
      </c>
    </row>
    <row r="245" spans="1:3">
      <c r="A245" s="22">
        <v>42247</v>
      </c>
      <c r="B245">
        <v>49.180445605313487</v>
      </c>
      <c r="C245">
        <v>13.933713956364789</v>
      </c>
    </row>
    <row r="246" spans="1:3">
      <c r="A246" s="22">
        <v>42248</v>
      </c>
      <c r="B246">
        <v>49.425581302787641</v>
      </c>
      <c r="C246">
        <v>13.694635125941495</v>
      </c>
    </row>
    <row r="247" spans="1:3">
      <c r="A247" s="22">
        <v>42249</v>
      </c>
      <c r="B247">
        <v>48.947114640196268</v>
      </c>
      <c r="C247">
        <v>13.829619775832205</v>
      </c>
    </row>
    <row r="248" spans="1:3">
      <c r="A248" s="22">
        <v>42250</v>
      </c>
      <c r="B248">
        <v>49.225524639900598</v>
      </c>
      <c r="C248">
        <v>13.571521101862944</v>
      </c>
    </row>
    <row r="249" spans="1:3">
      <c r="A249" s="22">
        <v>42251</v>
      </c>
      <c r="B249">
        <v>48.7728154937505</v>
      </c>
      <c r="C249">
        <v>13.939055161999432</v>
      </c>
    </row>
    <row r="250" spans="1:3">
      <c r="A250" s="22">
        <v>42255</v>
      </c>
      <c r="B250">
        <v>51.484121072292133</v>
      </c>
      <c r="C250">
        <v>15.539674255091031</v>
      </c>
    </row>
    <row r="251" spans="1:3">
      <c r="A251" s="22">
        <v>42256</v>
      </c>
      <c r="B251">
        <v>52.250224461424061</v>
      </c>
      <c r="C251">
        <v>14.840593017678364</v>
      </c>
    </row>
    <row r="252" spans="1:3">
      <c r="A252" s="22">
        <v>42257</v>
      </c>
      <c r="B252">
        <v>51.15999343963064</v>
      </c>
      <c r="C252">
        <v>14.874076632692621</v>
      </c>
    </row>
    <row r="253" spans="1:3">
      <c r="A253" s="22">
        <v>42258</v>
      </c>
      <c r="B253">
        <v>51.158489996610896</v>
      </c>
      <c r="C253">
        <v>15.07234863989941</v>
      </c>
    </row>
    <row r="254" spans="1:3">
      <c r="A254" s="22">
        <v>42261</v>
      </c>
      <c r="B254">
        <v>49.501353843570321</v>
      </c>
      <c r="C254">
        <v>13.876032377652356</v>
      </c>
    </row>
    <row r="255" spans="1:3">
      <c r="A255" s="22">
        <v>42262</v>
      </c>
      <c r="B255">
        <v>49.476241365146528</v>
      </c>
      <c r="C255">
        <v>13.830432812633104</v>
      </c>
    </row>
    <row r="256" spans="1:3">
      <c r="A256" s="22">
        <v>42263</v>
      </c>
      <c r="B256">
        <v>49.42429401726659</v>
      </c>
      <c r="C256">
        <v>13.680082727481206</v>
      </c>
    </row>
    <row r="257" spans="1:3">
      <c r="A257" s="22">
        <v>42264</v>
      </c>
      <c r="B257">
        <v>49.172290006499622</v>
      </c>
      <c r="C257">
        <v>13.761313140585573</v>
      </c>
    </row>
    <row r="258" spans="1:3">
      <c r="A258" s="22">
        <v>42265</v>
      </c>
      <c r="B258">
        <v>50.126429383317848</v>
      </c>
      <c r="C258">
        <v>14.135661459224485</v>
      </c>
    </row>
    <row r="259" spans="1:3">
      <c r="A259" s="22">
        <v>42268</v>
      </c>
      <c r="B259">
        <v>49.631864246118823</v>
      </c>
      <c r="C259">
        <v>13.413020002266819</v>
      </c>
    </row>
    <row r="260" spans="1:3">
      <c r="A260" s="22">
        <v>42269</v>
      </c>
      <c r="B260">
        <v>48.720009955523203</v>
      </c>
      <c r="C260">
        <v>13.825791819376205</v>
      </c>
    </row>
    <row r="261" spans="1:3">
      <c r="A261" s="22">
        <v>42270</v>
      </c>
      <c r="B261">
        <v>49.57154836175004</v>
      </c>
      <c r="C261">
        <v>13.780952798820094</v>
      </c>
    </row>
    <row r="262" spans="1:3">
      <c r="A262" s="22">
        <v>42271</v>
      </c>
      <c r="B262">
        <v>49.447477177320671</v>
      </c>
      <c r="C262">
        <v>14.284421399268986</v>
      </c>
    </row>
    <row r="263" spans="1:3">
      <c r="A263" s="22">
        <v>42272</v>
      </c>
      <c r="B263">
        <v>50.306955024862681</v>
      </c>
      <c r="C263">
        <v>14.35449382093573</v>
      </c>
    </row>
    <row r="264" spans="1:3">
      <c r="A264" s="22">
        <v>42275</v>
      </c>
      <c r="B264">
        <v>49.979391410988008</v>
      </c>
      <c r="C264">
        <v>14.834162957319863</v>
      </c>
    </row>
    <row r="265" spans="1:3">
      <c r="A265" s="22">
        <v>42276</v>
      </c>
      <c r="B265">
        <v>51.305960283938134</v>
      </c>
      <c r="C265">
        <v>14.524609069728212</v>
      </c>
    </row>
    <row r="266" spans="1:3">
      <c r="A266" s="22">
        <v>42277</v>
      </c>
      <c r="B266">
        <v>50.795938704980117</v>
      </c>
      <c r="C266">
        <v>14.442751014016338</v>
      </c>
    </row>
    <row r="267" spans="1:3">
      <c r="A267" s="22">
        <v>42278</v>
      </c>
      <c r="B267">
        <v>50.659417964831256</v>
      </c>
      <c r="C267">
        <v>14.620044251808192</v>
      </c>
    </row>
    <row r="268" spans="1:3">
      <c r="A268" s="22">
        <v>42279</v>
      </c>
      <c r="B268">
        <v>50.929885303396709</v>
      </c>
      <c r="C268">
        <v>14.583590739514671</v>
      </c>
    </row>
    <row r="269" spans="1:3">
      <c r="A269" s="22">
        <v>42282</v>
      </c>
      <c r="B269">
        <v>51.119424519447861</v>
      </c>
      <c r="C269">
        <v>14.954857238413773</v>
      </c>
    </row>
    <row r="270" spans="1:3">
      <c r="A270" s="22">
        <v>42283</v>
      </c>
      <c r="B270">
        <v>51.595313391173413</v>
      </c>
      <c r="C270">
        <v>15.656449751282143</v>
      </c>
    </row>
    <row r="271" spans="1:3">
      <c r="A271" s="22">
        <v>42284</v>
      </c>
      <c r="B271">
        <v>52.841599823591437</v>
      </c>
      <c r="C271">
        <v>15.257469475058553</v>
      </c>
    </row>
    <row r="272" spans="1:3">
      <c r="A272" s="22">
        <v>42285</v>
      </c>
      <c r="B272">
        <v>52.177242649182169</v>
      </c>
      <c r="C272">
        <v>15.168799630177789</v>
      </c>
    </row>
    <row r="273" spans="1:3">
      <c r="A273" s="22">
        <v>42286</v>
      </c>
      <c r="B273">
        <v>52.053387622251499</v>
      </c>
      <c r="C273">
        <v>15.367351210405785</v>
      </c>
    </row>
    <row r="274" spans="1:3">
      <c r="A274" s="22">
        <v>42289</v>
      </c>
      <c r="B274">
        <v>52.992931967481823</v>
      </c>
      <c r="C274">
        <v>15.531926970904735</v>
      </c>
    </row>
    <row r="275" spans="1:3">
      <c r="A275" s="22">
        <v>42290</v>
      </c>
      <c r="B275">
        <v>52.633384342066819</v>
      </c>
      <c r="C275">
        <v>16.058462883516974</v>
      </c>
    </row>
    <row r="276" spans="1:3">
      <c r="A276" s="22">
        <v>42291</v>
      </c>
      <c r="B276">
        <v>53.554897674496061</v>
      </c>
      <c r="C276">
        <v>16.372348890891875</v>
      </c>
    </row>
    <row r="277" spans="1:3">
      <c r="A277" s="22">
        <v>42292</v>
      </c>
      <c r="B277">
        <v>54.116005405817845</v>
      </c>
      <c r="C277">
        <v>16.669676382293151</v>
      </c>
    </row>
    <row r="278" spans="1:3">
      <c r="A278" s="22">
        <v>42293</v>
      </c>
      <c r="B278">
        <v>54.585887159766756</v>
      </c>
      <c r="C278">
        <v>17.784607140432378</v>
      </c>
    </row>
    <row r="279" spans="1:3">
      <c r="A279" s="22">
        <v>42296</v>
      </c>
      <c r="B279">
        <v>56.209748795922238</v>
      </c>
      <c r="C279">
        <v>17.851185429291689</v>
      </c>
    </row>
    <row r="280" spans="1:3">
      <c r="A280" s="22">
        <v>42297</v>
      </c>
      <c r="B280">
        <v>56.577023139632331</v>
      </c>
      <c r="C280">
        <v>18.661723889483742</v>
      </c>
    </row>
    <row r="281" spans="1:3">
      <c r="A281" s="22">
        <v>42298</v>
      </c>
      <c r="B281">
        <v>57.807856350115074</v>
      </c>
      <c r="C281">
        <v>18.21347445754142</v>
      </c>
    </row>
    <row r="282" spans="1:3">
      <c r="A282" s="22">
        <v>42299</v>
      </c>
      <c r="B282">
        <v>57.204676470245666</v>
      </c>
      <c r="C282">
        <v>19.267551008176763</v>
      </c>
    </row>
    <row r="283" spans="1:3">
      <c r="A283" s="22">
        <v>42300</v>
      </c>
      <c r="B283">
        <v>58.74009985240027</v>
      </c>
      <c r="C283">
        <v>19.608760831617758</v>
      </c>
    </row>
    <row r="284" spans="1:3">
      <c r="A284" s="22">
        <v>42303</v>
      </c>
      <c r="B284">
        <v>60.882142100806263</v>
      </c>
      <c r="C284">
        <v>20.845744177198078</v>
      </c>
    </row>
    <row r="285" spans="1:3">
      <c r="A285" s="22">
        <v>42304</v>
      </c>
      <c r="B285">
        <v>61.215503114606307</v>
      </c>
      <c r="C285">
        <v>22.078913811169059</v>
      </c>
    </row>
    <row r="286" spans="1:3">
      <c r="A286" s="22">
        <v>42305</v>
      </c>
      <c r="B286">
        <v>63.044792938224248</v>
      </c>
      <c r="C286">
        <v>23.699056412274103</v>
      </c>
    </row>
    <row r="287" spans="1:3">
      <c r="A287" s="22">
        <v>42306</v>
      </c>
      <c r="B287">
        <v>65.324643212300145</v>
      </c>
      <c r="C287">
        <v>25.128130583219182</v>
      </c>
    </row>
    <row r="288" spans="1:3">
      <c r="A288" s="22">
        <v>42307</v>
      </c>
      <c r="B288">
        <v>67.389406257079983</v>
      </c>
      <c r="C288">
        <v>27.386739665440782</v>
      </c>
    </row>
    <row r="289" spans="1:3">
      <c r="A289" s="22">
        <v>42310</v>
      </c>
      <c r="B289">
        <v>69.965049071165211</v>
      </c>
      <c r="C289">
        <v>32.908514499218036</v>
      </c>
    </row>
    <row r="290" spans="1:3">
      <c r="A290" s="22">
        <v>42311</v>
      </c>
      <c r="B290">
        <v>77.67781479683039</v>
      </c>
      <c r="C290">
        <v>40.59138593506318</v>
      </c>
    </row>
    <row r="291" spans="1:3">
      <c r="A291" s="22">
        <v>42312</v>
      </c>
      <c r="B291">
        <v>86.648461540109423</v>
      </c>
      <c r="C291">
        <v>42.216740079929345</v>
      </c>
    </row>
    <row r="292" spans="1:3">
      <c r="A292" s="22">
        <v>42313</v>
      </c>
      <c r="B292">
        <v>87.595732603634843</v>
      </c>
      <c r="C292">
        <v>37.03136851549025</v>
      </c>
    </row>
    <row r="293" spans="1:3">
      <c r="A293" s="22">
        <v>42314</v>
      </c>
      <c r="B293">
        <v>83.296194884887583</v>
      </c>
      <c r="C293">
        <v>34.740988590802147</v>
      </c>
    </row>
    <row r="294" spans="1:3">
      <c r="A294" s="22">
        <v>42317</v>
      </c>
      <c r="B294">
        <v>80.350487213206378</v>
      </c>
      <c r="C294">
        <v>35.794334604193807</v>
      </c>
    </row>
    <row r="295" spans="1:3">
      <c r="A295" s="22">
        <v>42318</v>
      </c>
      <c r="B295">
        <v>81.565434886756464</v>
      </c>
      <c r="C295">
        <v>27.605393079972089</v>
      </c>
    </row>
    <row r="296" spans="1:3">
      <c r="A296" s="22">
        <v>42319</v>
      </c>
      <c r="B296">
        <v>72.944034479555214</v>
      </c>
      <c r="C296">
        <v>23.37812199537041</v>
      </c>
    </row>
    <row r="297" spans="1:3">
      <c r="A297" s="22">
        <v>42320</v>
      </c>
      <c r="B297">
        <v>67.418602974558141</v>
      </c>
      <c r="C297">
        <v>27.438074506867856</v>
      </c>
    </row>
    <row r="298" spans="1:3">
      <c r="A298" s="22">
        <v>42321</v>
      </c>
      <c r="B298">
        <v>72.660256175099207</v>
      </c>
      <c r="C298">
        <v>27.201782480821254</v>
      </c>
    </row>
    <row r="299" spans="1:3">
      <c r="A299" s="22">
        <v>42324</v>
      </c>
      <c r="B299">
        <v>68.632685803458514</v>
      </c>
      <c r="C299">
        <v>26.216804342275513</v>
      </c>
    </row>
    <row r="300" spans="1:3">
      <c r="A300" s="22">
        <v>42325</v>
      </c>
      <c r="B300">
        <v>70.913826797534099</v>
      </c>
      <c r="C300">
        <v>26.896341510569304</v>
      </c>
    </row>
    <row r="301" spans="1:3">
      <c r="A301" s="22">
        <v>42326</v>
      </c>
      <c r="B301">
        <v>71.822028949417842</v>
      </c>
      <c r="C301">
        <v>26.806344447144905</v>
      </c>
    </row>
    <row r="302" spans="1:3">
      <c r="A302" s="22">
        <v>42327</v>
      </c>
      <c r="B302">
        <v>71.840489057392617</v>
      </c>
      <c r="C302">
        <v>25.444899726224556</v>
      </c>
    </row>
    <row r="303" spans="1:3">
      <c r="A303" s="22">
        <v>42328</v>
      </c>
      <c r="B303">
        <v>70.065727592344132</v>
      </c>
      <c r="C303">
        <v>24.792424601155449</v>
      </c>
    </row>
    <row r="304" spans="1:3">
      <c r="A304" s="22">
        <v>42331</v>
      </c>
      <c r="B304">
        <v>69.623322740700033</v>
      </c>
      <c r="C304">
        <v>24.935746340365927</v>
      </c>
    </row>
    <row r="305" spans="1:3">
      <c r="A305" s="22">
        <v>42332</v>
      </c>
      <c r="B305">
        <v>69.336544204506851</v>
      </c>
      <c r="C305">
        <v>24.464228248806837</v>
      </c>
    </row>
    <row r="306" spans="1:3">
      <c r="A306" s="22">
        <v>42333</v>
      </c>
      <c r="B306">
        <v>68.699234837228701</v>
      </c>
      <c r="C306">
        <v>25.703299554702497</v>
      </c>
    </row>
    <row r="307" spans="1:3">
      <c r="A307" s="22">
        <v>42335</v>
      </c>
      <c r="B307">
        <v>75.528691082801686</v>
      </c>
      <c r="C307">
        <v>30.363611880606566</v>
      </c>
    </row>
    <row r="308" spans="1:3">
      <c r="A308" s="22">
        <v>42338</v>
      </c>
      <c r="B308">
        <v>79.730779978210549</v>
      </c>
      <c r="C308">
        <v>33.614835447568382</v>
      </c>
    </row>
    <row r="309" spans="1:3">
      <c r="A309" s="22">
        <v>42339</v>
      </c>
      <c r="B309">
        <v>81.013770039769582</v>
      </c>
      <c r="C309">
        <v>30.960886866007371</v>
      </c>
    </row>
    <row r="310" spans="1:3">
      <c r="A310" s="22">
        <v>42340</v>
      </c>
      <c r="B310">
        <v>77.671807679053742</v>
      </c>
      <c r="C310">
        <v>30.386588786444708</v>
      </c>
    </row>
    <row r="311" spans="1:3">
      <c r="A311" s="22">
        <v>42341</v>
      </c>
      <c r="B311">
        <v>77.132163721922495</v>
      </c>
      <c r="C311">
        <v>30.690803136475409</v>
      </c>
    </row>
    <row r="312" spans="1:3">
      <c r="A312" s="22">
        <v>42342</v>
      </c>
      <c r="B312">
        <v>77.546662146778303</v>
      </c>
      <c r="C312">
        <v>31.043692717298029</v>
      </c>
    </row>
    <row r="313" spans="1:3">
      <c r="A313" s="22">
        <v>42345</v>
      </c>
      <c r="B313">
        <v>83.710693524398309</v>
      </c>
      <c r="C313">
        <v>36.554672074659592</v>
      </c>
    </row>
    <row r="314" spans="1:3">
      <c r="A314" s="22">
        <v>42346</v>
      </c>
      <c r="B314">
        <v>84.950540524042282</v>
      </c>
      <c r="C314">
        <v>40.243572221732784</v>
      </c>
    </row>
    <row r="315" spans="1:3">
      <c r="A315" s="22">
        <v>42347</v>
      </c>
      <c r="B315">
        <v>88.961799483400313</v>
      </c>
      <c r="C315">
        <v>40.617274802053878</v>
      </c>
    </row>
    <row r="316" spans="1:3">
      <c r="A316" s="22">
        <v>42348</v>
      </c>
      <c r="B316">
        <v>89.723179820452913</v>
      </c>
      <c r="C316">
        <v>40.198153615766678</v>
      </c>
    </row>
    <row r="317" spans="1:3">
      <c r="A317" s="22">
        <v>42349</v>
      </c>
      <c r="B317">
        <v>89.142108752791529</v>
      </c>
      <c r="C317">
        <v>47.238624264038833</v>
      </c>
    </row>
    <row r="318" spans="1:3">
      <c r="A318" s="22">
        <v>42352</v>
      </c>
      <c r="B318">
        <v>93.003964671973989</v>
      </c>
      <c r="C318">
        <v>45.590585339669893</v>
      </c>
    </row>
    <row r="319" spans="1:3">
      <c r="A319" s="22">
        <v>42353</v>
      </c>
      <c r="B319">
        <v>95.28059211716662</v>
      </c>
      <c r="C319">
        <v>49.914034518541094</v>
      </c>
    </row>
    <row r="320" spans="1:3">
      <c r="A320" s="22">
        <v>42354</v>
      </c>
      <c r="B320">
        <v>99.859185088290587</v>
      </c>
      <c r="C320">
        <v>47.669022988825013</v>
      </c>
    </row>
    <row r="321" spans="1:3">
      <c r="A321" s="22">
        <v>42355</v>
      </c>
      <c r="B321">
        <v>97.620119677241263</v>
      </c>
      <c r="C321">
        <v>47.892611146300567</v>
      </c>
    </row>
    <row r="322" spans="1:3">
      <c r="A322" s="22">
        <v>42356</v>
      </c>
      <c r="B322">
        <v>97.849795498477803</v>
      </c>
      <c r="C322">
        <v>49.45934383709168</v>
      </c>
    </row>
    <row r="323" spans="1:3">
      <c r="A323" s="22">
        <v>42359</v>
      </c>
      <c r="B323">
        <v>95.057355728704124</v>
      </c>
      <c r="C323">
        <v>44.103555725570253</v>
      </c>
    </row>
    <row r="324" spans="1:3">
      <c r="A324" s="22">
        <v>42360</v>
      </c>
      <c r="B324">
        <v>93.897788164423446</v>
      </c>
      <c r="C324">
        <v>43.673021633546263</v>
      </c>
    </row>
    <row r="325" spans="1:3">
      <c r="A325" s="22">
        <v>42361</v>
      </c>
      <c r="B325">
        <v>93.744094387165958</v>
      </c>
      <c r="C325">
        <v>44.824331267594182</v>
      </c>
    </row>
    <row r="326" spans="1:3">
      <c r="A326" s="22">
        <v>42362</v>
      </c>
      <c r="B326">
        <v>95.111661275472542</v>
      </c>
      <c r="C326">
        <v>47.358895355631375</v>
      </c>
    </row>
    <row r="327" spans="1:3">
      <c r="A327" s="22">
        <v>42366</v>
      </c>
      <c r="B327">
        <v>90.872652593423965</v>
      </c>
      <c r="C327">
        <v>40.520530003294063</v>
      </c>
    </row>
    <row r="328" spans="1:3">
      <c r="A328" s="22">
        <v>42367</v>
      </c>
      <c r="B328">
        <v>90.605408298396696</v>
      </c>
      <c r="C328">
        <v>42.560820416922652</v>
      </c>
    </row>
    <row r="329" spans="1:3">
      <c r="A329" s="22">
        <v>42368</v>
      </c>
      <c r="B329">
        <v>93.009971789750637</v>
      </c>
      <c r="C329">
        <v>41.295644122638187</v>
      </c>
    </row>
    <row r="330" spans="1:3">
      <c r="A330" s="22">
        <v>42369</v>
      </c>
      <c r="B330">
        <v>91.416161626942056</v>
      </c>
      <c r="C330">
        <v>42.045697282397271</v>
      </c>
    </row>
    <row r="331" spans="1:3">
      <c r="A331" s="22">
        <v>42373</v>
      </c>
      <c r="B331">
        <v>92.314708171470826</v>
      </c>
      <c r="C331">
        <v>42.509161370638594</v>
      </c>
    </row>
    <row r="332" spans="1:3">
      <c r="A332" s="22">
        <v>42374</v>
      </c>
      <c r="B332">
        <v>92.960389080406628</v>
      </c>
      <c r="C332">
        <v>42.272781366659643</v>
      </c>
    </row>
    <row r="333" spans="1:3">
      <c r="A333" s="22">
        <v>42375</v>
      </c>
      <c r="B333">
        <v>92.70001009350338</v>
      </c>
      <c r="C333">
        <v>41.699753571125299</v>
      </c>
    </row>
    <row r="334" spans="1:3">
      <c r="A334" s="22">
        <v>42376</v>
      </c>
      <c r="B334">
        <v>92.303971347312526</v>
      </c>
      <c r="C334">
        <v>47.31024443121072</v>
      </c>
    </row>
    <row r="335" spans="1:3">
      <c r="A335" s="22">
        <v>42377</v>
      </c>
      <c r="B335">
        <v>98.212778890451062</v>
      </c>
      <c r="C335">
        <v>46.299087843244557</v>
      </c>
    </row>
    <row r="336" spans="1:3">
      <c r="A336" s="22">
        <v>42380</v>
      </c>
      <c r="B336">
        <v>96.315230306670557</v>
      </c>
      <c r="C336">
        <v>45.29165911075242</v>
      </c>
    </row>
    <row r="337" spans="1:3">
      <c r="A337" s="22">
        <v>42381</v>
      </c>
      <c r="B337">
        <v>96.204470302786675</v>
      </c>
      <c r="C337">
        <v>42.703540384567916</v>
      </c>
    </row>
    <row r="338" spans="1:3">
      <c r="A338" s="22">
        <v>42382</v>
      </c>
      <c r="B338">
        <v>93.302980255521518</v>
      </c>
      <c r="C338">
        <v>42.038555835214794</v>
      </c>
    </row>
    <row r="339" spans="1:3">
      <c r="A339" s="22">
        <v>42383</v>
      </c>
      <c r="B339">
        <v>92.792742304409884</v>
      </c>
      <c r="C339">
        <v>41.622828870199726</v>
      </c>
    </row>
    <row r="340" spans="1:3">
      <c r="A340" s="22">
        <v>42384</v>
      </c>
      <c r="B340">
        <v>92.356351224844758</v>
      </c>
      <c r="C340">
        <v>28.846948670491351</v>
      </c>
    </row>
    <row r="341" spans="1:3">
      <c r="A341" s="22">
        <v>42388</v>
      </c>
      <c r="B341">
        <v>83.077033076008306</v>
      </c>
      <c r="C341">
        <v>31.330555629179369</v>
      </c>
    </row>
    <row r="342" spans="1:3">
      <c r="A342" s="22">
        <v>42389</v>
      </c>
      <c r="B342">
        <v>81.513055009224203</v>
      </c>
      <c r="C342">
        <v>37.925845019477791</v>
      </c>
    </row>
    <row r="343" spans="1:3">
      <c r="A343" s="22">
        <v>42390</v>
      </c>
      <c r="B343">
        <v>90.076068635771463</v>
      </c>
      <c r="C343">
        <v>36.113996641742915</v>
      </c>
    </row>
    <row r="344" spans="1:3">
      <c r="A344" s="22">
        <v>42391</v>
      </c>
      <c r="B344">
        <v>87.95506729137486</v>
      </c>
      <c r="C344">
        <v>31.213361596201771</v>
      </c>
    </row>
    <row r="345" spans="1:3">
      <c r="A345" s="22">
        <v>42394</v>
      </c>
      <c r="B345">
        <v>86.359318150725414</v>
      </c>
      <c r="C345">
        <v>32.701912985177565</v>
      </c>
    </row>
    <row r="346" spans="1:3">
      <c r="A346" s="22">
        <v>42395</v>
      </c>
      <c r="B346">
        <v>84.145158720072331</v>
      </c>
      <c r="C346">
        <v>32.762134066310672</v>
      </c>
    </row>
    <row r="347" spans="1:3">
      <c r="A347" s="22">
        <v>42396</v>
      </c>
      <c r="B347">
        <v>84.240033187023542</v>
      </c>
      <c r="C347">
        <v>33.222011051269334</v>
      </c>
    </row>
    <row r="348" spans="1:3">
      <c r="A348" s="22">
        <v>42397</v>
      </c>
      <c r="B348">
        <v>84.820029906838869</v>
      </c>
      <c r="C348">
        <v>30.741025645258798</v>
      </c>
    </row>
    <row r="349" spans="1:3">
      <c r="A349" s="22">
        <v>42398</v>
      </c>
      <c r="B349">
        <v>81.592050593545096</v>
      </c>
      <c r="C349">
        <v>30.598877801384528</v>
      </c>
    </row>
    <row r="350" spans="1:3">
      <c r="A350" s="22">
        <v>42401</v>
      </c>
      <c r="B350">
        <v>79.282793884139764</v>
      </c>
      <c r="C350">
        <v>29.546574342889038</v>
      </c>
    </row>
    <row r="351" spans="1:3">
      <c r="A351" s="22">
        <v>42402</v>
      </c>
      <c r="B351">
        <v>80.049113430770376</v>
      </c>
      <c r="C351">
        <v>29.757048077414201</v>
      </c>
    </row>
    <row r="352" spans="1:3">
      <c r="A352" s="22">
        <v>42403</v>
      </c>
      <c r="B352">
        <v>80.419604163716329</v>
      </c>
      <c r="C352">
        <v>29.03200368013912</v>
      </c>
    </row>
    <row r="353" spans="1:3">
      <c r="A353" s="22">
        <v>42404</v>
      </c>
      <c r="B353">
        <v>79.459670606796422</v>
      </c>
      <c r="C353">
        <v>32.105121978295806</v>
      </c>
    </row>
    <row r="354" spans="1:3">
      <c r="A354" s="22">
        <v>42405</v>
      </c>
      <c r="B354">
        <v>83.478869007469626</v>
      </c>
      <c r="C354">
        <v>31.592466181959065</v>
      </c>
    </row>
    <row r="355" spans="1:3">
      <c r="A355" s="22">
        <v>42408</v>
      </c>
      <c r="B355">
        <v>80.872739185216389</v>
      </c>
      <c r="C355">
        <v>29.433372175562344</v>
      </c>
    </row>
    <row r="356" spans="1:3">
      <c r="A356" s="22">
        <v>42409</v>
      </c>
      <c r="B356">
        <v>80.157082920768374</v>
      </c>
      <c r="C356">
        <v>29.830368334019482</v>
      </c>
    </row>
    <row r="357" spans="1:3">
      <c r="A357" s="22">
        <v>42410</v>
      </c>
      <c r="B357">
        <v>80.741586535164316</v>
      </c>
      <c r="C357">
        <v>30.711837616845237</v>
      </c>
    </row>
    <row r="358" spans="1:3">
      <c r="A358" s="22">
        <v>42411</v>
      </c>
      <c r="B358">
        <v>82.022650927487177</v>
      </c>
      <c r="C358">
        <v>30.380404966450094</v>
      </c>
    </row>
    <row r="359" spans="1:3">
      <c r="A359" s="22">
        <v>42412</v>
      </c>
      <c r="B359">
        <v>81.501466863675802</v>
      </c>
      <c r="C359">
        <v>31.107676051380423</v>
      </c>
    </row>
    <row r="360" spans="1:3">
      <c r="A360" s="22">
        <v>42416</v>
      </c>
      <c r="B360">
        <v>86.169353059324294</v>
      </c>
      <c r="C360">
        <v>34.844562522331145</v>
      </c>
    </row>
    <row r="361" spans="1:3">
      <c r="A361" s="22">
        <v>42417</v>
      </c>
      <c r="B361">
        <v>87.505365031264247</v>
      </c>
      <c r="C361">
        <v>36.343392854617996</v>
      </c>
    </row>
    <row r="362" spans="1:3">
      <c r="A362" s="22">
        <v>42418</v>
      </c>
      <c r="B362">
        <v>89.4192250273274</v>
      </c>
      <c r="C362">
        <v>37.387430516880684</v>
      </c>
    </row>
    <row r="363" spans="1:3">
      <c r="A363" s="22">
        <v>42419</v>
      </c>
      <c r="B363">
        <v>90.74107428267682</v>
      </c>
      <c r="C363">
        <v>37.093686113360185</v>
      </c>
    </row>
    <row r="364" spans="1:3">
      <c r="A364" s="22">
        <v>42422</v>
      </c>
      <c r="B364">
        <v>94.23114917822349</v>
      </c>
      <c r="C364">
        <v>40.061922764309024</v>
      </c>
    </row>
    <row r="365" spans="1:3">
      <c r="A365" s="22">
        <v>42423</v>
      </c>
      <c r="B365">
        <v>94.073590539234047</v>
      </c>
      <c r="C365">
        <v>36.934924403845798</v>
      </c>
    </row>
    <row r="366" spans="1:3">
      <c r="A366" s="22">
        <v>42424</v>
      </c>
      <c r="B366">
        <v>90.36027281557746</v>
      </c>
      <c r="C366">
        <v>37.663081222257645</v>
      </c>
    </row>
    <row r="367" spans="1:3">
      <c r="A367" s="22">
        <v>42425</v>
      </c>
      <c r="B367">
        <v>91.236278018245898</v>
      </c>
      <c r="C367">
        <v>37.57749817420477</v>
      </c>
    </row>
    <row r="368" spans="1:3">
      <c r="A368" s="22">
        <v>42426</v>
      </c>
      <c r="B368">
        <v>91.148701174416104</v>
      </c>
      <c r="C368">
        <v>38.911432300549414</v>
      </c>
    </row>
    <row r="369" spans="1:3">
      <c r="A369" s="22">
        <v>42429</v>
      </c>
      <c r="B369">
        <v>93.039594167923866</v>
      </c>
      <c r="C369">
        <v>39.887191814881845</v>
      </c>
    </row>
    <row r="370" spans="1:3">
      <c r="A370" s="22">
        <v>42430</v>
      </c>
      <c r="B370">
        <v>94.001034387687213</v>
      </c>
      <c r="C370">
        <v>39.404616126568747</v>
      </c>
    </row>
    <row r="371" spans="1:3">
      <c r="A371" s="22">
        <v>42431</v>
      </c>
      <c r="B371">
        <v>93.403010089549426</v>
      </c>
      <c r="C371">
        <v>37.374945901618659</v>
      </c>
    </row>
    <row r="372" spans="1:3">
      <c r="A372" s="22">
        <v>42432</v>
      </c>
      <c r="B372">
        <v>90.994791239659904</v>
      </c>
      <c r="C372">
        <v>36.950154800789555</v>
      </c>
    </row>
    <row r="373" spans="1:3">
      <c r="A373" s="22">
        <v>42433</v>
      </c>
      <c r="B373">
        <v>90.549170213434863</v>
      </c>
      <c r="C373">
        <v>35.060446440515122</v>
      </c>
    </row>
    <row r="374" spans="1:3">
      <c r="A374" s="22">
        <v>42436</v>
      </c>
      <c r="B374">
        <v>87.527041528474868</v>
      </c>
      <c r="C374">
        <v>35.617118008569477</v>
      </c>
    </row>
    <row r="375" spans="1:3">
      <c r="A375" s="22">
        <v>42437</v>
      </c>
      <c r="B375">
        <v>88.966948196174684</v>
      </c>
      <c r="C375">
        <v>35.54506624294806</v>
      </c>
    </row>
    <row r="376" spans="1:3">
      <c r="A376" s="22">
        <v>42438</v>
      </c>
      <c r="B376">
        <v>88.844383674588769</v>
      </c>
      <c r="C376">
        <v>35.685515607087531</v>
      </c>
    </row>
    <row r="377" spans="1:3">
      <c r="A377" s="22">
        <v>42439</v>
      </c>
      <c r="B377">
        <v>89.026835200024692</v>
      </c>
      <c r="C377">
        <v>36.064094942198388</v>
      </c>
    </row>
    <row r="378" spans="1:3">
      <c r="A378" s="22">
        <v>42440</v>
      </c>
      <c r="B378">
        <v>89.562188634728926</v>
      </c>
      <c r="C378">
        <v>36.840116972810577</v>
      </c>
    </row>
    <row r="379" spans="1:3">
      <c r="A379" s="22">
        <v>42443</v>
      </c>
      <c r="B379">
        <v>88.910277796215439</v>
      </c>
      <c r="C379">
        <v>35.901539606397954</v>
      </c>
    </row>
    <row r="380" spans="1:3">
      <c r="A380" s="22">
        <v>42444</v>
      </c>
      <c r="B380">
        <v>89.379730454990664</v>
      </c>
      <c r="C380">
        <v>35.956974241323302</v>
      </c>
    </row>
    <row r="381" spans="1:3">
      <c r="A381" s="22">
        <v>42445</v>
      </c>
      <c r="B381">
        <v>89.487057912139989</v>
      </c>
      <c r="C381">
        <v>35.976032201716642</v>
      </c>
    </row>
    <row r="382" spans="1:3">
      <c r="A382" s="22">
        <v>42446</v>
      </c>
      <c r="B382">
        <v>89.701929198592268</v>
      </c>
      <c r="C382">
        <v>36.586666916710691</v>
      </c>
    </row>
    <row r="383" spans="1:3">
      <c r="A383" s="22">
        <v>42447</v>
      </c>
      <c r="B383">
        <v>90.27247959959405</v>
      </c>
      <c r="C383">
        <v>34.648203993337432</v>
      </c>
    </row>
    <row r="384" spans="1:3">
      <c r="A384" s="22">
        <v>42450</v>
      </c>
      <c r="B384">
        <v>88.742205144868734</v>
      </c>
      <c r="C384">
        <v>35.264030199167237</v>
      </c>
    </row>
    <row r="385" spans="1:3">
      <c r="A385" s="22">
        <v>42451</v>
      </c>
      <c r="B385">
        <v>88.680811692830162</v>
      </c>
      <c r="C385">
        <v>36.068015126996706</v>
      </c>
    </row>
    <row r="386" spans="1:3">
      <c r="A386" s="22">
        <v>42452</v>
      </c>
      <c r="B386">
        <v>89.760315979246244</v>
      </c>
      <c r="C386">
        <v>36.04753073067247</v>
      </c>
    </row>
    <row r="387" spans="1:3">
      <c r="A387" s="22">
        <v>42453</v>
      </c>
      <c r="B387">
        <v>89.816770221706804</v>
      </c>
      <c r="C387">
        <v>35.751332785274343</v>
      </c>
    </row>
    <row r="388" spans="1:3">
      <c r="A388" s="22">
        <v>42457</v>
      </c>
      <c r="B388">
        <v>91.560625242884711</v>
      </c>
      <c r="C388">
        <v>37.071574974691089</v>
      </c>
    </row>
    <row r="389" spans="1:3">
      <c r="A389" s="22">
        <v>42458</v>
      </c>
      <c r="B389">
        <v>91.078935751410071</v>
      </c>
      <c r="C389">
        <v>35.710837756896531</v>
      </c>
    </row>
    <row r="390" spans="1:3">
      <c r="A390" s="22">
        <v>42459</v>
      </c>
      <c r="B390">
        <v>89.475469766591587</v>
      </c>
      <c r="C390">
        <v>35.40728785543503</v>
      </c>
    </row>
    <row r="391" spans="1:3">
      <c r="A391" s="22">
        <v>42460</v>
      </c>
      <c r="B391">
        <v>89.136953385714818</v>
      </c>
      <c r="C391">
        <v>35.721842946494775</v>
      </c>
    </row>
    <row r="392" spans="1:3">
      <c r="A392" s="22">
        <v>42461</v>
      </c>
      <c r="B392">
        <v>89.459584229658915</v>
      </c>
      <c r="C392">
        <v>35.920771445590809</v>
      </c>
    </row>
    <row r="393" spans="1:3">
      <c r="A393" s="22">
        <v>42464</v>
      </c>
      <c r="B393">
        <v>90.433903100315447</v>
      </c>
      <c r="C393">
        <v>36.498698724122399</v>
      </c>
    </row>
    <row r="394" spans="1:3">
      <c r="A394" s="22">
        <v>42465</v>
      </c>
      <c r="B394">
        <v>90.373367623969344</v>
      </c>
      <c r="C394">
        <v>36.934211991305922</v>
      </c>
    </row>
    <row r="395" spans="1:3">
      <c r="A395" s="22">
        <v>42466</v>
      </c>
      <c r="B395">
        <v>91.074645014328141</v>
      </c>
      <c r="C395">
        <v>36.814243087163604</v>
      </c>
    </row>
    <row r="396" spans="1:3">
      <c r="A396" s="22">
        <v>42467</v>
      </c>
      <c r="B396">
        <v>90.932113721924011</v>
      </c>
      <c r="C396">
        <v>36.685641326149657</v>
      </c>
    </row>
    <row r="397" spans="1:3">
      <c r="A397" s="22">
        <v>42468</v>
      </c>
      <c r="B397">
        <v>90.779068631817523</v>
      </c>
      <c r="C397">
        <v>36.257431885181227</v>
      </c>
    </row>
    <row r="398" spans="1:3">
      <c r="A398" s="22">
        <v>42471</v>
      </c>
      <c r="B398">
        <v>90.556899936898745</v>
      </c>
      <c r="C398">
        <v>36.604533738765944</v>
      </c>
    </row>
    <row r="399" spans="1:3">
      <c r="A399" s="22">
        <v>42472</v>
      </c>
      <c r="B399">
        <v>90.765325136274626</v>
      </c>
      <c r="C399">
        <v>37.061170153048124</v>
      </c>
    </row>
    <row r="400" spans="1:3">
      <c r="A400" s="22">
        <v>42473</v>
      </c>
      <c r="B400">
        <v>91.363998121563426</v>
      </c>
      <c r="C400">
        <v>36.794841772265009</v>
      </c>
    </row>
    <row r="401" spans="1:3">
      <c r="A401" s="22">
        <v>42474</v>
      </c>
      <c r="B401">
        <v>90.999730663892834</v>
      </c>
      <c r="C401">
        <v>36.877553223191448</v>
      </c>
    </row>
    <row r="402" spans="1:3">
      <c r="A402" s="22">
        <v>42475</v>
      </c>
      <c r="B402">
        <v>91.105341740347427</v>
      </c>
      <c r="C402">
        <v>37.809062354968013</v>
      </c>
    </row>
    <row r="403" spans="1:3">
      <c r="A403" s="22">
        <v>42478</v>
      </c>
      <c r="B403">
        <v>91.788800840925219</v>
      </c>
      <c r="C403">
        <v>37.589888476970827</v>
      </c>
    </row>
    <row r="404" spans="1:3">
      <c r="A404" s="22">
        <v>42479</v>
      </c>
      <c r="B404">
        <v>92.023206368543413</v>
      </c>
      <c r="C404">
        <v>38.790522600944577</v>
      </c>
    </row>
    <row r="405" spans="1:3">
      <c r="A405" s="22">
        <v>42480</v>
      </c>
      <c r="B405">
        <v>93.444436985424673</v>
      </c>
      <c r="C405">
        <v>39.824730721779822</v>
      </c>
    </row>
    <row r="406" spans="1:3">
      <c r="A406" s="22">
        <v>42481</v>
      </c>
      <c r="B406">
        <v>94.752110430233827</v>
      </c>
      <c r="C406">
        <v>41.261191425968093</v>
      </c>
    </row>
    <row r="407" spans="1:3">
      <c r="A407" s="22">
        <v>42482</v>
      </c>
      <c r="B407">
        <v>96.527736525277092</v>
      </c>
      <c r="C407">
        <v>40.570132354192694</v>
      </c>
    </row>
    <row r="408" spans="1:3">
      <c r="A408" s="22">
        <v>42485</v>
      </c>
      <c r="B408">
        <v>98.552579337025151</v>
      </c>
      <c r="C408">
        <v>43.401683839259682</v>
      </c>
    </row>
    <row r="409" spans="1:3">
      <c r="A409" s="22">
        <v>42486</v>
      </c>
      <c r="B409">
        <v>99.095014022697185</v>
      </c>
      <c r="C409">
        <v>44.264096719211516</v>
      </c>
    </row>
    <row r="410" spans="1:3">
      <c r="A410" s="22">
        <v>42487</v>
      </c>
      <c r="B410">
        <v>100.08542814813767</v>
      </c>
      <c r="C410">
        <v>40.184548198608013</v>
      </c>
    </row>
    <row r="411" spans="1:3">
      <c r="A411" s="22">
        <v>42488</v>
      </c>
      <c r="B411">
        <v>95.529592461717812</v>
      </c>
      <c r="C411">
        <v>40.952339147024162</v>
      </c>
    </row>
    <row r="412" spans="1:3">
      <c r="A412" s="22">
        <v>42489</v>
      </c>
      <c r="B412">
        <v>96.467633578583289</v>
      </c>
      <c r="C412">
        <v>42.048506432049329</v>
      </c>
    </row>
    <row r="413" spans="1:3">
      <c r="A413" s="22">
        <v>42492</v>
      </c>
      <c r="B413">
        <v>97.009642388905363</v>
      </c>
      <c r="C413">
        <v>40.09797249130915</v>
      </c>
    </row>
    <row r="414" spans="1:3">
      <c r="A414" s="22">
        <v>42493</v>
      </c>
      <c r="B414">
        <v>95.462833924751266</v>
      </c>
      <c r="C414">
        <v>41.100552271649434</v>
      </c>
    </row>
    <row r="415" spans="1:3">
      <c r="A415" s="22">
        <v>42494</v>
      </c>
      <c r="B415">
        <v>96.633996288882699</v>
      </c>
      <c r="C415">
        <v>40.432845384694431</v>
      </c>
    </row>
    <row r="416" spans="1:3">
      <c r="A416" s="22">
        <v>42495</v>
      </c>
      <c r="B416">
        <v>95.888711206614033</v>
      </c>
      <c r="C416">
        <v>40.646143049263635</v>
      </c>
    </row>
    <row r="417" spans="1:3">
      <c r="A417" s="22">
        <v>42496</v>
      </c>
      <c r="B417">
        <v>96.152948615601801</v>
      </c>
      <c r="C417">
        <v>42.742038712653489</v>
      </c>
    </row>
    <row r="418" spans="1:3">
      <c r="A418" s="22">
        <v>42499</v>
      </c>
      <c r="B418">
        <v>98.356168373202564</v>
      </c>
      <c r="C418">
        <v>42.881012456409358</v>
      </c>
    </row>
    <row r="419" spans="1:3">
      <c r="A419" s="22">
        <v>42500</v>
      </c>
      <c r="B419">
        <v>98.852452896265135</v>
      </c>
      <c r="C419">
        <v>41.081011012488091</v>
      </c>
    </row>
    <row r="420" spans="1:3">
      <c r="A420" s="22">
        <v>42501</v>
      </c>
      <c r="B420">
        <v>96.780176285520085</v>
      </c>
      <c r="C420">
        <v>41.401082727707148</v>
      </c>
    </row>
    <row r="421" spans="1:3">
      <c r="A421" s="22">
        <v>42502</v>
      </c>
      <c r="B421">
        <v>97.119970077791848</v>
      </c>
      <c r="C421">
        <v>41.759772141422815</v>
      </c>
    </row>
    <row r="422" spans="1:3">
      <c r="A422" s="22">
        <v>42503</v>
      </c>
      <c r="B422">
        <v>97.635789056675236</v>
      </c>
      <c r="C422">
        <v>41.911650928038974</v>
      </c>
    </row>
    <row r="423" spans="1:3">
      <c r="A423" s="22">
        <v>42506</v>
      </c>
      <c r="B423">
        <v>98.223083399611966</v>
      </c>
      <c r="C423">
        <v>41.610358722569906</v>
      </c>
    </row>
    <row r="424" spans="1:3">
      <c r="A424" s="22">
        <v>42507</v>
      </c>
      <c r="B424">
        <v>97.455263629785321</v>
      </c>
      <c r="C424">
        <v>41.526657145419847</v>
      </c>
    </row>
    <row r="425" spans="1:3">
      <c r="A425" s="22">
        <v>42508</v>
      </c>
      <c r="B425">
        <v>97.387004869622743</v>
      </c>
      <c r="C425">
        <v>41.665597143630769</v>
      </c>
    </row>
    <row r="426" spans="1:3">
      <c r="A426" s="22">
        <v>42509</v>
      </c>
      <c r="B426">
        <v>97.565807476170491</v>
      </c>
      <c r="C426">
        <v>38.73666242255053</v>
      </c>
    </row>
    <row r="427" spans="1:3">
      <c r="A427" s="22">
        <v>42510</v>
      </c>
      <c r="B427">
        <v>93.97441868089858</v>
      </c>
      <c r="C427">
        <v>39.422951908517803</v>
      </c>
    </row>
    <row r="428" spans="1:3">
      <c r="A428" s="22">
        <v>42513</v>
      </c>
      <c r="B428">
        <v>94.308205570048599</v>
      </c>
      <c r="C428">
        <v>39.663555151807394</v>
      </c>
    </row>
    <row r="429" spans="1:3">
      <c r="A429" s="22">
        <v>42514</v>
      </c>
      <c r="B429">
        <v>95.369243308842471</v>
      </c>
      <c r="C429">
        <v>39.976222771962746</v>
      </c>
    </row>
    <row r="430" spans="1:3">
      <c r="A430" s="22">
        <v>42515</v>
      </c>
      <c r="B430">
        <v>95.749402957748089</v>
      </c>
      <c r="C430">
        <v>40.611232778242659</v>
      </c>
    </row>
    <row r="431" spans="1:3">
      <c r="A431" s="22">
        <v>42516</v>
      </c>
      <c r="B431">
        <v>96.524303978542534</v>
      </c>
      <c r="C431">
        <v>41.281192517431826</v>
      </c>
    </row>
    <row r="432" spans="1:3">
      <c r="A432" s="22">
        <v>42517</v>
      </c>
      <c r="B432">
        <v>97.350510529023182</v>
      </c>
      <c r="C432">
        <v>44.923406802557658</v>
      </c>
    </row>
    <row r="433" spans="1:3">
      <c r="A433" s="22">
        <v>42521</v>
      </c>
      <c r="B433">
        <v>114.66671881636256</v>
      </c>
      <c r="C433">
        <v>55.878472622105747</v>
      </c>
    </row>
    <row r="434" spans="1:3">
      <c r="A434" s="22">
        <v>42522</v>
      </c>
      <c r="B434">
        <v>114.00472649514413</v>
      </c>
      <c r="C434">
        <v>57.023295522916733</v>
      </c>
    </row>
    <row r="435" spans="1:3">
      <c r="A435" s="22">
        <v>42523</v>
      </c>
      <c r="B435">
        <v>115.16558456476956</v>
      </c>
      <c r="C435">
        <v>57.227430801417448</v>
      </c>
    </row>
    <row r="436" spans="1:3">
      <c r="A436" s="22">
        <v>42524</v>
      </c>
      <c r="B436">
        <v>115.4160851325168</v>
      </c>
      <c r="C436">
        <v>63.849831416423648</v>
      </c>
    </row>
    <row r="437" spans="1:3">
      <c r="A437" s="22">
        <v>42527</v>
      </c>
      <c r="B437">
        <v>123.3411409192898</v>
      </c>
      <c r="C437">
        <v>67.478289833629518</v>
      </c>
    </row>
    <row r="438" spans="1:3">
      <c r="A438" s="22">
        <v>42528</v>
      </c>
      <c r="B438">
        <v>125.66864780416373</v>
      </c>
      <c r="C438">
        <v>65.395183045441883</v>
      </c>
    </row>
    <row r="439" spans="1:3">
      <c r="A439" s="22">
        <v>42529</v>
      </c>
      <c r="B439">
        <v>123.89173120377571</v>
      </c>
      <c r="C439">
        <v>66.517974838225669</v>
      </c>
    </row>
    <row r="440" spans="1:3">
      <c r="A440" s="22">
        <v>42530</v>
      </c>
      <c r="B440">
        <v>124.97273571338781</v>
      </c>
      <c r="C440">
        <v>64.891161463484011</v>
      </c>
    </row>
    <row r="441" spans="1:3">
      <c r="A441" s="22">
        <v>42531</v>
      </c>
      <c r="B441">
        <v>123.60623651862494</v>
      </c>
      <c r="C441">
        <v>65.510547270412403</v>
      </c>
    </row>
    <row r="442" spans="1:3">
      <c r="A442" s="22">
        <v>42534</v>
      </c>
      <c r="B442">
        <v>144.17383009111325</v>
      </c>
      <c r="C442">
        <v>94.255950205797618</v>
      </c>
    </row>
    <row r="443" spans="1:3">
      <c r="A443" s="22">
        <v>42535</v>
      </c>
      <c r="B443">
        <v>151.22525175340112</v>
      </c>
      <c r="C443">
        <v>89.188685302949111</v>
      </c>
    </row>
    <row r="444" spans="1:3">
      <c r="A444" s="22">
        <v>42536</v>
      </c>
      <c r="B444">
        <v>147.18565448156721</v>
      </c>
      <c r="C444">
        <v>91.47654266466165</v>
      </c>
    </row>
    <row r="445" spans="1:3">
      <c r="A445" s="22">
        <v>42537</v>
      </c>
      <c r="B445">
        <v>149.51208701859508</v>
      </c>
      <c r="C445">
        <v>110.36882600257853</v>
      </c>
    </row>
    <row r="446" spans="1:3">
      <c r="A446" s="22">
        <v>42538</v>
      </c>
      <c r="B446">
        <v>164.95951112463473</v>
      </c>
      <c r="C446">
        <v>105.32024441247442</v>
      </c>
    </row>
    <row r="447" spans="1:3">
      <c r="A447" s="22">
        <v>42541</v>
      </c>
      <c r="B447">
        <v>163.98068514474269</v>
      </c>
      <c r="C447">
        <v>101.97469973240943</v>
      </c>
    </row>
    <row r="448" spans="1:3">
      <c r="A448" s="22">
        <v>42542</v>
      </c>
      <c r="B448">
        <v>157.96090144022156</v>
      </c>
      <c r="C448">
        <v>82.418618530656133</v>
      </c>
    </row>
    <row r="449" spans="1:3">
      <c r="A449" s="22">
        <v>42543</v>
      </c>
      <c r="B449">
        <v>142.94192253278442</v>
      </c>
      <c r="C449">
        <v>64.952001457661467</v>
      </c>
    </row>
    <row r="450" spans="1:3">
      <c r="A450" s="22">
        <v>42544</v>
      </c>
      <c r="B450">
        <v>128.24407446075026</v>
      </c>
      <c r="C450">
        <v>71.000688638035882</v>
      </c>
    </row>
    <row r="451" spans="1:3">
      <c r="A451" s="22">
        <v>42545</v>
      </c>
      <c r="B451">
        <v>134.28275058824354</v>
      </c>
      <c r="C451">
        <v>80.379392836282221</v>
      </c>
    </row>
    <row r="452" spans="1:3">
      <c r="A452" s="22">
        <v>42548</v>
      </c>
      <c r="B452">
        <v>135.09285544429281</v>
      </c>
      <c r="C452">
        <v>77.911777728930659</v>
      </c>
    </row>
    <row r="453" spans="1:3">
      <c r="A453" s="22">
        <v>42549</v>
      </c>
      <c r="B453">
        <v>141.26482626322795</v>
      </c>
      <c r="C453">
        <v>75.918094619783261</v>
      </c>
    </row>
    <row r="454" spans="1:3">
      <c r="A454" s="22">
        <v>42550</v>
      </c>
      <c r="B454">
        <v>138.26395463977607</v>
      </c>
      <c r="C454">
        <v>74.223829548997244</v>
      </c>
    </row>
    <row r="455" spans="1:3">
      <c r="A455" s="22">
        <v>42551</v>
      </c>
      <c r="B455">
        <v>137.506006849458</v>
      </c>
      <c r="C455">
        <v>81.957130665043266</v>
      </c>
    </row>
    <row r="456" spans="1:3">
      <c r="A456" s="22">
        <v>42552</v>
      </c>
      <c r="B456">
        <v>144.35865290938739</v>
      </c>
      <c r="C456">
        <v>82.649653706710041</v>
      </c>
    </row>
    <row r="457" spans="1:3">
      <c r="A457" s="22">
        <v>42556</v>
      </c>
      <c r="B457">
        <v>146.65416590859493</v>
      </c>
      <c r="C457">
        <v>81.207204108609105</v>
      </c>
    </row>
    <row r="458" spans="1:3">
      <c r="A458" s="22">
        <v>42557</v>
      </c>
      <c r="B458">
        <v>143.90852477392684</v>
      </c>
      <c r="C458">
        <v>82.803125224841978</v>
      </c>
    </row>
    <row r="459" spans="1:3">
      <c r="A459" s="22">
        <v>42558</v>
      </c>
      <c r="B459">
        <v>145.55535663246141</v>
      </c>
      <c r="C459">
        <v>73.786229671400164</v>
      </c>
    </row>
    <row r="460" spans="1:3">
      <c r="A460" s="22">
        <v>42559</v>
      </c>
      <c r="B460">
        <v>137.52682515632125</v>
      </c>
      <c r="C460">
        <v>79.741438707917823</v>
      </c>
    </row>
    <row r="461" spans="1:3">
      <c r="A461" s="22">
        <v>42562</v>
      </c>
      <c r="B461">
        <v>139.20027937594682</v>
      </c>
      <c r="C461">
        <v>75.183370849404</v>
      </c>
    </row>
    <row r="462" spans="1:3">
      <c r="A462" s="22">
        <v>42563</v>
      </c>
      <c r="B462">
        <v>139.15713609937683</v>
      </c>
      <c r="C462">
        <v>79.079282343861976</v>
      </c>
    </row>
    <row r="463" spans="1:3">
      <c r="A463" s="22">
        <v>42564</v>
      </c>
      <c r="B463">
        <v>142.70194241704189</v>
      </c>
      <c r="C463">
        <v>76.65312725044231</v>
      </c>
    </row>
    <row r="464" spans="1:3">
      <c r="A464" s="22">
        <v>42565</v>
      </c>
      <c r="B464">
        <v>140.15312502759656</v>
      </c>
      <c r="C464">
        <v>77.472715522372283</v>
      </c>
    </row>
    <row r="465" spans="1:3">
      <c r="A465" s="22">
        <v>42566</v>
      </c>
      <c r="B465">
        <v>141.49429902091558</v>
      </c>
      <c r="C465">
        <v>78.665291619409885</v>
      </c>
    </row>
    <row r="466" spans="1:3">
      <c r="A466" s="22">
        <v>42569</v>
      </c>
      <c r="B466">
        <v>145.92434714221133</v>
      </c>
      <c r="C466">
        <v>80.955855286864619</v>
      </c>
    </row>
    <row r="467" spans="1:3">
      <c r="A467" s="22">
        <v>42570</v>
      </c>
      <c r="B467">
        <v>144.40651258373435</v>
      </c>
      <c r="C467">
        <v>80.87025978162302</v>
      </c>
    </row>
    <row r="468" spans="1:3">
      <c r="A468" s="22">
        <v>42571</v>
      </c>
      <c r="B468">
        <v>144.42112070927203</v>
      </c>
      <c r="C468">
        <v>79.117439754563378</v>
      </c>
    </row>
    <row r="469" spans="1:3">
      <c r="A469" s="22">
        <v>42572</v>
      </c>
      <c r="B469">
        <v>142.79446512475204</v>
      </c>
      <c r="C469">
        <v>78.930723520058947</v>
      </c>
    </row>
    <row r="470" spans="1:3">
      <c r="A470" s="22">
        <v>42573</v>
      </c>
      <c r="B470">
        <v>142.72877428132924</v>
      </c>
      <c r="C470">
        <v>75.487795222872464</v>
      </c>
    </row>
    <row r="471" spans="1:3">
      <c r="A471" s="22">
        <v>42576</v>
      </c>
      <c r="B471">
        <v>141.94335259387518</v>
      </c>
      <c r="C471">
        <v>76.251040149686801</v>
      </c>
    </row>
    <row r="472" spans="1:3">
      <c r="A472" s="22">
        <v>42577</v>
      </c>
      <c r="B472">
        <v>140.43282875246936</v>
      </c>
      <c r="C472">
        <v>75.686035483033294</v>
      </c>
    </row>
    <row r="473" spans="1:3">
      <c r="A473" s="22">
        <v>42578</v>
      </c>
      <c r="B473">
        <v>139.87494084486207</v>
      </c>
      <c r="C473">
        <v>76.256755156762367</v>
      </c>
    </row>
    <row r="474" spans="1:3">
      <c r="A474" s="22">
        <v>42579</v>
      </c>
      <c r="B474">
        <v>140.48992502777858</v>
      </c>
      <c r="C474">
        <v>76.390122935290123</v>
      </c>
    </row>
    <row r="475" spans="1:3">
      <c r="A475" s="22">
        <v>42580</v>
      </c>
      <c r="B475">
        <v>140.62280049817284</v>
      </c>
      <c r="C475">
        <v>76.820681040076892</v>
      </c>
    </row>
    <row r="476" spans="1:3">
      <c r="A476" s="22">
        <v>42583</v>
      </c>
      <c r="B476">
        <v>134.07388663422282</v>
      </c>
      <c r="C476">
        <v>64.919455951280924</v>
      </c>
    </row>
    <row r="477" spans="1:3">
      <c r="A477" s="22">
        <v>42584</v>
      </c>
      <c r="B477">
        <v>130.16609027028218</v>
      </c>
      <c r="C477">
        <v>52.304925631656275</v>
      </c>
    </row>
    <row r="478" spans="1:3">
      <c r="A478" s="22">
        <v>42585</v>
      </c>
      <c r="B478">
        <v>117.77170794737539</v>
      </c>
      <c r="C478">
        <v>55.896299420550356</v>
      </c>
    </row>
    <row r="479" spans="1:3">
      <c r="A479" s="22">
        <v>42586</v>
      </c>
      <c r="B479">
        <v>121.56529845209293</v>
      </c>
      <c r="C479">
        <v>58.232759247289131</v>
      </c>
    </row>
    <row r="480" spans="1:3">
      <c r="A480" s="22">
        <v>42587</v>
      </c>
      <c r="B480">
        <v>124.13085978347321</v>
      </c>
      <c r="C480">
        <v>57.559407293939394</v>
      </c>
    </row>
    <row r="481" spans="1:3">
      <c r="A481" s="22">
        <v>42590</v>
      </c>
      <c r="B481">
        <v>127.2337002187939</v>
      </c>
      <c r="C481">
        <v>60.730338930735492</v>
      </c>
    </row>
    <row r="482" spans="1:3">
      <c r="A482" s="22">
        <v>42591</v>
      </c>
      <c r="B482">
        <v>126.86921660362458</v>
      </c>
      <c r="C482">
        <v>60.041387127523208</v>
      </c>
    </row>
    <row r="483" spans="1:3">
      <c r="A483" s="22">
        <v>42592</v>
      </c>
      <c r="B483">
        <v>126.14153322432841</v>
      </c>
      <c r="C483">
        <v>60.899831177687794</v>
      </c>
    </row>
    <row r="484" spans="1:3">
      <c r="A484" s="22">
        <v>42593</v>
      </c>
      <c r="B484">
        <v>127.1023314112431</v>
      </c>
      <c r="C484">
        <v>60.265669880773167</v>
      </c>
    </row>
    <row r="485" spans="1:3">
      <c r="A485" s="22">
        <v>42594</v>
      </c>
      <c r="B485">
        <v>126.38837864819494</v>
      </c>
      <c r="C485">
        <v>59.925949894251282</v>
      </c>
    </row>
    <row r="486" spans="1:3">
      <c r="A486" s="22">
        <v>42597</v>
      </c>
      <c r="B486">
        <v>122.45934475634341</v>
      </c>
      <c r="C486">
        <v>55.748147171590624</v>
      </c>
    </row>
    <row r="487" spans="1:3">
      <c r="A487" s="22">
        <v>42598</v>
      </c>
      <c r="B487">
        <v>121.76149347307172</v>
      </c>
      <c r="C487">
        <v>57.733762338857296</v>
      </c>
    </row>
    <row r="488" spans="1:3">
      <c r="A488" s="22">
        <v>42599</v>
      </c>
      <c r="B488">
        <v>124.01923493493962</v>
      </c>
      <c r="C488">
        <v>56.869873632117738</v>
      </c>
    </row>
    <row r="489" spans="1:3">
      <c r="A489" s="22">
        <v>42600</v>
      </c>
      <c r="B489">
        <v>123.14902047789421</v>
      </c>
      <c r="C489">
        <v>57.069267924664942</v>
      </c>
    </row>
    <row r="490" spans="1:3">
      <c r="A490" s="22">
        <v>42601</v>
      </c>
      <c r="B490">
        <v>123.28468646217434</v>
      </c>
      <c r="C490">
        <v>57.310674617757364</v>
      </c>
    </row>
    <row r="491" spans="1:3">
      <c r="A491" s="22">
        <v>42604</v>
      </c>
      <c r="B491">
        <v>124.78125730484088</v>
      </c>
      <c r="C491">
        <v>59.491683726089278</v>
      </c>
    </row>
    <row r="492" spans="1:3">
      <c r="A492" s="22">
        <v>42605</v>
      </c>
      <c r="B492">
        <v>125.95327785931968</v>
      </c>
      <c r="C492">
        <v>58.794745217420811</v>
      </c>
    </row>
    <row r="493" spans="1:3">
      <c r="A493" s="22">
        <v>42606</v>
      </c>
      <c r="B493">
        <v>125.23225007029625</v>
      </c>
      <c r="C493">
        <v>58.123313342024211</v>
      </c>
    </row>
    <row r="494" spans="1:3">
      <c r="A494" s="22">
        <v>42607</v>
      </c>
      <c r="B494">
        <v>124.53848667521247</v>
      </c>
      <c r="C494">
        <v>57.618624848327698</v>
      </c>
    </row>
    <row r="495" spans="1:3">
      <c r="A495" s="22">
        <v>42608</v>
      </c>
      <c r="B495">
        <v>124.01751876889979</v>
      </c>
      <c r="C495">
        <v>57.976058529753971</v>
      </c>
    </row>
    <row r="496" spans="1:3">
      <c r="A496" s="22">
        <v>42611</v>
      </c>
      <c r="B496">
        <v>123.22715787186772</v>
      </c>
      <c r="C496">
        <v>56.834015675765613</v>
      </c>
    </row>
    <row r="497" spans="1:3">
      <c r="A497" s="22">
        <v>42612</v>
      </c>
      <c r="B497">
        <v>123.23639447283</v>
      </c>
      <c r="C497">
        <v>57.487083610956319</v>
      </c>
    </row>
    <row r="498" spans="1:3">
      <c r="A498" s="22">
        <v>42613</v>
      </c>
      <c r="B498">
        <v>123.98274724864238</v>
      </c>
      <c r="C498">
        <v>57.06333238521141</v>
      </c>
    </row>
    <row r="499" spans="1:3">
      <c r="A499" s="22">
        <v>42614</v>
      </c>
      <c r="B499">
        <v>123.54378181269009</v>
      </c>
      <c r="C499">
        <v>56.415628948185322</v>
      </c>
    </row>
    <row r="500" spans="1:3">
      <c r="A500" s="22">
        <v>42615</v>
      </c>
      <c r="B500">
        <v>122.8706136980136</v>
      </c>
      <c r="C500">
        <v>57.034060286987064</v>
      </c>
    </row>
    <row r="501" spans="1:3">
      <c r="A501" s="22">
        <v>42619</v>
      </c>
      <c r="B501">
        <v>130.18948937318004</v>
      </c>
      <c r="C501">
        <v>63.907863424309667</v>
      </c>
    </row>
    <row r="502" spans="1:3">
      <c r="A502" s="22">
        <v>42620</v>
      </c>
      <c r="B502">
        <v>131.06249455876622</v>
      </c>
      <c r="C502">
        <v>64.746296486262153</v>
      </c>
    </row>
    <row r="503" spans="1:3">
      <c r="A503" s="22">
        <v>42621</v>
      </c>
      <c r="B503">
        <v>131.93442539650636</v>
      </c>
      <c r="C503">
        <v>67.20460647634178</v>
      </c>
    </row>
    <row r="504" spans="1:3">
      <c r="A504" s="22">
        <v>42622</v>
      </c>
      <c r="B504">
        <v>134.44953273424548</v>
      </c>
      <c r="C504">
        <v>66.440513994492079</v>
      </c>
    </row>
    <row r="505" spans="1:3">
      <c r="A505" s="22">
        <v>42625</v>
      </c>
      <c r="B505">
        <v>130.29660732713302</v>
      </c>
      <c r="C505">
        <v>63.284710112463053</v>
      </c>
    </row>
    <row r="506" spans="1:3">
      <c r="A506" s="22">
        <v>42626</v>
      </c>
      <c r="B506">
        <v>130.51555941816102</v>
      </c>
      <c r="C506">
        <v>63.47095806957546</v>
      </c>
    </row>
    <row r="507" spans="1:3">
      <c r="A507" s="22">
        <v>42627</v>
      </c>
      <c r="B507">
        <v>130.69071332047554</v>
      </c>
      <c r="C507">
        <v>63.750111205583401</v>
      </c>
    </row>
    <row r="508" spans="1:3">
      <c r="A508" s="22">
        <v>42628</v>
      </c>
      <c r="B508">
        <v>131.06571760230443</v>
      </c>
      <c r="C508">
        <v>62.991838169159116</v>
      </c>
    </row>
    <row r="509" spans="1:3">
      <c r="A509" s="22">
        <v>42629</v>
      </c>
      <c r="B509">
        <v>130.34833207786684</v>
      </c>
      <c r="C509">
        <v>62.932764483656328</v>
      </c>
    </row>
    <row r="510" spans="1:3">
      <c r="A510" s="22">
        <v>42632</v>
      </c>
      <c r="B510">
        <v>130.91180122790081</v>
      </c>
      <c r="C510">
        <v>63.363707089326248</v>
      </c>
    </row>
    <row r="511" spans="1:3">
      <c r="A511" s="22">
        <v>42633</v>
      </c>
      <c r="B511">
        <v>130.77937116645373</v>
      </c>
      <c r="C511">
        <v>63.151964186767898</v>
      </c>
    </row>
    <row r="512" spans="1:3">
      <c r="A512" s="22">
        <v>42634</v>
      </c>
      <c r="B512">
        <v>129.56313320221381</v>
      </c>
      <c r="C512">
        <v>60.813093395176509</v>
      </c>
    </row>
    <row r="513" spans="1:3">
      <c r="A513" s="22">
        <v>42635</v>
      </c>
      <c r="B513">
        <v>128.20887084015035</v>
      </c>
      <c r="C513">
        <v>60.619206422834537</v>
      </c>
    </row>
    <row r="514" spans="1:3">
      <c r="A514" s="22">
        <v>42636</v>
      </c>
      <c r="B514">
        <v>127.97703988357426</v>
      </c>
      <c r="C514">
        <v>61.929056074819947</v>
      </c>
    </row>
    <row r="515" spans="1:3">
      <c r="A515" s="22">
        <v>42639</v>
      </c>
      <c r="B515">
        <v>128.96617659761975</v>
      </c>
      <c r="C515">
        <v>62.961558497268847</v>
      </c>
    </row>
    <row r="516" spans="1:3">
      <c r="A516" s="22">
        <v>42640</v>
      </c>
      <c r="B516">
        <v>130.5149045060175</v>
      </c>
      <c r="C516">
        <v>62.551581447373842</v>
      </c>
    </row>
    <row r="517" spans="1:3">
      <c r="A517" s="22">
        <v>42641</v>
      </c>
      <c r="B517">
        <v>130.13303513071949</v>
      </c>
      <c r="C517">
        <v>62.233675351220334</v>
      </c>
    </row>
    <row r="518" spans="1:3">
      <c r="A518" s="22">
        <v>42642</v>
      </c>
      <c r="B518">
        <v>129.87029773027285</v>
      </c>
      <c r="C518">
        <v>62.411209016494048</v>
      </c>
    </row>
    <row r="519" spans="1:3">
      <c r="A519" s="22">
        <v>42643</v>
      </c>
      <c r="B519">
        <v>130.01970721009585</v>
      </c>
      <c r="C519">
        <v>63.222975915923968</v>
      </c>
    </row>
    <row r="520" spans="1:3">
      <c r="A520" s="22">
        <v>42646</v>
      </c>
      <c r="B520">
        <v>131.14728754301251</v>
      </c>
      <c r="C520">
        <v>63.683640338164459</v>
      </c>
    </row>
    <row r="521" spans="1:3">
      <c r="A521" s="22">
        <v>42647</v>
      </c>
      <c r="B521">
        <v>131.37997003563362</v>
      </c>
      <c r="C521">
        <v>63.260769096226042</v>
      </c>
    </row>
    <row r="522" spans="1:3">
      <c r="A522" s="22">
        <v>42648</v>
      </c>
      <c r="B522">
        <v>130.9862963572885</v>
      </c>
      <c r="C522">
        <v>63.717650877131746</v>
      </c>
    </row>
    <row r="523" spans="1:3">
      <c r="A523" s="22">
        <v>42649</v>
      </c>
      <c r="B523">
        <v>131.4696891355081</v>
      </c>
      <c r="C523">
        <v>63.802190207099386</v>
      </c>
    </row>
    <row r="524" spans="1:3">
      <c r="A524" s="22">
        <v>42650</v>
      </c>
      <c r="B524">
        <v>131.49931151368133</v>
      </c>
      <c r="C524">
        <v>64.633939457262997</v>
      </c>
    </row>
    <row r="525" spans="1:3">
      <c r="A525" s="22">
        <v>42653</v>
      </c>
      <c r="B525">
        <v>132.40387805528158</v>
      </c>
      <c r="C525">
        <v>64.98887761146014</v>
      </c>
    </row>
    <row r="526" spans="1:3">
      <c r="A526" s="22">
        <v>42654</v>
      </c>
      <c r="B526">
        <v>132.92247466875602</v>
      </c>
      <c r="C526">
        <v>69.602325891044515</v>
      </c>
    </row>
    <row r="527" spans="1:3">
      <c r="A527" s="22">
        <v>42655</v>
      </c>
      <c r="B527">
        <v>137.56610357115929</v>
      </c>
      <c r="C527">
        <v>68.519242249233116</v>
      </c>
    </row>
    <row r="528" spans="1:3">
      <c r="A528" s="22">
        <v>42656</v>
      </c>
      <c r="B528">
        <v>136.52697136636959</v>
      </c>
      <c r="C528">
        <v>68.623993733300878</v>
      </c>
    </row>
    <row r="529" spans="1:3">
      <c r="A529" s="22">
        <v>42657</v>
      </c>
      <c r="B529">
        <v>136.73689678894152</v>
      </c>
      <c r="C529">
        <v>69.374871810531658</v>
      </c>
    </row>
    <row r="530" spans="1:3">
      <c r="A530" s="22">
        <v>42660</v>
      </c>
      <c r="B530">
        <v>137.76938628275332</v>
      </c>
      <c r="C530">
        <v>69.078210896849825</v>
      </c>
    </row>
    <row r="531" spans="1:3">
      <c r="A531" s="22">
        <v>42661</v>
      </c>
      <c r="B531">
        <v>137.2527157678249</v>
      </c>
      <c r="C531">
        <v>68.788374663526454</v>
      </c>
    </row>
    <row r="532" spans="1:3">
      <c r="A532" s="22">
        <v>42662</v>
      </c>
      <c r="B532">
        <v>136.97859307072383</v>
      </c>
      <c r="C532">
        <v>67.160848452592532</v>
      </c>
    </row>
    <row r="533" spans="1:3">
      <c r="A533" s="22">
        <v>42663</v>
      </c>
      <c r="B533">
        <v>135.374917582709</v>
      </c>
      <c r="C533">
        <v>67.209904226655269</v>
      </c>
    </row>
    <row r="534" spans="1:3">
      <c r="A534" s="22">
        <v>42664</v>
      </c>
      <c r="B534">
        <v>135.40968888831151</v>
      </c>
      <c r="C534">
        <v>67.607087431995865</v>
      </c>
    </row>
    <row r="535" spans="1:3">
      <c r="A535" s="22">
        <v>42667</v>
      </c>
      <c r="B535">
        <v>141.06284049662614</v>
      </c>
      <c r="C535">
        <v>72.039185040512876</v>
      </c>
    </row>
    <row r="536" spans="1:3">
      <c r="A536" s="22">
        <v>42668</v>
      </c>
      <c r="B536">
        <v>140.3847462663214</v>
      </c>
      <c r="C536">
        <v>72.858126488677826</v>
      </c>
    </row>
    <row r="537" spans="1:3">
      <c r="A537" s="22">
        <v>42669</v>
      </c>
      <c r="B537">
        <v>141.17381021836127</v>
      </c>
      <c r="C537">
        <v>77.423430160337446</v>
      </c>
    </row>
    <row r="538" spans="1:3">
      <c r="A538" s="22">
        <v>42670</v>
      </c>
      <c r="B538">
        <v>145.5819656849477</v>
      </c>
      <c r="C538">
        <v>79.681864715461728</v>
      </c>
    </row>
    <row r="539" spans="1:3">
      <c r="A539" s="22">
        <v>42671</v>
      </c>
      <c r="B539">
        <v>147.68258103747846</v>
      </c>
      <c r="C539">
        <v>79.964656500614026</v>
      </c>
    </row>
    <row r="540" spans="1:3">
      <c r="A540" s="22">
        <v>42674</v>
      </c>
      <c r="B540">
        <v>150.82513220263453</v>
      </c>
      <c r="C540">
        <v>82.542934848939097</v>
      </c>
    </row>
    <row r="541" spans="1:3">
      <c r="A541" s="22">
        <v>42675</v>
      </c>
      <c r="B541">
        <v>150.54542826310686</v>
      </c>
      <c r="C541">
        <v>89.301841716966209</v>
      </c>
    </row>
    <row r="542" spans="1:3">
      <c r="A542" s="22">
        <v>42676</v>
      </c>
      <c r="B542">
        <v>156.71225015461269</v>
      </c>
      <c r="C542">
        <v>91.972155840872006</v>
      </c>
    </row>
    <row r="543" spans="1:3">
      <c r="A543" s="22">
        <v>42677</v>
      </c>
      <c r="B543">
        <v>159.34821872719277</v>
      </c>
      <c r="C543">
        <v>78.999206912887288</v>
      </c>
    </row>
    <row r="544" spans="1:3">
      <c r="A544" s="22">
        <v>42678</v>
      </c>
      <c r="B544">
        <v>147.92385809821317</v>
      </c>
      <c r="C544">
        <v>82.306628877231702</v>
      </c>
    </row>
    <row r="545" spans="1:3">
      <c r="A545" s="22">
        <v>42681</v>
      </c>
      <c r="B545">
        <v>152.56298010603584</v>
      </c>
      <c r="C545">
        <v>82.234835030728831</v>
      </c>
    </row>
    <row r="546" spans="1:3">
      <c r="A546" s="22">
        <v>42682</v>
      </c>
      <c r="B546">
        <v>150.92150667812689</v>
      </c>
      <c r="C546">
        <v>83.778011212670066</v>
      </c>
    </row>
    <row r="547" spans="1:3">
      <c r="A547" s="22">
        <v>42683</v>
      </c>
      <c r="B547">
        <v>152.36742711790569</v>
      </c>
      <c r="C547">
        <v>86.918189203617786</v>
      </c>
    </row>
    <row r="548" spans="1:3">
      <c r="A548" s="22">
        <v>42684</v>
      </c>
      <c r="B548">
        <v>155.1620155833715</v>
      </c>
      <c r="C548">
        <v>85.028956569349376</v>
      </c>
    </row>
    <row r="549" spans="1:3">
      <c r="A549" s="22">
        <v>42685</v>
      </c>
      <c r="B549">
        <v>153.59739569839363</v>
      </c>
      <c r="C549">
        <v>85.208600054479447</v>
      </c>
    </row>
    <row r="550" spans="1:3">
      <c r="A550" s="22">
        <v>42688</v>
      </c>
      <c r="B550">
        <v>150.68710780481103</v>
      </c>
      <c r="C550">
        <v>82.451023486738748</v>
      </c>
    </row>
    <row r="551" spans="1:3">
      <c r="A551" s="22">
        <v>42689</v>
      </c>
      <c r="B551">
        <v>151.5021518704383</v>
      </c>
      <c r="C551">
        <v>83.966199362187609</v>
      </c>
    </row>
    <row r="552" spans="1:3">
      <c r="A552" s="22">
        <v>42690</v>
      </c>
      <c r="B552">
        <v>152.65548971979621</v>
      </c>
      <c r="C552">
        <v>91.625070242312944</v>
      </c>
    </row>
    <row r="553" spans="1:3">
      <c r="A553" s="22">
        <v>42691</v>
      </c>
      <c r="B553">
        <v>159.89128900606605</v>
      </c>
      <c r="C553">
        <v>90.801029326451513</v>
      </c>
    </row>
    <row r="554" spans="1:3">
      <c r="A554" s="22">
        <v>42692</v>
      </c>
      <c r="B554">
        <v>158.9959719447229</v>
      </c>
      <c r="C554">
        <v>93.36986417809598</v>
      </c>
    </row>
    <row r="555" spans="1:3">
      <c r="A555" s="22">
        <v>42695</v>
      </c>
      <c r="B555">
        <v>156.96962912443371</v>
      </c>
      <c r="C555">
        <v>90.251848766603388</v>
      </c>
    </row>
    <row r="556" spans="1:3">
      <c r="A556" s="22">
        <v>42696</v>
      </c>
      <c r="B556">
        <v>158.76800584987876</v>
      </c>
      <c r="C556">
        <v>93.175199184964171</v>
      </c>
    </row>
    <row r="557" spans="1:3">
      <c r="A557" s="22">
        <v>42697</v>
      </c>
      <c r="B557">
        <v>161.36490594012699</v>
      </c>
      <c r="C557">
        <v>91.468986141684596</v>
      </c>
    </row>
    <row r="558" spans="1:3">
      <c r="A558" s="22">
        <v>42699</v>
      </c>
      <c r="B558">
        <v>158.93951770226235</v>
      </c>
      <c r="C558">
        <v>90.703760953792852</v>
      </c>
    </row>
    <row r="559" spans="1:3">
      <c r="A559" s="22">
        <v>42702</v>
      </c>
      <c r="B559">
        <v>157.23129217703431</v>
      </c>
      <c r="C559">
        <v>89.224485493606167</v>
      </c>
    </row>
    <row r="560" spans="1:3">
      <c r="A560" s="22">
        <v>42703</v>
      </c>
      <c r="B560">
        <v>158.05663388286521</v>
      </c>
      <c r="C560">
        <v>89.14362152231169</v>
      </c>
    </row>
    <row r="561" spans="1:3">
      <c r="A561" s="22">
        <v>42704</v>
      </c>
      <c r="B561">
        <v>158.04697827551024</v>
      </c>
      <c r="C561">
        <v>91.557935249737199</v>
      </c>
    </row>
    <row r="562" spans="1:3">
      <c r="A562" s="22">
        <v>42705</v>
      </c>
      <c r="B562">
        <v>160.14244470061169</v>
      </c>
      <c r="C562">
        <v>94.248236895882073</v>
      </c>
    </row>
    <row r="563" spans="1:3">
      <c r="A563" s="22">
        <v>42706</v>
      </c>
      <c r="B563">
        <v>162.61075340324527</v>
      </c>
      <c r="C563">
        <v>99.488718701417497</v>
      </c>
    </row>
    <row r="564" spans="1:3">
      <c r="A564" s="22">
        <v>42709</v>
      </c>
      <c r="B564">
        <v>166.01281892530983</v>
      </c>
      <c r="C564">
        <v>94.511019842547952</v>
      </c>
    </row>
    <row r="565" spans="1:3">
      <c r="A565" s="22">
        <v>42710</v>
      </c>
      <c r="B565">
        <v>162.86297035168721</v>
      </c>
      <c r="C565">
        <v>95.855122524039544</v>
      </c>
    </row>
    <row r="566" spans="1:3">
      <c r="A566" s="22">
        <v>42711</v>
      </c>
      <c r="B566">
        <v>164.04164649643877</v>
      </c>
      <c r="C566">
        <v>96.802925640795777</v>
      </c>
    </row>
    <row r="567" spans="1:3">
      <c r="A567" s="22">
        <v>42712</v>
      </c>
      <c r="B567">
        <v>164.87128559365394</v>
      </c>
      <c r="C567">
        <v>97.445072107641366</v>
      </c>
    </row>
    <row r="568" spans="1:3">
      <c r="A568" s="22">
        <v>42713</v>
      </c>
      <c r="B568">
        <v>165.27225689512048</v>
      </c>
      <c r="C568">
        <v>97.913676564459792</v>
      </c>
    </row>
    <row r="569" spans="1:3">
      <c r="A569" s="22">
        <v>42716</v>
      </c>
      <c r="B569">
        <v>165.29286548413245</v>
      </c>
      <c r="C569">
        <v>99.704610824835015</v>
      </c>
    </row>
    <row r="570" spans="1:3">
      <c r="A570" s="22">
        <v>42717</v>
      </c>
      <c r="B570">
        <v>167.56970908682376</v>
      </c>
      <c r="C570">
        <v>99.790765346792469</v>
      </c>
    </row>
    <row r="571" spans="1:3">
      <c r="A571" s="22">
        <v>42718</v>
      </c>
      <c r="B571">
        <v>167.43190750080129</v>
      </c>
      <c r="C571">
        <v>99.993486501484085</v>
      </c>
    </row>
    <row r="572" spans="1:3">
      <c r="A572" s="22">
        <v>42719</v>
      </c>
      <c r="B572">
        <v>167.44586049954054</v>
      </c>
      <c r="C572">
        <v>99.09146323732908</v>
      </c>
    </row>
    <row r="573" spans="1:3">
      <c r="A573" s="22">
        <v>42720</v>
      </c>
      <c r="B573">
        <v>167.20823879734141</v>
      </c>
      <c r="C573">
        <v>100.79455629348166</v>
      </c>
    </row>
    <row r="574" spans="1:3">
      <c r="A574" s="22">
        <v>42723</v>
      </c>
      <c r="B574">
        <v>169.72592714577004</v>
      </c>
      <c r="C574">
        <v>102.74081027435768</v>
      </c>
    </row>
    <row r="575" spans="1:3">
      <c r="A575" s="22">
        <v>42724</v>
      </c>
      <c r="B575">
        <v>170.05971382026516</v>
      </c>
      <c r="C575">
        <v>104.82148967147062</v>
      </c>
    </row>
    <row r="576" spans="1:3">
      <c r="A576" s="22">
        <v>42725</v>
      </c>
      <c r="B576">
        <v>171.86216533994832</v>
      </c>
      <c r="C576">
        <v>113.52932073660803</v>
      </c>
    </row>
    <row r="577" spans="1:3">
      <c r="A577" s="22">
        <v>42726</v>
      </c>
      <c r="B577">
        <v>179.06083490707223</v>
      </c>
      <c r="C577">
        <v>121.72523692644529</v>
      </c>
    </row>
    <row r="578" spans="1:3">
      <c r="A578" s="22">
        <v>42727</v>
      </c>
      <c r="B578">
        <v>185.65245951793992</v>
      </c>
      <c r="C578">
        <v>137.85810021759977</v>
      </c>
    </row>
    <row r="579" spans="1:3">
      <c r="A579" s="22">
        <v>42731</v>
      </c>
      <c r="B579">
        <v>194.98265088146516</v>
      </c>
      <c r="C579">
        <v>141.11409935802888</v>
      </c>
    </row>
    <row r="580" spans="1:3">
      <c r="A580" s="22">
        <v>42732</v>
      </c>
      <c r="B580">
        <v>200.66606690080167</v>
      </c>
      <c r="C580">
        <v>153.98559184094435</v>
      </c>
    </row>
    <row r="581" spans="1:3">
      <c r="A581" s="22">
        <v>42733</v>
      </c>
      <c r="B581">
        <v>209.31537330548136</v>
      </c>
      <c r="C581">
        <v>153.16864011568418</v>
      </c>
    </row>
    <row r="582" spans="1:3">
      <c r="A582" s="22">
        <v>42734</v>
      </c>
      <c r="B582">
        <v>208.75941128176515</v>
      </c>
      <c r="C582">
        <v>149.25964054244062</v>
      </c>
    </row>
    <row r="583" spans="1:3">
      <c r="A583" s="22">
        <v>42738</v>
      </c>
      <c r="B583">
        <v>219.29145529579367</v>
      </c>
      <c r="C583">
        <v>174.79620847353132</v>
      </c>
    </row>
    <row r="584" spans="1:3">
      <c r="A584" s="22">
        <v>42739</v>
      </c>
      <c r="B584">
        <v>224.18559764523903</v>
      </c>
      <c r="C584">
        <v>211.87081542835753</v>
      </c>
    </row>
    <row r="585" spans="1:3">
      <c r="A585" s="22">
        <v>42740</v>
      </c>
      <c r="B585">
        <v>248.29777472359135</v>
      </c>
      <c r="C585">
        <v>159.93529340235142</v>
      </c>
    </row>
    <row r="586" spans="1:3">
      <c r="A586" s="22">
        <v>42741</v>
      </c>
      <c r="B586">
        <v>217.71159813172434</v>
      </c>
      <c r="C586">
        <v>124.79201692785023</v>
      </c>
    </row>
    <row r="587" spans="1:3">
      <c r="A587" s="22">
        <v>42744</v>
      </c>
      <c r="B587">
        <v>196.03231663220933</v>
      </c>
      <c r="C587">
        <v>124.89345748288203</v>
      </c>
    </row>
    <row r="588" spans="1:3">
      <c r="A588" s="22">
        <v>42745</v>
      </c>
      <c r="B588">
        <v>193.71318128899307</v>
      </c>
      <c r="C588">
        <v>126.1931801006819</v>
      </c>
    </row>
    <row r="589" spans="1:3">
      <c r="A589" s="22">
        <v>42746</v>
      </c>
      <c r="B589">
        <v>194.93134535177899</v>
      </c>
      <c r="C589">
        <v>90.029090433018055</v>
      </c>
    </row>
    <row r="590" spans="1:3">
      <c r="A590" s="22">
        <v>42747</v>
      </c>
      <c r="B590">
        <v>166.39576264845388</v>
      </c>
      <c r="C590">
        <v>96.266459910554786</v>
      </c>
    </row>
    <row r="591" spans="1:3">
      <c r="A591" s="22">
        <v>42748</v>
      </c>
      <c r="B591">
        <v>172.52609685366252</v>
      </c>
      <c r="C591">
        <v>100.81442580086727</v>
      </c>
    </row>
    <row r="592" spans="1:3">
      <c r="A592" s="22">
        <v>42752</v>
      </c>
      <c r="B592">
        <v>178.36663898233616</v>
      </c>
      <c r="C592">
        <v>121.27803257970598</v>
      </c>
    </row>
    <row r="593" spans="1:3">
      <c r="A593" s="22">
        <v>42753</v>
      </c>
      <c r="B593">
        <v>195.20138037534701</v>
      </c>
      <c r="C593">
        <v>115.54202936803269</v>
      </c>
    </row>
    <row r="594" spans="1:3">
      <c r="A594" s="22">
        <v>42754</v>
      </c>
      <c r="B594">
        <v>190.68547801590873</v>
      </c>
      <c r="C594">
        <v>118.7487698617559</v>
      </c>
    </row>
    <row r="595" spans="1:3">
      <c r="A595" s="22">
        <v>42755</v>
      </c>
      <c r="B595">
        <v>192.7970330414918</v>
      </c>
      <c r="C595">
        <v>117.63967339233081</v>
      </c>
    </row>
    <row r="596" spans="1:3">
      <c r="A596" s="22">
        <v>42758</v>
      </c>
      <c r="B596">
        <v>198.66291346555906</v>
      </c>
      <c r="C596">
        <v>124.40045931802464</v>
      </c>
    </row>
    <row r="597" spans="1:3">
      <c r="A597" s="22">
        <v>42759</v>
      </c>
      <c r="B597">
        <v>195.48129381807112</v>
      </c>
      <c r="C597">
        <v>116.70760311941635</v>
      </c>
    </row>
    <row r="598" spans="1:3">
      <c r="A598" s="22">
        <v>42760</v>
      </c>
      <c r="B598">
        <v>191.45587214212256</v>
      </c>
      <c r="C598">
        <v>118.98319609524317</v>
      </c>
    </row>
    <row r="599" spans="1:3">
      <c r="A599" s="22">
        <v>42761</v>
      </c>
      <c r="B599">
        <v>193.70352568163807</v>
      </c>
      <c r="C599">
        <v>123.17732945434803</v>
      </c>
    </row>
    <row r="600" spans="1:3">
      <c r="A600" s="22">
        <v>42762</v>
      </c>
      <c r="B600">
        <v>197.13027437229783</v>
      </c>
      <c r="C600">
        <v>123.7165793689592</v>
      </c>
    </row>
    <row r="601" spans="1:3">
      <c r="A601" s="22">
        <v>42765</v>
      </c>
      <c r="B601">
        <v>197.5149342614817</v>
      </c>
      <c r="C601">
        <v>123.81521180934756</v>
      </c>
    </row>
    <row r="602" spans="1:3">
      <c r="A602" s="22">
        <v>42766</v>
      </c>
      <c r="B602">
        <v>197.68837178310147</v>
      </c>
      <c r="C602">
        <v>137.22995565748195</v>
      </c>
    </row>
    <row r="603" spans="1:3">
      <c r="A603" s="22">
        <v>42767</v>
      </c>
      <c r="B603">
        <v>208.41725263630255</v>
      </c>
      <c r="C603">
        <v>142.44920805828096</v>
      </c>
    </row>
    <row r="604" spans="1:3">
      <c r="A604" s="22">
        <v>42768</v>
      </c>
      <c r="B604">
        <v>212.50857487352522</v>
      </c>
      <c r="C604">
        <v>148.96137786340446</v>
      </c>
    </row>
    <row r="605" spans="1:3">
      <c r="A605" s="22">
        <v>42769</v>
      </c>
      <c r="B605">
        <v>217.11486433893131</v>
      </c>
      <c r="C605">
        <v>154.24281594874</v>
      </c>
    </row>
    <row r="606" spans="1:3">
      <c r="A606" s="22">
        <v>42772</v>
      </c>
      <c r="B606">
        <v>220.75111901646045</v>
      </c>
      <c r="C606">
        <v>156.62109618626673</v>
      </c>
    </row>
    <row r="607" spans="1:3">
      <c r="A607" s="22">
        <v>42773</v>
      </c>
      <c r="B607">
        <v>223.27116577843248</v>
      </c>
      <c r="C607">
        <v>163.56742031254745</v>
      </c>
    </row>
    <row r="608" spans="1:3">
      <c r="A608" s="22">
        <v>42774</v>
      </c>
      <c r="B608">
        <v>228.03219696638772</v>
      </c>
      <c r="C608">
        <v>164.04215550843131</v>
      </c>
    </row>
    <row r="609" spans="1:3">
      <c r="A609" s="22">
        <v>42775</v>
      </c>
      <c r="B609">
        <v>228.54307673569309</v>
      </c>
      <c r="C609">
        <v>142.79103665547316</v>
      </c>
    </row>
    <row r="610" spans="1:3">
      <c r="A610" s="22">
        <v>42776</v>
      </c>
      <c r="B610">
        <v>213.71730571144738</v>
      </c>
      <c r="C610">
        <v>141.10332818612386</v>
      </c>
    </row>
    <row r="611" spans="1:3">
      <c r="A611" s="22">
        <v>42779</v>
      </c>
      <c r="B611">
        <v>214.41557621576666</v>
      </c>
      <c r="C611">
        <v>141.58351855995406</v>
      </c>
    </row>
    <row r="612" spans="1:3">
      <c r="A612" s="22">
        <v>42780</v>
      </c>
      <c r="B612">
        <v>212.88078821215842</v>
      </c>
      <c r="C612">
        <v>145.51062076195146</v>
      </c>
    </row>
    <row r="613" spans="1:3">
      <c r="A613" s="22">
        <v>42781</v>
      </c>
      <c r="B613">
        <v>215.98792603886332</v>
      </c>
      <c r="C613">
        <v>146.31011673908813</v>
      </c>
    </row>
    <row r="614" spans="1:3">
      <c r="A614" s="22">
        <v>42782</v>
      </c>
      <c r="B614">
        <v>216.29702954476323</v>
      </c>
      <c r="C614">
        <v>152.05724929310443</v>
      </c>
    </row>
    <row r="615" spans="1:3">
      <c r="A615" s="22">
        <v>42783</v>
      </c>
      <c r="B615">
        <v>220.261699586867</v>
      </c>
      <c r="C615">
        <v>157.5609264428775</v>
      </c>
    </row>
    <row r="616" spans="1:3">
      <c r="A616" s="22">
        <v>42787</v>
      </c>
      <c r="B616">
        <v>231.67276212925086</v>
      </c>
      <c r="C616">
        <v>178.25155237528477</v>
      </c>
    </row>
    <row r="617" spans="1:3">
      <c r="A617" s="22">
        <v>42788</v>
      </c>
      <c r="B617">
        <v>239.29730897823757</v>
      </c>
      <c r="C617">
        <v>178.87517457453833</v>
      </c>
    </row>
    <row r="618" spans="1:3">
      <c r="A618" s="22">
        <v>42789</v>
      </c>
      <c r="B618">
        <v>239.82750039156272</v>
      </c>
      <c r="C618">
        <v>194.58986313694541</v>
      </c>
    </row>
    <row r="619" spans="1:3">
      <c r="A619" s="22">
        <v>42790</v>
      </c>
      <c r="B619">
        <v>251.72795617564054</v>
      </c>
      <c r="C619">
        <v>196.84540751449683</v>
      </c>
    </row>
    <row r="620" spans="1:3">
      <c r="A620" s="22">
        <v>42793</v>
      </c>
      <c r="B620">
        <v>249.81110238748769</v>
      </c>
      <c r="C620">
        <v>198.84099852256813</v>
      </c>
    </row>
    <row r="621" spans="1:3">
      <c r="A621" s="22">
        <v>42794</v>
      </c>
      <c r="B621">
        <v>253.44734418572196</v>
      </c>
      <c r="C621">
        <v>198.773724638956</v>
      </c>
    </row>
    <row r="622" spans="1:3">
      <c r="A622" s="22">
        <v>42795</v>
      </c>
      <c r="B622">
        <v>253.30139344053305</v>
      </c>
      <c r="C622">
        <v>213.03369364404929</v>
      </c>
    </row>
    <row r="623" spans="1:3">
      <c r="A623" s="22">
        <v>42796</v>
      </c>
      <c r="B623">
        <v>262.88359203464893</v>
      </c>
      <c r="C623">
        <v>222.89678178494796</v>
      </c>
    </row>
    <row r="624" spans="1:3">
      <c r="A624" s="22">
        <v>42797</v>
      </c>
      <c r="B624">
        <v>268.47103949093605</v>
      </c>
      <c r="C624">
        <v>231.36554271487549</v>
      </c>
    </row>
    <row r="625" spans="1:3">
      <c r="A625" s="22">
        <v>42800</v>
      </c>
      <c r="B625">
        <v>272.06865800113076</v>
      </c>
      <c r="C625">
        <v>230.44848020050298</v>
      </c>
    </row>
    <row r="626" spans="1:3">
      <c r="A626" s="22">
        <v>42801</v>
      </c>
      <c r="B626">
        <v>273.30077506265593</v>
      </c>
      <c r="C626">
        <v>212.5245580515903</v>
      </c>
    </row>
    <row r="627" spans="1:3">
      <c r="A627" s="22">
        <v>42802</v>
      </c>
      <c r="B627">
        <v>262.57232652445225</v>
      </c>
      <c r="C627">
        <v>186.90841225037005</v>
      </c>
    </row>
    <row r="628" spans="1:3">
      <c r="A628" s="22">
        <v>42803</v>
      </c>
      <c r="B628">
        <v>246.92827551174619</v>
      </c>
      <c r="C628">
        <v>199.35516776100158</v>
      </c>
    </row>
    <row r="629" spans="1:3">
      <c r="A629" s="22">
        <v>42804</v>
      </c>
      <c r="B629">
        <v>255.30196565043121</v>
      </c>
      <c r="C629">
        <v>175.21344225321843</v>
      </c>
    </row>
    <row r="630" spans="1:3">
      <c r="A630" s="22">
        <v>42807</v>
      </c>
      <c r="B630">
        <v>262.26108741680997</v>
      </c>
      <c r="C630">
        <v>211.2492916103042</v>
      </c>
    </row>
    <row r="631" spans="1:3">
      <c r="A631" s="22">
        <v>42808</v>
      </c>
      <c r="B631">
        <v>264.48920650050468</v>
      </c>
      <c r="C631">
        <v>213.94858639406658</v>
      </c>
    </row>
    <row r="632" spans="1:3">
      <c r="A632" s="22">
        <v>42809</v>
      </c>
      <c r="B632">
        <v>266.20644581489393</v>
      </c>
      <c r="C632">
        <v>217.19200385442306</v>
      </c>
    </row>
    <row r="633" spans="1:3">
      <c r="A633" s="22">
        <v>42810</v>
      </c>
      <c r="B633">
        <v>268.60412446452665</v>
      </c>
      <c r="C633">
        <v>195.63845907053877</v>
      </c>
    </row>
    <row r="634" spans="1:3">
      <c r="A634" s="22">
        <v>42811</v>
      </c>
      <c r="B634">
        <v>253.32715095697432</v>
      </c>
      <c r="C634">
        <v>166.72592316072763</v>
      </c>
    </row>
    <row r="635" spans="1:3">
      <c r="A635" s="22">
        <v>42814</v>
      </c>
      <c r="B635">
        <v>222.64866116059352</v>
      </c>
      <c r="C635">
        <v>152.69333921624985</v>
      </c>
    </row>
    <row r="636" spans="1:3">
      <c r="A636" s="22">
        <v>42815</v>
      </c>
      <c r="B636">
        <v>226.5382071344107</v>
      </c>
      <c r="C636">
        <v>171.84791967930661</v>
      </c>
    </row>
    <row r="637" spans="1:3">
      <c r="A637" s="22">
        <v>42816</v>
      </c>
      <c r="B637">
        <v>240.5530348605119</v>
      </c>
      <c r="C637">
        <v>149.89233096688375</v>
      </c>
    </row>
    <row r="638" spans="1:3">
      <c r="A638" s="22">
        <v>42817</v>
      </c>
      <c r="B638">
        <v>225.3984032773993</v>
      </c>
      <c r="C638">
        <v>146.82737203146633</v>
      </c>
    </row>
    <row r="639" spans="1:3">
      <c r="A639" s="22">
        <v>42818</v>
      </c>
      <c r="B639">
        <v>222.90838523535325</v>
      </c>
      <c r="C639">
        <v>118.20421366985987</v>
      </c>
    </row>
    <row r="640" spans="1:3">
      <c r="A640" s="22">
        <v>42821</v>
      </c>
      <c r="B640">
        <v>208.65638121600006</v>
      </c>
      <c r="C640">
        <v>145.42300995989714</v>
      </c>
    </row>
    <row r="641" spans="1:3">
      <c r="A641" s="22">
        <v>42822</v>
      </c>
      <c r="B641">
        <v>224.22422093327862</v>
      </c>
      <c r="C641">
        <v>145.75756528952857</v>
      </c>
    </row>
    <row r="642" spans="1:3">
      <c r="A642" s="22">
        <v>42823</v>
      </c>
      <c r="B642">
        <v>224.54620330472659</v>
      </c>
      <c r="C642">
        <v>143.70964100445843</v>
      </c>
    </row>
    <row r="643" spans="1:3">
      <c r="A643" s="22">
        <v>42824</v>
      </c>
      <c r="B643">
        <v>223.71548985966535</v>
      </c>
      <c r="C643">
        <v>139.91940261711088</v>
      </c>
    </row>
    <row r="644" spans="1:3">
      <c r="A644" s="22">
        <v>42825</v>
      </c>
      <c r="B644">
        <v>220.37332443540058</v>
      </c>
      <c r="C644">
        <v>152.23722307188916</v>
      </c>
    </row>
    <row r="645" spans="1:3">
      <c r="A645" s="22">
        <v>42828</v>
      </c>
      <c r="B645">
        <v>236.75362720761686</v>
      </c>
      <c r="C645">
        <v>172.60159989578892</v>
      </c>
    </row>
    <row r="646" spans="1:3">
      <c r="A646" s="22">
        <v>42829</v>
      </c>
      <c r="B646">
        <v>245.89150172049989</v>
      </c>
      <c r="C646">
        <v>169.35654538442569</v>
      </c>
    </row>
    <row r="647" spans="1:3">
      <c r="A647" s="22">
        <v>42830</v>
      </c>
      <c r="B647">
        <v>243.44872772250656</v>
      </c>
      <c r="C647">
        <v>166.7679889605113</v>
      </c>
    </row>
    <row r="648" spans="1:3">
      <c r="A648" s="22">
        <v>42831</v>
      </c>
      <c r="B648">
        <v>241.66066173121496</v>
      </c>
      <c r="C648">
        <v>183.87886965746978</v>
      </c>
    </row>
    <row r="649" spans="1:3">
      <c r="A649" s="22">
        <v>42832</v>
      </c>
      <c r="B649">
        <v>253.06525199862293</v>
      </c>
      <c r="C649">
        <v>182.01955528198602</v>
      </c>
    </row>
    <row r="650" spans="1:3">
      <c r="A650" s="22">
        <v>42835</v>
      </c>
      <c r="B650">
        <v>254.85979026489045</v>
      </c>
      <c r="C650">
        <v>185.07781431008732</v>
      </c>
    </row>
    <row r="651" spans="1:3">
      <c r="A651" s="22">
        <v>42836</v>
      </c>
      <c r="B651">
        <v>254.89411616154578</v>
      </c>
      <c r="C651">
        <v>190.5896459714246</v>
      </c>
    </row>
    <row r="652" spans="1:3">
      <c r="A652" s="22">
        <v>42837</v>
      </c>
      <c r="B652">
        <v>258.61839996080914</v>
      </c>
      <c r="C652">
        <v>189.05756861967268</v>
      </c>
    </row>
    <row r="653" spans="1:3">
      <c r="A653" s="22">
        <v>42838</v>
      </c>
      <c r="B653">
        <v>257.80484946407557</v>
      </c>
      <c r="C653">
        <v>179.20146917151959</v>
      </c>
    </row>
    <row r="654" spans="1:3">
      <c r="A654" s="22">
        <v>42842</v>
      </c>
      <c r="B654">
        <v>253.99042734389008</v>
      </c>
      <c r="C654">
        <v>186.62268881415372</v>
      </c>
    </row>
    <row r="655" spans="1:3">
      <c r="A655" s="22">
        <v>42843</v>
      </c>
      <c r="B655">
        <v>256.24860133541029</v>
      </c>
      <c r="C655">
        <v>192.1110990677679</v>
      </c>
    </row>
    <row r="656" spans="1:3">
      <c r="A656" s="22">
        <v>42844</v>
      </c>
      <c r="B656">
        <v>260.18966234210995</v>
      </c>
      <c r="C656">
        <v>191.60855282508453</v>
      </c>
    </row>
    <row r="657" spans="1:3">
      <c r="A657" s="22">
        <v>42845</v>
      </c>
      <c r="B657">
        <v>259.96426416400561</v>
      </c>
      <c r="C657">
        <v>197.49251438413353</v>
      </c>
    </row>
    <row r="658" spans="1:3">
      <c r="A658" s="22">
        <v>42846</v>
      </c>
      <c r="B658">
        <v>263.90105418187545</v>
      </c>
      <c r="C658">
        <v>195.1667899124345</v>
      </c>
    </row>
    <row r="659" spans="1:3">
      <c r="A659" s="22">
        <v>42849</v>
      </c>
      <c r="B659">
        <v>259.65302505636333</v>
      </c>
      <c r="C659">
        <v>204.02643002071082</v>
      </c>
    </row>
    <row r="660" spans="1:3">
      <c r="A660" s="22">
        <v>42850</v>
      </c>
      <c r="B660">
        <v>268.41522706666927</v>
      </c>
      <c r="C660">
        <v>208.96381768540613</v>
      </c>
    </row>
    <row r="661" spans="1:3">
      <c r="A661" s="22">
        <v>42851</v>
      </c>
      <c r="B661">
        <v>271.75097280641211</v>
      </c>
      <c r="C661">
        <v>214.04108627700259</v>
      </c>
    </row>
    <row r="662" spans="1:3">
      <c r="A662" s="22">
        <v>42852</v>
      </c>
      <c r="B662">
        <v>275.16184261444153</v>
      </c>
      <c r="C662">
        <v>226.21408191919434</v>
      </c>
    </row>
    <row r="663" spans="1:3">
      <c r="A663" s="22">
        <v>42853</v>
      </c>
      <c r="B663">
        <v>282.85936462136783</v>
      </c>
      <c r="C663">
        <v>225.70842423058241</v>
      </c>
    </row>
    <row r="664" spans="1:3">
      <c r="A664" s="22">
        <v>42856</v>
      </c>
      <c r="B664">
        <v>289.41923146697479</v>
      </c>
      <c r="C664">
        <v>261.61071312014974</v>
      </c>
    </row>
    <row r="665" spans="1:3">
      <c r="A665" s="22">
        <v>42857</v>
      </c>
      <c r="B665">
        <v>305.03107909081808</v>
      </c>
      <c r="C665">
        <v>273.01137704498035</v>
      </c>
    </row>
    <row r="666" spans="1:3">
      <c r="A666" s="22">
        <v>42858</v>
      </c>
      <c r="B666">
        <v>312.06102753409925</v>
      </c>
      <c r="C666">
        <v>286.92477334179551</v>
      </c>
    </row>
    <row r="667" spans="1:3">
      <c r="A667" s="22">
        <v>42859</v>
      </c>
      <c r="B667">
        <v>319.99036761830672</v>
      </c>
      <c r="C667">
        <v>305.14911006551824</v>
      </c>
    </row>
    <row r="668" spans="1:3">
      <c r="A668" s="22">
        <v>42860</v>
      </c>
      <c r="B668">
        <v>330.75531672210252</v>
      </c>
      <c r="C668">
        <v>312.10183810136965</v>
      </c>
    </row>
    <row r="669" spans="1:3">
      <c r="A669" s="22">
        <v>42863</v>
      </c>
      <c r="B669">
        <v>342.78673518663322</v>
      </c>
      <c r="C669">
        <v>379.27624955673735</v>
      </c>
    </row>
    <row r="670" spans="1:3">
      <c r="A670" s="22">
        <v>42864</v>
      </c>
      <c r="B670">
        <v>370.04146343014162</v>
      </c>
      <c r="C670">
        <v>393.2358269186177</v>
      </c>
    </row>
    <row r="671" spans="1:3">
      <c r="A671" s="22">
        <v>42865</v>
      </c>
      <c r="B671">
        <v>377.04565435698152</v>
      </c>
      <c r="C671">
        <v>407.3353297826377</v>
      </c>
    </row>
    <row r="672" spans="1:3">
      <c r="A672" s="22">
        <v>42866</v>
      </c>
      <c r="B672">
        <v>382.16516869663172</v>
      </c>
      <c r="C672">
        <v>435.20183122328052</v>
      </c>
    </row>
    <row r="673" spans="1:3">
      <c r="A673" s="22">
        <v>42867</v>
      </c>
      <c r="B673">
        <v>396.20145676244482</v>
      </c>
      <c r="C673">
        <v>376.52050351292206</v>
      </c>
    </row>
    <row r="674" spans="1:3">
      <c r="A674" s="22">
        <v>42870</v>
      </c>
      <c r="B674">
        <v>388.19052054962975</v>
      </c>
      <c r="C674">
        <v>382.49852874694602</v>
      </c>
    </row>
    <row r="675" spans="1:3">
      <c r="A675" s="22">
        <v>42871</v>
      </c>
      <c r="B675">
        <v>373.86445371588627</v>
      </c>
      <c r="C675">
        <v>380.6178803235448</v>
      </c>
    </row>
    <row r="676" spans="1:3">
      <c r="A676" s="22">
        <v>42872</v>
      </c>
      <c r="B676">
        <v>370.65107587382784</v>
      </c>
      <c r="C676">
        <v>426.40927101093871</v>
      </c>
    </row>
    <row r="677" spans="1:3">
      <c r="A677" s="22">
        <v>42873</v>
      </c>
      <c r="B677">
        <v>390.39288211688313</v>
      </c>
      <c r="C677">
        <v>449.24414038524594</v>
      </c>
    </row>
    <row r="678" spans="1:3">
      <c r="A678" s="22">
        <v>42874</v>
      </c>
      <c r="B678">
        <v>407.27979366957499</v>
      </c>
      <c r="C678">
        <v>496.21235727392252</v>
      </c>
    </row>
    <row r="679" spans="1:3">
      <c r="A679" s="22">
        <v>42877</v>
      </c>
      <c r="B679">
        <v>438.58076168124029</v>
      </c>
      <c r="C679">
        <v>588.60445841725152</v>
      </c>
    </row>
    <row r="680" spans="1:3">
      <c r="A680" s="22">
        <v>42878</v>
      </c>
      <c r="B680">
        <v>470.42913664501242</v>
      </c>
      <c r="C680">
        <v>668.02833036592097</v>
      </c>
    </row>
    <row r="681" spans="1:3">
      <c r="A681" s="22">
        <v>42879</v>
      </c>
      <c r="B681">
        <v>498.29350352010658</v>
      </c>
      <c r="C681">
        <v>738.74173605972715</v>
      </c>
    </row>
    <row r="682" spans="1:3">
      <c r="A682" s="22">
        <v>42880</v>
      </c>
      <c r="B682">
        <v>525.09743540740624</v>
      </c>
      <c r="C682">
        <v>654.66466959215131</v>
      </c>
    </row>
    <row r="683" spans="1:3">
      <c r="A683" s="22">
        <v>42881</v>
      </c>
      <c r="B683">
        <v>498.19042107854244</v>
      </c>
      <c r="C683">
        <v>596.19152595522041</v>
      </c>
    </row>
    <row r="684" spans="1:3">
      <c r="A684" s="22">
        <v>42885</v>
      </c>
      <c r="B684">
        <v>484.12413048070289</v>
      </c>
      <c r="C684">
        <v>581.1930926910635</v>
      </c>
    </row>
    <row r="685" spans="1:3">
      <c r="A685" s="22">
        <v>42886</v>
      </c>
      <c r="B685">
        <v>469.49106934024741</v>
      </c>
      <c r="C685">
        <v>640.26626501783778</v>
      </c>
    </row>
    <row r="686" spans="1:3">
      <c r="A686" s="22">
        <v>42887</v>
      </c>
      <c r="B686">
        <v>491.20129678013717</v>
      </c>
      <c r="C686">
        <v>708.07231574096704</v>
      </c>
    </row>
    <row r="687" spans="1:3">
      <c r="A687" s="22">
        <v>42888</v>
      </c>
      <c r="B687">
        <v>516.0368598464014</v>
      </c>
      <c r="C687">
        <v>755.27158488847977</v>
      </c>
    </row>
    <row r="688" spans="1:3">
      <c r="A688" s="22">
        <v>42891</v>
      </c>
      <c r="B688">
        <v>539.29898564777318</v>
      </c>
      <c r="C688">
        <v>875.13637158781637</v>
      </c>
    </row>
    <row r="689" spans="1:3">
      <c r="A689" s="22">
        <v>42892</v>
      </c>
      <c r="B689">
        <v>577.60204848104013</v>
      </c>
      <c r="C689">
        <v>989.73252670122042</v>
      </c>
    </row>
    <row r="690" spans="1:3">
      <c r="A690" s="22">
        <v>42893</v>
      </c>
      <c r="B690">
        <v>615.92649287566564</v>
      </c>
      <c r="C690">
        <v>898.81431311451263</v>
      </c>
    </row>
    <row r="691" spans="1:3">
      <c r="A691" s="22">
        <v>42894</v>
      </c>
      <c r="B691">
        <v>583.96654565381391</v>
      </c>
      <c r="C691">
        <v>946.83770671991692</v>
      </c>
    </row>
    <row r="692" spans="1:3">
      <c r="A692" s="22">
        <v>42895</v>
      </c>
      <c r="B692">
        <v>602.63077993399168</v>
      </c>
      <c r="C692">
        <v>958.7933446116399</v>
      </c>
    </row>
    <row r="693" spans="1:3">
      <c r="A693" s="22">
        <v>42898</v>
      </c>
      <c r="B693">
        <v>633.92317978009783</v>
      </c>
      <c r="C693">
        <v>846.78925899939873</v>
      </c>
    </row>
    <row r="694" spans="1:3">
      <c r="A694" s="22">
        <v>42899</v>
      </c>
      <c r="B694">
        <v>575.47048740278956</v>
      </c>
      <c r="C694">
        <v>883.04285640660885</v>
      </c>
    </row>
    <row r="695" spans="1:3">
      <c r="A695" s="22">
        <v>42900</v>
      </c>
      <c r="B695">
        <v>583.19161844511984</v>
      </c>
      <c r="C695">
        <v>745.83621798106412</v>
      </c>
    </row>
    <row r="696" spans="1:3">
      <c r="A696" s="22">
        <v>42901</v>
      </c>
      <c r="B696">
        <v>536.54714742572924</v>
      </c>
      <c r="C696">
        <v>720.71539721150805</v>
      </c>
    </row>
    <row r="697" spans="1:3">
      <c r="A697" s="22">
        <v>42902</v>
      </c>
      <c r="B697">
        <v>530.10535130107723</v>
      </c>
      <c r="C697">
        <v>752.03844982063026</v>
      </c>
    </row>
    <row r="698" spans="1:3">
      <c r="A698" s="22">
        <v>42905</v>
      </c>
      <c r="B698">
        <v>547.16182241970716</v>
      </c>
      <c r="C698">
        <v>794.01457351069018</v>
      </c>
    </row>
    <row r="699" spans="1:3">
      <c r="A699" s="22">
        <v>42906</v>
      </c>
      <c r="B699">
        <v>556.22669537209629</v>
      </c>
      <c r="C699">
        <v>874.79955410735033</v>
      </c>
    </row>
    <row r="700" spans="1:3">
      <c r="A700" s="22">
        <v>42907</v>
      </c>
      <c r="B700">
        <v>581.59244985168561</v>
      </c>
      <c r="C700">
        <v>853.49260341510194</v>
      </c>
    </row>
    <row r="701" spans="1:3">
      <c r="A701" s="22">
        <v>42908</v>
      </c>
      <c r="B701">
        <v>577.64282025011698</v>
      </c>
      <c r="C701">
        <v>863.55574045561104</v>
      </c>
    </row>
    <row r="702" spans="1:3">
      <c r="A702" s="22">
        <v>42909</v>
      </c>
      <c r="B702">
        <v>581.14385456696812</v>
      </c>
      <c r="C702">
        <v>888.47704412423593</v>
      </c>
    </row>
    <row r="703" spans="1:3">
      <c r="A703" s="22">
        <v>42912</v>
      </c>
      <c r="B703">
        <v>556.0785959312152</v>
      </c>
      <c r="C703">
        <v>715.53000778244245</v>
      </c>
    </row>
    <row r="704" spans="1:3">
      <c r="A704" s="22">
        <v>42913</v>
      </c>
      <c r="B704">
        <v>532.01146182542448</v>
      </c>
      <c r="C704">
        <v>758.01052026573984</v>
      </c>
    </row>
    <row r="705" spans="1:3">
      <c r="A705" s="22">
        <v>42914</v>
      </c>
      <c r="B705">
        <v>548.02044207690187</v>
      </c>
      <c r="C705">
        <v>771.0213186119621</v>
      </c>
    </row>
    <row r="706" spans="1:3">
      <c r="A706" s="22">
        <v>42915</v>
      </c>
      <c r="B706">
        <v>551.13938442130882</v>
      </c>
      <c r="C706">
        <v>749.52001283915456</v>
      </c>
    </row>
    <row r="707" spans="1:3">
      <c r="A707" s="22">
        <v>42916</v>
      </c>
      <c r="B707">
        <v>545.0603424371817</v>
      </c>
      <c r="C707">
        <v>714.74798151590244</v>
      </c>
    </row>
    <row r="708" spans="1:3">
      <c r="A708" s="22">
        <v>42919</v>
      </c>
      <c r="B708">
        <v>536.32819533470126</v>
      </c>
      <c r="C708">
        <v>762.2712730682988</v>
      </c>
    </row>
    <row r="709" spans="1:3">
      <c r="A709" s="22">
        <v>42921</v>
      </c>
      <c r="B709">
        <v>558.71886189517954</v>
      </c>
      <c r="C709">
        <v>784.46961666015682</v>
      </c>
    </row>
    <row r="710" spans="1:3">
      <c r="A710" s="22">
        <v>42922</v>
      </c>
      <c r="B710">
        <v>559.8415030185181</v>
      </c>
      <c r="C710">
        <v>788.16533314628748</v>
      </c>
    </row>
    <row r="711" spans="1:3">
      <c r="A711" s="22">
        <v>42923</v>
      </c>
      <c r="B711">
        <v>559.94668177997539</v>
      </c>
      <c r="C711">
        <v>733.57925306873256</v>
      </c>
    </row>
    <row r="712" spans="1:3">
      <c r="A712" s="22">
        <v>42926</v>
      </c>
      <c r="B712">
        <v>542.05732233269259</v>
      </c>
      <c r="C712">
        <v>648.08126921133623</v>
      </c>
    </row>
    <row r="713" spans="1:3">
      <c r="A713" s="22">
        <v>42927</v>
      </c>
      <c r="B713">
        <v>512.14299050795535</v>
      </c>
      <c r="C713">
        <v>628.86892245286106</v>
      </c>
    </row>
    <row r="714" spans="1:3">
      <c r="A714" s="22">
        <v>42928</v>
      </c>
      <c r="B714">
        <v>500.74054872158462</v>
      </c>
      <c r="C714">
        <v>661.49734682925089</v>
      </c>
    </row>
    <row r="715" spans="1:3">
      <c r="A715" s="22">
        <v>42929</v>
      </c>
      <c r="B715">
        <v>515.7513520673009</v>
      </c>
      <c r="C715">
        <v>638.69713391888229</v>
      </c>
    </row>
    <row r="716" spans="1:3">
      <c r="A716" s="22">
        <v>42930</v>
      </c>
      <c r="B716">
        <v>506.71226303390756</v>
      </c>
      <c r="C716">
        <v>571.00870100018881</v>
      </c>
    </row>
    <row r="717" spans="1:3">
      <c r="A717" s="22">
        <v>42933</v>
      </c>
      <c r="B717">
        <v>414.84637939860278</v>
      </c>
      <c r="C717">
        <v>568.15932038992594</v>
      </c>
    </row>
    <row r="718" spans="1:3">
      <c r="A718" s="22">
        <v>42934</v>
      </c>
      <c r="B718">
        <v>479.43604847744257</v>
      </c>
      <c r="C718">
        <v>614.09436366114289</v>
      </c>
    </row>
    <row r="719" spans="1:3">
      <c r="A719" s="22">
        <v>42935</v>
      </c>
      <c r="B719">
        <v>498.66055505201564</v>
      </c>
      <c r="C719">
        <v>589.81701710256857</v>
      </c>
    </row>
    <row r="720" spans="1:3">
      <c r="A720" s="22">
        <v>42936</v>
      </c>
      <c r="B720">
        <v>487.24302044931073</v>
      </c>
      <c r="C720">
        <v>871.94204187102923</v>
      </c>
    </row>
    <row r="721" spans="1:3">
      <c r="A721" s="22">
        <v>42937</v>
      </c>
      <c r="B721">
        <v>609.2786364048286</v>
      </c>
      <c r="C721">
        <v>778.91826361822234</v>
      </c>
    </row>
    <row r="722" spans="1:3">
      <c r="A722" s="22">
        <v>42940</v>
      </c>
      <c r="B722">
        <v>586.58747378585883</v>
      </c>
      <c r="C722">
        <v>829.313001929797</v>
      </c>
    </row>
    <row r="723" spans="1:3">
      <c r="A723" s="22">
        <v>42941</v>
      </c>
      <c r="B723">
        <v>591.91092617855645</v>
      </c>
      <c r="C723">
        <v>721.64741901358173</v>
      </c>
    </row>
    <row r="724" spans="1:3">
      <c r="A724" s="22">
        <v>42942</v>
      </c>
      <c r="B724">
        <v>553.33100272475644</v>
      </c>
      <c r="C724">
        <v>695.06108048117358</v>
      </c>
    </row>
    <row r="725" spans="1:3">
      <c r="A725" s="22">
        <v>42943</v>
      </c>
      <c r="B725">
        <v>544.9465691076108</v>
      </c>
      <c r="C725">
        <v>773.03763417189714</v>
      </c>
    </row>
    <row r="726" spans="1:3">
      <c r="A726" s="22">
        <v>42944</v>
      </c>
      <c r="B726">
        <v>575.21720920045129</v>
      </c>
      <c r="C726">
        <v>852.17731233977293</v>
      </c>
    </row>
    <row r="727" spans="1:3">
      <c r="A727" s="22">
        <v>42947</v>
      </c>
      <c r="B727">
        <v>593.14304324008162</v>
      </c>
      <c r="C727">
        <v>891.91705360443189</v>
      </c>
    </row>
    <row r="728" spans="1:3">
      <c r="A728" s="22">
        <v>42948</v>
      </c>
      <c r="B728">
        <v>616.33866594383483</v>
      </c>
      <c r="C728">
        <v>794.17589354440224</v>
      </c>
    </row>
    <row r="729" spans="1:3">
      <c r="A729" s="22">
        <v>42949</v>
      </c>
      <c r="B729">
        <v>585.39183131668119</v>
      </c>
      <c r="C729">
        <v>789.47263779106902</v>
      </c>
    </row>
    <row r="730" spans="1:3">
      <c r="A730" s="22">
        <v>42950</v>
      </c>
      <c r="B730">
        <v>581.62038225171864</v>
      </c>
      <c r="C730">
        <v>843.98829717996091</v>
      </c>
    </row>
    <row r="731" spans="1:3">
      <c r="A731" s="22">
        <v>42951</v>
      </c>
      <c r="B731">
        <v>602.52130399580506</v>
      </c>
      <c r="C731">
        <v>898.55917596519168</v>
      </c>
    </row>
    <row r="732" spans="1:3">
      <c r="A732" s="22">
        <v>42954</v>
      </c>
      <c r="B732">
        <v>689.63902178544311</v>
      </c>
      <c r="C732">
        <v>1197.7029402542425</v>
      </c>
    </row>
    <row r="733" spans="1:3">
      <c r="A733" s="22">
        <v>42955</v>
      </c>
      <c r="B733">
        <v>723.43427904263922</v>
      </c>
      <c r="C733">
        <v>1226.3600717312347</v>
      </c>
    </row>
    <row r="734" spans="1:3">
      <c r="A734" s="22">
        <v>42956</v>
      </c>
      <c r="B734">
        <v>734.20564783095699</v>
      </c>
      <c r="C734">
        <v>1170.3916932010857</v>
      </c>
    </row>
    <row r="735" spans="1:3">
      <c r="A735" s="22">
        <v>42957</v>
      </c>
      <c r="B735">
        <v>717.34239768946816</v>
      </c>
      <c r="C735">
        <v>1197.1717588719744</v>
      </c>
    </row>
    <row r="736" spans="1:3">
      <c r="A736" s="22">
        <v>42958</v>
      </c>
      <c r="B736">
        <v>724.20705755564109</v>
      </c>
      <c r="C736">
        <v>1387.4684158516393</v>
      </c>
    </row>
    <row r="737" spans="1:3">
      <c r="A737" s="22">
        <v>42961</v>
      </c>
      <c r="B737">
        <v>872.80836806596517</v>
      </c>
      <c r="C737">
        <v>1899.1985613229265</v>
      </c>
    </row>
    <row r="738" spans="1:3">
      <c r="A738" s="22">
        <v>42962</v>
      </c>
      <c r="B738">
        <v>928.80971785041106</v>
      </c>
      <c r="C738">
        <v>1772.8107572055594</v>
      </c>
    </row>
    <row r="739" spans="1:3">
      <c r="A739" s="22">
        <v>42963</v>
      </c>
      <c r="B739">
        <v>901.62358923906925</v>
      </c>
      <c r="C739">
        <v>1937.2661324195255</v>
      </c>
    </row>
    <row r="740" spans="1:3">
      <c r="A740" s="22">
        <v>42964</v>
      </c>
      <c r="B740">
        <v>941.14157978297919</v>
      </c>
      <c r="C740">
        <v>1896.8311158833712</v>
      </c>
    </row>
    <row r="741" spans="1:3">
      <c r="A741" s="22">
        <v>42965</v>
      </c>
      <c r="B741">
        <v>928.24079861210316</v>
      </c>
      <c r="C741">
        <v>1746.3855211318082</v>
      </c>
    </row>
    <row r="742" spans="1:3">
      <c r="A742" s="22">
        <v>42968</v>
      </c>
      <c r="B742">
        <v>878.04162954728668</v>
      </c>
      <c r="C742">
        <v>1612.0490406667827</v>
      </c>
    </row>
    <row r="743" spans="1:3">
      <c r="A743" s="22">
        <v>42969</v>
      </c>
      <c r="B743">
        <v>858.26549762223101</v>
      </c>
      <c r="C743">
        <v>1691.0786585539138</v>
      </c>
    </row>
    <row r="744" spans="1:3">
      <c r="A744" s="22">
        <v>42970</v>
      </c>
      <c r="B744">
        <v>877.72609326291513</v>
      </c>
      <c r="C744">
        <v>1732.5669045942275</v>
      </c>
    </row>
    <row r="745" spans="1:3">
      <c r="A745" s="22">
        <v>42971</v>
      </c>
      <c r="B745">
        <v>888.1561944383194</v>
      </c>
      <c r="C745">
        <v>1884.8401132167246</v>
      </c>
    </row>
    <row r="746" spans="1:3">
      <c r="A746" s="22">
        <v>42972</v>
      </c>
      <c r="B746">
        <v>930.06106799225745</v>
      </c>
      <c r="C746">
        <v>1916.3062169622594</v>
      </c>
    </row>
    <row r="747" spans="1:3">
      <c r="A747" s="22">
        <v>42975</v>
      </c>
      <c r="B747">
        <v>941.14378085447061</v>
      </c>
      <c r="C747">
        <v>1924.8942552872361</v>
      </c>
    </row>
    <row r="748" spans="1:3">
      <c r="A748" s="22">
        <v>42976</v>
      </c>
      <c r="B748">
        <v>942.16548801728209</v>
      </c>
      <c r="C748">
        <v>2096.7076344062002</v>
      </c>
    </row>
    <row r="749" spans="1:3">
      <c r="A749" s="22">
        <v>42977</v>
      </c>
      <c r="B749">
        <v>981.05020470630291</v>
      </c>
      <c r="C749">
        <v>2083.4349333837408</v>
      </c>
    </row>
    <row r="750" spans="1:3">
      <c r="A750" s="22">
        <v>42978</v>
      </c>
      <c r="B750">
        <v>977.87974754366837</v>
      </c>
      <c r="C750">
        <v>2208.7537216807864</v>
      </c>
    </row>
    <row r="751" spans="1:3">
      <c r="A751" s="22">
        <v>42979</v>
      </c>
      <c r="B751">
        <v>1009.2558396236203</v>
      </c>
      <c r="C751">
        <v>2385.1402221672693</v>
      </c>
    </row>
    <row r="752" spans="1:3">
      <c r="A752" s="22">
        <v>42983</v>
      </c>
      <c r="B752">
        <v>907.62323595142516</v>
      </c>
      <c r="C752">
        <v>1881.0673158701338</v>
      </c>
    </row>
    <row r="753" spans="1:3">
      <c r="A753" s="22">
        <v>42984</v>
      </c>
      <c r="B753">
        <v>939.4565178842081</v>
      </c>
      <c r="C753">
        <v>2070.0312542602228</v>
      </c>
    </row>
    <row r="754" spans="1:3">
      <c r="A754" s="22">
        <v>42985</v>
      </c>
      <c r="B754">
        <v>985.08148281227841</v>
      </c>
      <c r="C754">
        <v>2071.8159871979933</v>
      </c>
    </row>
    <row r="755" spans="1:3">
      <c r="A755" s="22">
        <v>42986</v>
      </c>
      <c r="B755">
        <v>988.52025861778623</v>
      </c>
      <c r="C755">
        <v>1736.836219321103</v>
      </c>
    </row>
    <row r="756" spans="1:3">
      <c r="A756" s="22">
        <v>42989</v>
      </c>
      <c r="B756">
        <v>884.90849069960575</v>
      </c>
      <c r="C756">
        <v>1680.4237075830017</v>
      </c>
    </row>
    <row r="757" spans="1:3">
      <c r="A757" s="22">
        <v>42990</v>
      </c>
      <c r="B757">
        <v>894.87055400677491</v>
      </c>
      <c r="C757">
        <v>1655.2571311087147</v>
      </c>
    </row>
    <row r="758" spans="1:3">
      <c r="A758" s="22">
        <v>42991</v>
      </c>
      <c r="B758">
        <v>886.94980849068111</v>
      </c>
      <c r="C758">
        <v>1455.7923387218782</v>
      </c>
    </row>
    <row r="759" spans="1:3">
      <c r="A759" s="22">
        <v>42992</v>
      </c>
      <c r="B759">
        <v>831.86724034022507</v>
      </c>
      <c r="C759">
        <v>909.70180101703943</v>
      </c>
    </row>
    <row r="760" spans="1:3">
      <c r="A760" s="22">
        <v>42993</v>
      </c>
      <c r="B760">
        <v>679.66186566193971</v>
      </c>
      <c r="C760">
        <v>1187.6504434681895</v>
      </c>
    </row>
    <row r="761" spans="1:3">
      <c r="A761" s="22">
        <v>42996</v>
      </c>
      <c r="B761">
        <v>770.84513507840938</v>
      </c>
      <c r="C761">
        <v>1466.1408478350932</v>
      </c>
    </row>
    <row r="762" spans="1:3">
      <c r="A762" s="22">
        <v>42997</v>
      </c>
      <c r="B762">
        <v>874.45905169228195</v>
      </c>
      <c r="C762">
        <v>1364.5071513464836</v>
      </c>
    </row>
    <row r="763" spans="1:3">
      <c r="A763" s="22">
        <v>42998</v>
      </c>
      <c r="B763">
        <v>840.66594313077803</v>
      </c>
      <c r="C763">
        <v>1350.822537673939</v>
      </c>
    </row>
    <row r="764" spans="1:3">
      <c r="A764" s="22">
        <v>42999</v>
      </c>
      <c r="B764">
        <v>837.46970226380267</v>
      </c>
      <c r="C764">
        <v>1160.2400630142854</v>
      </c>
    </row>
    <row r="765" spans="1:3">
      <c r="A765" s="22">
        <v>43000</v>
      </c>
      <c r="B765">
        <v>778.77232646692471</v>
      </c>
      <c r="C765">
        <v>1159.6302056160582</v>
      </c>
    </row>
    <row r="766" spans="1:3">
      <c r="A766" s="22">
        <v>43003</v>
      </c>
      <c r="B766">
        <v>790.26925612674597</v>
      </c>
      <c r="C766">
        <v>1347.5740531204551</v>
      </c>
    </row>
    <row r="767" spans="1:3">
      <c r="A767" s="22">
        <v>43004</v>
      </c>
      <c r="B767">
        <v>843.25249299036864</v>
      </c>
      <c r="C767">
        <v>1323.9729778967946</v>
      </c>
    </row>
    <row r="768" spans="1:3">
      <c r="A768" s="22">
        <v>43005</v>
      </c>
      <c r="B768">
        <v>835.63868940518762</v>
      </c>
      <c r="C768">
        <v>1533.2484472663939</v>
      </c>
    </row>
    <row r="769" spans="1:3">
      <c r="A769" s="22">
        <v>43006</v>
      </c>
      <c r="B769">
        <v>900.93455533571205</v>
      </c>
      <c r="C769">
        <v>1513.7957538894379</v>
      </c>
    </row>
    <row r="770" spans="1:3">
      <c r="A770" s="22">
        <v>43007</v>
      </c>
      <c r="B770">
        <v>895.45875870120335</v>
      </c>
      <c r="C770">
        <v>1504.8284379897407</v>
      </c>
    </row>
    <row r="771" spans="1:3">
      <c r="A771" s="22">
        <v>43010</v>
      </c>
      <c r="B771">
        <v>943.58223148783497</v>
      </c>
      <c r="C771">
        <v>1681.921524222889</v>
      </c>
    </row>
    <row r="772" spans="1:3">
      <c r="A772" s="22">
        <v>43011</v>
      </c>
      <c r="B772">
        <v>946.29759511753127</v>
      </c>
      <c r="C772">
        <v>1611.2967760676479</v>
      </c>
    </row>
    <row r="773" spans="1:3">
      <c r="A773" s="22">
        <v>43012</v>
      </c>
      <c r="B773">
        <v>927.17402228883043</v>
      </c>
      <c r="C773">
        <v>1544.9860686118695</v>
      </c>
    </row>
    <row r="774" spans="1:3">
      <c r="A774" s="22">
        <v>43013</v>
      </c>
      <c r="B774">
        <v>907.96450377899316</v>
      </c>
      <c r="C774">
        <v>1616.8209156656992</v>
      </c>
    </row>
    <row r="775" spans="1:3">
      <c r="A775" s="22">
        <v>43014</v>
      </c>
      <c r="B775">
        <v>928.26658231644387</v>
      </c>
      <c r="C775">
        <v>1647.9459782411425</v>
      </c>
    </row>
    <row r="776" spans="1:3">
      <c r="A776" s="22">
        <v>43017</v>
      </c>
      <c r="B776">
        <v>990.5293994225533</v>
      </c>
      <c r="C776">
        <v>1949.42758740255</v>
      </c>
    </row>
    <row r="777" spans="1:3">
      <c r="A777" s="22">
        <v>43018</v>
      </c>
      <c r="B777">
        <v>1025.2369398508638</v>
      </c>
      <c r="C777">
        <v>1956.9129713984662</v>
      </c>
    </row>
    <row r="778" spans="1:3">
      <c r="A778" s="22">
        <v>43019</v>
      </c>
      <c r="B778">
        <v>1028.0360483048601</v>
      </c>
      <c r="C778">
        <v>1992.6592381221849</v>
      </c>
    </row>
    <row r="779" spans="1:3">
      <c r="A779" s="22">
        <v>43020</v>
      </c>
      <c r="B779">
        <v>1036.6930977416082</v>
      </c>
      <c r="C779">
        <v>2504.2252807481345</v>
      </c>
    </row>
    <row r="780" spans="1:3">
      <c r="A780" s="22">
        <v>43021</v>
      </c>
      <c r="B780">
        <v>1172.9088300003357</v>
      </c>
      <c r="C780">
        <v>2687.5323601420196</v>
      </c>
    </row>
    <row r="781" spans="1:3">
      <c r="A781" s="22">
        <v>43024</v>
      </c>
      <c r="B781">
        <v>1220.8648131383679</v>
      </c>
      <c r="C781">
        <v>2760.5587528440969</v>
      </c>
    </row>
    <row r="782" spans="1:3">
      <c r="A782" s="22">
        <v>43025</v>
      </c>
      <c r="B782">
        <v>1232.4583795819867</v>
      </c>
      <c r="C782">
        <v>2643.8467960173525</v>
      </c>
    </row>
    <row r="783" spans="1:3">
      <c r="A783" s="22">
        <v>43026</v>
      </c>
      <c r="B783">
        <v>1202.8874640658551</v>
      </c>
      <c r="C783">
        <v>2628.9743854460421</v>
      </c>
    </row>
    <row r="784" spans="1:3">
      <c r="A784" s="22">
        <v>43027</v>
      </c>
      <c r="B784">
        <v>1198.5772813952528</v>
      </c>
      <c r="C784">
        <v>2738.888902016844</v>
      </c>
    </row>
    <row r="785" spans="1:3">
      <c r="A785" s="22">
        <v>43028</v>
      </c>
      <c r="B785">
        <v>1225.2738334496039</v>
      </c>
      <c r="C785">
        <v>3028.6131439958453</v>
      </c>
    </row>
    <row r="786" spans="1:3">
      <c r="A786" s="22">
        <v>43031</v>
      </c>
      <c r="B786">
        <v>1289.2174152777552</v>
      </c>
      <c r="C786">
        <v>2945.1479321651354</v>
      </c>
    </row>
    <row r="787" spans="1:3">
      <c r="A787" s="22">
        <v>43032</v>
      </c>
      <c r="B787">
        <v>1274.0885412110838</v>
      </c>
      <c r="C787">
        <v>2543.2440481582589</v>
      </c>
    </row>
    <row r="788" spans="1:3">
      <c r="A788" s="22">
        <v>43033</v>
      </c>
      <c r="B788">
        <v>1185.8825605705615</v>
      </c>
      <c r="C788">
        <v>2748.6661743967729</v>
      </c>
    </row>
    <row r="789" spans="1:3">
      <c r="A789" s="22">
        <v>43034</v>
      </c>
      <c r="B789">
        <v>1233.8257565006943</v>
      </c>
      <c r="C789">
        <v>2894.9600332520708</v>
      </c>
    </row>
    <row r="790" spans="1:3">
      <c r="A790" s="22">
        <v>43035</v>
      </c>
      <c r="B790">
        <v>1266.4082343136295</v>
      </c>
      <c r="C790">
        <v>2772.4766112175275</v>
      </c>
    </row>
    <row r="791" spans="1:3">
      <c r="A791" s="22">
        <v>43038</v>
      </c>
      <c r="B791">
        <v>1312.582623735346</v>
      </c>
      <c r="C791">
        <v>3106.1179215042084</v>
      </c>
    </row>
    <row r="792" spans="1:3">
      <c r="A792" s="22">
        <v>43039</v>
      </c>
      <c r="B792">
        <v>1316.2682318707707</v>
      </c>
      <c r="C792">
        <v>3447.3993844883012</v>
      </c>
    </row>
    <row r="793" spans="1:3">
      <c r="A793" s="22">
        <v>43040</v>
      </c>
      <c r="B793">
        <v>1382.5859095010503</v>
      </c>
      <c r="C793">
        <v>3764.8094583017732</v>
      </c>
    </row>
    <row r="794" spans="1:3">
      <c r="A794" s="22">
        <v>43041</v>
      </c>
      <c r="B794">
        <v>1454.8816427791307</v>
      </c>
      <c r="C794">
        <v>4109.7386171972385</v>
      </c>
    </row>
    <row r="795" spans="1:3">
      <c r="A795" s="22">
        <v>43042</v>
      </c>
      <c r="B795">
        <v>1521.373098588379</v>
      </c>
      <c r="C795">
        <v>4258.4253159332429</v>
      </c>
    </row>
    <row r="796" spans="1:3">
      <c r="A796" s="22">
        <v>43045</v>
      </c>
      <c r="B796">
        <v>1589.1376007849362</v>
      </c>
      <c r="C796">
        <v>4037.4479422669506</v>
      </c>
    </row>
    <row r="797" spans="1:3">
      <c r="A797" s="22">
        <v>43046</v>
      </c>
      <c r="B797">
        <v>1507.5429496471045</v>
      </c>
      <c r="C797">
        <v>4175.906291160919</v>
      </c>
    </row>
    <row r="798" spans="1:3">
      <c r="A798" s="22">
        <v>43047</v>
      </c>
      <c r="B798">
        <v>1532.9322867595433</v>
      </c>
      <c r="C798">
        <v>4543.0484198131717</v>
      </c>
    </row>
    <row r="799" spans="1:3">
      <c r="A799" s="22">
        <v>43048</v>
      </c>
      <c r="B799">
        <v>1598.4986721897776</v>
      </c>
      <c r="C799">
        <v>4156.5272023344796</v>
      </c>
    </row>
    <row r="800" spans="1:3">
      <c r="A800" s="22">
        <v>43049</v>
      </c>
      <c r="B800">
        <v>1539.8763940586318</v>
      </c>
      <c r="C800">
        <v>3543.7341690553112</v>
      </c>
    </row>
    <row r="801" spans="1:3">
      <c r="A801" s="22">
        <v>43052</v>
      </c>
      <c r="B801">
        <v>1274.6745448340209</v>
      </c>
      <c r="C801">
        <v>3478.9042506279498</v>
      </c>
    </row>
    <row r="802" spans="1:3">
      <c r="A802" s="22">
        <v>43053</v>
      </c>
      <c r="B802">
        <v>1408.4539227792768</v>
      </c>
      <c r="C802">
        <v>3558.6081539201755</v>
      </c>
    </row>
    <row r="803" spans="1:3">
      <c r="A803" s="22">
        <v>43054</v>
      </c>
      <c r="B803">
        <v>1424.1837889629312</v>
      </c>
      <c r="C803">
        <v>4286.4304506310909</v>
      </c>
    </row>
    <row r="804" spans="1:3">
      <c r="A804" s="22">
        <v>43055</v>
      </c>
      <c r="B804">
        <v>1571.9695048177728</v>
      </c>
      <c r="C804">
        <v>4936.6378591787288</v>
      </c>
    </row>
    <row r="805" spans="1:3">
      <c r="A805" s="22">
        <v>43056</v>
      </c>
      <c r="B805">
        <v>1685.8073575092667</v>
      </c>
      <c r="C805">
        <v>4730.9215477447451</v>
      </c>
    </row>
    <row r="806" spans="1:3">
      <c r="A806" s="22">
        <v>43059</v>
      </c>
      <c r="B806">
        <v>1725.6258441116681</v>
      </c>
      <c r="C806">
        <v>5331.4175666441351</v>
      </c>
    </row>
    <row r="807" spans="1:3">
      <c r="A807" s="22">
        <v>43060</v>
      </c>
      <c r="B807">
        <v>1761.4024666863409</v>
      </c>
      <c r="C807">
        <v>5161.4083798358788</v>
      </c>
    </row>
    <row r="808" spans="1:3">
      <c r="A808" s="22">
        <v>43061</v>
      </c>
      <c r="B808">
        <v>1733.9717068165733</v>
      </c>
      <c r="C808">
        <v>5392.7759663944935</v>
      </c>
    </row>
    <row r="809" spans="1:3">
      <c r="A809" s="22">
        <v>43063</v>
      </c>
      <c r="B809">
        <v>1733.1280754387694</v>
      </c>
      <c r="C809">
        <v>5390.4926667822583</v>
      </c>
    </row>
    <row r="810" spans="1:3">
      <c r="A810" s="22">
        <v>43066</v>
      </c>
      <c r="B810">
        <v>2007.6072514585767</v>
      </c>
      <c r="C810">
        <v>7430.414570971654</v>
      </c>
    </row>
    <row r="811" spans="1:3">
      <c r="A811" s="22">
        <v>43067</v>
      </c>
      <c r="B811">
        <v>2108.6474577965578</v>
      </c>
      <c r="C811">
        <v>7791.7971830937131</v>
      </c>
    </row>
    <row r="812" spans="1:3">
      <c r="A812" s="22">
        <v>43068</v>
      </c>
      <c r="B812">
        <v>2163.163517283393</v>
      </c>
      <c r="C812">
        <v>7525.5264103887112</v>
      </c>
    </row>
    <row r="813" spans="1:3">
      <c r="A813" s="22">
        <v>43069</v>
      </c>
      <c r="B813">
        <v>2126.541166796369</v>
      </c>
      <c r="C813">
        <v>8048.0118788375567</v>
      </c>
    </row>
    <row r="814" spans="1:3">
      <c r="A814" s="22">
        <v>43070</v>
      </c>
      <c r="B814">
        <v>2189.1795250362479</v>
      </c>
      <c r="C814">
        <v>9212.2123363398459</v>
      </c>
    </row>
    <row r="815" spans="1:3">
      <c r="A815" s="22">
        <v>43073</v>
      </c>
      <c r="B815">
        <v>2428.9063011851349</v>
      </c>
      <c r="C815">
        <v>10350.675004449813</v>
      </c>
    </row>
    <row r="816" spans="1:3">
      <c r="A816" s="22">
        <v>43074</v>
      </c>
      <c r="B816">
        <v>2508.3929738775655</v>
      </c>
      <c r="C816">
        <v>10807.949233691741</v>
      </c>
    </row>
    <row r="817" spans="1:3">
      <c r="A817" s="22">
        <v>43075</v>
      </c>
      <c r="B817">
        <v>2559.4164890787206</v>
      </c>
      <c r="C817">
        <v>15111.4676094107</v>
      </c>
    </row>
    <row r="818" spans="1:3">
      <c r="A818" s="22">
        <v>43076</v>
      </c>
      <c r="B818">
        <v>3062.28838894605</v>
      </c>
      <c r="C818">
        <v>22735.881228576229</v>
      </c>
    </row>
    <row r="819" spans="1:3">
      <c r="A819" s="22">
        <v>43077</v>
      </c>
      <c r="B819">
        <v>3821.480057697695</v>
      </c>
      <c r="C819">
        <v>19349.14768194894</v>
      </c>
    </row>
    <row r="820" spans="1:3">
      <c r="A820" s="22">
        <v>43080</v>
      </c>
      <c r="B820">
        <v>3311.567308781227</v>
      </c>
      <c r="C820">
        <v>20195.758203559464</v>
      </c>
    </row>
    <row r="821" spans="1:3">
      <c r="A821" s="22">
        <v>43081</v>
      </c>
      <c r="B821">
        <v>3631.9183865959649</v>
      </c>
      <c r="C821">
        <v>21330.171606918004</v>
      </c>
    </row>
    <row r="822" spans="1:3">
      <c r="A822" s="22">
        <v>43082</v>
      </c>
      <c r="B822">
        <v>3756.4610002265595</v>
      </c>
      <c r="C822">
        <v>18856.033402748097</v>
      </c>
    </row>
    <row r="823" spans="1:3">
      <c r="A823" s="22">
        <v>43083</v>
      </c>
      <c r="B823">
        <v>3517.0348248877622</v>
      </c>
      <c r="C823">
        <v>19207.698565588431</v>
      </c>
    </row>
    <row r="824" spans="1:3">
      <c r="A824" s="22">
        <v>43084</v>
      </c>
      <c r="B824">
        <v>3563.5507963918417</v>
      </c>
      <c r="C824">
        <v>21851.510326737276</v>
      </c>
    </row>
    <row r="825" spans="1:3">
      <c r="A825" s="22">
        <v>43087</v>
      </c>
      <c r="B825">
        <v>4101.2827384859993</v>
      </c>
      <c r="C825">
        <v>25311.072724346923</v>
      </c>
    </row>
    <row r="826" spans="1:3">
      <c r="A826" s="22">
        <v>43088</v>
      </c>
      <c r="B826">
        <v>4103.8372156815703</v>
      </c>
      <c r="C826">
        <v>21760.689371808563</v>
      </c>
    </row>
    <row r="827" spans="1:3">
      <c r="A827" s="22">
        <v>43089</v>
      </c>
      <c r="B827">
        <v>3812.3358420639893</v>
      </c>
      <c r="C827">
        <v>18933.062912331061</v>
      </c>
    </row>
    <row r="828" spans="1:3">
      <c r="A828" s="22">
        <v>43090</v>
      </c>
      <c r="B828">
        <v>3572.3730296540994</v>
      </c>
      <c r="C828">
        <v>17055.282421570711</v>
      </c>
    </row>
    <row r="829" spans="1:3">
      <c r="A829" s="22">
        <v>43091</v>
      </c>
      <c r="B829">
        <v>3412.5838275201054</v>
      </c>
      <c r="C829">
        <v>12795.398020049117</v>
      </c>
    </row>
    <row r="830" spans="1:3">
      <c r="A830" s="22">
        <v>43095</v>
      </c>
      <c r="B830">
        <v>3013.0250861145073</v>
      </c>
      <c r="C830">
        <v>16980.618695764875</v>
      </c>
    </row>
    <row r="831" spans="1:3">
      <c r="A831" s="22">
        <v>43096</v>
      </c>
      <c r="B831">
        <v>3469.5747072663999</v>
      </c>
      <c r="C831">
        <v>16423.748324698983</v>
      </c>
    </row>
    <row r="832" spans="1:3">
      <c r="A832" s="22">
        <v>43097</v>
      </c>
      <c r="B832">
        <v>3405.3069419953094</v>
      </c>
      <c r="C832">
        <v>12440.314434240567</v>
      </c>
    </row>
    <row r="833" spans="1:3">
      <c r="A833" s="22">
        <v>43098</v>
      </c>
      <c r="B833">
        <v>3154.5256476925474</v>
      </c>
      <c r="C833">
        <v>13750.939357487947</v>
      </c>
    </row>
    <row r="834" spans="1:3">
      <c r="A834" s="22">
        <v>43102</v>
      </c>
      <c r="B834">
        <v>2924.6732073192497</v>
      </c>
      <c r="C834">
        <v>14489.330969484567</v>
      </c>
    </row>
    <row r="835" spans="1:3">
      <c r="A835" s="22">
        <v>43103</v>
      </c>
      <c r="B835">
        <v>3215.1442792059056</v>
      </c>
      <c r="C835">
        <v>14713.289745937089</v>
      </c>
    </row>
    <row r="836" spans="1:3">
      <c r="A836" s="22">
        <v>43104</v>
      </c>
      <c r="B836">
        <v>3277.9308416382637</v>
      </c>
      <c r="C836">
        <v>14563.724460937308</v>
      </c>
    </row>
    <row r="837" spans="1:3">
      <c r="A837" s="22">
        <v>43105</v>
      </c>
      <c r="B837">
        <v>3322.2570814409373</v>
      </c>
      <c r="C837">
        <v>17825.322128579381</v>
      </c>
    </row>
    <row r="838" spans="1:3">
      <c r="A838" s="22">
        <v>43108</v>
      </c>
      <c r="B838">
        <v>3536.6971313221025</v>
      </c>
      <c r="C838">
        <v>14234.311624358796</v>
      </c>
    </row>
    <row r="839" spans="1:3">
      <c r="A839" s="22">
        <v>43109</v>
      </c>
      <c r="B839">
        <v>3246.3765692363604</v>
      </c>
      <c r="C839">
        <v>13923.120418879089</v>
      </c>
    </row>
    <row r="840" spans="1:3">
      <c r="A840" s="22">
        <v>43110</v>
      </c>
      <c r="B840">
        <v>3131.4932172460094</v>
      </c>
      <c r="C840">
        <v>13347.605591279398</v>
      </c>
    </row>
    <row r="841" spans="1:3">
      <c r="A841" s="22">
        <v>43111</v>
      </c>
      <c r="B841">
        <v>3212.9977300629189</v>
      </c>
      <c r="C841">
        <v>11374.67244140828</v>
      </c>
    </row>
    <row r="842" spans="1:3">
      <c r="A842" s="22">
        <v>43112</v>
      </c>
      <c r="B842">
        <v>2887.9458354128205</v>
      </c>
      <c r="C842">
        <v>12343.039147641677</v>
      </c>
    </row>
    <row r="843" spans="1:3">
      <c r="A843" s="22">
        <v>43116</v>
      </c>
      <c r="B843">
        <v>2969.9867757976258</v>
      </c>
      <c r="C843">
        <v>7441.2153769568949</v>
      </c>
    </row>
    <row r="844" spans="1:3">
      <c r="A844" s="22">
        <v>43117</v>
      </c>
      <c r="B844">
        <v>2453.7417069093472</v>
      </c>
      <c r="C844">
        <v>7168.6852729294178</v>
      </c>
    </row>
    <row r="845" spans="1:3">
      <c r="A845" s="22">
        <v>43118</v>
      </c>
      <c r="B845">
        <v>2403.8774123901317</v>
      </c>
      <c r="C845">
        <v>8292.6784498790366</v>
      </c>
    </row>
    <row r="846" spans="1:3">
      <c r="A846" s="22">
        <v>43119</v>
      </c>
      <c r="B846">
        <v>2453.4626975931219</v>
      </c>
      <c r="C846">
        <v>7671.182151169809</v>
      </c>
    </row>
    <row r="847" spans="1:3">
      <c r="A847" s="22">
        <v>43122</v>
      </c>
      <c r="B847">
        <v>2497.1019995976767</v>
      </c>
      <c r="C847">
        <v>6279.314372786459</v>
      </c>
    </row>
    <row r="848" spans="1:3">
      <c r="A848" s="22">
        <v>43123</v>
      </c>
      <c r="B848">
        <v>2349.2907095416904</v>
      </c>
      <c r="C848">
        <v>7173.123543235879</v>
      </c>
    </row>
    <row r="849" spans="1:3">
      <c r="A849" s="22">
        <v>43124</v>
      </c>
      <c r="B849">
        <v>2340.4684764940866</v>
      </c>
      <c r="C849">
        <v>7204.0664388816231</v>
      </c>
    </row>
    <row r="850" spans="1:3">
      <c r="A850" s="22">
        <v>43125</v>
      </c>
      <c r="B850">
        <v>2451.7240765027191</v>
      </c>
      <c r="C850">
        <v>7261.3133740198609</v>
      </c>
    </row>
    <row r="851" spans="1:3">
      <c r="A851" s="22">
        <v>43126</v>
      </c>
      <c r="B851">
        <v>2416.1557153457229</v>
      </c>
      <c r="C851">
        <v>6953.7347485175333</v>
      </c>
    </row>
    <row r="852" spans="1:3">
      <c r="A852" s="22">
        <v>43129</v>
      </c>
      <c r="B852">
        <v>2523.3758450379041</v>
      </c>
      <c r="C852">
        <v>7214.428244174821</v>
      </c>
    </row>
    <row r="853" spans="1:3">
      <c r="A853" s="22">
        <v>43130</v>
      </c>
      <c r="B853">
        <v>2427.0601431343866</v>
      </c>
      <c r="C853">
        <v>5627.8392226747674</v>
      </c>
    </row>
    <row r="854" spans="1:3">
      <c r="A854" s="22">
        <v>43131</v>
      </c>
      <c r="B854">
        <v>2169.7748465714285</v>
      </c>
      <c r="C854">
        <v>5684.6640258393973</v>
      </c>
    </row>
    <row r="855" spans="1:3">
      <c r="A855" s="22">
        <v>43132</v>
      </c>
      <c r="B855">
        <v>2197.4867122919695</v>
      </c>
      <c r="C855">
        <v>4645.5817947403029</v>
      </c>
    </row>
    <row r="856" spans="1:3">
      <c r="A856" s="22">
        <v>43133</v>
      </c>
      <c r="B856">
        <v>1962.4353884951499</v>
      </c>
      <c r="C856">
        <v>4129.8212499096508</v>
      </c>
    </row>
    <row r="857" spans="1:3">
      <c r="A857" s="22">
        <v>43136</v>
      </c>
      <c r="B857">
        <v>1775.3120632751854</v>
      </c>
      <c r="C857">
        <v>2844.4366030907031</v>
      </c>
    </row>
    <row r="858" spans="1:3">
      <c r="A858" s="22">
        <v>43137</v>
      </c>
      <c r="B858">
        <v>1513.6927919055795</v>
      </c>
      <c r="C858">
        <v>3077.7341582853778</v>
      </c>
    </row>
    <row r="859" spans="1:3">
      <c r="A859" s="22">
        <v>43138</v>
      </c>
      <c r="B859">
        <v>1664.7540915233687</v>
      </c>
      <c r="C859">
        <v>3632.9044236340883</v>
      </c>
    </row>
    <row r="860" spans="1:3">
      <c r="A860" s="22">
        <v>43139</v>
      </c>
      <c r="B860">
        <v>1639.5041543174441</v>
      </c>
      <c r="C860">
        <v>3717.1115727659294</v>
      </c>
    </row>
    <row r="861" spans="1:3">
      <c r="A861" s="22">
        <v>43140</v>
      </c>
      <c r="B861">
        <v>1775.5910728060655</v>
      </c>
      <c r="C861">
        <v>3972.1854857863441</v>
      </c>
    </row>
    <row r="862" spans="1:3">
      <c r="A862" s="22">
        <v>43143</v>
      </c>
      <c r="B862">
        <v>1747.5979966978089</v>
      </c>
      <c r="C862">
        <v>4221.2827169155771</v>
      </c>
    </row>
    <row r="863" spans="1:3">
      <c r="A863" s="22">
        <v>43144</v>
      </c>
      <c r="B863">
        <v>1916.1642579673473</v>
      </c>
      <c r="C863">
        <v>4071.6891336607823</v>
      </c>
    </row>
    <row r="864" spans="1:3">
      <c r="A864" s="22">
        <v>43145</v>
      </c>
      <c r="B864">
        <v>1846.0150738322532</v>
      </c>
      <c r="C864">
        <v>4643.2192051196344</v>
      </c>
    </row>
    <row r="865" spans="1:3">
      <c r="A865" s="22">
        <v>43146</v>
      </c>
      <c r="B865">
        <v>2036.714583625255</v>
      </c>
      <c r="C865">
        <v>5425.4702783564871</v>
      </c>
    </row>
    <row r="866" spans="1:3">
      <c r="A866" s="22">
        <v>43147</v>
      </c>
      <c r="B866">
        <v>2175.6778567146416</v>
      </c>
      <c r="C866">
        <v>5354.7857911966221</v>
      </c>
    </row>
    <row r="867" spans="1:3">
      <c r="A867" s="22">
        <v>43151</v>
      </c>
      <c r="B867">
        <v>2410.9610245619874</v>
      </c>
      <c r="C867">
        <v>7143.5239652443261</v>
      </c>
    </row>
    <row r="868" spans="1:3">
      <c r="A868" s="22">
        <v>43152</v>
      </c>
      <c r="B868">
        <v>2441.0986582449355</v>
      </c>
      <c r="C868">
        <v>5465.8893582339033</v>
      </c>
    </row>
    <row r="869" spans="1:3">
      <c r="A869" s="22">
        <v>43153</v>
      </c>
      <c r="B869">
        <v>2288.3073323195122</v>
      </c>
      <c r="C869">
        <v>5175.7396336470738</v>
      </c>
    </row>
    <row r="870" spans="1:3">
      <c r="A870" s="22">
        <v>43154</v>
      </c>
      <c r="B870">
        <v>2133.0409764167789</v>
      </c>
      <c r="C870">
        <v>5026.1340901594367</v>
      </c>
    </row>
    <row r="871" spans="1:3">
      <c r="A871" s="22">
        <v>43157</v>
      </c>
      <c r="B871">
        <v>2075.5906009945638</v>
      </c>
      <c r="C871">
        <v>5325.1958095650343</v>
      </c>
    </row>
    <row r="872" spans="1:3">
      <c r="A872" s="22">
        <v>43158</v>
      </c>
      <c r="B872">
        <v>2231.1017976589192</v>
      </c>
      <c r="C872">
        <v>5748.8951637314185</v>
      </c>
    </row>
    <row r="873" spans="1:3">
      <c r="A873" s="22">
        <v>43159</v>
      </c>
      <c r="B873">
        <v>2294.060041950353</v>
      </c>
      <c r="C873">
        <v>5734.1001372928367</v>
      </c>
    </row>
    <row r="874" spans="1:3">
      <c r="A874" s="22">
        <v>43160</v>
      </c>
      <c r="B874">
        <v>2229.1912849915898</v>
      </c>
      <c r="C874">
        <v>6184.3244661468452</v>
      </c>
    </row>
    <row r="875" spans="1:3">
      <c r="A875" s="22">
        <v>43161</v>
      </c>
      <c r="B875">
        <v>2356.3529401521878</v>
      </c>
      <c r="C875">
        <v>6180.3380411315475</v>
      </c>
    </row>
    <row r="876" spans="1:3">
      <c r="A876" s="22">
        <v>43164</v>
      </c>
      <c r="B876">
        <v>2475.4864175879443</v>
      </c>
      <c r="C876">
        <v>6801.6243882779308</v>
      </c>
    </row>
    <row r="877" spans="1:3">
      <c r="A877" s="22">
        <v>43165</v>
      </c>
      <c r="B877">
        <v>2468.5528959959547</v>
      </c>
      <c r="C877">
        <v>5664.2254405876929</v>
      </c>
    </row>
    <row r="878" spans="1:3">
      <c r="A878" s="22">
        <v>43166</v>
      </c>
      <c r="B878">
        <v>2319.1103125213699</v>
      </c>
      <c r="C878">
        <v>4749.7752648649312</v>
      </c>
    </row>
    <row r="879" spans="1:3">
      <c r="A879" s="22">
        <v>43167</v>
      </c>
      <c r="B879">
        <v>2136.1255926498757</v>
      </c>
      <c r="C879">
        <v>4372.6571971634012</v>
      </c>
    </row>
    <row r="880" spans="1:3">
      <c r="A880" s="22">
        <v>43168</v>
      </c>
      <c r="B880">
        <v>2020.9095674000696</v>
      </c>
      <c r="C880">
        <v>4012.5231485718045</v>
      </c>
    </row>
    <row r="881" spans="1:3">
      <c r="A881" s="22">
        <v>43171</v>
      </c>
      <c r="B881">
        <v>2061.3160491937028</v>
      </c>
      <c r="C881">
        <v>3919.2514596741121</v>
      </c>
    </row>
    <row r="882" spans="1:3">
      <c r="A882" s="22">
        <v>43172</v>
      </c>
      <c r="B882">
        <v>1969.0381234297267</v>
      </c>
      <c r="C882">
        <v>4055.5679061712026</v>
      </c>
    </row>
    <row r="883" spans="1:3">
      <c r="A883" s="22">
        <v>43173</v>
      </c>
      <c r="B883">
        <v>1977.9699899722236</v>
      </c>
      <c r="C883">
        <v>3343.9171264999072</v>
      </c>
    </row>
    <row r="884" spans="1:3">
      <c r="A884" s="22">
        <v>43174</v>
      </c>
      <c r="B884">
        <v>1779.6523270415128</v>
      </c>
      <c r="C884">
        <v>3316.4931513775814</v>
      </c>
    </row>
    <row r="885" spans="1:3">
      <c r="A885" s="22">
        <v>43175</v>
      </c>
      <c r="B885">
        <v>1786.5535662516315</v>
      </c>
      <c r="C885">
        <v>3575.8628004747034</v>
      </c>
    </row>
    <row r="886" spans="1:3">
      <c r="A886" s="22">
        <v>43178</v>
      </c>
      <c r="B886">
        <v>1791.1063886123645</v>
      </c>
      <c r="C886">
        <v>3439.8547904957336</v>
      </c>
    </row>
    <row r="887" spans="1:3">
      <c r="A887" s="22">
        <v>43179</v>
      </c>
      <c r="B887">
        <v>1850.2545083896518</v>
      </c>
      <c r="C887">
        <v>3878.674855682727</v>
      </c>
    </row>
    <row r="888" spans="1:3">
      <c r="A888" s="22">
        <v>43180</v>
      </c>
      <c r="B888">
        <v>1918.4741041191473</v>
      </c>
      <c r="C888">
        <v>3834.0559855105312</v>
      </c>
    </row>
    <row r="889" spans="1:3">
      <c r="A889" s="22">
        <v>43181</v>
      </c>
      <c r="B889">
        <v>1918.8948193796314</v>
      </c>
      <c r="C889">
        <v>3602.818017775041</v>
      </c>
    </row>
    <row r="890" spans="1:3">
      <c r="A890" s="22">
        <v>43182</v>
      </c>
      <c r="B890">
        <v>1875.2789950416732</v>
      </c>
      <c r="C890">
        <v>3596.312761864006</v>
      </c>
    </row>
    <row r="891" spans="1:3">
      <c r="A891" s="22">
        <v>43185</v>
      </c>
      <c r="B891">
        <v>1824.2382909189459</v>
      </c>
      <c r="C891">
        <v>3014.8708107858993</v>
      </c>
    </row>
    <row r="892" spans="1:3">
      <c r="A892" s="22">
        <v>43186</v>
      </c>
      <c r="B892">
        <v>1760.1702972490164</v>
      </c>
      <c r="C892">
        <v>3003.4409515497236</v>
      </c>
    </row>
    <row r="893" spans="1:3">
      <c r="A893" s="22">
        <v>43187</v>
      </c>
      <c r="B893">
        <v>1682.2140887662551</v>
      </c>
      <c r="C893">
        <v>2992.0341366975786</v>
      </c>
    </row>
    <row r="894" spans="1:3">
      <c r="A894" s="22">
        <v>43188</v>
      </c>
      <c r="B894">
        <v>1712.7465492537485</v>
      </c>
      <c r="C894">
        <v>2563.8224504061955</v>
      </c>
    </row>
    <row r="895" spans="1:3">
      <c r="A895" s="22">
        <v>43192</v>
      </c>
      <c r="B895">
        <v>1469.2828072786062</v>
      </c>
      <c r="C895">
        <v>2321.4983155271289</v>
      </c>
    </row>
    <row r="896" spans="1:3">
      <c r="A896" s="22">
        <v>43193</v>
      </c>
      <c r="B896">
        <v>1524.534961397555</v>
      </c>
      <c r="C896">
        <v>2633.5543207318201</v>
      </c>
    </row>
    <row r="897" spans="1:3">
      <c r="A897" s="22">
        <v>43194</v>
      </c>
      <c r="B897">
        <v>1600.555083011842</v>
      </c>
      <c r="C897">
        <v>2209.784147686898</v>
      </c>
    </row>
    <row r="898" spans="1:3">
      <c r="A898" s="22">
        <v>43195</v>
      </c>
      <c r="B898">
        <v>1470.09635777534</v>
      </c>
      <c r="C898">
        <v>2144.8107157840504</v>
      </c>
    </row>
    <row r="899" spans="1:3">
      <c r="A899" s="22">
        <v>43196</v>
      </c>
      <c r="B899">
        <v>1463.0793012915565</v>
      </c>
      <c r="C899">
        <v>2059.567348039554</v>
      </c>
    </row>
    <row r="900" spans="1:3">
      <c r="A900" s="22">
        <v>43199</v>
      </c>
      <c r="B900">
        <v>1512.0978681130755</v>
      </c>
      <c r="C900">
        <v>2087.784088716453</v>
      </c>
    </row>
    <row r="901" spans="1:3">
      <c r="A901" s="22">
        <v>43200</v>
      </c>
      <c r="B901">
        <v>1458.6745781570498</v>
      </c>
      <c r="C901">
        <v>2192.2992052059922</v>
      </c>
    </row>
    <row r="902" spans="1:3">
      <c r="A902" s="22">
        <v>43201</v>
      </c>
      <c r="B902">
        <v>1468.9845125062611</v>
      </c>
      <c r="C902">
        <v>2242.429607770232</v>
      </c>
    </row>
    <row r="903" spans="1:3">
      <c r="A903" s="22">
        <v>43202</v>
      </c>
      <c r="B903">
        <v>1493.0064726999924</v>
      </c>
      <c r="C903">
        <v>2735.702306245817</v>
      </c>
    </row>
    <row r="904" spans="1:3">
      <c r="A904" s="22">
        <v>43203</v>
      </c>
      <c r="B904">
        <v>1696.0077633298372</v>
      </c>
      <c r="C904">
        <v>3040.2864595055412</v>
      </c>
    </row>
    <row r="905" spans="1:3">
      <c r="A905" s="22">
        <v>43206</v>
      </c>
      <c r="B905">
        <v>1789.7004409960714</v>
      </c>
      <c r="C905">
        <v>2943.1501793006605</v>
      </c>
    </row>
    <row r="906" spans="1:3">
      <c r="A906" s="22">
        <v>43207</v>
      </c>
      <c r="B906">
        <v>1732.6215190340929</v>
      </c>
      <c r="C906">
        <v>2873.0012220509193</v>
      </c>
    </row>
    <row r="907" spans="1:3">
      <c r="A907" s="22">
        <v>43208</v>
      </c>
      <c r="B907">
        <v>1705.3109785809727</v>
      </c>
      <c r="C907">
        <v>3047.691580232452</v>
      </c>
    </row>
    <row r="908" spans="1:3">
      <c r="A908" s="22">
        <v>43209</v>
      </c>
      <c r="B908">
        <v>1751.4274068827303</v>
      </c>
      <c r="C908">
        <v>3147.7957369742098</v>
      </c>
    </row>
    <row r="909" spans="1:3">
      <c r="A909" s="22">
        <v>43210</v>
      </c>
      <c r="B909">
        <v>1778.8194910886591</v>
      </c>
      <c r="C909">
        <v>3354.9184382091471</v>
      </c>
    </row>
    <row r="910" spans="1:3">
      <c r="A910" s="22">
        <v>43213</v>
      </c>
      <c r="B910">
        <v>1887.7589562004675</v>
      </c>
      <c r="C910">
        <v>3610.1126237316021</v>
      </c>
    </row>
    <row r="911" spans="1:3">
      <c r="A911" s="22">
        <v>43214</v>
      </c>
      <c r="B911">
        <v>1917.7999535289282</v>
      </c>
      <c r="C911">
        <v>4106.8740000967327</v>
      </c>
    </row>
    <row r="912" spans="1:3">
      <c r="A912" s="22">
        <v>43215</v>
      </c>
      <c r="B912">
        <v>2082.3738218595267</v>
      </c>
      <c r="C912">
        <v>3698.4613737695299</v>
      </c>
    </row>
    <row r="913" spans="1:3">
      <c r="A913" s="22">
        <v>43216</v>
      </c>
      <c r="B913">
        <v>1903.4138818457868</v>
      </c>
      <c r="C913">
        <v>3611.8531279857862</v>
      </c>
    </row>
    <row r="914" spans="1:3">
      <c r="A914" s="22">
        <v>43217</v>
      </c>
      <c r="B914">
        <v>1994.2793613159395</v>
      </c>
      <c r="C914">
        <v>3761.6029884777322</v>
      </c>
    </row>
    <row r="915" spans="1:3">
      <c r="A915" s="22">
        <v>43220</v>
      </c>
      <c r="B915">
        <v>2023.3609097782769</v>
      </c>
      <c r="C915">
        <v>3995.4628525216704</v>
      </c>
    </row>
    <row r="916" spans="1:3">
      <c r="A916" s="22">
        <v>43221</v>
      </c>
      <c r="B916">
        <v>1985.8734413858374</v>
      </c>
      <c r="C916">
        <v>3670.6658337299937</v>
      </c>
    </row>
    <row r="917" spans="1:3">
      <c r="A917" s="22">
        <v>43222</v>
      </c>
      <c r="B917">
        <v>1954.3470487935135</v>
      </c>
      <c r="C917">
        <v>3805.876298931295</v>
      </c>
    </row>
    <row r="918" spans="1:3">
      <c r="A918" s="22">
        <v>43223</v>
      </c>
      <c r="B918">
        <v>1982.1169803856108</v>
      </c>
      <c r="C918">
        <v>4242.7162449243933</v>
      </c>
    </row>
    <row r="919" spans="1:3">
      <c r="A919" s="22">
        <v>43224</v>
      </c>
      <c r="B919">
        <v>2081.1867215826633</v>
      </c>
      <c r="C919">
        <v>4239.6565961413644</v>
      </c>
    </row>
    <row r="920" spans="1:3">
      <c r="A920" s="22">
        <v>43227</v>
      </c>
      <c r="B920">
        <v>2070.4904504600777</v>
      </c>
      <c r="C920">
        <v>4037.7831916879059</v>
      </c>
    </row>
    <row r="921" spans="1:3">
      <c r="A921" s="22">
        <v>43228</v>
      </c>
      <c r="B921">
        <v>2013.6498710115009</v>
      </c>
      <c r="C921">
        <v>3862.9851601778278</v>
      </c>
    </row>
    <row r="922" spans="1:3">
      <c r="A922" s="22">
        <v>43229</v>
      </c>
      <c r="B922">
        <v>1979.919073337139</v>
      </c>
      <c r="C922">
        <v>3897.8323321081821</v>
      </c>
    </row>
    <row r="923" spans="1:3">
      <c r="A923" s="22">
        <v>43230</v>
      </c>
      <c r="B923">
        <v>2001.8631361811947</v>
      </c>
      <c r="C923">
        <v>3738.3913875576386</v>
      </c>
    </row>
    <row r="924" spans="1:3">
      <c r="A924" s="22">
        <v>43231</v>
      </c>
      <c r="B924">
        <v>1943.2623445776603</v>
      </c>
      <c r="C924">
        <v>3358.4042659649763</v>
      </c>
    </row>
    <row r="925" spans="1:3">
      <c r="A925" s="22">
        <v>43234</v>
      </c>
      <c r="B925">
        <v>1870.309649845588</v>
      </c>
      <c r="C925">
        <v>3458.0273952946959</v>
      </c>
    </row>
    <row r="926" spans="1:3">
      <c r="A926" s="22">
        <v>43235</v>
      </c>
      <c r="B926">
        <v>1868.6119057051701</v>
      </c>
      <c r="C926">
        <v>3300.1374508943127</v>
      </c>
    </row>
    <row r="927" spans="1:3">
      <c r="A927" s="22">
        <v>43236</v>
      </c>
      <c r="B927">
        <v>1825.5134331968384</v>
      </c>
      <c r="C927">
        <v>3077.4786795601958</v>
      </c>
    </row>
    <row r="928" spans="1:3">
      <c r="A928" s="22">
        <v>43237</v>
      </c>
      <c r="B928">
        <v>1796.6723235677955</v>
      </c>
      <c r="C928">
        <v>3008.8640501105288</v>
      </c>
    </row>
    <row r="929" spans="1:3">
      <c r="A929" s="22">
        <v>43238</v>
      </c>
      <c r="B929">
        <v>1736.9510919124136</v>
      </c>
      <c r="C929">
        <v>3044.9202638855895</v>
      </c>
    </row>
    <row r="930" spans="1:3">
      <c r="A930" s="22">
        <v>43241</v>
      </c>
      <c r="B930">
        <v>1829.3600325179873</v>
      </c>
      <c r="C930">
        <v>3148.3086156480008</v>
      </c>
    </row>
    <row r="931" spans="1:3">
      <c r="A931" s="22">
        <v>43242</v>
      </c>
      <c r="B931">
        <v>1807.366498370488</v>
      </c>
      <c r="C931">
        <v>2994.6160721627243</v>
      </c>
    </row>
    <row r="932" spans="1:3">
      <c r="A932" s="22">
        <v>43243</v>
      </c>
      <c r="B932">
        <v>1725.1987353545619</v>
      </c>
      <c r="C932">
        <v>2566.126560198999</v>
      </c>
    </row>
    <row r="933" spans="1:3">
      <c r="A933" s="22">
        <v>43244</v>
      </c>
      <c r="B933">
        <v>1623.0315907165132</v>
      </c>
      <c r="C933">
        <v>2565.8207341568927</v>
      </c>
    </row>
    <row r="934" spans="1:3">
      <c r="A934" s="22">
        <v>43245</v>
      </c>
      <c r="B934">
        <v>1629.724463972012</v>
      </c>
      <c r="C934">
        <v>2457.1406573498448</v>
      </c>
    </row>
    <row r="935" spans="1:3">
      <c r="A935" s="22">
        <v>43249</v>
      </c>
      <c r="B935">
        <v>1530.3736169241865</v>
      </c>
      <c r="C935">
        <v>2492.5826370102186</v>
      </c>
    </row>
    <row r="936" spans="1:3">
      <c r="A936" s="22">
        <v>43250</v>
      </c>
      <c r="B936">
        <v>1603.4142486910353</v>
      </c>
      <c r="C936">
        <v>2375.8236329978245</v>
      </c>
    </row>
    <row r="937" spans="1:3">
      <c r="A937" s="22">
        <v>43251</v>
      </c>
      <c r="B937">
        <v>1589.7664724968431</v>
      </c>
      <c r="C937">
        <v>2521.4070080186657</v>
      </c>
    </row>
    <row r="938" spans="1:3">
      <c r="A938" s="22">
        <v>43252</v>
      </c>
      <c r="B938">
        <v>1610.0621575376715</v>
      </c>
      <c r="C938">
        <v>2450.8861367767627</v>
      </c>
    </row>
    <row r="939" spans="1:3">
      <c r="A939" s="22">
        <v>43255</v>
      </c>
      <c r="B939">
        <v>1657.6789691680283</v>
      </c>
      <c r="C939">
        <v>2488.4565714477308</v>
      </c>
    </row>
    <row r="940" spans="1:3">
      <c r="A940" s="22">
        <v>43256</v>
      </c>
      <c r="B940">
        <v>1610.1050256266412</v>
      </c>
      <c r="C940">
        <v>2572.4223297864951</v>
      </c>
    </row>
    <row r="941" spans="1:3">
      <c r="A941" s="22">
        <v>43257</v>
      </c>
      <c r="B941">
        <v>1636.951982944963</v>
      </c>
      <c r="C941">
        <v>2512.0586966002224</v>
      </c>
    </row>
    <row r="942" spans="1:3">
      <c r="A942" s="22">
        <v>43258</v>
      </c>
      <c r="B942">
        <v>1642.2860736352131</v>
      </c>
      <c r="C942">
        <v>2623.6308561447395</v>
      </c>
    </row>
    <row r="943" spans="1:3">
      <c r="A943" s="22">
        <v>43259</v>
      </c>
      <c r="B943">
        <v>1649.6530974809314</v>
      </c>
      <c r="C943">
        <v>2590.5204879567855</v>
      </c>
    </row>
    <row r="944" spans="1:3">
      <c r="A944" s="22">
        <v>43262</v>
      </c>
      <c r="B944">
        <v>1459.5010206132813</v>
      </c>
      <c r="C944">
        <v>1979.46502824291</v>
      </c>
    </row>
    <row r="945" spans="1:3">
      <c r="A945" s="22">
        <v>43263</v>
      </c>
      <c r="B945">
        <v>1482.3681624827111</v>
      </c>
      <c r="C945">
        <v>1832.9680219826876</v>
      </c>
    </row>
    <row r="946" spans="1:3">
      <c r="A946" s="22">
        <v>43264</v>
      </c>
      <c r="B946">
        <v>1416.0526859239228</v>
      </c>
      <c r="C946">
        <v>1703.6305762452814</v>
      </c>
    </row>
    <row r="947" spans="1:3">
      <c r="A947" s="22">
        <v>43265</v>
      </c>
      <c r="B947">
        <v>1361.502457667829</v>
      </c>
      <c r="C947">
        <v>1897.5390512860265</v>
      </c>
    </row>
    <row r="948" spans="1:3">
      <c r="A948" s="22">
        <v>43266</v>
      </c>
      <c r="B948">
        <v>1432.6240871654877</v>
      </c>
      <c r="C948">
        <v>1841.3745279077834</v>
      </c>
    </row>
    <row r="949" spans="1:3">
      <c r="A949" s="22">
        <v>43269</v>
      </c>
      <c r="B949">
        <v>1397.4184801490162</v>
      </c>
      <c r="C949">
        <v>1929.5047089041987</v>
      </c>
    </row>
    <row r="950" spans="1:3">
      <c r="A950" s="22">
        <v>43270</v>
      </c>
      <c r="B950">
        <v>1447.2871770258691</v>
      </c>
      <c r="C950">
        <v>1954.5160288199802</v>
      </c>
    </row>
    <row r="951" spans="1:3">
      <c r="A951" s="22">
        <v>43271</v>
      </c>
      <c r="B951">
        <v>1453.376857307549</v>
      </c>
      <c r="C951">
        <v>1960.2102951043075</v>
      </c>
    </row>
    <row r="952" spans="1:3">
      <c r="A952" s="22">
        <v>43272</v>
      </c>
      <c r="B952">
        <v>1455.3796044010387</v>
      </c>
      <c r="C952">
        <v>1939.6265013147201</v>
      </c>
    </row>
    <row r="953" spans="1:3">
      <c r="A953" s="22">
        <v>43273</v>
      </c>
      <c r="B953">
        <v>1446.3190288400338</v>
      </c>
      <c r="C953">
        <v>1622.2774242920711</v>
      </c>
    </row>
    <row r="954" spans="1:3">
      <c r="A954" s="22">
        <v>43276</v>
      </c>
      <c r="B954">
        <v>1324.8437375547105</v>
      </c>
      <c r="C954">
        <v>1661.6350861013859</v>
      </c>
    </row>
    <row r="955" spans="1:3">
      <c r="A955" s="22">
        <v>43277</v>
      </c>
      <c r="B955">
        <v>1342.3551974546804</v>
      </c>
      <c r="C955">
        <v>1614.0229454932683</v>
      </c>
    </row>
    <row r="956" spans="1:3">
      <c r="A956" s="22">
        <v>43278</v>
      </c>
      <c r="B956">
        <v>1306.0463395225886</v>
      </c>
      <c r="C956">
        <v>1598.5118367062557</v>
      </c>
    </row>
    <row r="957" spans="1:3">
      <c r="A957" s="22">
        <v>43279</v>
      </c>
      <c r="B957">
        <v>1320.8060659521127</v>
      </c>
      <c r="C957">
        <v>1561.7360054314838</v>
      </c>
    </row>
    <row r="958" spans="1:3">
      <c r="A958" s="22">
        <v>43280</v>
      </c>
      <c r="B958">
        <v>1266.0625645577336</v>
      </c>
      <c r="C958">
        <v>1459.1037718152324</v>
      </c>
    </row>
    <row r="959" spans="1:3">
      <c r="A959" s="22">
        <v>43283</v>
      </c>
      <c r="B959">
        <v>1369.5798969782627</v>
      </c>
      <c r="C959">
        <v>1835.4128556589096</v>
      </c>
    </row>
    <row r="960" spans="1:3">
      <c r="A960" s="22">
        <v>43284</v>
      </c>
      <c r="B960">
        <v>1416.0055204435687</v>
      </c>
      <c r="C960">
        <v>1810.8761714590871</v>
      </c>
    </row>
    <row r="961" spans="1:3">
      <c r="A961" s="22">
        <v>43286</v>
      </c>
      <c r="B961">
        <v>1416.6601760744711</v>
      </c>
      <c r="C961">
        <v>1769.3895735755987</v>
      </c>
    </row>
    <row r="962" spans="1:3">
      <c r="A962" s="22">
        <v>43287</v>
      </c>
      <c r="B962">
        <v>1425.0274203407348</v>
      </c>
      <c r="C962">
        <v>1801.0056172629395</v>
      </c>
    </row>
    <row r="963" spans="1:3">
      <c r="A963" s="22">
        <v>43290</v>
      </c>
      <c r="B963">
        <v>1454.3042335096525</v>
      </c>
      <c r="C963">
        <v>1871.7824092223643</v>
      </c>
    </row>
    <row r="964" spans="1:3">
      <c r="A964" s="22">
        <v>43291</v>
      </c>
      <c r="B964">
        <v>1446.6045366191345</v>
      </c>
      <c r="C964">
        <v>1682.6038241236126</v>
      </c>
    </row>
    <row r="965" spans="1:3">
      <c r="A965" s="22">
        <v>43292</v>
      </c>
      <c r="B965">
        <v>1358.9308960876294</v>
      </c>
      <c r="C965">
        <v>1667.6895258820427</v>
      </c>
    </row>
    <row r="966" spans="1:3">
      <c r="A966" s="22">
        <v>43293</v>
      </c>
      <c r="B966">
        <v>1373.1002165365792</v>
      </c>
      <c r="C966">
        <v>1578.0645464890981</v>
      </c>
    </row>
    <row r="967" spans="1:3">
      <c r="A967" s="22">
        <v>43294</v>
      </c>
      <c r="B967">
        <v>1338.3797841487708</v>
      </c>
      <c r="C967">
        <v>1579.3756458311225</v>
      </c>
    </row>
    <row r="968" spans="1:3">
      <c r="A968" s="22">
        <v>43297</v>
      </c>
      <c r="B968">
        <v>1364.5633865164782</v>
      </c>
      <c r="C968">
        <v>1839.6971857207318</v>
      </c>
    </row>
    <row r="969" spans="1:3">
      <c r="A969" s="22">
        <v>43298</v>
      </c>
      <c r="B969">
        <v>1446.6989721167859</v>
      </c>
      <c r="C969">
        <v>2190.4309610462942</v>
      </c>
    </row>
    <row r="970" spans="1:3">
      <c r="A970" s="22">
        <v>43299</v>
      </c>
      <c r="B970">
        <v>1570.2693498880126</v>
      </c>
      <c r="C970">
        <v>2243.6635491209372</v>
      </c>
    </row>
    <row r="971" spans="1:3">
      <c r="A971" s="22">
        <v>43300</v>
      </c>
      <c r="B971">
        <v>1583.7669305360855</v>
      </c>
      <c r="C971">
        <v>2278.8929281843807</v>
      </c>
    </row>
    <row r="972" spans="1:3">
      <c r="A972" s="22">
        <v>43301</v>
      </c>
      <c r="B972">
        <v>1602.9140859976362</v>
      </c>
      <c r="C972">
        <v>2209.7618981752057</v>
      </c>
    </row>
    <row r="973" spans="1:3">
      <c r="A973" s="22">
        <v>43304</v>
      </c>
      <c r="B973">
        <v>1591.6039312278795</v>
      </c>
      <c r="C973">
        <v>2451.0389839027052</v>
      </c>
    </row>
    <row r="974" spans="1:3">
      <c r="A974" s="22">
        <v>43305</v>
      </c>
      <c r="B974">
        <v>1656.3867425055071</v>
      </c>
      <c r="C974">
        <v>2774.7972726521898</v>
      </c>
    </row>
    <row r="975" spans="1:3">
      <c r="A975" s="22">
        <v>43306</v>
      </c>
      <c r="B975">
        <v>1798.7352326380803</v>
      </c>
      <c r="C975">
        <v>2686.9656827341637</v>
      </c>
    </row>
    <row r="976" spans="1:3">
      <c r="A976" s="22">
        <v>43307</v>
      </c>
      <c r="B976">
        <v>1755.201057019184</v>
      </c>
      <c r="C976">
        <v>2765.9631609287044</v>
      </c>
    </row>
    <row r="977" spans="1:3">
      <c r="A977" s="22">
        <v>43308</v>
      </c>
      <c r="B977">
        <v>1706.5924096038891</v>
      </c>
      <c r="C977">
        <v>2728.3462830821572</v>
      </c>
    </row>
    <row r="978" spans="1:3">
      <c r="A978" s="22">
        <v>43311</v>
      </c>
      <c r="B978">
        <v>1764.802567042665</v>
      </c>
      <c r="C978">
        <v>2660.148706124286</v>
      </c>
    </row>
    <row r="979" spans="1:3">
      <c r="A979" s="22">
        <v>43312</v>
      </c>
      <c r="B979">
        <v>1756.1348267179101</v>
      </c>
      <c r="C979">
        <v>2416.4546715567103</v>
      </c>
    </row>
    <row r="980" spans="1:3">
      <c r="A980" s="22">
        <v>43313</v>
      </c>
      <c r="B980">
        <v>1667.6626237544074</v>
      </c>
      <c r="C980">
        <v>2300.7840785852441</v>
      </c>
    </row>
    <row r="981" spans="1:3">
      <c r="A981" s="22">
        <v>43314</v>
      </c>
      <c r="B981">
        <v>1638.7163875250512</v>
      </c>
      <c r="C981">
        <v>2288.8979056882176</v>
      </c>
    </row>
    <row r="982" spans="1:3">
      <c r="A982" s="22">
        <v>43315</v>
      </c>
      <c r="B982">
        <v>1623.2505430221961</v>
      </c>
      <c r="C982">
        <v>2193.3028585181564</v>
      </c>
    </row>
    <row r="983" spans="1:3">
      <c r="A983" s="22">
        <v>43318</v>
      </c>
      <c r="B983">
        <v>1516.0947677319414</v>
      </c>
      <c r="C983">
        <v>1926.6796833579399</v>
      </c>
    </row>
    <row r="984" spans="1:3">
      <c r="A984" s="22">
        <v>43319</v>
      </c>
      <c r="B984">
        <v>1493.6375454833908</v>
      </c>
      <c r="C984">
        <v>1961.5060758679983</v>
      </c>
    </row>
    <row r="985" spans="1:3">
      <c r="A985" s="22">
        <v>43320</v>
      </c>
      <c r="B985">
        <v>1448.2445295720995</v>
      </c>
      <c r="C985">
        <v>1593.6108599131298</v>
      </c>
    </row>
    <row r="986" spans="1:3">
      <c r="A986" s="22">
        <v>43321</v>
      </c>
      <c r="B986">
        <v>1353.5194540697021</v>
      </c>
      <c r="C986">
        <v>1659.7827523819381</v>
      </c>
    </row>
    <row r="987" spans="1:3">
      <c r="A987" s="22">
        <v>43322</v>
      </c>
      <c r="B987">
        <v>1410.5875801774205</v>
      </c>
      <c r="C987">
        <v>1624.2266052564446</v>
      </c>
    </row>
    <row r="988" spans="1:3">
      <c r="A988" s="22">
        <v>43325</v>
      </c>
      <c r="B988">
        <v>1361.2040579292307</v>
      </c>
      <c r="C988">
        <v>1541.0687750919774</v>
      </c>
    </row>
    <row r="989" spans="1:3">
      <c r="A989" s="22">
        <v>43326</v>
      </c>
      <c r="B989">
        <v>1349.6771519252825</v>
      </c>
      <c r="C989">
        <v>1464.094412000263</v>
      </c>
    </row>
    <row r="990" spans="1:3">
      <c r="A990" s="22">
        <v>43327</v>
      </c>
      <c r="B990">
        <v>1335.4583601728893</v>
      </c>
      <c r="C990">
        <v>1607.2062039682664</v>
      </c>
    </row>
    <row r="991" spans="1:3">
      <c r="A991" s="22">
        <v>43328</v>
      </c>
      <c r="B991">
        <v>1351.0873969329598</v>
      </c>
      <c r="C991">
        <v>1624.7431602589349</v>
      </c>
    </row>
    <row r="992" spans="1:3">
      <c r="A992" s="22">
        <v>43329</v>
      </c>
      <c r="B992">
        <v>1361.1075261116862</v>
      </c>
      <c r="C992">
        <v>1660.9394358783063</v>
      </c>
    </row>
    <row r="993" spans="1:3">
      <c r="A993" s="22">
        <v>43332</v>
      </c>
      <c r="B993">
        <v>1395.3663667183359</v>
      </c>
      <c r="C993">
        <v>1634.8249801152658</v>
      </c>
    </row>
    <row r="994" spans="1:3">
      <c r="A994" s="22">
        <v>43333</v>
      </c>
      <c r="B994">
        <v>1352.555603060596</v>
      </c>
      <c r="C994">
        <v>1630.1619075115327</v>
      </c>
    </row>
    <row r="995" spans="1:3">
      <c r="A995" s="22">
        <v>43334</v>
      </c>
      <c r="B995">
        <v>1392.305437869687</v>
      </c>
      <c r="C995">
        <v>1621.7880458672078</v>
      </c>
    </row>
    <row r="996" spans="1:3">
      <c r="A996" s="22">
        <v>43335</v>
      </c>
      <c r="B996">
        <v>1367.6394081814612</v>
      </c>
      <c r="C996">
        <v>1617.8865667838327</v>
      </c>
    </row>
    <row r="997" spans="1:3">
      <c r="A997" s="22">
        <v>43336</v>
      </c>
      <c r="B997">
        <v>1406.3159684190589</v>
      </c>
      <c r="C997">
        <v>1719.9106629507892</v>
      </c>
    </row>
    <row r="998" spans="1:3">
      <c r="A998" s="22">
        <v>43339</v>
      </c>
      <c r="B998">
        <v>1440.5061570177429</v>
      </c>
      <c r="C998">
        <v>1781.1080420939506</v>
      </c>
    </row>
    <row r="999" spans="1:3">
      <c r="A999" s="22">
        <v>43340</v>
      </c>
      <c r="B999">
        <v>1479.2042035682971</v>
      </c>
      <c r="C999">
        <v>1974.2435155823237</v>
      </c>
    </row>
    <row r="1000" spans="1:3">
      <c r="A1000" s="22">
        <v>43341</v>
      </c>
      <c r="B1000">
        <v>1522.2703939094122</v>
      </c>
      <c r="C1000">
        <v>1926.658155708107</v>
      </c>
    </row>
    <row r="1001" spans="1:3">
      <c r="A1001" s="22">
        <v>43342</v>
      </c>
      <c r="B1001">
        <v>1511.9776489110832</v>
      </c>
      <c r="C1001">
        <v>1821.5998629140706</v>
      </c>
    </row>
    <row r="1002" spans="1:3">
      <c r="A1002" s="22">
        <v>43343</v>
      </c>
      <c r="B1002">
        <v>1496.9969788222363</v>
      </c>
      <c r="C1002">
        <v>1949.9140822384204</v>
      </c>
    </row>
    <row r="1003" spans="1:3">
      <c r="A1003" s="22">
        <v>43347</v>
      </c>
      <c r="B1003">
        <v>1559.0386425511715</v>
      </c>
      <c r="C1003">
        <v>2118.2855325533005</v>
      </c>
    </row>
    <row r="1004" spans="1:3">
      <c r="A1004" s="22">
        <v>43348</v>
      </c>
      <c r="B1004">
        <v>1580.173557041476</v>
      </c>
      <c r="C1004">
        <v>1858.1827752477823</v>
      </c>
    </row>
    <row r="1005" spans="1:3">
      <c r="A1005" s="22">
        <v>43349</v>
      </c>
      <c r="B1005">
        <v>1450.0240271831772</v>
      </c>
      <c r="C1005">
        <v>1604.8717454094703</v>
      </c>
    </row>
    <row r="1006" spans="1:3">
      <c r="A1006" s="22">
        <v>43350</v>
      </c>
      <c r="B1006">
        <v>1401.4647463197275</v>
      </c>
      <c r="C1006">
        <v>1583.4893442095249</v>
      </c>
    </row>
    <row r="1007" spans="1:3">
      <c r="A1007" s="22">
        <v>43353</v>
      </c>
      <c r="B1007">
        <v>1352.6629305177455</v>
      </c>
      <c r="C1007">
        <v>1521.2462134362215</v>
      </c>
    </row>
    <row r="1008" spans="1:3">
      <c r="A1008" s="22">
        <v>43354</v>
      </c>
      <c r="B1008">
        <v>1359.1691336347776</v>
      </c>
      <c r="C1008">
        <v>1504.7093775178123</v>
      </c>
    </row>
    <row r="1009" spans="1:3">
      <c r="A1009" s="22">
        <v>43355</v>
      </c>
      <c r="B1009">
        <v>1355.9771899445318</v>
      </c>
      <c r="C1009">
        <v>1532.8173356102604</v>
      </c>
    </row>
    <row r="1010" spans="1:3">
      <c r="A1010" s="22">
        <v>43356</v>
      </c>
      <c r="B1010">
        <v>1363.9688928623707</v>
      </c>
      <c r="C1010">
        <v>1603.289293505861</v>
      </c>
    </row>
    <row r="1011" spans="1:3">
      <c r="A1011" s="22">
        <v>43357</v>
      </c>
      <c r="B1011">
        <v>1398.5648086568026</v>
      </c>
      <c r="C1011">
        <v>1649.0678058405178</v>
      </c>
    </row>
    <row r="1012" spans="1:3">
      <c r="A1012" s="22">
        <v>43360</v>
      </c>
      <c r="B1012">
        <v>1398.2750037009728</v>
      </c>
      <c r="C1012">
        <v>1499.7934522866301</v>
      </c>
    </row>
    <row r="1013" spans="1:3">
      <c r="A1013" s="22">
        <v>43361</v>
      </c>
      <c r="B1013">
        <v>1348.2282312537666</v>
      </c>
      <c r="C1013">
        <v>1520.75589459762</v>
      </c>
    </row>
    <row r="1014" spans="1:3">
      <c r="A1014" s="22">
        <v>43362</v>
      </c>
      <c r="B1014">
        <v>1367.7489367101018</v>
      </c>
      <c r="C1014">
        <v>1569.5338937305103</v>
      </c>
    </row>
    <row r="1015" spans="1:3">
      <c r="A1015" s="22">
        <v>43363</v>
      </c>
      <c r="B1015">
        <v>1373.5446193961657</v>
      </c>
      <c r="C1015">
        <v>1579.4367849290886</v>
      </c>
    </row>
    <row r="1016" spans="1:3">
      <c r="A1016" s="22">
        <v>43364</v>
      </c>
      <c r="B1016">
        <v>1398.2342317172411</v>
      </c>
      <c r="C1016">
        <v>1747.6920903062576</v>
      </c>
    </row>
    <row r="1017" spans="1:3">
      <c r="A1017" s="22">
        <v>43367</v>
      </c>
      <c r="B1017">
        <v>1439.2118340353286</v>
      </c>
      <c r="C1017">
        <v>1681.7705695657839</v>
      </c>
    </row>
    <row r="1018" spans="1:3">
      <c r="A1018" s="22">
        <v>43368</v>
      </c>
      <c r="B1018">
        <v>1417.50380766693</v>
      </c>
      <c r="C1018">
        <v>1549.0105801147931</v>
      </c>
    </row>
    <row r="1019" spans="1:3">
      <c r="A1019" s="22">
        <v>43369</v>
      </c>
      <c r="B1019">
        <v>1385.1230928087955</v>
      </c>
      <c r="C1019">
        <v>1610.2363148318502</v>
      </c>
    </row>
    <row r="1020" spans="1:3">
      <c r="A1020" s="22">
        <v>43370</v>
      </c>
      <c r="B1020">
        <v>1394.2459266664887</v>
      </c>
      <c r="C1020">
        <v>1694.4771186155081</v>
      </c>
    </row>
    <row r="1021" spans="1:3">
      <c r="A1021" s="22">
        <v>43371</v>
      </c>
      <c r="B1021">
        <v>1433.6265088721791</v>
      </c>
      <c r="C1021">
        <v>1706.9635784695934</v>
      </c>
    </row>
    <row r="1022" spans="1:3">
      <c r="A1022" s="22">
        <v>43374</v>
      </c>
      <c r="B1022">
        <v>1420.9833554561696</v>
      </c>
      <c r="C1022">
        <v>1639.701850766412</v>
      </c>
    </row>
    <row r="1023" spans="1:3">
      <c r="A1023" s="22">
        <v>43375</v>
      </c>
      <c r="B1023">
        <v>1415.2714173797506</v>
      </c>
      <c r="C1023">
        <v>1624.8286684947445</v>
      </c>
    </row>
    <row r="1024" spans="1:3">
      <c r="A1024" s="22">
        <v>43376</v>
      </c>
      <c r="B1024">
        <v>1406.8182272176959</v>
      </c>
      <c r="C1024">
        <v>1582.2659456530082</v>
      </c>
    </row>
    <row r="1025" spans="1:3">
      <c r="A1025" s="22">
        <v>43377</v>
      </c>
      <c r="B1025">
        <v>1394.808347656576</v>
      </c>
      <c r="C1025">
        <v>1646.2253862168973</v>
      </c>
    </row>
    <row r="1026" spans="1:3">
      <c r="A1026" s="22">
        <v>43378</v>
      </c>
      <c r="B1026">
        <v>1411.1735838003576</v>
      </c>
      <c r="C1026">
        <v>1634.2692158646983</v>
      </c>
    </row>
    <row r="1027" spans="1:3">
      <c r="A1027" s="22">
        <v>43381</v>
      </c>
      <c r="B1027">
        <v>1416.7632061402362</v>
      </c>
      <c r="C1027">
        <v>1682.0036915131116</v>
      </c>
    </row>
    <row r="1028" spans="1:3">
      <c r="A1028" s="22">
        <v>43382</v>
      </c>
      <c r="B1028">
        <v>1428.1163339652157</v>
      </c>
      <c r="C1028">
        <v>1657.2947298044139</v>
      </c>
    </row>
    <row r="1029" spans="1:3">
      <c r="A1029" s="22">
        <v>43383</v>
      </c>
      <c r="B1029">
        <v>1425.3708892397945</v>
      </c>
      <c r="C1029">
        <v>1637.194358568368</v>
      </c>
    </row>
    <row r="1030" spans="1:3">
      <c r="A1030" s="22">
        <v>43384</v>
      </c>
      <c r="B1030">
        <v>1413.8761604368092</v>
      </c>
      <c r="C1030">
        <v>1455.3139369063044</v>
      </c>
    </row>
    <row r="1031" spans="1:3">
      <c r="A1031" s="22">
        <v>43385</v>
      </c>
      <c r="B1031">
        <v>1339.2856740379177</v>
      </c>
      <c r="C1031">
        <v>1457.8984020307551</v>
      </c>
    </row>
    <row r="1032" spans="1:3">
      <c r="A1032" s="22">
        <v>43388</v>
      </c>
      <c r="B1032">
        <v>1350.7461293200465</v>
      </c>
      <c r="C1032">
        <v>1551.2012635021579</v>
      </c>
    </row>
    <row r="1033" spans="1:3">
      <c r="A1033" s="22">
        <v>43389</v>
      </c>
      <c r="B1033">
        <v>1417.0251312864873</v>
      </c>
      <c r="C1033">
        <v>1570.2218254713991</v>
      </c>
    </row>
    <row r="1034" spans="1:3">
      <c r="A1034" s="22">
        <v>43390</v>
      </c>
      <c r="B1034">
        <v>1414.6875100767065</v>
      </c>
      <c r="C1034">
        <v>1570.0346894456238</v>
      </c>
    </row>
    <row r="1035" spans="1:3">
      <c r="A1035" s="22">
        <v>43391</v>
      </c>
      <c r="B1035">
        <v>1404.3433022066392</v>
      </c>
      <c r="C1035">
        <v>1553.3906503615519</v>
      </c>
    </row>
    <row r="1036" spans="1:3">
      <c r="A1036" s="22">
        <v>43392</v>
      </c>
      <c r="B1036">
        <v>1390.549522891459</v>
      </c>
      <c r="C1036">
        <v>1550.3588663685046</v>
      </c>
    </row>
    <row r="1037" spans="1:3">
      <c r="A1037" s="22">
        <v>43395</v>
      </c>
      <c r="B1037">
        <v>1392.2624650291189</v>
      </c>
      <c r="C1037">
        <v>1554.7799217875647</v>
      </c>
    </row>
    <row r="1038" spans="1:3">
      <c r="A1038" s="22">
        <v>43396</v>
      </c>
      <c r="B1038">
        <v>1389.3238517023551</v>
      </c>
      <c r="C1038">
        <v>1554.594626098256</v>
      </c>
    </row>
    <row r="1039" spans="1:3">
      <c r="A1039" s="22">
        <v>43397</v>
      </c>
      <c r="B1039">
        <v>1390.7256071081722</v>
      </c>
      <c r="C1039">
        <v>1566.508692690102</v>
      </c>
    </row>
    <row r="1040" spans="1:3">
      <c r="A1040" s="22">
        <v>43398</v>
      </c>
      <c r="B1040">
        <v>1391.9619689706276</v>
      </c>
      <c r="C1040">
        <v>1561.3211991909618</v>
      </c>
    </row>
    <row r="1041" spans="1:3">
      <c r="A1041" s="22">
        <v>43399</v>
      </c>
      <c r="B1041">
        <v>1388.4824211813877</v>
      </c>
      <c r="C1041">
        <v>1554.0033965427338</v>
      </c>
    </row>
    <row r="1042" spans="1:3">
      <c r="A1042" s="22">
        <v>43402</v>
      </c>
      <c r="B1042">
        <v>1393.6148538830903</v>
      </c>
      <c r="C1042">
        <v>1480.8967173161675</v>
      </c>
    </row>
    <row r="1043" spans="1:3">
      <c r="A1043" s="22">
        <v>43403</v>
      </c>
      <c r="B1043">
        <v>1360.2767864787256</v>
      </c>
      <c r="C1043">
        <v>1482.8028151089416</v>
      </c>
    </row>
    <row r="1044" spans="1:3">
      <c r="A1044" s="22">
        <v>43404</v>
      </c>
      <c r="B1044">
        <v>1360.2660955907188</v>
      </c>
      <c r="C1044">
        <v>1506.2425357026498</v>
      </c>
    </row>
    <row r="1045" spans="1:3">
      <c r="A1045" s="22">
        <v>43405</v>
      </c>
      <c r="B1045">
        <v>1356.2198296346623</v>
      </c>
      <c r="C1045">
        <v>1515.1631033044539</v>
      </c>
    </row>
    <row r="1046" spans="1:3">
      <c r="A1046" s="22">
        <v>43406</v>
      </c>
      <c r="B1046">
        <v>1369.2665091749284</v>
      </c>
      <c r="C1046">
        <v>1530.427207310508</v>
      </c>
    </row>
    <row r="1047" spans="1:3">
      <c r="A1047" s="22">
        <v>43409</v>
      </c>
      <c r="B1047">
        <v>1365.9823308438672</v>
      </c>
      <c r="C1047">
        <v>1551.0402596341462</v>
      </c>
    </row>
    <row r="1048" spans="1:3">
      <c r="A1048" s="22">
        <v>43410</v>
      </c>
      <c r="B1048">
        <v>1380.9566074360916</v>
      </c>
      <c r="C1048">
        <v>1562.9270863539159</v>
      </c>
    </row>
    <row r="1049" spans="1:3">
      <c r="A1049" s="22">
        <v>43411</v>
      </c>
      <c r="B1049">
        <v>1388.4953131408856</v>
      </c>
      <c r="C1049">
        <v>1608.3578835373614</v>
      </c>
    </row>
    <row r="1050" spans="1:3">
      <c r="A1050" s="22">
        <v>43412</v>
      </c>
      <c r="B1050">
        <v>1400.037312175823</v>
      </c>
      <c r="C1050">
        <v>1560.4525727846906</v>
      </c>
    </row>
    <row r="1051" spans="1:3">
      <c r="A1051" s="22">
        <v>43413</v>
      </c>
      <c r="B1051">
        <v>1382.9357718967319</v>
      </c>
      <c r="C1051">
        <v>1522.5325696205477</v>
      </c>
    </row>
    <row r="1052" spans="1:3">
      <c r="A1052" s="22">
        <v>43416</v>
      </c>
      <c r="B1052">
        <v>1376.3157430743297</v>
      </c>
      <c r="C1052">
        <v>1517.067298695609</v>
      </c>
    </row>
    <row r="1053" spans="1:3">
      <c r="A1053" s="22">
        <v>43417</v>
      </c>
      <c r="B1053">
        <v>1368.0365405944403</v>
      </c>
      <c r="C1053">
        <v>1497.9385745851591</v>
      </c>
    </row>
    <row r="1054" spans="1:3">
      <c r="A1054" s="22">
        <v>43418</v>
      </c>
      <c r="B1054">
        <v>1363.3249281194746</v>
      </c>
      <c r="C1054">
        <v>1057.7756054987219</v>
      </c>
    </row>
    <row r="1055" spans="1:3">
      <c r="A1055" s="22">
        <v>43419</v>
      </c>
      <c r="B1055">
        <v>1231.29276561808</v>
      </c>
      <c r="C1055">
        <v>1079.0045394010572</v>
      </c>
    </row>
    <row r="1056" spans="1:3">
      <c r="A1056" s="22">
        <v>43420</v>
      </c>
      <c r="B1056">
        <v>1211.7956430092495</v>
      </c>
      <c r="C1056">
        <v>1087.6188626113956</v>
      </c>
    </row>
    <row r="1057" spans="1:3">
      <c r="A1057" s="22">
        <v>43423</v>
      </c>
      <c r="B1057">
        <v>1206.5280030408185</v>
      </c>
      <c r="C1057">
        <v>842.11334626970336</v>
      </c>
    </row>
    <row r="1058" spans="1:3">
      <c r="A1058" s="22">
        <v>43424</v>
      </c>
      <c r="B1058">
        <v>1044.0665150839488</v>
      </c>
      <c r="C1058">
        <v>635.72235663799472</v>
      </c>
    </row>
    <row r="1059" spans="1:3">
      <c r="A1059" s="22">
        <v>43425</v>
      </c>
      <c r="B1059">
        <v>958.55011436878237</v>
      </c>
      <c r="C1059">
        <v>680.45374687695642</v>
      </c>
    </row>
    <row r="1060" spans="1:3">
      <c r="A1060" s="22">
        <v>43427</v>
      </c>
      <c r="B1060">
        <v>936.04572663987744</v>
      </c>
      <c r="C1060">
        <v>618.07531481544856</v>
      </c>
    </row>
    <row r="1061" spans="1:3">
      <c r="A1061" s="22">
        <v>43430</v>
      </c>
      <c r="B1061">
        <v>861.85452134965715</v>
      </c>
      <c r="C1061">
        <v>448.85746823644297</v>
      </c>
    </row>
    <row r="1062" spans="1:3">
      <c r="A1062" s="22">
        <v>43431</v>
      </c>
      <c r="B1062">
        <v>808.37966398494984</v>
      </c>
      <c r="C1062">
        <v>472.80807661544685</v>
      </c>
    </row>
    <row r="1063" spans="1:3">
      <c r="A1063" s="22">
        <v>43432</v>
      </c>
      <c r="B1063">
        <v>820.5119640342084</v>
      </c>
      <c r="C1063">
        <v>622.37559805082299</v>
      </c>
    </row>
    <row r="1064" spans="1:3">
      <c r="A1064" s="22">
        <v>43433</v>
      </c>
      <c r="B1064">
        <v>916.3627725493302</v>
      </c>
      <c r="C1064">
        <v>590.07320764598057</v>
      </c>
    </row>
    <row r="1065" spans="1:3">
      <c r="A1065" s="22">
        <v>43434</v>
      </c>
      <c r="B1065">
        <v>920.67400316522412</v>
      </c>
      <c r="C1065">
        <v>521.07634897802382</v>
      </c>
    </row>
    <row r="1066" spans="1:3">
      <c r="A1066" s="22">
        <v>43437</v>
      </c>
      <c r="B1066">
        <v>890.2434198319512</v>
      </c>
      <c r="C1066">
        <v>486.44785747057927</v>
      </c>
    </row>
    <row r="1067" spans="1:3">
      <c r="A1067" s="22">
        <v>43438</v>
      </c>
      <c r="B1067">
        <v>834.21230342122965</v>
      </c>
      <c r="C1067">
        <v>496.48018462797143</v>
      </c>
    </row>
    <row r="1068" spans="1:3">
      <c r="A1068" s="22">
        <v>43440</v>
      </c>
      <c r="B1068">
        <v>805.83053212605512</v>
      </c>
      <c r="C1068">
        <v>434.08070756826089</v>
      </c>
    </row>
    <row r="1069" spans="1:3">
      <c r="A1069" s="22">
        <v>43441</v>
      </c>
      <c r="B1069">
        <v>753.9947766817636</v>
      </c>
      <c r="C1069">
        <v>360.78108279207788</v>
      </c>
    </row>
    <row r="1070" spans="1:3">
      <c r="A1070" s="22">
        <v>43444</v>
      </c>
      <c r="B1070">
        <v>775.34350764427143</v>
      </c>
      <c r="C1070">
        <v>377.59013195800532</v>
      </c>
    </row>
    <row r="1071" spans="1:3">
      <c r="A1071" s="22">
        <v>43445</v>
      </c>
      <c r="B1071">
        <v>750.76730180751849</v>
      </c>
      <c r="C1071">
        <v>365.77749102819098</v>
      </c>
    </row>
    <row r="1072" spans="1:3">
      <c r="A1072" s="22">
        <v>43446</v>
      </c>
      <c r="B1072">
        <v>734.43282785950487</v>
      </c>
      <c r="C1072">
        <v>387.60716581688939</v>
      </c>
    </row>
    <row r="1073" spans="1:3">
      <c r="A1073" s="22">
        <v>43447</v>
      </c>
      <c r="B1073">
        <v>748.69045261778899</v>
      </c>
      <c r="C1073">
        <v>341.5567229952577</v>
      </c>
    </row>
    <row r="1074" spans="1:3">
      <c r="A1074" s="22">
        <v>43448</v>
      </c>
      <c r="B1074">
        <v>710.8838316496367</v>
      </c>
      <c r="C1074">
        <v>326.01370112703955</v>
      </c>
    </row>
    <row r="1075" spans="1:3">
      <c r="A1075" s="22">
        <v>43451</v>
      </c>
      <c r="B1075">
        <v>698.29884885678246</v>
      </c>
      <c r="C1075">
        <v>407.33360022894612</v>
      </c>
    </row>
    <row r="1076" spans="1:3">
      <c r="A1076" s="22">
        <v>43452</v>
      </c>
      <c r="B1076">
        <v>760.90047062531846</v>
      </c>
      <c r="C1076">
        <v>398.54070203560315</v>
      </c>
    </row>
    <row r="1077" spans="1:3">
      <c r="A1077" s="22">
        <v>43453</v>
      </c>
      <c r="B1077">
        <v>795.68819217704163</v>
      </c>
      <c r="C1077">
        <v>443.06590040549816</v>
      </c>
    </row>
    <row r="1078" spans="1:3">
      <c r="A1078" s="22">
        <v>43454</v>
      </c>
      <c r="B1078">
        <v>803.28056161041013</v>
      </c>
      <c r="C1078">
        <v>487.48951031809872</v>
      </c>
    </row>
    <row r="1079" spans="1:3">
      <c r="A1079" s="22">
        <v>43455</v>
      </c>
      <c r="B1079">
        <v>887.31979478457833</v>
      </c>
      <c r="C1079">
        <v>461.01435415589674</v>
      </c>
    </row>
    <row r="1080" spans="1:3">
      <c r="A1080" s="22">
        <v>43458</v>
      </c>
      <c r="B1080">
        <v>858.69087690469257</v>
      </c>
      <c r="C1080">
        <v>533.23055714871157</v>
      </c>
    </row>
    <row r="1081" spans="1:3">
      <c r="A1081" s="22">
        <v>43460</v>
      </c>
      <c r="B1081">
        <v>819.9102384413834</v>
      </c>
      <c r="C1081">
        <v>452.79376159510338</v>
      </c>
    </row>
    <row r="1082" spans="1:3">
      <c r="A1082" s="22">
        <v>43461</v>
      </c>
      <c r="B1082">
        <v>827.42782467846939</v>
      </c>
      <c r="C1082">
        <v>402.16219494639125</v>
      </c>
    </row>
    <row r="1083" spans="1:3">
      <c r="A1083" s="22">
        <v>43462</v>
      </c>
      <c r="B1083">
        <v>784.16270117828844</v>
      </c>
      <c r="C1083">
        <v>475.79666645790081</v>
      </c>
    </row>
    <row r="1084" spans="1:3">
      <c r="A1084" s="22">
        <v>43465</v>
      </c>
      <c r="B1084">
        <v>830.03601797841372</v>
      </c>
      <c r="C1084">
        <v>421.92391150292406</v>
      </c>
    </row>
    <row r="1085" spans="1:3">
      <c r="A1085" s="22">
        <v>43467</v>
      </c>
      <c r="B1085">
        <v>826.25319692540143</v>
      </c>
      <c r="C1085">
        <v>463.21487064491561</v>
      </c>
    </row>
    <row r="1086" spans="1:3">
      <c r="A1086" s="22">
        <v>43468</v>
      </c>
      <c r="B1086">
        <v>843.81889690239086</v>
      </c>
      <c r="C1086">
        <v>446.25345725945374</v>
      </c>
    </row>
    <row r="1087" spans="1:3">
      <c r="A1087" s="22">
        <v>43469</v>
      </c>
      <c r="B1087">
        <v>822.56622616058075</v>
      </c>
      <c r="C1087">
        <v>442.74403603236499</v>
      </c>
    </row>
    <row r="1088" spans="1:3">
      <c r="A1088" s="22">
        <v>43472</v>
      </c>
      <c r="B1088">
        <v>875.48830526326071</v>
      </c>
      <c r="C1088">
        <v>499.37164536096873</v>
      </c>
    </row>
    <row r="1089" spans="1:3">
      <c r="A1089" s="22">
        <v>43473</v>
      </c>
      <c r="B1089">
        <v>864.73134797657917</v>
      </c>
      <c r="C1089">
        <v>499.67699209834171</v>
      </c>
    </row>
    <row r="1090" spans="1:3">
      <c r="A1090" s="22">
        <v>43474</v>
      </c>
      <c r="B1090">
        <v>865.39244947990335</v>
      </c>
      <c r="C1090">
        <v>501.07724415768342</v>
      </c>
    </row>
    <row r="1091" spans="1:3">
      <c r="A1091" s="22">
        <v>43475</v>
      </c>
      <c r="B1091">
        <v>866.0062283754761</v>
      </c>
      <c r="C1091">
        <v>404.17606459982528</v>
      </c>
    </row>
    <row r="1092" spans="1:3">
      <c r="A1092" s="22">
        <v>43476</v>
      </c>
      <c r="B1092">
        <v>788.64545674051567</v>
      </c>
      <c r="C1092">
        <v>410.32767768026645</v>
      </c>
    </row>
    <row r="1093" spans="1:3">
      <c r="A1093" s="22">
        <v>43479</v>
      </c>
      <c r="B1093">
        <v>763.5942953516045</v>
      </c>
      <c r="C1093">
        <v>414.78237826595205</v>
      </c>
    </row>
    <row r="1094" spans="1:3">
      <c r="A1094" s="22">
        <v>43480</v>
      </c>
      <c r="B1094">
        <v>795.12823435209566</v>
      </c>
      <c r="C1094">
        <v>388.62624993622143</v>
      </c>
    </row>
    <row r="1095" spans="1:3">
      <c r="A1095" s="22">
        <v>43481</v>
      </c>
      <c r="B1095">
        <v>779.52141759547885</v>
      </c>
      <c r="C1095">
        <v>392.41618201293039</v>
      </c>
    </row>
    <row r="1096" spans="1:3">
      <c r="A1096" s="22">
        <v>43482</v>
      </c>
      <c r="B1096">
        <v>783.89207671232577</v>
      </c>
      <c r="C1096">
        <v>402.32721391132515</v>
      </c>
    </row>
    <row r="1097" spans="1:3">
      <c r="A1097" s="22">
        <v>43483</v>
      </c>
      <c r="B1097">
        <v>789.4987310610345</v>
      </c>
      <c r="C1097">
        <v>396.10035987593318</v>
      </c>
    </row>
    <row r="1098" spans="1:3">
      <c r="A1098" s="22">
        <v>43487</v>
      </c>
      <c r="B1098">
        <v>767.40876984758904</v>
      </c>
      <c r="C1098">
        <v>395.58903282209661</v>
      </c>
    </row>
    <row r="1099" spans="1:3">
      <c r="A1099" s="22">
        <v>43488</v>
      </c>
      <c r="B1099">
        <v>773.95055652441954</v>
      </c>
      <c r="C1099">
        <v>383.61438130643535</v>
      </c>
    </row>
    <row r="1100" spans="1:3">
      <c r="A1100" s="22">
        <v>43489</v>
      </c>
      <c r="B1100">
        <v>769.4305926793478</v>
      </c>
      <c r="C1100">
        <v>386.74258644558307</v>
      </c>
    </row>
    <row r="1101" spans="1:3">
      <c r="A1101" s="22">
        <v>43490</v>
      </c>
      <c r="B1101">
        <v>774.34407307536742</v>
      </c>
      <c r="C1101">
        <v>383.19121177174196</v>
      </c>
    </row>
    <row r="1102" spans="1:3">
      <c r="A1102" s="22">
        <v>43493</v>
      </c>
      <c r="B1102">
        <v>769.38400376209347</v>
      </c>
      <c r="C1102">
        <v>355.78380750011416</v>
      </c>
    </row>
    <row r="1103" spans="1:3">
      <c r="A1103" s="22">
        <v>43494</v>
      </c>
      <c r="B1103">
        <v>744.61001767781954</v>
      </c>
      <c r="C1103">
        <v>353.60390385875257</v>
      </c>
    </row>
    <row r="1104" spans="1:3">
      <c r="A1104" s="22">
        <v>43495</v>
      </c>
      <c r="B1104">
        <v>739.24940959273147</v>
      </c>
      <c r="C1104">
        <v>362.08499003625843</v>
      </c>
    </row>
    <row r="1105" spans="1:3">
      <c r="A1105" s="22">
        <v>43496</v>
      </c>
      <c r="B1105">
        <v>748.16020882866474</v>
      </c>
      <c r="C1105">
        <v>358.9619409086626</v>
      </c>
    </row>
    <row r="1106" spans="1:3">
      <c r="A1106" s="22">
        <v>43497</v>
      </c>
      <c r="B1106">
        <v>742.82344525542157</v>
      </c>
      <c r="C1106">
        <v>365.35854741665793</v>
      </c>
    </row>
    <row r="1107" spans="1:3">
      <c r="A1107" s="22">
        <v>43500</v>
      </c>
      <c r="B1107">
        <v>744.25402387916574</v>
      </c>
      <c r="C1107">
        <v>358.42436614975247</v>
      </c>
    </row>
    <row r="1108" spans="1:3">
      <c r="A1108" s="22">
        <v>43501</v>
      </c>
      <c r="B1108">
        <v>741.62219535591771</v>
      </c>
      <c r="C1108">
        <v>359.91319533324025</v>
      </c>
    </row>
    <row r="1109" spans="1:3">
      <c r="A1109" s="22">
        <v>43502</v>
      </c>
      <c r="B1109">
        <v>744.65760237922132</v>
      </c>
      <c r="C1109">
        <v>346.67249946442047</v>
      </c>
    </row>
    <row r="1110" spans="1:3">
      <c r="A1110" s="22">
        <v>43503</v>
      </c>
      <c r="B1110">
        <v>733.03138692313757</v>
      </c>
      <c r="C1110">
        <v>346.93234024613832</v>
      </c>
    </row>
    <row r="1111" spans="1:3">
      <c r="A1111" s="22">
        <v>43504</v>
      </c>
      <c r="B1111">
        <v>730.1221735920559</v>
      </c>
      <c r="C1111">
        <v>404.12876057369573</v>
      </c>
    </row>
    <row r="1112" spans="1:3">
      <c r="A1112" s="22">
        <v>43507</v>
      </c>
      <c r="B1112">
        <v>793.28149973824759</v>
      </c>
      <c r="C1112">
        <v>402.03971854483154</v>
      </c>
    </row>
    <row r="1113" spans="1:3">
      <c r="A1113" s="22">
        <v>43508</v>
      </c>
      <c r="B1113">
        <v>781.93460828249329</v>
      </c>
      <c r="C1113">
        <v>401.99180422221042</v>
      </c>
    </row>
    <row r="1114" spans="1:3">
      <c r="A1114" s="22">
        <v>43509</v>
      </c>
      <c r="B1114">
        <v>784.26405435986294</v>
      </c>
      <c r="C1114">
        <v>393.21652513829957</v>
      </c>
    </row>
    <row r="1115" spans="1:3">
      <c r="A1115" s="22">
        <v>43510</v>
      </c>
      <c r="B1115">
        <v>779.448520786583</v>
      </c>
      <c r="C1115">
        <v>392.8500122149581</v>
      </c>
    </row>
    <row r="1116" spans="1:3">
      <c r="A1116" s="22">
        <v>43511</v>
      </c>
      <c r="B1116">
        <v>776.48590560592208</v>
      </c>
      <c r="C1116">
        <v>392.80319310391326</v>
      </c>
    </row>
    <row r="1117" spans="1:3">
      <c r="A1117" s="22">
        <v>43515</v>
      </c>
      <c r="B1117">
        <v>839.65739002111457</v>
      </c>
      <c r="C1117">
        <v>476.28037650343191</v>
      </c>
    </row>
    <row r="1118" spans="1:3">
      <c r="A1118" s="22">
        <v>43516</v>
      </c>
      <c r="B1118">
        <v>847.17534310344899</v>
      </c>
      <c r="C1118">
        <v>477.27372151963755</v>
      </c>
    </row>
    <row r="1119" spans="1:3">
      <c r="A1119" s="22">
        <v>43517</v>
      </c>
      <c r="B1119">
        <v>858.67478830421101</v>
      </c>
      <c r="C1119">
        <v>467.75659520706546</v>
      </c>
    </row>
    <row r="1120" spans="1:3">
      <c r="A1120" s="22">
        <v>43518</v>
      </c>
      <c r="B1120">
        <v>848.40347724303933</v>
      </c>
      <c r="C1120">
        <v>474.63745768102308</v>
      </c>
    </row>
    <row r="1121" spans="1:3">
      <c r="A1121" s="22">
        <v>43521</v>
      </c>
      <c r="B1121">
        <v>817.19178270764655</v>
      </c>
      <c r="C1121">
        <v>447.92412680027508</v>
      </c>
    </row>
    <row r="1122" spans="1:3">
      <c r="A1122" s="22">
        <v>43522</v>
      </c>
      <c r="B1122">
        <v>832.58142922367904</v>
      </c>
      <c r="C1122">
        <v>437.69571769167021</v>
      </c>
    </row>
    <row r="1123" spans="1:3">
      <c r="A1123" s="22">
        <v>43523</v>
      </c>
      <c r="B1123">
        <v>828.0269821398997</v>
      </c>
      <c r="C1123">
        <v>422.2229461561792</v>
      </c>
    </row>
    <row r="1124" spans="1:3">
      <c r="A1124" s="22">
        <v>43524</v>
      </c>
      <c r="B1124">
        <v>826.04834186656012</v>
      </c>
      <c r="C1124">
        <v>440.27749540512946</v>
      </c>
    </row>
    <row r="1125" spans="1:3">
      <c r="A1125" s="22">
        <v>43525</v>
      </c>
      <c r="B1125">
        <v>827.22789573525631</v>
      </c>
      <c r="C1125">
        <v>447.61811598332559</v>
      </c>
    </row>
    <row r="1126" spans="1:3">
      <c r="A1126" s="22">
        <v>43528</v>
      </c>
      <c r="B1126">
        <v>825.36779777971867</v>
      </c>
      <c r="C1126">
        <v>417.31141149113995</v>
      </c>
    </row>
    <row r="1127" spans="1:3">
      <c r="A1127" s="22">
        <v>43529</v>
      </c>
      <c r="B1127">
        <v>807.06652735791693</v>
      </c>
      <c r="C1127">
        <v>449.29586776178894</v>
      </c>
    </row>
    <row r="1128" spans="1:3">
      <c r="A1128" s="22">
        <v>43530</v>
      </c>
      <c r="B1128">
        <v>836.52759987595869</v>
      </c>
      <c r="C1128">
        <v>450.93693610829195</v>
      </c>
    </row>
    <row r="1129" spans="1:3">
      <c r="A1129" s="22">
        <v>43531</v>
      </c>
      <c r="B1129">
        <v>837.88072242042722</v>
      </c>
      <c r="C1129">
        <v>457.33408338426216</v>
      </c>
    </row>
    <row r="1130" spans="1:3">
      <c r="A1130" s="22">
        <v>43532</v>
      </c>
      <c r="B1130">
        <v>839.99315516995478</v>
      </c>
      <c r="C1130">
        <v>462.40794829764167</v>
      </c>
    </row>
    <row r="1131" spans="1:3">
      <c r="A1131" s="22">
        <v>43535</v>
      </c>
      <c r="B1131">
        <v>848.68977108843603</v>
      </c>
      <c r="C1131">
        <v>449.1829979248036</v>
      </c>
    </row>
    <row r="1132" spans="1:3">
      <c r="A1132" s="22">
        <v>43536</v>
      </c>
      <c r="B1132">
        <v>837.96090354383966</v>
      </c>
      <c r="C1132">
        <v>450.48430517211301</v>
      </c>
    </row>
    <row r="1133" spans="1:3">
      <c r="A1133" s="22">
        <v>43537</v>
      </c>
      <c r="B1133">
        <v>839.95484635136461</v>
      </c>
      <c r="C1133">
        <v>450.43061731656513</v>
      </c>
    </row>
    <row r="1134" spans="1:3">
      <c r="A1134" s="22">
        <v>43538</v>
      </c>
      <c r="B1134">
        <v>838.35127561494801</v>
      </c>
      <c r="C1134">
        <v>451.0552143772934</v>
      </c>
    </row>
    <row r="1135" spans="1:3">
      <c r="A1135" s="22">
        <v>43539</v>
      </c>
      <c r="B1135">
        <v>842.87758058084296</v>
      </c>
      <c r="C1135">
        <v>464.57561825560236</v>
      </c>
    </row>
    <row r="1136" spans="1:3">
      <c r="A1136" s="22">
        <v>43542</v>
      </c>
      <c r="B1136">
        <v>865.05254428173112</v>
      </c>
      <c r="C1136">
        <v>478.86854341910606</v>
      </c>
    </row>
    <row r="1137" spans="1:3">
      <c r="A1137" s="22">
        <v>43543</v>
      </c>
      <c r="B1137">
        <v>865.63713311412801</v>
      </c>
      <c r="C1137">
        <v>486.1509187176722</v>
      </c>
    </row>
    <row r="1138" spans="1:3">
      <c r="A1138" s="22">
        <v>43544</v>
      </c>
      <c r="B1138">
        <v>873.81592539148119</v>
      </c>
      <c r="C1138">
        <v>490.6704584467513</v>
      </c>
    </row>
    <row r="1139" spans="1:3">
      <c r="A1139" s="22">
        <v>43545</v>
      </c>
      <c r="B1139">
        <v>876.64076517401918</v>
      </c>
      <c r="C1139">
        <v>478.58544388987531</v>
      </c>
    </row>
    <row r="1140" spans="1:3">
      <c r="A1140" s="22">
        <v>43546</v>
      </c>
      <c r="B1140">
        <v>864.74046651733863</v>
      </c>
      <c r="C1140">
        <v>483.41847830686038</v>
      </c>
    </row>
    <row r="1141" spans="1:3">
      <c r="A1141" s="22">
        <v>43549</v>
      </c>
      <c r="B1141">
        <v>863.79558670955851</v>
      </c>
      <c r="C1141">
        <v>461.4873225997157</v>
      </c>
    </row>
    <row r="1142" spans="1:3">
      <c r="A1142" s="22">
        <v>43550</v>
      </c>
      <c r="B1142">
        <v>852.01445930957868</v>
      </c>
      <c r="C1142">
        <v>464.86049819107336</v>
      </c>
    </row>
    <row r="1143" spans="1:3">
      <c r="A1143" s="22">
        <v>43551</v>
      </c>
      <c r="B1143">
        <v>855.23774175869266</v>
      </c>
      <c r="C1143">
        <v>488.54421743297218</v>
      </c>
    </row>
    <row r="1144" spans="1:3">
      <c r="A1144" s="22">
        <v>43552</v>
      </c>
      <c r="B1144">
        <v>877.42009474035046</v>
      </c>
      <c r="C1144">
        <v>488.48599367007267</v>
      </c>
    </row>
    <row r="1145" spans="1:3">
      <c r="A1145" s="22">
        <v>43553</v>
      </c>
      <c r="B1145">
        <v>873.28054598353242</v>
      </c>
      <c r="C1145">
        <v>505.70165708107544</v>
      </c>
    </row>
    <row r="1146" spans="1:3">
      <c r="A1146" s="22">
        <v>43556</v>
      </c>
      <c r="B1146">
        <v>881.23619374472639</v>
      </c>
      <c r="C1146">
        <v>517.71073798924238</v>
      </c>
    </row>
    <row r="1147" spans="1:3">
      <c r="A1147" s="22">
        <v>43557</v>
      </c>
      <c r="B1147">
        <v>892.30318485170653</v>
      </c>
      <c r="C1147">
        <v>680.52529481001341</v>
      </c>
    </row>
    <row r="1148" spans="1:3">
      <c r="A1148" s="22">
        <v>43558</v>
      </c>
      <c r="B1148">
        <v>1047.5069679883022</v>
      </c>
      <c r="C1148">
        <v>787.1562985871027</v>
      </c>
    </row>
    <row r="1149" spans="1:3">
      <c r="A1149" s="22">
        <v>43559</v>
      </c>
      <c r="B1149">
        <v>1067.1156104794134</v>
      </c>
      <c r="C1149">
        <v>692.9331719913497</v>
      </c>
    </row>
    <row r="1150" spans="1:3">
      <c r="A1150" s="22">
        <v>43560</v>
      </c>
      <c r="B1150">
        <v>1056.7045326664788</v>
      </c>
      <c r="C1150">
        <v>744.15753078313946</v>
      </c>
    </row>
    <row r="1151" spans="1:3">
      <c r="A1151" s="22">
        <v>43563</v>
      </c>
      <c r="B1151">
        <v>1116.170232672232</v>
      </c>
      <c r="C1151">
        <v>800.86677831107147</v>
      </c>
    </row>
    <row r="1152" spans="1:3">
      <c r="A1152" s="22">
        <v>43564</v>
      </c>
      <c r="B1152">
        <v>1135.5068882826395</v>
      </c>
      <c r="C1152">
        <v>803.88026173336539</v>
      </c>
    </row>
    <row r="1153" spans="1:3">
      <c r="A1153" s="22">
        <v>43565</v>
      </c>
      <c r="B1153">
        <v>1117.0868134493855</v>
      </c>
      <c r="C1153">
        <v>863.85138274377573</v>
      </c>
    </row>
    <row r="1154" spans="1:3">
      <c r="A1154" s="22">
        <v>43566</v>
      </c>
      <c r="B1154">
        <v>1143.054922246044</v>
      </c>
      <c r="C1154">
        <v>755.89510468089554</v>
      </c>
    </row>
    <row r="1155" spans="1:3">
      <c r="A1155" s="22">
        <v>43567</v>
      </c>
      <c r="B1155">
        <v>1086.4115990723421</v>
      </c>
      <c r="C1155">
        <v>751.93350735848799</v>
      </c>
    </row>
    <row r="1156" spans="1:3">
      <c r="A1156" s="22">
        <v>43570</v>
      </c>
      <c r="B1156">
        <v>1109.1910131955374</v>
      </c>
      <c r="C1156">
        <v>736.22393901096962</v>
      </c>
    </row>
    <row r="1157" spans="1:3">
      <c r="A1157" s="22">
        <v>43571</v>
      </c>
      <c r="B1157">
        <v>1087.5657884577452</v>
      </c>
      <c r="C1157">
        <v>791.30927632159853</v>
      </c>
    </row>
    <row r="1158" spans="1:3">
      <c r="A1158" s="22">
        <v>43572</v>
      </c>
      <c r="B1158">
        <v>1123.9621642035652</v>
      </c>
      <c r="C1158">
        <v>800.44837574666258</v>
      </c>
    </row>
    <row r="1159" spans="1:3">
      <c r="A1159" s="22">
        <v>43573</v>
      </c>
      <c r="B1159">
        <v>1127.2560900142846</v>
      </c>
      <c r="C1159">
        <v>820.25125834876474</v>
      </c>
    </row>
    <row r="1160" spans="1:3">
      <c r="A1160" s="22">
        <v>43577</v>
      </c>
      <c r="B1160">
        <v>1140.3530793000893</v>
      </c>
      <c r="C1160">
        <v>850.730896991279</v>
      </c>
    </row>
    <row r="1161" spans="1:3">
      <c r="A1161" s="22">
        <v>43578</v>
      </c>
      <c r="B1161">
        <v>1159.0003865376902</v>
      </c>
      <c r="C1161">
        <v>914.87094434769392</v>
      </c>
    </row>
    <row r="1162" spans="1:3">
      <c r="A1162" s="22">
        <v>43579</v>
      </c>
      <c r="B1162">
        <v>1195.9516368654308</v>
      </c>
      <c r="C1162">
        <v>860.93850123172706</v>
      </c>
    </row>
    <row r="1163" spans="1:3">
      <c r="A1163" s="22">
        <v>43580</v>
      </c>
      <c r="B1163">
        <v>1173.4163295987057</v>
      </c>
      <c r="C1163">
        <v>878.23114433480544</v>
      </c>
    </row>
    <row r="1164" spans="1:3">
      <c r="A1164" s="22">
        <v>43581</v>
      </c>
      <c r="B1164">
        <v>1118.4175062725492</v>
      </c>
      <c r="C1164">
        <v>746.83512814202106</v>
      </c>
    </row>
    <row r="1165" spans="1:3">
      <c r="A1165" s="22">
        <v>43584</v>
      </c>
      <c r="B1165">
        <v>1134.4208265032464</v>
      </c>
      <c r="C1165">
        <v>764.40931403772277</v>
      </c>
    </row>
    <row r="1166" spans="1:3">
      <c r="A1166" s="22">
        <v>43585</v>
      </c>
      <c r="B1166">
        <v>1126.4501906773164</v>
      </c>
      <c r="C1166">
        <v>790.96298644794285</v>
      </c>
    </row>
    <row r="1167" spans="1:3">
      <c r="A1167" s="22">
        <v>43586</v>
      </c>
      <c r="B1167">
        <v>1148.6001043643607</v>
      </c>
      <c r="C1167">
        <v>811.41076569733139</v>
      </c>
    </row>
    <row r="1168" spans="1:3">
      <c r="A1168" s="22">
        <v>43587</v>
      </c>
      <c r="B1168">
        <v>1159.6566143011853</v>
      </c>
      <c r="C1168">
        <v>839.64145014458052</v>
      </c>
    </row>
    <row r="1169" spans="1:3">
      <c r="A1169" s="22">
        <v>43588</v>
      </c>
      <c r="B1169">
        <v>1181.7938455319281</v>
      </c>
      <c r="C1169">
        <v>927.32184963584814</v>
      </c>
    </row>
    <row r="1170" spans="1:3">
      <c r="A1170" s="22">
        <v>43591</v>
      </c>
      <c r="B1170">
        <v>1243.2154416202663</v>
      </c>
      <c r="C1170">
        <v>950.60792810474231</v>
      </c>
    </row>
    <row r="1171" spans="1:3">
      <c r="A1171" s="22">
        <v>43592</v>
      </c>
      <c r="B1171">
        <v>1233.3210869127145</v>
      </c>
      <c r="C1171">
        <v>983.49294083559448</v>
      </c>
    </row>
    <row r="1172" spans="1:3">
      <c r="A1172" s="22">
        <v>43593</v>
      </c>
      <c r="B1172">
        <v>1255.6199382680802</v>
      </c>
      <c r="C1172">
        <v>1001.8565795589004</v>
      </c>
    </row>
    <row r="1173" spans="1:3">
      <c r="A1173" s="22">
        <v>43594</v>
      </c>
      <c r="B1173">
        <v>1284.133615437401</v>
      </c>
      <c r="C1173">
        <v>1057.1983763738638</v>
      </c>
    </row>
    <row r="1174" spans="1:3">
      <c r="A1174" s="22">
        <v>43595</v>
      </c>
      <c r="B1174">
        <v>1325.6707039835876</v>
      </c>
      <c r="C1174">
        <v>1162.4016438270064</v>
      </c>
    </row>
    <row r="1175" spans="1:3">
      <c r="A1175" s="22">
        <v>43598</v>
      </c>
      <c r="B1175">
        <v>1496.3976640187536</v>
      </c>
      <c r="C1175">
        <v>1740.8683593418621</v>
      </c>
    </row>
    <row r="1176" spans="1:3">
      <c r="A1176" s="22">
        <v>43599</v>
      </c>
      <c r="B1176">
        <v>1676.0007303332941</v>
      </c>
      <c r="C1176">
        <v>1668.5156974772503</v>
      </c>
    </row>
    <row r="1177" spans="1:3">
      <c r="A1177" s="22">
        <v>43600</v>
      </c>
      <c r="B1177">
        <v>1714.9585011732629</v>
      </c>
      <c r="C1177">
        <v>1859.0878099867903</v>
      </c>
    </row>
    <row r="1178" spans="1:3">
      <c r="A1178" s="22">
        <v>43601</v>
      </c>
      <c r="B1178">
        <v>1758.989904938225</v>
      </c>
      <c r="C1178">
        <v>1705.4567415302749</v>
      </c>
    </row>
    <row r="1179" spans="1:3">
      <c r="A1179" s="22">
        <v>43602</v>
      </c>
      <c r="B1179">
        <v>1692.9673776004513</v>
      </c>
      <c r="C1179">
        <v>1402.9301593757839</v>
      </c>
    </row>
    <row r="1180" spans="1:3">
      <c r="A1180" s="22">
        <v>43605</v>
      </c>
      <c r="B1180">
        <v>1759.5099818119886</v>
      </c>
      <c r="C1180">
        <v>1660.0290580500821</v>
      </c>
    </row>
    <row r="1181" spans="1:3">
      <c r="A1181" s="22">
        <v>43606</v>
      </c>
      <c r="B1181">
        <v>1712.5103030602402</v>
      </c>
      <c r="C1181">
        <v>1744.1517447272104</v>
      </c>
    </row>
    <row r="1182" spans="1:3">
      <c r="A1182" s="22">
        <v>43607</v>
      </c>
      <c r="B1182">
        <v>1707.8571756778792</v>
      </c>
      <c r="C1182">
        <v>1705.7530429880264</v>
      </c>
    </row>
    <row r="1183" spans="1:3">
      <c r="A1183" s="22">
        <v>43608</v>
      </c>
      <c r="B1183">
        <v>1647.9635284729247</v>
      </c>
      <c r="C1183">
        <v>1643.6423225023541</v>
      </c>
    </row>
    <row r="1184" spans="1:3">
      <c r="A1184" s="22">
        <v>43609</v>
      </c>
      <c r="B1184">
        <v>1691.8446319401696</v>
      </c>
      <c r="C1184">
        <v>1759.4901588561704</v>
      </c>
    </row>
    <row r="1185" spans="1:3">
      <c r="A1185" s="22">
        <v>43613</v>
      </c>
      <c r="B1185">
        <v>1889.5552239413796</v>
      </c>
      <c r="C1185">
        <v>2051.9171222514797</v>
      </c>
    </row>
    <row r="1186" spans="1:3">
      <c r="A1186" s="22">
        <v>43614</v>
      </c>
      <c r="B1186">
        <v>1871.4885749900395</v>
      </c>
      <c r="C1186">
        <v>2042.2054013467966</v>
      </c>
    </row>
    <row r="1187" spans="1:3">
      <c r="A1187" s="22">
        <v>43615</v>
      </c>
      <c r="B1187">
        <v>1859.2895097495125</v>
      </c>
      <c r="C1187">
        <v>2006.8837116915354</v>
      </c>
    </row>
    <row r="1188" spans="1:3">
      <c r="A1188" s="22">
        <v>43616</v>
      </c>
      <c r="B1188">
        <v>1785.9903068194487</v>
      </c>
      <c r="C1188">
        <v>1939.7786725891249</v>
      </c>
    </row>
    <row r="1189" spans="1:3">
      <c r="A1189" s="22">
        <v>43619</v>
      </c>
      <c r="B1189">
        <v>1876.4589681314169</v>
      </c>
      <c r="C1189">
        <v>1987.0531003160272</v>
      </c>
    </row>
    <row r="1190" spans="1:3">
      <c r="A1190" s="22">
        <v>43620</v>
      </c>
      <c r="B1190">
        <v>1762.528357041117</v>
      </c>
      <c r="C1190">
        <v>1519.2909817464397</v>
      </c>
    </row>
    <row r="1191" spans="1:3">
      <c r="A1191" s="22">
        <v>43621</v>
      </c>
      <c r="B1191">
        <v>1653.7751426320729</v>
      </c>
      <c r="C1191">
        <v>1602.6724867886896</v>
      </c>
    </row>
    <row r="1192" spans="1:3">
      <c r="A1192" s="22">
        <v>43622</v>
      </c>
      <c r="B1192">
        <v>1678.5227160731069</v>
      </c>
      <c r="C1192">
        <v>1510.7758788066612</v>
      </c>
    </row>
    <row r="1193" spans="1:3">
      <c r="A1193" s="22">
        <v>43623</v>
      </c>
      <c r="B1193">
        <v>1680.082842157454</v>
      </c>
      <c r="C1193">
        <v>1668.487827641786</v>
      </c>
    </row>
    <row r="1194" spans="1:3">
      <c r="A1194" s="22">
        <v>43626</v>
      </c>
      <c r="B1194">
        <v>1651.1867061704406</v>
      </c>
      <c r="C1194">
        <v>1667.8913571952623</v>
      </c>
    </row>
    <row r="1195" spans="1:3">
      <c r="A1195" s="22">
        <v>43627</v>
      </c>
      <c r="B1195">
        <v>1718.1502351456577</v>
      </c>
      <c r="C1195">
        <v>1630.3449415757932</v>
      </c>
    </row>
    <row r="1196" spans="1:3">
      <c r="A1196" s="22">
        <v>43628</v>
      </c>
      <c r="B1196">
        <v>1701.2333736513933</v>
      </c>
      <c r="C1196">
        <v>1744.4844933126853</v>
      </c>
    </row>
    <row r="1197" spans="1:3">
      <c r="A1197" s="22">
        <v>43629</v>
      </c>
      <c r="B1197">
        <v>1748.4813518993976</v>
      </c>
      <c r="C1197">
        <v>1781.212038207505</v>
      </c>
    </row>
    <row r="1198" spans="1:3">
      <c r="A1198" s="22">
        <v>43630</v>
      </c>
      <c r="B1198">
        <v>1766.802798809869</v>
      </c>
      <c r="C1198">
        <v>1850.0379872606031</v>
      </c>
    </row>
    <row r="1199" spans="1:3">
      <c r="A1199" s="22">
        <v>43633</v>
      </c>
      <c r="B1199">
        <v>1929.5166739365279</v>
      </c>
      <c r="C1199">
        <v>2258.0261229294542</v>
      </c>
    </row>
    <row r="1200" spans="1:3">
      <c r="A1200" s="22">
        <v>43634</v>
      </c>
      <c r="B1200">
        <v>2003.9038252480259</v>
      </c>
      <c r="C1200">
        <v>2135.1701778955839</v>
      </c>
    </row>
    <row r="1201" spans="1:3">
      <c r="A1201" s="22">
        <v>43635</v>
      </c>
      <c r="B1201">
        <v>1948.7934818249341</v>
      </c>
      <c r="C1201">
        <v>2179.597633137651</v>
      </c>
    </row>
    <row r="1202" spans="1:3">
      <c r="A1202" s="22">
        <v>43636</v>
      </c>
      <c r="B1202">
        <v>1990.5080170025751</v>
      </c>
      <c r="C1202">
        <v>2383.8324669369536</v>
      </c>
    </row>
    <row r="1203" spans="1:3">
      <c r="A1203" s="22">
        <v>43637</v>
      </c>
      <c r="B1203">
        <v>2044.6039901678259</v>
      </c>
      <c r="C1203">
        <v>2565.0295669111056</v>
      </c>
    </row>
    <row r="1204" spans="1:3">
      <c r="A1204" s="22">
        <v>43640</v>
      </c>
      <c r="B1204">
        <v>2329.8095184059439</v>
      </c>
      <c r="C1204">
        <v>3104.6272281503097</v>
      </c>
    </row>
    <row r="1205" spans="1:3">
      <c r="A1205" s="22">
        <v>43641</v>
      </c>
      <c r="B1205">
        <v>2362.7500337469723</v>
      </c>
      <c r="C1205">
        <v>3390.5170993165166</v>
      </c>
    </row>
    <row r="1206" spans="1:3">
      <c r="A1206" s="22">
        <v>43642</v>
      </c>
      <c r="B1206">
        <v>2528.3303069208519</v>
      </c>
      <c r="C1206">
        <v>4854.6892586031427</v>
      </c>
    </row>
    <row r="1207" spans="1:3">
      <c r="A1207" s="22">
        <v>43643</v>
      </c>
      <c r="B1207">
        <v>2794.1898512899515</v>
      </c>
      <c r="C1207">
        <v>2760.7474165743938</v>
      </c>
    </row>
    <row r="1208" spans="1:3">
      <c r="A1208" s="22">
        <v>43644</v>
      </c>
      <c r="B1208">
        <v>2396.0142087729487</v>
      </c>
      <c r="C1208">
        <v>3503.3716912084287</v>
      </c>
    </row>
    <row r="1209" spans="1:3">
      <c r="A1209" s="22">
        <v>43647</v>
      </c>
      <c r="B1209">
        <v>2317.6142263695001</v>
      </c>
      <c r="C1209">
        <v>2273.7308301433482</v>
      </c>
    </row>
    <row r="1210" spans="1:3">
      <c r="A1210" s="22">
        <v>43648</v>
      </c>
      <c r="B1210">
        <v>2272.9129694057028</v>
      </c>
      <c r="C1210">
        <v>2541.9361510350291</v>
      </c>
    </row>
    <row r="1211" spans="1:3">
      <c r="A1211" s="22">
        <v>43649</v>
      </c>
      <c r="B1211">
        <v>2322.1704027132691</v>
      </c>
      <c r="C1211">
        <v>2718.9330274604345</v>
      </c>
    </row>
    <row r="1212" spans="1:3">
      <c r="A1212" s="22">
        <v>43651</v>
      </c>
      <c r="B1212">
        <v>2404.8010153881514</v>
      </c>
      <c r="C1212">
        <v>2679.4176459060886</v>
      </c>
    </row>
    <row r="1213" spans="1:3">
      <c r="A1213" s="22">
        <v>43654</v>
      </c>
      <c r="B1213">
        <v>2457.0682293567324</v>
      </c>
      <c r="C1213">
        <v>3228.8235058139089</v>
      </c>
    </row>
    <row r="1214" spans="1:3">
      <c r="A1214" s="22">
        <v>43655</v>
      </c>
      <c r="B1214">
        <v>2636.8909816674527</v>
      </c>
      <c r="C1214">
        <v>3391.8181779844872</v>
      </c>
    </row>
    <row r="1215" spans="1:3">
      <c r="A1215" s="22">
        <v>43656</v>
      </c>
      <c r="B1215">
        <v>2698.5422207348261</v>
      </c>
      <c r="C1215">
        <v>3127.5987377549664</v>
      </c>
    </row>
    <row r="1216" spans="1:3">
      <c r="A1216" s="22">
        <v>43657</v>
      </c>
      <c r="B1216">
        <v>2605.8492397311461</v>
      </c>
      <c r="C1216">
        <v>2841.5534762035713</v>
      </c>
    </row>
    <row r="1217" spans="1:3">
      <c r="A1217" s="22">
        <v>43658</v>
      </c>
      <c r="B1217">
        <v>2437.2562515635732</v>
      </c>
      <c r="C1217">
        <v>2848.965194331136</v>
      </c>
    </row>
    <row r="1218" spans="1:3">
      <c r="A1218" s="22">
        <v>43661</v>
      </c>
      <c r="B1218">
        <v>2201.8955228853542</v>
      </c>
      <c r="C1218">
        <v>2456.512729499098</v>
      </c>
    </row>
    <row r="1219" spans="1:3">
      <c r="A1219" s="22">
        <v>43662</v>
      </c>
      <c r="B1219">
        <v>2339.0201845468146</v>
      </c>
      <c r="C1219">
        <v>1914.0945654464149</v>
      </c>
    </row>
    <row r="1220" spans="1:3">
      <c r="A1220" s="22">
        <v>43663</v>
      </c>
      <c r="B1220">
        <v>2033.0426009251703</v>
      </c>
      <c r="C1220">
        <v>1952.7673346138449</v>
      </c>
    </row>
    <row r="1221" spans="1:3">
      <c r="A1221" s="22">
        <v>43664</v>
      </c>
      <c r="B1221">
        <v>2081.8313152644582</v>
      </c>
      <c r="C1221">
        <v>2262.7908834033142</v>
      </c>
    </row>
    <row r="1222" spans="1:3">
      <c r="A1222" s="22">
        <v>43665</v>
      </c>
      <c r="B1222">
        <v>2286.9240239277206</v>
      </c>
      <c r="C1222">
        <v>2224.6884797870925</v>
      </c>
    </row>
    <row r="1223" spans="1:3">
      <c r="A1223" s="22">
        <v>43668</v>
      </c>
      <c r="B1223">
        <v>2274.6870167138518</v>
      </c>
      <c r="C1223">
        <v>2105.2445524253685</v>
      </c>
    </row>
    <row r="1224" spans="1:3">
      <c r="A1224" s="22">
        <v>43669</v>
      </c>
      <c r="B1224">
        <v>2220.9803152986183</v>
      </c>
      <c r="C1224">
        <v>2105.5914931368661</v>
      </c>
    </row>
    <row r="1225" spans="1:3">
      <c r="A1225" s="22">
        <v>43670</v>
      </c>
      <c r="B1225">
        <v>2122.4499364314497</v>
      </c>
      <c r="C1225">
        <v>1877.5584285129098</v>
      </c>
    </row>
    <row r="1226" spans="1:3">
      <c r="A1226" s="22">
        <v>43671</v>
      </c>
      <c r="B1226">
        <v>2105.5708071926756</v>
      </c>
      <c r="C1226">
        <v>1944.9660546023342</v>
      </c>
    </row>
    <row r="1227" spans="1:3">
      <c r="A1227" s="22">
        <v>43672</v>
      </c>
      <c r="B1227">
        <v>2127.9014165279573</v>
      </c>
      <c r="C1227">
        <v>1972.8356959706241</v>
      </c>
    </row>
    <row r="1228" spans="1:3">
      <c r="A1228" s="22">
        <v>43675</v>
      </c>
      <c r="B1228">
        <v>2049.5634829180003</v>
      </c>
      <c r="C1228">
        <v>1779.2767971454884</v>
      </c>
    </row>
    <row r="1229" spans="1:3">
      <c r="A1229" s="22">
        <v>43676</v>
      </c>
      <c r="B1229">
        <v>2044.0147373134512</v>
      </c>
      <c r="C1229">
        <v>1855.1891113614377</v>
      </c>
    </row>
    <row r="1230" spans="1:3">
      <c r="A1230" s="22">
        <v>43677</v>
      </c>
      <c r="B1230">
        <v>2061.5566973155387</v>
      </c>
      <c r="C1230">
        <v>1999.765094702137</v>
      </c>
    </row>
    <row r="1231" spans="1:3">
      <c r="A1231" s="22">
        <v>43678</v>
      </c>
      <c r="B1231">
        <v>2163.1725310725542</v>
      </c>
      <c r="C1231">
        <v>2132.9252165123335</v>
      </c>
    </row>
    <row r="1232" spans="1:3">
      <c r="A1232" s="22">
        <v>43679</v>
      </c>
      <c r="B1232">
        <v>2232.8496420416795</v>
      </c>
      <c r="C1232">
        <v>2197.3246241913357</v>
      </c>
    </row>
    <row r="1233" spans="1:3">
      <c r="A1233" s="22">
        <v>43682</v>
      </c>
      <c r="B1233">
        <v>2352.7757076338589</v>
      </c>
      <c r="C1233">
        <v>2744.3832210387041</v>
      </c>
    </row>
    <row r="1234" spans="1:3">
      <c r="A1234" s="22">
        <v>43683</v>
      </c>
      <c r="B1234">
        <v>2535.406162966689</v>
      </c>
      <c r="C1234">
        <v>2704.2530006440124</v>
      </c>
    </row>
    <row r="1235" spans="1:3">
      <c r="A1235" s="22">
        <v>43684</v>
      </c>
      <c r="B1235">
        <v>2463.4213019510025</v>
      </c>
      <c r="C1235">
        <v>2731.3851852784028</v>
      </c>
    </row>
    <row r="1236" spans="1:3">
      <c r="A1236" s="22">
        <v>43685</v>
      </c>
      <c r="B1236">
        <v>2565.9934400943016</v>
      </c>
      <c r="C1236">
        <v>2638.1962332957428</v>
      </c>
    </row>
    <row r="1237" spans="1:3">
      <c r="A1237" s="22">
        <v>43686</v>
      </c>
      <c r="B1237">
        <v>2565.8710198208182</v>
      </c>
      <c r="C1237">
        <v>2754.9153014741692</v>
      </c>
    </row>
    <row r="1238" spans="1:3">
      <c r="A1238" s="22">
        <v>43689</v>
      </c>
      <c r="B1238">
        <v>2474.5825190524374</v>
      </c>
      <c r="C1238">
        <v>2573.6216075450807</v>
      </c>
    </row>
    <row r="1239" spans="1:3">
      <c r="A1239" s="22">
        <v>43690</v>
      </c>
      <c r="B1239">
        <v>2443.8575189025009</v>
      </c>
      <c r="C1239">
        <v>2304.5341216301158</v>
      </c>
    </row>
    <row r="1240" spans="1:3">
      <c r="A1240" s="22">
        <v>43691</v>
      </c>
      <c r="B1240">
        <v>2337.481964211127</v>
      </c>
      <c r="C1240">
        <v>1965.8781823997667</v>
      </c>
    </row>
    <row r="1241" spans="1:3">
      <c r="A1241" s="22">
        <v>43692</v>
      </c>
      <c r="B1241">
        <v>2154.7965872719242</v>
      </c>
      <c r="C1241">
        <v>1956.5647062363037</v>
      </c>
    </row>
    <row r="1242" spans="1:3">
      <c r="A1242" s="22">
        <v>43693</v>
      </c>
      <c r="B1242">
        <v>2215.1141989687999</v>
      </c>
      <c r="C1242">
        <v>2103.5092456224979</v>
      </c>
    </row>
    <row r="1243" spans="1:3">
      <c r="A1243" s="22">
        <v>43696</v>
      </c>
      <c r="B1243">
        <v>2221.7391539068308</v>
      </c>
      <c r="C1243">
        <v>2187.7823011846326</v>
      </c>
    </row>
    <row r="1244" spans="1:3">
      <c r="A1244" s="22">
        <v>43697</v>
      </c>
      <c r="B1244">
        <v>2343.2474610498675</v>
      </c>
      <c r="C1244">
        <v>2195.2946365124603</v>
      </c>
    </row>
    <row r="1245" spans="1:3">
      <c r="A1245" s="22">
        <v>43698</v>
      </c>
      <c r="B1245">
        <v>2310.6683372199682</v>
      </c>
      <c r="C1245">
        <v>1935.1027669292812</v>
      </c>
    </row>
    <row r="1246" spans="1:3">
      <c r="A1246" s="22">
        <v>43699</v>
      </c>
      <c r="B1246">
        <v>2177.1420799203433</v>
      </c>
      <c r="C1246">
        <v>1960.1242467542675</v>
      </c>
    </row>
    <row r="1247" spans="1:3">
      <c r="A1247" s="22">
        <v>43700</v>
      </c>
      <c r="B1247">
        <v>2175.8086620530426</v>
      </c>
      <c r="C1247">
        <v>2064.9301644675475</v>
      </c>
    </row>
    <row r="1248" spans="1:3">
      <c r="A1248" s="22">
        <v>43703</v>
      </c>
      <c r="B1248">
        <v>2173.660016804818</v>
      </c>
      <c r="C1248">
        <v>2030.015646432912</v>
      </c>
    </row>
    <row r="1249" spans="1:3">
      <c r="A1249" s="22">
        <v>43704</v>
      </c>
      <c r="B1249">
        <v>2226.5781129855627</v>
      </c>
      <c r="C1249">
        <v>1964.2971416722753</v>
      </c>
    </row>
    <row r="1250" spans="1:3">
      <c r="A1250" s="22">
        <v>43705</v>
      </c>
      <c r="B1250">
        <v>2190.2156962911499</v>
      </c>
      <c r="C1250">
        <v>1752.8005794335211</v>
      </c>
    </row>
    <row r="1251" spans="1:3">
      <c r="A1251" s="22">
        <v>43706</v>
      </c>
      <c r="B1251">
        <v>2094.3420912094743</v>
      </c>
      <c r="C1251">
        <v>1689.7327725585967</v>
      </c>
    </row>
    <row r="1252" spans="1:3">
      <c r="A1252" s="22">
        <v>43707</v>
      </c>
      <c r="B1252">
        <v>2042.4081794392471</v>
      </c>
      <c r="C1252">
        <v>1717.245774088854</v>
      </c>
    </row>
    <row r="1253" spans="1:3">
      <c r="A1253" s="22">
        <v>43711</v>
      </c>
      <c r="B1253">
        <v>2220.7608390202899</v>
      </c>
      <c r="C1253">
        <v>2125.8406428860917</v>
      </c>
    </row>
    <row r="1254" spans="1:3">
      <c r="A1254" s="22">
        <v>43712</v>
      </c>
      <c r="B1254">
        <v>2279.8886251815102</v>
      </c>
      <c r="C1254">
        <v>2140.7450702738988</v>
      </c>
    </row>
    <row r="1255" spans="1:3">
      <c r="A1255" s="22">
        <v>43713</v>
      </c>
      <c r="B1255">
        <v>2272.8056419485538</v>
      </c>
      <c r="C1255">
        <v>2056.8359197548448</v>
      </c>
    </row>
    <row r="1256" spans="1:3">
      <c r="A1256" s="22">
        <v>43714</v>
      </c>
      <c r="B1256">
        <v>2270.6622370707519</v>
      </c>
      <c r="C1256">
        <v>1994.6780916476716</v>
      </c>
    </row>
    <row r="1257" spans="1:3">
      <c r="A1257" s="22">
        <v>43717</v>
      </c>
      <c r="B1257">
        <v>2241.6903221033076</v>
      </c>
      <c r="C1257">
        <v>1958.9782185854951</v>
      </c>
    </row>
    <row r="1258" spans="1:3">
      <c r="A1258" s="22">
        <v>43718</v>
      </c>
      <c r="B1258">
        <v>2218.760816970937</v>
      </c>
      <c r="C1258">
        <v>1842.9816782211619</v>
      </c>
    </row>
    <row r="1259" spans="1:3">
      <c r="A1259" s="22">
        <v>43719</v>
      </c>
      <c r="B1259">
        <v>2172.9592438535078</v>
      </c>
      <c r="C1259">
        <v>1866.0744116374735</v>
      </c>
    </row>
    <row r="1260" spans="1:3">
      <c r="A1260" s="22">
        <v>43720</v>
      </c>
      <c r="B1260">
        <v>2184.5042824020315</v>
      </c>
      <c r="C1260">
        <v>1968.4043272692006</v>
      </c>
    </row>
    <row r="1261" spans="1:3">
      <c r="A1261" s="22">
        <v>43721</v>
      </c>
      <c r="B1261">
        <v>2235.7087029692748</v>
      </c>
      <c r="C1261">
        <v>1918.8884912552085</v>
      </c>
    </row>
    <row r="1262" spans="1:3">
      <c r="A1262" s="22">
        <v>43724</v>
      </c>
      <c r="B1262">
        <v>2221.0821924528386</v>
      </c>
      <c r="C1262">
        <v>1870.6688883560487</v>
      </c>
    </row>
    <row r="1263" spans="1:3">
      <c r="A1263" s="22">
        <v>43725</v>
      </c>
      <c r="B1263">
        <v>2206.9774361236664</v>
      </c>
      <c r="C1263">
        <v>1928.2919763290358</v>
      </c>
    </row>
    <row r="1264" spans="1:3">
      <c r="A1264" s="22">
        <v>43726</v>
      </c>
      <c r="B1264">
        <v>2199.7397502353551</v>
      </c>
      <c r="C1264">
        <v>1893.1626067956456</v>
      </c>
    </row>
    <row r="1265" spans="1:3">
      <c r="A1265" s="22">
        <v>43727</v>
      </c>
      <c r="B1265">
        <v>2189.5866148613918</v>
      </c>
      <c r="C1265">
        <v>1869.3370151183728</v>
      </c>
    </row>
    <row r="1266" spans="1:3">
      <c r="A1266" s="22">
        <v>43728</v>
      </c>
      <c r="B1266">
        <v>2203.7156875139103</v>
      </c>
      <c r="C1266">
        <v>1883.838106899176</v>
      </c>
    </row>
    <row r="1267" spans="1:3">
      <c r="A1267" s="22">
        <v>43731</v>
      </c>
      <c r="B1267">
        <v>2161.1377115296996</v>
      </c>
      <c r="C1267">
        <v>1750.1774345801728</v>
      </c>
    </row>
    <row r="1268" spans="1:3">
      <c r="A1268" s="22">
        <v>43732</v>
      </c>
      <c r="B1268">
        <v>2088.4466274744286</v>
      </c>
      <c r="C1268">
        <v>1227.5350117165449</v>
      </c>
    </row>
    <row r="1269" spans="1:3">
      <c r="A1269" s="22">
        <v>43733</v>
      </c>
      <c r="B1269">
        <v>1846.7682526343406</v>
      </c>
      <c r="C1269">
        <v>1220.0000449963197</v>
      </c>
    </row>
    <row r="1270" spans="1:3">
      <c r="A1270" s="22">
        <v>43734</v>
      </c>
      <c r="B1270">
        <v>1821.9200597022286</v>
      </c>
      <c r="C1270">
        <v>1154.4317914680892</v>
      </c>
    </row>
    <row r="1271" spans="1:3">
      <c r="A1271" s="22">
        <v>43735</v>
      </c>
      <c r="B1271">
        <v>1741.5170157358409</v>
      </c>
      <c r="C1271">
        <v>1113.4305084191853</v>
      </c>
    </row>
    <row r="1272" spans="1:3">
      <c r="A1272" s="22">
        <v>43738</v>
      </c>
      <c r="B1272">
        <v>1739.6120583376933</v>
      </c>
      <c r="C1272">
        <v>1195.7396902740791</v>
      </c>
    </row>
    <row r="1273" spans="1:3">
      <c r="A1273" s="22">
        <v>43739</v>
      </c>
      <c r="B1273">
        <v>1781.5758362052838</v>
      </c>
      <c r="C1273">
        <v>1193.0273891808231</v>
      </c>
    </row>
    <row r="1274" spans="1:3">
      <c r="A1274" s="22">
        <v>43740</v>
      </c>
      <c r="B1274">
        <v>1791.1263030073833</v>
      </c>
      <c r="C1274">
        <v>1177.4848595279725</v>
      </c>
    </row>
    <row r="1275" spans="1:3">
      <c r="A1275" s="22">
        <v>43741</v>
      </c>
      <c r="B1275">
        <v>1801.1209627365636</v>
      </c>
      <c r="C1275">
        <v>1145.8976801399169</v>
      </c>
    </row>
    <row r="1276" spans="1:3">
      <c r="A1276" s="22">
        <v>43742</v>
      </c>
      <c r="B1276">
        <v>1772.9410069866437</v>
      </c>
      <c r="C1276">
        <v>1162.5273277402414</v>
      </c>
    </row>
    <row r="1277" spans="1:3">
      <c r="A1277" s="22">
        <v>43745</v>
      </c>
      <c r="B1277">
        <v>1714.903998787938</v>
      </c>
      <c r="C1277">
        <v>1171.3968104430421</v>
      </c>
    </row>
    <row r="1278" spans="1:3">
      <c r="A1278" s="22">
        <v>43746</v>
      </c>
      <c r="B1278">
        <v>1770.2267960538375</v>
      </c>
      <c r="C1278">
        <v>1149.2259613810741</v>
      </c>
    </row>
    <row r="1279" spans="1:3">
      <c r="A1279" s="22">
        <v>43747</v>
      </c>
      <c r="B1279">
        <v>1766.575775908718</v>
      </c>
      <c r="C1279">
        <v>1280.4254445663598</v>
      </c>
    </row>
    <row r="1280" spans="1:3">
      <c r="A1280" s="22">
        <v>43748</v>
      </c>
      <c r="B1280">
        <v>1842.8726012307961</v>
      </c>
      <c r="C1280">
        <v>1267.8902415355562</v>
      </c>
    </row>
    <row r="1281" spans="1:3">
      <c r="A1281" s="22">
        <v>43749</v>
      </c>
      <c r="B1281">
        <v>1842.8688280267124</v>
      </c>
      <c r="C1281">
        <v>1197.7736655299404</v>
      </c>
    </row>
    <row r="1282" spans="1:3">
      <c r="A1282" s="22">
        <v>43752</v>
      </c>
      <c r="B1282">
        <v>1786.1074865078544</v>
      </c>
      <c r="C1282">
        <v>1197.3454714602703</v>
      </c>
    </row>
    <row r="1283" spans="1:3">
      <c r="A1283" s="22">
        <v>43753</v>
      </c>
      <c r="B1283">
        <v>1797.4039110906726</v>
      </c>
      <c r="C1283">
        <v>1144.6395254289321</v>
      </c>
    </row>
    <row r="1284" spans="1:3">
      <c r="A1284" s="22">
        <v>43754</v>
      </c>
      <c r="B1284">
        <v>1761.1737671156545</v>
      </c>
      <c r="C1284">
        <v>1078.9239167157018</v>
      </c>
    </row>
    <row r="1285" spans="1:3">
      <c r="A1285" s="22">
        <v>43755</v>
      </c>
      <c r="B1285">
        <v>1727.5025024791892</v>
      </c>
      <c r="C1285">
        <v>1109.6006849826808</v>
      </c>
    </row>
    <row r="1286" spans="1:3">
      <c r="A1286" s="22">
        <v>43756</v>
      </c>
      <c r="B1286">
        <v>1738.9052063592101</v>
      </c>
      <c r="C1286">
        <v>1079.0551591360236</v>
      </c>
    </row>
    <row r="1287" spans="1:3">
      <c r="A1287" s="22">
        <v>43759</v>
      </c>
      <c r="B1287">
        <v>1765.5614056508775</v>
      </c>
      <c r="C1287">
        <v>1148.3524623984929</v>
      </c>
    </row>
    <row r="1288" spans="1:3">
      <c r="A1288" s="22">
        <v>43760</v>
      </c>
      <c r="B1288">
        <v>1769.4868236806974</v>
      </c>
      <c r="C1288">
        <v>1141.9491917079133</v>
      </c>
    </row>
    <row r="1289" spans="1:3">
      <c r="A1289" s="22">
        <v>43761</v>
      </c>
      <c r="B1289">
        <v>1733.6021399583785</v>
      </c>
      <c r="C1289">
        <v>941.02728374769458</v>
      </c>
    </row>
    <row r="1290" spans="1:3">
      <c r="A1290" s="22">
        <v>43762</v>
      </c>
      <c r="B1290">
        <v>1612.0000260419342</v>
      </c>
      <c r="C1290">
        <v>939.7860357600224</v>
      </c>
    </row>
    <row r="1291" spans="1:3">
      <c r="A1291" s="22">
        <v>43763</v>
      </c>
      <c r="B1291">
        <v>1607.9162373335837</v>
      </c>
      <c r="C1291">
        <v>1244.3112031356595</v>
      </c>
    </row>
    <row r="1292" spans="1:3">
      <c r="A1292" s="22">
        <v>43766</v>
      </c>
      <c r="B1292">
        <v>2053.1960562637491</v>
      </c>
      <c r="C1292">
        <v>1476.0604738107413</v>
      </c>
    </row>
    <row r="1293" spans="1:3">
      <c r="A1293" s="22">
        <v>43767</v>
      </c>
      <c r="B1293">
        <v>1985.2231878979173</v>
      </c>
      <c r="C1293">
        <v>1410.3310165426331</v>
      </c>
    </row>
    <row r="1294" spans="1:3">
      <c r="A1294" s="22">
        <v>43768</v>
      </c>
      <c r="B1294">
        <v>2022.5779643499141</v>
      </c>
      <c r="C1294">
        <v>1395.6251737700545</v>
      </c>
    </row>
    <row r="1295" spans="1:3">
      <c r="A1295" s="22">
        <v>43769</v>
      </c>
      <c r="B1295">
        <v>1975.3528350442623</v>
      </c>
      <c r="C1295">
        <v>1406.3043809096689</v>
      </c>
    </row>
    <row r="1296" spans="1:3">
      <c r="A1296" s="22">
        <v>43770</v>
      </c>
      <c r="B1296">
        <v>1973.5356051776946</v>
      </c>
      <c r="C1296">
        <v>1386.1787098212112</v>
      </c>
    </row>
    <row r="1297" spans="1:3">
      <c r="A1297" s="22">
        <v>43773</v>
      </c>
      <c r="B1297">
        <v>1982.468519665483</v>
      </c>
      <c r="C1297">
        <v>1484.2746545940411</v>
      </c>
    </row>
    <row r="1298" spans="1:3">
      <c r="A1298" s="22">
        <v>43774</v>
      </c>
      <c r="B1298">
        <v>2020.5477564532382</v>
      </c>
      <c r="C1298">
        <v>1440.3314275984915</v>
      </c>
    </row>
    <row r="1299" spans="1:3">
      <c r="A1299" s="22">
        <v>43775</v>
      </c>
      <c r="B1299">
        <v>2005.0624167764113</v>
      </c>
      <c r="C1299">
        <v>1420.4409784176592</v>
      </c>
    </row>
    <row r="1300" spans="1:3">
      <c r="A1300" s="22">
        <v>43776</v>
      </c>
      <c r="B1300">
        <v>2007.5372370358702</v>
      </c>
      <c r="C1300">
        <v>1377.9230981005419</v>
      </c>
    </row>
    <row r="1301" spans="1:3">
      <c r="A1301" s="22">
        <v>43777</v>
      </c>
      <c r="B1301">
        <v>1988.8568091889576</v>
      </c>
      <c r="C1301">
        <v>1263.4127401233334</v>
      </c>
    </row>
    <row r="1302" spans="1:3">
      <c r="A1302" s="22">
        <v>43780</v>
      </c>
      <c r="B1302">
        <v>1944.1119504456938</v>
      </c>
      <c r="C1302">
        <v>1234.6570292507533</v>
      </c>
    </row>
    <row r="1303" spans="1:3">
      <c r="A1303" s="22">
        <v>43781</v>
      </c>
      <c r="B1303">
        <v>1880.3238047487396</v>
      </c>
      <c r="C1303">
        <v>1258.2504599091087</v>
      </c>
    </row>
    <row r="1304" spans="1:3">
      <c r="A1304" s="22">
        <v>43782</v>
      </c>
      <c r="B1304">
        <v>1891.5462319869164</v>
      </c>
      <c r="C1304">
        <v>1245.6906691286595</v>
      </c>
    </row>
    <row r="1305" spans="1:3">
      <c r="A1305" s="22">
        <v>43783</v>
      </c>
      <c r="B1305">
        <v>1891.5254791498019</v>
      </c>
      <c r="C1305">
        <v>1214.4621959736212</v>
      </c>
    </row>
    <row r="1306" spans="1:3">
      <c r="A1306" s="22">
        <v>43784</v>
      </c>
      <c r="B1306">
        <v>1868.7230063664026</v>
      </c>
      <c r="C1306">
        <v>1162.1972216339746</v>
      </c>
    </row>
    <row r="1307" spans="1:3">
      <c r="A1307" s="22">
        <v>43787</v>
      </c>
      <c r="B1307">
        <v>1840.4470427715844</v>
      </c>
      <c r="C1307">
        <v>1083.2885327374458</v>
      </c>
    </row>
    <row r="1308" spans="1:3">
      <c r="A1308" s="22">
        <v>43788</v>
      </c>
      <c r="B1308">
        <v>1782.7379914345561</v>
      </c>
      <c r="C1308">
        <v>1055.0048176794446</v>
      </c>
    </row>
    <row r="1309" spans="1:3">
      <c r="A1309" s="22">
        <v>43789</v>
      </c>
      <c r="B1309">
        <v>1760.9459057724084</v>
      </c>
      <c r="C1309">
        <v>1054.8790842285707</v>
      </c>
    </row>
    <row r="1310" spans="1:3">
      <c r="A1310" s="22">
        <v>43790</v>
      </c>
      <c r="B1310">
        <v>1722.3147291647213</v>
      </c>
      <c r="C1310">
        <v>916.64953115030744</v>
      </c>
    </row>
    <row r="1311" spans="1:3">
      <c r="A1311" s="22">
        <v>43791</v>
      </c>
      <c r="B1311">
        <v>1640.7297207549495</v>
      </c>
      <c r="C1311">
        <v>853.97036032297808</v>
      </c>
    </row>
    <row r="1312" spans="1:3">
      <c r="A1312" s="22">
        <v>43794</v>
      </c>
      <c r="B1312">
        <v>1511.165670546942</v>
      </c>
      <c r="C1312">
        <v>815.4281743694562</v>
      </c>
    </row>
    <row r="1313" spans="1:3">
      <c r="A1313" s="22">
        <v>43795</v>
      </c>
      <c r="B1313">
        <v>1533.7435314331876</v>
      </c>
      <c r="C1313">
        <v>800.59403115733733</v>
      </c>
    </row>
    <row r="1314" spans="1:3">
      <c r="A1314" s="22">
        <v>43796</v>
      </c>
      <c r="B1314">
        <v>1549.9975619494833</v>
      </c>
      <c r="C1314">
        <v>912.89100072688768</v>
      </c>
    </row>
    <row r="1315" spans="1:3">
      <c r="A1315" s="22">
        <v>43798</v>
      </c>
      <c r="B1315">
        <v>1602.7696552238954</v>
      </c>
      <c r="C1315">
        <v>954.63541684025029</v>
      </c>
    </row>
    <row r="1316" spans="1:3">
      <c r="A1316" s="22">
        <v>43801</v>
      </c>
      <c r="B1316">
        <v>1593.6058398792741</v>
      </c>
      <c r="C1316">
        <v>841.15427142759302</v>
      </c>
    </row>
    <row r="1317" spans="1:3">
      <c r="A1317" s="22">
        <v>43802</v>
      </c>
      <c r="B1317">
        <v>1572.127351738312</v>
      </c>
      <c r="C1317">
        <v>842.09321787964905</v>
      </c>
    </row>
    <row r="1318" spans="1:3">
      <c r="A1318" s="22">
        <v>43803</v>
      </c>
      <c r="B1318">
        <v>1571.3008045304825</v>
      </c>
      <c r="C1318">
        <v>813.57408359394481</v>
      </c>
    </row>
    <row r="1319" spans="1:3">
      <c r="A1319" s="22">
        <v>43804</v>
      </c>
      <c r="B1319">
        <v>1556.9439752863161</v>
      </c>
      <c r="C1319">
        <v>858.77436325741849</v>
      </c>
    </row>
    <row r="1320" spans="1:3">
      <c r="A1320" s="22">
        <v>43805</v>
      </c>
      <c r="B1320">
        <v>1599.2996451964627</v>
      </c>
      <c r="C1320">
        <v>868.46542409956703</v>
      </c>
    </row>
    <row r="1321" spans="1:3">
      <c r="A1321" s="22">
        <v>43808</v>
      </c>
      <c r="B1321">
        <v>1623.1765456775547</v>
      </c>
      <c r="C1321">
        <v>835.8057221424574</v>
      </c>
    </row>
    <row r="1322" spans="1:3">
      <c r="A1322" s="22">
        <v>43809</v>
      </c>
      <c r="B1322">
        <v>1587.8312242851193</v>
      </c>
      <c r="C1322">
        <v>811.90763047267251</v>
      </c>
    </row>
    <row r="1323" spans="1:3">
      <c r="A1323" s="22">
        <v>43810</v>
      </c>
      <c r="B1323">
        <v>1562.0862602192749</v>
      </c>
      <c r="C1323">
        <v>801.27449168127453</v>
      </c>
    </row>
    <row r="1324" spans="1:3">
      <c r="A1324" s="22">
        <v>43811</v>
      </c>
      <c r="B1324">
        <v>1549.108442190171</v>
      </c>
      <c r="C1324">
        <v>820.42349915610339</v>
      </c>
    </row>
    <row r="1325" spans="1:3">
      <c r="A1325" s="22">
        <v>43812</v>
      </c>
      <c r="B1325">
        <v>1555.1023241301484</v>
      </c>
      <c r="C1325">
        <v>818.95936709135606</v>
      </c>
    </row>
    <row r="1326" spans="1:3">
      <c r="A1326" s="22">
        <v>43815</v>
      </c>
      <c r="B1326">
        <v>1535.5689366468214</v>
      </c>
      <c r="C1326">
        <v>726.88859458429283</v>
      </c>
    </row>
    <row r="1327" spans="1:3">
      <c r="A1327" s="22">
        <v>43816</v>
      </c>
      <c r="B1327">
        <v>1487.8409196036334</v>
      </c>
      <c r="C1327">
        <v>667.7593333281643</v>
      </c>
    </row>
    <row r="1328" spans="1:3">
      <c r="A1328" s="22">
        <v>43817</v>
      </c>
      <c r="B1328">
        <v>1426.9610964198664</v>
      </c>
      <c r="C1328">
        <v>780.13754621244266</v>
      </c>
    </row>
    <row r="1329" spans="1:3">
      <c r="A1329" s="22">
        <v>43818</v>
      </c>
      <c r="B1329">
        <v>1562.1706337678188</v>
      </c>
      <c r="C1329">
        <v>786.33525293935429</v>
      </c>
    </row>
    <row r="1330" spans="1:3">
      <c r="A1330" s="22">
        <v>43819</v>
      </c>
      <c r="B1330">
        <v>1547.3692971271225</v>
      </c>
      <c r="C1330">
        <v>799.53668234759846</v>
      </c>
    </row>
    <row r="1331" spans="1:3">
      <c r="A1331" s="22">
        <v>43822</v>
      </c>
      <c r="B1331">
        <v>1611.8227891283314</v>
      </c>
      <c r="C1331">
        <v>844.1469412447999</v>
      </c>
    </row>
    <row r="1332" spans="1:3">
      <c r="A1332" s="22">
        <v>43823</v>
      </c>
      <c r="B1332">
        <v>1578.6566133008932</v>
      </c>
      <c r="C1332">
        <v>803.09159159870819</v>
      </c>
    </row>
    <row r="1333" spans="1:3">
      <c r="A1333" s="22">
        <v>43825</v>
      </c>
      <c r="B1333">
        <v>1561.5714237159343</v>
      </c>
      <c r="C1333">
        <v>808.604027007593</v>
      </c>
    </row>
    <row r="1334" spans="1:3">
      <c r="A1334" s="22">
        <v>43826</v>
      </c>
      <c r="B1334">
        <v>1553.7025602926265</v>
      </c>
      <c r="C1334">
        <v>800.76430032965231</v>
      </c>
    </row>
    <row r="1335" spans="1:3">
      <c r="A1335" s="22">
        <v>43829</v>
      </c>
      <c r="B1335">
        <v>1592.7980539402643</v>
      </c>
      <c r="C1335">
        <v>804.83209840718962</v>
      </c>
    </row>
    <row r="1336" spans="1:3">
      <c r="A1336" s="22">
        <v>43830</v>
      </c>
      <c r="B1336">
        <v>1565.7871708888852</v>
      </c>
      <c r="C1336">
        <v>787.61056137432934</v>
      </c>
    </row>
    <row r="1337" spans="1:3">
      <c r="A1337" s="22">
        <v>43832</v>
      </c>
      <c r="B1337">
        <v>1546.0630255935587</v>
      </c>
      <c r="C1337">
        <v>728.97222075048114</v>
      </c>
    </row>
    <row r="1338" spans="1:3">
      <c r="A1338" s="22">
        <v>43833</v>
      </c>
      <c r="B1338">
        <v>1499.2419463848091</v>
      </c>
      <c r="C1338">
        <v>821.79188501875035</v>
      </c>
    </row>
    <row r="1339" spans="1:3">
      <c r="A1339" s="22">
        <v>43836</v>
      </c>
      <c r="B1339">
        <v>1590.6899707432649</v>
      </c>
      <c r="C1339">
        <v>873.25400390546588</v>
      </c>
    </row>
    <row r="1340" spans="1:3">
      <c r="A1340" s="22">
        <v>43837</v>
      </c>
      <c r="B1340">
        <v>1667.5857966140306</v>
      </c>
      <c r="C1340">
        <v>1024.7747695145556</v>
      </c>
    </row>
    <row r="1341" spans="1:3">
      <c r="A1341" s="22">
        <v>43838</v>
      </c>
      <c r="B1341">
        <v>1751.9995753524761</v>
      </c>
      <c r="C1341">
        <v>984.0052614149979</v>
      </c>
    </row>
    <row r="1342" spans="1:3">
      <c r="A1342" s="22">
        <v>43839</v>
      </c>
      <c r="B1342">
        <v>1734.9045333216056</v>
      </c>
      <c r="C1342">
        <v>929.31972181883782</v>
      </c>
    </row>
    <row r="1343" spans="1:3">
      <c r="A1343" s="22">
        <v>43840</v>
      </c>
      <c r="B1343">
        <v>1691.1174463456196</v>
      </c>
      <c r="C1343">
        <v>987.58671314910714</v>
      </c>
    </row>
    <row r="1344" spans="1:3">
      <c r="A1344" s="22">
        <v>43843</v>
      </c>
      <c r="B1344">
        <v>1757.9748009898869</v>
      </c>
      <c r="C1344">
        <v>1004.5729648301275</v>
      </c>
    </row>
    <row r="1345" spans="1:3">
      <c r="A1345" s="22">
        <v>43844</v>
      </c>
      <c r="B1345">
        <v>1747.4912979649034</v>
      </c>
      <c r="C1345">
        <v>1141.3818555548985</v>
      </c>
    </row>
    <row r="1346" spans="1:3">
      <c r="A1346" s="22">
        <v>43845</v>
      </c>
      <c r="B1346">
        <v>1894.4034063124695</v>
      </c>
      <c r="C1346">
        <v>1173.7001916080947</v>
      </c>
    </row>
    <row r="1347" spans="1:3">
      <c r="A1347" s="22">
        <v>43846</v>
      </c>
      <c r="B1347">
        <v>1891.6424493350112</v>
      </c>
      <c r="C1347">
        <v>1148.2793070819459</v>
      </c>
    </row>
    <row r="1348" spans="1:3">
      <c r="A1348" s="22">
        <v>43847</v>
      </c>
      <c r="B1348">
        <v>1872.9091964162744</v>
      </c>
      <c r="C1348">
        <v>1184.6544193600339</v>
      </c>
    </row>
    <row r="1349" spans="1:3">
      <c r="A1349" s="22">
        <v>43851</v>
      </c>
      <c r="B1349">
        <v>1858.6950163100601</v>
      </c>
      <c r="C1349">
        <v>1133.3258093873101</v>
      </c>
    </row>
    <row r="1350" spans="1:3">
      <c r="A1350" s="22">
        <v>43852</v>
      </c>
      <c r="B1350">
        <v>1876.9878495058001</v>
      </c>
      <c r="C1350">
        <v>1118.2181242011227</v>
      </c>
    </row>
    <row r="1351" spans="1:3">
      <c r="A1351" s="22">
        <v>43853</v>
      </c>
      <c r="B1351">
        <v>1863.3442657367389</v>
      </c>
      <c r="C1351">
        <v>1038.6409558169059</v>
      </c>
    </row>
    <row r="1352" spans="1:3">
      <c r="A1352" s="22">
        <v>43854</v>
      </c>
      <c r="B1352">
        <v>1804.2963462294813</v>
      </c>
      <c r="C1352">
        <v>1067.1607237014832</v>
      </c>
    </row>
    <row r="1353" spans="1:3">
      <c r="A1353" s="22">
        <v>43857</v>
      </c>
      <c r="B1353">
        <v>1845.4545394442077</v>
      </c>
      <c r="C1353">
        <v>1198.1456277485679</v>
      </c>
    </row>
    <row r="1354" spans="1:3">
      <c r="A1354" s="22">
        <v>43858</v>
      </c>
      <c r="B1354">
        <v>1913.1171642718896</v>
      </c>
      <c r="C1354">
        <v>1223.8575581808759</v>
      </c>
    </row>
    <row r="1355" spans="1:3">
      <c r="A1355" s="22">
        <v>43859</v>
      </c>
      <c r="B1355">
        <v>2008.6270718046919</v>
      </c>
      <c r="C1355">
        <v>1316.7913568539411</v>
      </c>
    </row>
    <row r="1356" spans="1:3">
      <c r="A1356" s="22">
        <v>43860</v>
      </c>
      <c r="B1356">
        <v>1999.7287453072088</v>
      </c>
      <c r="C1356">
        <v>1373.3366619616475</v>
      </c>
    </row>
    <row r="1357" spans="1:3">
      <c r="A1357" s="22">
        <v>43861</v>
      </c>
      <c r="B1357">
        <v>2041.006214530234</v>
      </c>
      <c r="C1357">
        <v>1291.5213637243123</v>
      </c>
    </row>
    <row r="1358" spans="1:3">
      <c r="A1358" s="22">
        <v>43864</v>
      </c>
      <c r="B1358">
        <v>2005.8822560181693</v>
      </c>
      <c r="C1358">
        <v>1283.1056564610024</v>
      </c>
    </row>
    <row r="1359" spans="1:3">
      <c r="A1359" s="22">
        <v>43865</v>
      </c>
      <c r="B1359">
        <v>1994.7541595260454</v>
      </c>
      <c r="C1359">
        <v>1240.8066246874359</v>
      </c>
    </row>
    <row r="1360" spans="1:3">
      <c r="A1360" s="22">
        <v>43866</v>
      </c>
      <c r="B1360">
        <v>1971.2653778834265</v>
      </c>
      <c r="C1360">
        <v>1394.9205497004027</v>
      </c>
    </row>
    <row r="1361" spans="1:3">
      <c r="A1361" s="22">
        <v>43867</v>
      </c>
      <c r="B1361">
        <v>2064.5126045301276</v>
      </c>
      <c r="C1361">
        <v>1414.2947614600782</v>
      </c>
    </row>
    <row r="1362" spans="1:3">
      <c r="A1362" s="22">
        <v>43868</v>
      </c>
      <c r="B1362">
        <v>2087.7343254076713</v>
      </c>
      <c r="C1362">
        <v>1400.572981605392</v>
      </c>
    </row>
    <row r="1363" spans="1:3">
      <c r="A1363" s="22">
        <v>43871</v>
      </c>
      <c r="B1363">
        <v>2171.3545725813456</v>
      </c>
      <c r="C1363">
        <v>1428.778337261185</v>
      </c>
    </row>
    <row r="1364" spans="1:3">
      <c r="A1364" s="22">
        <v>43872</v>
      </c>
      <c r="B1364">
        <v>2115.6155671641982</v>
      </c>
      <c r="C1364">
        <v>1564.3521818102395</v>
      </c>
    </row>
    <row r="1365" spans="1:3">
      <c r="A1365" s="22">
        <v>43873</v>
      </c>
      <c r="B1365">
        <v>2189.9926563119338</v>
      </c>
      <c r="C1365">
        <v>1603.6544445973307</v>
      </c>
    </row>
    <row r="1366" spans="1:3">
      <c r="A1366" s="22">
        <v>43874</v>
      </c>
      <c r="B1366">
        <v>2216.0889503691092</v>
      </c>
      <c r="C1366">
        <v>1533.7374222313797</v>
      </c>
    </row>
    <row r="1367" spans="1:3">
      <c r="A1367" s="22">
        <v>43875</v>
      </c>
      <c r="B1367">
        <v>2191.9595577519749</v>
      </c>
      <c r="C1367">
        <v>1588.9980082956374</v>
      </c>
    </row>
    <row r="1368" spans="1:3">
      <c r="A1368" s="22">
        <v>43879</v>
      </c>
      <c r="B1368">
        <v>2080.2702457717628</v>
      </c>
      <c r="C1368">
        <v>1511.9607165672342</v>
      </c>
    </row>
    <row r="1369" spans="1:3">
      <c r="A1369" s="22">
        <v>43880</v>
      </c>
      <c r="B1369">
        <v>2177.4162680871937</v>
      </c>
      <c r="C1369">
        <v>1505.4682879803811</v>
      </c>
    </row>
    <row r="1370" spans="1:3">
      <c r="A1370" s="22">
        <v>43881</v>
      </c>
      <c r="B1370">
        <v>2066.9819744866577</v>
      </c>
      <c r="C1370">
        <v>1322.6387553262509</v>
      </c>
    </row>
    <row r="1371" spans="1:3">
      <c r="A1371" s="22">
        <v>43882</v>
      </c>
      <c r="B1371">
        <v>2063.2162901940737</v>
      </c>
      <c r="C1371">
        <v>1356.1427516308986</v>
      </c>
    </row>
    <row r="1372" spans="1:3">
      <c r="A1372" s="22">
        <v>43885</v>
      </c>
      <c r="B1372">
        <v>2129.7165502892867</v>
      </c>
      <c r="C1372">
        <v>1317.3264261425827</v>
      </c>
    </row>
    <row r="1373" spans="1:3">
      <c r="A1373" s="22">
        <v>43886</v>
      </c>
      <c r="B1373">
        <v>2071.701657557091</v>
      </c>
      <c r="C1373">
        <v>1234.059312725989</v>
      </c>
    </row>
    <row r="1374" spans="1:3">
      <c r="A1374" s="22">
        <v>43887</v>
      </c>
      <c r="B1374">
        <v>2004.5098480175802</v>
      </c>
      <c r="C1374">
        <v>1090.179126074916</v>
      </c>
    </row>
    <row r="1375" spans="1:3">
      <c r="A1375" s="22">
        <v>43888</v>
      </c>
      <c r="B1375">
        <v>1894.3497425838948</v>
      </c>
      <c r="C1375">
        <v>1104.903120541981</v>
      </c>
    </row>
    <row r="1376" spans="1:3">
      <c r="A1376" s="22">
        <v>43889</v>
      </c>
      <c r="B1376">
        <v>1886.5437663961739</v>
      </c>
      <c r="C1376">
        <v>1043.8106008106854</v>
      </c>
    </row>
    <row r="1377" spans="1:3">
      <c r="A1377" s="22">
        <v>43892</v>
      </c>
      <c r="B1377">
        <v>1838.1468391331896</v>
      </c>
      <c r="C1377">
        <v>1109.3505193987926</v>
      </c>
    </row>
    <row r="1378" spans="1:3">
      <c r="A1378" s="22">
        <v>43893</v>
      </c>
      <c r="B1378">
        <v>1902.9990358946245</v>
      </c>
      <c r="C1378">
        <v>1059.3313068179427</v>
      </c>
    </row>
    <row r="1379" spans="1:3">
      <c r="A1379" s="22">
        <v>43894</v>
      </c>
      <c r="B1379">
        <v>1886.5037281029395</v>
      </c>
      <c r="C1379">
        <v>1056.2060697911238</v>
      </c>
    </row>
    <row r="1380" spans="1:3">
      <c r="A1380" s="22">
        <v>43895</v>
      </c>
      <c r="B1380">
        <v>1880.4382593930081</v>
      </c>
      <c r="C1380">
        <v>1160.1348781687491</v>
      </c>
    </row>
    <row r="1381" spans="1:3">
      <c r="A1381" s="22">
        <v>43896</v>
      </c>
      <c r="B1381">
        <v>1948.7035532218636</v>
      </c>
      <c r="C1381">
        <v>1154.5110716522192</v>
      </c>
    </row>
    <row r="1382" spans="1:3">
      <c r="A1382" s="22">
        <v>43899</v>
      </c>
      <c r="B1382">
        <v>1741.0974533869019</v>
      </c>
      <c r="C1382">
        <v>819.61106338141644</v>
      </c>
    </row>
    <row r="1383" spans="1:3">
      <c r="A1383" s="22">
        <v>43900</v>
      </c>
      <c r="B1383">
        <v>1700.5277795507079</v>
      </c>
      <c r="C1383">
        <v>849.69146514990973</v>
      </c>
    </row>
    <row r="1384" spans="1:3">
      <c r="A1384" s="22">
        <v>43901</v>
      </c>
      <c r="B1384">
        <v>1697.9396575585251</v>
      </c>
      <c r="C1384">
        <v>820.19147277108698</v>
      </c>
    </row>
    <row r="1385" spans="1:3">
      <c r="A1385" s="22">
        <v>43902</v>
      </c>
      <c r="B1385">
        <v>1698.6966095646956</v>
      </c>
      <c r="C1385">
        <v>433.32746520314367</v>
      </c>
    </row>
    <row r="1386" spans="1:3">
      <c r="A1386" s="22">
        <v>43903</v>
      </c>
      <c r="B1386">
        <v>1077.1020950761824</v>
      </c>
      <c r="C1386">
        <v>337.04215514133415</v>
      </c>
    </row>
    <row r="1387" spans="1:3">
      <c r="A1387" s="22">
        <v>43906</v>
      </c>
      <c r="B1387">
        <v>1155.9659750838794</v>
      </c>
      <c r="C1387">
        <v>284.33284400056226</v>
      </c>
    </row>
    <row r="1388" spans="1:3">
      <c r="A1388" s="22">
        <v>43907</v>
      </c>
      <c r="B1388">
        <v>1073.8279786942289</v>
      </c>
      <c r="C1388">
        <v>337.27949631623744</v>
      </c>
    </row>
    <row r="1389" spans="1:3">
      <c r="A1389" s="22">
        <v>43908</v>
      </c>
      <c r="B1389">
        <v>1122.0256583286985</v>
      </c>
      <c r="C1389">
        <v>330.02875153865602</v>
      </c>
    </row>
    <row r="1390" spans="1:3">
      <c r="A1390" s="22">
        <v>43909</v>
      </c>
      <c r="B1390">
        <v>1125.9544301268995</v>
      </c>
      <c r="C1390">
        <v>443.5196576593446</v>
      </c>
    </row>
    <row r="1391" spans="1:3">
      <c r="A1391" s="22">
        <v>43910</v>
      </c>
      <c r="B1391">
        <v>1329.0689177378702</v>
      </c>
      <c r="C1391">
        <v>437.94142231610954</v>
      </c>
    </row>
    <row r="1392" spans="1:3">
      <c r="A1392" s="22">
        <v>43913</v>
      </c>
      <c r="B1392">
        <v>1251.7331961167536</v>
      </c>
      <c r="C1392">
        <v>449.42106938294944</v>
      </c>
    </row>
    <row r="1393" spans="1:3">
      <c r="A1393" s="22">
        <v>43914</v>
      </c>
      <c r="B1393">
        <v>1381.6569609516994</v>
      </c>
      <c r="C1393">
        <v>510.97344725837399</v>
      </c>
    </row>
    <row r="1394" spans="1:3">
      <c r="A1394" s="22">
        <v>43915</v>
      </c>
      <c r="B1394">
        <v>1446.4986765429792</v>
      </c>
      <c r="C1394">
        <v>498.13382058367762</v>
      </c>
    </row>
    <row r="1395" spans="1:3">
      <c r="A1395" s="22">
        <v>43916</v>
      </c>
      <c r="B1395">
        <v>1432.858237039103</v>
      </c>
      <c r="C1395">
        <v>503.21405900978976</v>
      </c>
    </row>
    <row r="1396" spans="1:3">
      <c r="A1396" s="22">
        <v>43917</v>
      </c>
      <c r="B1396">
        <v>1442.3499042791486</v>
      </c>
      <c r="C1396">
        <v>501.04098063198006</v>
      </c>
    </row>
    <row r="1397" spans="1:3">
      <c r="A1397" s="22">
        <v>43920</v>
      </c>
      <c r="B1397">
        <v>1271.9459747753772</v>
      </c>
      <c r="C1397">
        <v>455.6589917356186</v>
      </c>
    </row>
    <row r="1398" spans="1:3">
      <c r="A1398" s="22">
        <v>43921</v>
      </c>
      <c r="B1398">
        <v>1380.3612753398893</v>
      </c>
      <c r="C1398">
        <v>469.21481739485682</v>
      </c>
    </row>
    <row r="1399" spans="1:3">
      <c r="A1399" s="22">
        <v>43922</v>
      </c>
      <c r="B1399">
        <v>1381.8022303821904</v>
      </c>
      <c r="C1399">
        <v>430.4490437462959</v>
      </c>
    </row>
    <row r="1400" spans="1:3">
      <c r="A1400" s="22">
        <v>43923</v>
      </c>
      <c r="B1400">
        <v>1418.177014848801</v>
      </c>
      <c r="C1400">
        <v>522.02242687872263</v>
      </c>
    </row>
    <row r="1401" spans="1:3">
      <c r="A1401" s="22">
        <v>43924</v>
      </c>
      <c r="B1401">
        <v>1459.0945597270365</v>
      </c>
      <c r="C1401">
        <v>512.46355255569983</v>
      </c>
    </row>
    <row r="1402" spans="1:3">
      <c r="A1402" s="22">
        <v>43927</v>
      </c>
      <c r="B1402">
        <v>1457.0882491473144</v>
      </c>
      <c r="C1402">
        <v>592.93775779264342</v>
      </c>
    </row>
    <row r="1403" spans="1:3">
      <c r="A1403" s="22">
        <v>43928</v>
      </c>
      <c r="B1403">
        <v>1561.3234386891279</v>
      </c>
      <c r="C1403">
        <v>593.87622808458991</v>
      </c>
    </row>
    <row r="1404" spans="1:3">
      <c r="A1404" s="22">
        <v>43929</v>
      </c>
      <c r="B1404">
        <v>1541.0684206657781</v>
      </c>
      <c r="C1404">
        <v>593.04804614260786</v>
      </c>
    </row>
    <row r="1405" spans="1:3">
      <c r="A1405" s="22">
        <v>43930</v>
      </c>
      <c r="B1405">
        <v>1575.1305291848535</v>
      </c>
      <c r="C1405">
        <v>586.16588560536638</v>
      </c>
    </row>
    <row r="1406" spans="1:3">
      <c r="A1406" s="22">
        <v>43934</v>
      </c>
      <c r="B1406">
        <v>1495.2038555611639</v>
      </c>
      <c r="C1406">
        <v>504.40891918585703</v>
      </c>
    </row>
    <row r="1407" spans="1:3">
      <c r="A1407" s="22">
        <v>43935</v>
      </c>
      <c r="B1407">
        <v>1468.9440549919786</v>
      </c>
      <c r="C1407">
        <v>525.45514695048757</v>
      </c>
    </row>
    <row r="1408" spans="1:3">
      <c r="A1408" s="22">
        <v>43936</v>
      </c>
      <c r="B1408">
        <v>1469.4334220457731</v>
      </c>
      <c r="C1408">
        <v>493.67964212161229</v>
      </c>
    </row>
    <row r="1409" spans="1:3">
      <c r="A1409" s="22">
        <v>43937</v>
      </c>
      <c r="B1409">
        <v>1425.4061061689988</v>
      </c>
      <c r="C1409">
        <v>547.49952880297678</v>
      </c>
    </row>
    <row r="1410" spans="1:3">
      <c r="A1410" s="22">
        <v>43938</v>
      </c>
      <c r="B1410">
        <v>1527.6030172186684</v>
      </c>
      <c r="C1410">
        <v>545.50541991578473</v>
      </c>
    </row>
    <row r="1411" spans="1:3">
      <c r="A1411" s="22">
        <v>43941</v>
      </c>
      <c r="B1411">
        <v>1542.6977227307366</v>
      </c>
      <c r="C1411">
        <v>499.59720214449493</v>
      </c>
    </row>
    <row r="1412" spans="1:3">
      <c r="A1412" s="22">
        <v>43942</v>
      </c>
      <c r="B1412">
        <v>1476.7794835511804</v>
      </c>
      <c r="C1412">
        <v>512.19000803920278</v>
      </c>
    </row>
    <row r="1413" spans="1:3">
      <c r="A1413" s="22">
        <v>43943</v>
      </c>
      <c r="B1413">
        <v>1476.7056959243903</v>
      </c>
      <c r="C1413">
        <v>549.85743030320509</v>
      </c>
    </row>
    <row r="1414" spans="1:3">
      <c r="A1414" s="22">
        <v>43944</v>
      </c>
      <c r="B1414">
        <v>1528.6233617520841</v>
      </c>
      <c r="C1414">
        <v>621.8918019392728</v>
      </c>
    </row>
    <row r="1415" spans="1:3">
      <c r="A1415" s="22">
        <v>43945</v>
      </c>
      <c r="B1415">
        <v>1595.7836230295306</v>
      </c>
      <c r="C1415">
        <v>616.95473647436563</v>
      </c>
    </row>
    <row r="1416" spans="1:3">
      <c r="A1416" s="22">
        <v>43948</v>
      </c>
      <c r="B1416">
        <v>1648.4250155024852</v>
      </c>
      <c r="C1416">
        <v>646.55149399142601</v>
      </c>
    </row>
    <row r="1417" spans="1:3">
      <c r="A1417" s="22">
        <v>43949</v>
      </c>
      <c r="B1417">
        <v>1673.6579732900339</v>
      </c>
      <c r="C1417">
        <v>646.47443922433388</v>
      </c>
    </row>
    <row r="1418" spans="1:3">
      <c r="A1418" s="22">
        <v>43950</v>
      </c>
      <c r="B1418">
        <v>1675.7491816056004</v>
      </c>
      <c r="C1418">
        <v>820.87383356199894</v>
      </c>
    </row>
    <row r="1419" spans="1:3">
      <c r="A1419" s="22">
        <v>43951</v>
      </c>
      <c r="B1419">
        <v>1888.4630831348134</v>
      </c>
      <c r="C1419">
        <v>839.4498975332624</v>
      </c>
    </row>
    <row r="1420" spans="1:3">
      <c r="A1420" s="22">
        <v>43952</v>
      </c>
      <c r="B1420">
        <v>1861.6553256676314</v>
      </c>
      <c r="C1420">
        <v>822.23832749268968</v>
      </c>
    </row>
    <row r="1421" spans="1:3">
      <c r="A1421" s="22">
        <v>43955</v>
      </c>
      <c r="B1421">
        <v>1909.5154057123632</v>
      </c>
      <c r="C1421">
        <v>840.62493835174405</v>
      </c>
    </row>
    <row r="1422" spans="1:3">
      <c r="A1422" s="22">
        <v>43956</v>
      </c>
      <c r="B1422">
        <v>1913.1831957726615</v>
      </c>
      <c r="C1422">
        <v>850.26398072032293</v>
      </c>
    </row>
    <row r="1423" spans="1:3">
      <c r="A1423" s="22">
        <v>43957</v>
      </c>
      <c r="B1423">
        <v>1933.4915630551363</v>
      </c>
      <c r="C1423">
        <v>917.83138020563206</v>
      </c>
    </row>
    <row r="1424" spans="1:3">
      <c r="A1424" s="22">
        <v>43958</v>
      </c>
      <c r="B1424">
        <v>1988.1113865128889</v>
      </c>
      <c r="C1424">
        <v>1049.5954256709817</v>
      </c>
    </row>
    <row r="1425" spans="1:3">
      <c r="A1425" s="22">
        <v>43959</v>
      </c>
      <c r="B1425">
        <v>2132.8460259649933</v>
      </c>
      <c r="C1425">
        <v>1054.4012860172882</v>
      </c>
    </row>
    <row r="1426" spans="1:3">
      <c r="A1426" s="22">
        <v>43962</v>
      </c>
      <c r="B1426">
        <v>1879.4186485500895</v>
      </c>
      <c r="C1426">
        <v>794.47085107971668</v>
      </c>
    </row>
    <row r="1427" spans="1:3">
      <c r="A1427" s="22">
        <v>43963</v>
      </c>
      <c r="B1427">
        <v>1848.2616135274188</v>
      </c>
      <c r="C1427">
        <v>808.81422335704031</v>
      </c>
    </row>
    <row r="1428" spans="1:3">
      <c r="A1428" s="22">
        <v>43964</v>
      </c>
      <c r="B1428">
        <v>1890.1197410367049</v>
      </c>
      <c r="C1428">
        <v>880.69271768602482</v>
      </c>
    </row>
    <row r="1429" spans="1:3">
      <c r="A1429" s="22">
        <v>43965</v>
      </c>
      <c r="B1429">
        <v>1990.1363538244873</v>
      </c>
      <c r="C1429">
        <v>970.80520247452341</v>
      </c>
    </row>
    <row r="1430" spans="1:3">
      <c r="A1430" s="22">
        <v>43966</v>
      </c>
      <c r="B1430">
        <v>2089.5134037977009</v>
      </c>
      <c r="C1430">
        <v>901.37684058882633</v>
      </c>
    </row>
    <row r="1431" spans="1:3">
      <c r="A1431" s="22">
        <v>43969</v>
      </c>
      <c r="B1431">
        <v>2076.9355481919665</v>
      </c>
      <c r="C1431">
        <v>971.38375126315134</v>
      </c>
    </row>
    <row r="1432" spans="1:3">
      <c r="A1432" s="22">
        <v>43970</v>
      </c>
      <c r="B1432">
        <v>2087.961977033066</v>
      </c>
      <c r="C1432">
        <v>958.17223551697771</v>
      </c>
    </row>
    <row r="1433" spans="1:3">
      <c r="A1433" s="22">
        <v>43971</v>
      </c>
      <c r="B1433">
        <v>2087.589684916079</v>
      </c>
      <c r="C1433">
        <v>934.21496893445567</v>
      </c>
    </row>
    <row r="1434" spans="1:3">
      <c r="A1434" s="22">
        <v>43972</v>
      </c>
      <c r="B1434">
        <v>2044.1029888176768</v>
      </c>
      <c r="C1434">
        <v>841.16712179946433</v>
      </c>
    </row>
    <row r="1435" spans="1:3">
      <c r="A1435" s="22">
        <v>43973</v>
      </c>
      <c r="B1435">
        <v>1949.1385228565862</v>
      </c>
      <c r="C1435">
        <v>857.86793343562101</v>
      </c>
    </row>
    <row r="1436" spans="1:3">
      <c r="A1436" s="22">
        <v>43977</v>
      </c>
      <c r="B1436">
        <v>1912.4864059579411</v>
      </c>
      <c r="C1436">
        <v>783.48219107434545</v>
      </c>
    </row>
    <row r="1437" spans="1:3">
      <c r="A1437" s="22">
        <v>43978</v>
      </c>
      <c r="B1437">
        <v>1896.9872309132681</v>
      </c>
      <c r="C1437">
        <v>853.18468470050993</v>
      </c>
    </row>
    <row r="1438" spans="1:3">
      <c r="A1438" s="22">
        <v>43979</v>
      </c>
      <c r="B1438">
        <v>1971.593648999899</v>
      </c>
      <c r="C1438">
        <v>910.4208924744828</v>
      </c>
    </row>
    <row r="1439" spans="1:3">
      <c r="A1439" s="22">
        <v>43980</v>
      </c>
      <c r="B1439">
        <v>2045.3083266053684</v>
      </c>
      <c r="C1439">
        <v>893.48535812303669</v>
      </c>
    </row>
    <row r="1440" spans="1:3">
      <c r="A1440" s="22">
        <v>43983</v>
      </c>
      <c r="B1440">
        <v>2031.4094209045302</v>
      </c>
      <c r="C1440">
        <v>926.79171560576742</v>
      </c>
    </row>
    <row r="1441" spans="1:3">
      <c r="A1441" s="22">
        <v>43984</v>
      </c>
      <c r="B1441">
        <v>2181.5322342111617</v>
      </c>
      <c r="C1441">
        <v>913.34771900339513</v>
      </c>
    </row>
    <row r="1442" spans="1:3">
      <c r="A1442" s="22">
        <v>43985</v>
      </c>
      <c r="B1442">
        <v>2046.4685950179444</v>
      </c>
      <c r="C1442">
        <v>927.37662383512577</v>
      </c>
    </row>
    <row r="1443" spans="1:3">
      <c r="A1443" s="22">
        <v>43986</v>
      </c>
      <c r="B1443">
        <v>2072.6766184605967</v>
      </c>
      <c r="C1443">
        <v>973.63698285250973</v>
      </c>
    </row>
    <row r="1444" spans="1:3">
      <c r="A1444" s="22">
        <v>43987</v>
      </c>
      <c r="B1444">
        <v>2103.6644869504771</v>
      </c>
      <c r="C1444">
        <v>955.20534211912184</v>
      </c>
    </row>
    <row r="1445" spans="1:3">
      <c r="A1445" s="22">
        <v>43990</v>
      </c>
      <c r="B1445">
        <v>2095.0455892049217</v>
      </c>
      <c r="C1445">
        <v>950.25322265062277</v>
      </c>
    </row>
    <row r="1446" spans="1:3">
      <c r="A1446" s="22">
        <v>43991</v>
      </c>
      <c r="B1446">
        <v>2098.1144836827852</v>
      </c>
      <c r="C1446">
        <v>955.35209963986813</v>
      </c>
    </row>
    <row r="1447" spans="1:3">
      <c r="A1447" s="22">
        <v>43992</v>
      </c>
      <c r="B1447">
        <v>2102.3558048422256</v>
      </c>
      <c r="C1447">
        <v>979.52265810876577</v>
      </c>
    </row>
    <row r="1448" spans="1:3">
      <c r="A1448" s="22">
        <v>43993</v>
      </c>
      <c r="B1448">
        <v>2118.660774042959</v>
      </c>
      <c r="C1448">
        <v>856.47444968301693</v>
      </c>
    </row>
    <row r="1449" spans="1:3">
      <c r="A1449" s="22">
        <v>43994</v>
      </c>
      <c r="B1449">
        <v>2000.7320054559957</v>
      </c>
      <c r="C1449">
        <v>886.27790468850912</v>
      </c>
    </row>
    <row r="1450" spans="1:3">
      <c r="A1450" s="22">
        <v>43997</v>
      </c>
      <c r="B1450">
        <v>2014.758572015395</v>
      </c>
      <c r="C1450">
        <v>882.41840436541895</v>
      </c>
    </row>
    <row r="1451" spans="1:3">
      <c r="A1451" s="22">
        <v>43998</v>
      </c>
      <c r="B1451">
        <v>2029.4047872089986</v>
      </c>
      <c r="C1451">
        <v>898.22139132857103</v>
      </c>
    </row>
    <row r="1452" spans="1:3">
      <c r="A1452" s="22">
        <v>43999</v>
      </c>
      <c r="B1452">
        <v>2046.4736260998259</v>
      </c>
      <c r="C1452">
        <v>860.96533810246603</v>
      </c>
    </row>
    <row r="1453" spans="1:3">
      <c r="A1453" s="22">
        <v>44000</v>
      </c>
      <c r="B1453">
        <v>2035.26503401484</v>
      </c>
      <c r="C1453">
        <v>875.98854911566684</v>
      </c>
    </row>
    <row r="1454" spans="1:3">
      <c r="A1454" s="22">
        <v>44001</v>
      </c>
      <c r="B1454">
        <v>2019.9658402891791</v>
      </c>
      <c r="C1454">
        <v>858.28138744943783</v>
      </c>
    </row>
    <row r="1455" spans="1:3">
      <c r="A1455" s="22">
        <v>44004</v>
      </c>
      <c r="B1455">
        <v>1996.4871205956679</v>
      </c>
      <c r="C1455">
        <v>908.19604396090836</v>
      </c>
    </row>
    <row r="1456" spans="1:3">
      <c r="A1456" s="22">
        <v>44005</v>
      </c>
      <c r="B1456">
        <v>2070.1483441904143</v>
      </c>
      <c r="C1456">
        <v>923.90919209392735</v>
      </c>
    </row>
    <row r="1457" spans="1:3">
      <c r="A1457" s="22">
        <v>44006</v>
      </c>
      <c r="B1457">
        <v>2067.5882069740633</v>
      </c>
      <c r="C1457">
        <v>853.3513113811083</v>
      </c>
    </row>
    <row r="1458" spans="1:3">
      <c r="A1458" s="22">
        <v>44007</v>
      </c>
      <c r="B1458">
        <v>1999.3231228630596</v>
      </c>
      <c r="C1458">
        <v>846.88962706327459</v>
      </c>
    </row>
    <row r="1459" spans="1:3">
      <c r="A1459" s="22">
        <v>44008</v>
      </c>
      <c r="B1459">
        <v>1987.9181131599489</v>
      </c>
      <c r="C1459">
        <v>825.19061706571722</v>
      </c>
    </row>
    <row r="1460" spans="1:3">
      <c r="A1460" s="22">
        <v>44011</v>
      </c>
      <c r="B1460">
        <v>1961.9522054347815</v>
      </c>
      <c r="C1460">
        <v>821.20163174157335</v>
      </c>
    </row>
    <row r="1461" spans="1:3">
      <c r="A1461" s="22">
        <v>44012</v>
      </c>
      <c r="B1461">
        <v>1971.730114144425</v>
      </c>
      <c r="C1461">
        <v>818.26894889473397</v>
      </c>
    </row>
    <row r="1462" spans="1:3">
      <c r="A1462" s="22">
        <v>44013</v>
      </c>
      <c r="B1462">
        <v>1963.2307019103646</v>
      </c>
      <c r="C1462">
        <v>842.78872619225092</v>
      </c>
    </row>
    <row r="1463" spans="1:3">
      <c r="A1463" s="22">
        <v>44014</v>
      </c>
      <c r="B1463">
        <v>1981.5094900204076</v>
      </c>
      <c r="C1463">
        <v>795.31398547442313</v>
      </c>
    </row>
    <row r="1464" spans="1:3">
      <c r="A1464" s="22">
        <v>44018</v>
      </c>
      <c r="B1464">
        <v>1947.5317552645311</v>
      </c>
      <c r="C1464">
        <v>846.49073135471019</v>
      </c>
    </row>
    <row r="1465" spans="1:3">
      <c r="A1465" s="22">
        <v>44019</v>
      </c>
      <c r="B1465">
        <v>2006.8433817684829</v>
      </c>
      <c r="C1465">
        <v>835.18128995119321</v>
      </c>
    </row>
    <row r="1466" spans="1:3">
      <c r="A1466" s="22">
        <v>44020</v>
      </c>
      <c r="B1466">
        <v>1986.2063241484884</v>
      </c>
      <c r="C1466">
        <v>873.90285142748246</v>
      </c>
    </row>
    <row r="1467" spans="1:3">
      <c r="A1467" s="22">
        <v>44021</v>
      </c>
      <c r="B1467">
        <v>2023.7652743446286</v>
      </c>
      <c r="C1467">
        <v>827.97060845573947</v>
      </c>
    </row>
    <row r="1468" spans="1:3">
      <c r="A1468" s="22">
        <v>44022</v>
      </c>
      <c r="B1468">
        <v>1990.5717426802576</v>
      </c>
      <c r="C1468">
        <v>830.71197344135464</v>
      </c>
    </row>
    <row r="1469" spans="1:3">
      <c r="A1469" s="22">
        <v>44025</v>
      </c>
      <c r="B1469">
        <v>1991.3976609491885</v>
      </c>
      <c r="C1469">
        <v>830.1306121583209</v>
      </c>
    </row>
    <row r="1470" spans="1:3">
      <c r="A1470" s="22">
        <v>44026</v>
      </c>
      <c r="B1470">
        <v>1983.1330275276423</v>
      </c>
      <c r="C1470">
        <v>837.13933145383589</v>
      </c>
    </row>
    <row r="1471" spans="1:3">
      <c r="A1471" s="22">
        <v>44027</v>
      </c>
      <c r="B1471">
        <v>1983.8187074479636</v>
      </c>
      <c r="C1471">
        <v>815.34276648671641</v>
      </c>
    </row>
    <row r="1472" spans="1:3">
      <c r="A1472" s="22">
        <v>44028</v>
      </c>
      <c r="B1472">
        <v>1973.1037798081566</v>
      </c>
      <c r="C1472">
        <v>806.5128334191445</v>
      </c>
    </row>
    <row r="1473" spans="1:3">
      <c r="A1473" s="22">
        <v>44029</v>
      </c>
      <c r="B1473">
        <v>1960.1884295789371</v>
      </c>
      <c r="C1473">
        <v>815.66172139737978</v>
      </c>
    </row>
    <row r="1474" spans="1:3">
      <c r="A1474" s="22">
        <v>44032</v>
      </c>
      <c r="B1474">
        <v>1972.0820726453451</v>
      </c>
      <c r="C1474">
        <v>815.65177686553125</v>
      </c>
    </row>
    <row r="1475" spans="1:3">
      <c r="A1475" s="22">
        <v>44033</v>
      </c>
      <c r="B1475">
        <v>1966.7787965266618</v>
      </c>
      <c r="C1475">
        <v>851.60740442955739</v>
      </c>
    </row>
    <row r="1476" spans="1:3">
      <c r="A1476" s="22">
        <v>44034</v>
      </c>
      <c r="B1476">
        <v>2012.40701068617</v>
      </c>
      <c r="C1476">
        <v>855.82170425203492</v>
      </c>
    </row>
    <row r="1477" spans="1:3">
      <c r="A1477" s="22">
        <v>44035</v>
      </c>
      <c r="B1477">
        <v>2045.0477640885135</v>
      </c>
      <c r="C1477">
        <v>898.40475016180471</v>
      </c>
    </row>
    <row r="1478" spans="1:3">
      <c r="A1478" s="22">
        <v>44036</v>
      </c>
      <c r="B1478">
        <v>2057.5778252749951</v>
      </c>
      <c r="C1478">
        <v>892.68516572840895</v>
      </c>
    </row>
    <row r="1479" spans="1:3">
      <c r="A1479" s="22">
        <v>44039</v>
      </c>
      <c r="B1479">
        <v>2126.2036721728841</v>
      </c>
      <c r="C1479">
        <v>1143.4589726431318</v>
      </c>
    </row>
    <row r="1480" spans="1:3">
      <c r="A1480" s="22">
        <v>44040</v>
      </c>
      <c r="B1480">
        <v>2364.9527621594743</v>
      </c>
      <c r="C1480">
        <v>1174.4020304076207</v>
      </c>
    </row>
    <row r="1481" spans="1:3">
      <c r="A1481" s="22">
        <v>44041</v>
      </c>
      <c r="B1481">
        <v>2342.519017792175</v>
      </c>
      <c r="C1481">
        <v>1218.1503215864841</v>
      </c>
    </row>
    <row r="1482" spans="1:3">
      <c r="A1482" s="22">
        <v>44042</v>
      </c>
      <c r="B1482">
        <v>2382.6337030616833</v>
      </c>
      <c r="C1482">
        <v>1206.406720198763</v>
      </c>
    </row>
    <row r="1483" spans="1:3">
      <c r="A1483" s="22">
        <v>44043</v>
      </c>
      <c r="B1483">
        <v>2384.8613767364309</v>
      </c>
      <c r="C1483">
        <v>1257.1815982131793</v>
      </c>
    </row>
    <row r="1484" spans="1:3">
      <c r="A1484" s="22">
        <v>44046</v>
      </c>
      <c r="B1484">
        <v>2370.5991927077671</v>
      </c>
      <c r="C1484">
        <v>1258.4639179459364</v>
      </c>
    </row>
    <row r="1485" spans="1:3">
      <c r="A1485" s="22">
        <v>44047</v>
      </c>
      <c r="B1485">
        <v>2414.0527679822035</v>
      </c>
      <c r="C1485">
        <v>1205.6387181312816</v>
      </c>
    </row>
    <row r="1486" spans="1:3">
      <c r="A1486" s="22">
        <v>44048</v>
      </c>
      <c r="B1486">
        <v>2404.955717828851</v>
      </c>
      <c r="C1486">
        <v>1305.529078711955</v>
      </c>
    </row>
    <row r="1487" spans="1:3">
      <c r="A1487" s="22">
        <v>44049</v>
      </c>
      <c r="B1487">
        <v>2522.1675727028787</v>
      </c>
      <c r="C1487">
        <v>1347.3287739057407</v>
      </c>
    </row>
    <row r="1488" spans="1:3">
      <c r="A1488" s="22">
        <v>44050</v>
      </c>
      <c r="B1488">
        <v>2528.3975960847665</v>
      </c>
      <c r="C1488">
        <v>1245.4681036740371</v>
      </c>
    </row>
    <row r="1489" spans="1:3">
      <c r="A1489" s="22">
        <v>44053</v>
      </c>
      <c r="B1489">
        <v>2503.3607416605482</v>
      </c>
      <c r="C1489">
        <v>1338.2276092013458</v>
      </c>
    </row>
    <row r="1490" spans="1:3">
      <c r="A1490" s="22">
        <v>44054</v>
      </c>
      <c r="B1490">
        <v>2550.4540174678527</v>
      </c>
      <c r="C1490">
        <v>1210.8705929814598</v>
      </c>
    </row>
    <row r="1491" spans="1:3">
      <c r="A1491" s="22">
        <v>44055</v>
      </c>
      <c r="B1491">
        <v>2448.0527229561885</v>
      </c>
      <c r="C1491">
        <v>1258.1128310554627</v>
      </c>
    </row>
    <row r="1492" spans="1:3">
      <c r="A1492" s="22">
        <v>44056</v>
      </c>
      <c r="B1492">
        <v>2487.5081407339608</v>
      </c>
      <c r="C1492">
        <v>1243.1308640686045</v>
      </c>
    </row>
    <row r="1493" spans="1:3">
      <c r="A1493" s="22">
        <v>44057</v>
      </c>
      <c r="B1493">
        <v>2527.0591473502395</v>
      </c>
      <c r="C1493">
        <v>1315.3228981826587</v>
      </c>
    </row>
    <row r="1494" spans="1:3">
      <c r="A1494" s="22">
        <v>44060</v>
      </c>
      <c r="B1494">
        <v>2553.4614920911235</v>
      </c>
      <c r="C1494">
        <v>1439.9592751455721</v>
      </c>
    </row>
    <row r="1495" spans="1:3">
      <c r="A1495" s="22">
        <v>44061</v>
      </c>
      <c r="B1495">
        <v>2629.9295802658839</v>
      </c>
      <c r="C1495">
        <v>1338.853335860678</v>
      </c>
    </row>
    <row r="1496" spans="1:3">
      <c r="A1496" s="22">
        <v>44062</v>
      </c>
      <c r="B1496">
        <v>2573.9023418108441</v>
      </c>
      <c r="C1496">
        <v>1262.7344824620855</v>
      </c>
    </row>
    <row r="1497" spans="1:3">
      <c r="A1497" s="22">
        <v>44063</v>
      </c>
      <c r="B1497">
        <v>2524.6637745236958</v>
      </c>
      <c r="C1497">
        <v>1307.3748010254953</v>
      </c>
    </row>
    <row r="1498" spans="1:3">
      <c r="A1498" s="22">
        <v>44064</v>
      </c>
      <c r="B1498">
        <v>2549.6767318456154</v>
      </c>
      <c r="C1498">
        <v>1264.4570340806922</v>
      </c>
    </row>
    <row r="1499" spans="1:3">
      <c r="A1499" s="22">
        <v>44067</v>
      </c>
      <c r="B1499">
        <v>2503.668259939906</v>
      </c>
      <c r="C1499">
        <v>1280.8882628323004</v>
      </c>
    </row>
    <row r="1500" spans="1:3">
      <c r="A1500" s="22">
        <v>44068</v>
      </c>
      <c r="B1500">
        <v>2527.2587092335489</v>
      </c>
      <c r="C1500">
        <v>1174.2677422585427</v>
      </c>
    </row>
    <row r="1501" spans="1:3">
      <c r="A1501" s="22">
        <v>44069</v>
      </c>
      <c r="B1501">
        <v>2439.9597713937183</v>
      </c>
      <c r="C1501">
        <v>1212.9391957748621</v>
      </c>
    </row>
    <row r="1502" spans="1:3">
      <c r="A1502" s="22">
        <v>44070</v>
      </c>
      <c r="B1502">
        <v>2465.4422863406658</v>
      </c>
      <c r="C1502">
        <v>1152.4582752046435</v>
      </c>
    </row>
    <row r="1503" spans="1:3">
      <c r="A1503" s="22">
        <v>44071</v>
      </c>
      <c r="B1503">
        <v>2431.0304203921619</v>
      </c>
      <c r="C1503">
        <v>1211.1111357919749</v>
      </c>
    </row>
    <row r="1504" spans="1:3">
      <c r="A1504" s="22">
        <v>44074</v>
      </c>
      <c r="B1504">
        <v>2514.318833177786</v>
      </c>
      <c r="C1504">
        <v>1254.0849231061627</v>
      </c>
    </row>
    <row r="1505" spans="1:3">
      <c r="A1505" s="22">
        <v>44075</v>
      </c>
      <c r="B1505">
        <v>2507.02266219687</v>
      </c>
      <c r="C1505">
        <v>1304.6064394034124</v>
      </c>
    </row>
    <row r="1506" spans="1:3">
      <c r="A1506" s="22">
        <v>44076</v>
      </c>
      <c r="B1506">
        <v>2568.3081076101321</v>
      </c>
      <c r="C1506">
        <v>1171.7890120651</v>
      </c>
    </row>
    <row r="1507" spans="1:3">
      <c r="A1507" s="22">
        <v>44077</v>
      </c>
      <c r="B1507">
        <v>2448.6096936433469</v>
      </c>
      <c r="C1507">
        <v>1019.3498101836446</v>
      </c>
    </row>
    <row r="1508" spans="1:3">
      <c r="A1508" s="22">
        <v>44078</v>
      </c>
      <c r="B1508">
        <v>2195.9981725482667</v>
      </c>
      <c r="C1508">
        <v>1000.7863177164566</v>
      </c>
    </row>
    <row r="1509" spans="1:3">
      <c r="A1509" s="22">
        <v>44082</v>
      </c>
      <c r="B1509">
        <v>2225.8226283603863</v>
      </c>
      <c r="C1509">
        <v>885.84908978676253</v>
      </c>
    </row>
    <row r="1510" spans="1:3">
      <c r="A1510" s="22">
        <v>44083</v>
      </c>
      <c r="B1510">
        <v>2175.3453931730387</v>
      </c>
      <c r="C1510">
        <v>940.06606861808791</v>
      </c>
    </row>
    <row r="1511" spans="1:3">
      <c r="A1511" s="22">
        <v>44084</v>
      </c>
      <c r="B1511">
        <v>2198.5664851116835</v>
      </c>
      <c r="C1511">
        <v>939.65965375612063</v>
      </c>
    </row>
    <row r="1512" spans="1:3">
      <c r="A1512" s="22">
        <v>44085</v>
      </c>
      <c r="B1512">
        <v>2225.7628853899841</v>
      </c>
      <c r="C1512">
        <v>943.37354622215105</v>
      </c>
    </row>
    <row r="1513" spans="1:3">
      <c r="A1513" s="22">
        <v>44088</v>
      </c>
      <c r="B1513">
        <v>2217.113592079254</v>
      </c>
      <c r="C1513">
        <v>1008.774683334844</v>
      </c>
    </row>
    <row r="1514" spans="1:3">
      <c r="A1514" s="22">
        <v>44089</v>
      </c>
      <c r="B1514">
        <v>2292.0325593124689</v>
      </c>
      <c r="C1514">
        <v>1029.0682485940006</v>
      </c>
    </row>
    <row r="1515" spans="1:3">
      <c r="A1515" s="22">
        <v>44090</v>
      </c>
      <c r="B1515">
        <v>2317.7926164093024</v>
      </c>
      <c r="C1515">
        <v>1067.7156858736544</v>
      </c>
    </row>
    <row r="1516" spans="1:3">
      <c r="A1516" s="22">
        <v>44091</v>
      </c>
      <c r="B1516">
        <v>2355.4624575488247</v>
      </c>
      <c r="C1516">
        <v>1055.6810819370326</v>
      </c>
    </row>
    <row r="1517" spans="1:3">
      <c r="A1517" s="22">
        <v>44092</v>
      </c>
      <c r="B1517">
        <v>2350.8620507013447</v>
      </c>
      <c r="C1517">
        <v>1042.7814290521756</v>
      </c>
    </row>
    <row r="1518" spans="1:3">
      <c r="A1518" s="22">
        <v>44095</v>
      </c>
      <c r="B1518">
        <v>2347.2355563827687</v>
      </c>
      <c r="C1518">
        <v>965.02121628323869</v>
      </c>
    </row>
    <row r="1519" spans="1:3">
      <c r="A1519" s="22">
        <v>44096</v>
      </c>
      <c r="B1519">
        <v>2245.2096982532762</v>
      </c>
      <c r="C1519">
        <v>965.79894973369335</v>
      </c>
    </row>
    <row r="1520" spans="1:3">
      <c r="A1520" s="22">
        <v>44097</v>
      </c>
      <c r="B1520">
        <v>2261.4951727093476</v>
      </c>
      <c r="C1520">
        <v>925.49663452433924</v>
      </c>
    </row>
    <row r="1521" spans="1:3">
      <c r="A1521" s="22">
        <v>44098</v>
      </c>
      <c r="B1521">
        <v>2199.9523090444154</v>
      </c>
      <c r="C1521">
        <v>993.26450850418007</v>
      </c>
    </row>
    <row r="1522" spans="1:3">
      <c r="A1522" s="22">
        <v>44099</v>
      </c>
      <c r="B1522">
        <v>2309.9250106491377</v>
      </c>
      <c r="C1522">
        <v>1011.8449063775582</v>
      </c>
    </row>
    <row r="1523" spans="1:3">
      <c r="A1523" s="22">
        <v>44102</v>
      </c>
      <c r="B1523">
        <v>2313.2530002628619</v>
      </c>
      <c r="C1523">
        <v>1036.4355331074569</v>
      </c>
    </row>
    <row r="1524" spans="1:3">
      <c r="A1524" s="22">
        <v>44103</v>
      </c>
      <c r="B1524">
        <v>2298.8790868487213</v>
      </c>
      <c r="C1524">
        <v>1009.210836744463</v>
      </c>
    </row>
    <row r="1525" spans="1:3">
      <c r="A1525" s="22">
        <v>44104</v>
      </c>
      <c r="B1525">
        <v>2327.6902203482923</v>
      </c>
      <c r="C1525">
        <v>1001.1904240506774</v>
      </c>
    </row>
    <row r="1526" spans="1:3">
      <c r="A1526" s="22">
        <v>44105</v>
      </c>
      <c r="B1526">
        <v>2317.2545117425616</v>
      </c>
      <c r="C1526">
        <v>978.07188888705286</v>
      </c>
    </row>
    <row r="1527" spans="1:3">
      <c r="A1527" s="22">
        <v>44106</v>
      </c>
      <c r="B1527">
        <v>2279.5968286573857</v>
      </c>
      <c r="C1527">
        <v>960.0111897669226</v>
      </c>
    </row>
    <row r="1528" spans="1:3">
      <c r="A1528" s="22">
        <v>44109</v>
      </c>
      <c r="B1528">
        <v>2291.7694812546733</v>
      </c>
      <c r="C1528">
        <v>1007.0590058333918</v>
      </c>
    </row>
    <row r="1529" spans="1:3">
      <c r="A1529" s="22">
        <v>44110</v>
      </c>
      <c r="B1529">
        <v>2317.4802767659144</v>
      </c>
      <c r="C1529">
        <v>974.18313992452408</v>
      </c>
    </row>
    <row r="1530" spans="1:3">
      <c r="A1530" s="22">
        <v>44111</v>
      </c>
      <c r="B1530">
        <v>2276.0623594764288</v>
      </c>
      <c r="C1530">
        <v>989.87400528681951</v>
      </c>
    </row>
    <row r="1531" spans="1:3">
      <c r="A1531" s="22">
        <v>44112</v>
      </c>
      <c r="B1531">
        <v>2290.2329378031759</v>
      </c>
      <c r="C1531">
        <v>1033.6449879767126</v>
      </c>
    </row>
    <row r="1532" spans="1:3">
      <c r="A1532" s="22">
        <v>44113</v>
      </c>
      <c r="B1532">
        <v>2345.7302469385413</v>
      </c>
      <c r="C1532">
        <v>1063.9240162286496</v>
      </c>
    </row>
    <row r="1533" spans="1:3">
      <c r="A1533" s="22">
        <v>44116</v>
      </c>
      <c r="B1533">
        <v>2445.485248834867</v>
      </c>
      <c r="C1533">
        <v>1162.267931181224</v>
      </c>
    </row>
    <row r="1534" spans="1:3">
      <c r="A1534" s="22">
        <v>44117</v>
      </c>
      <c r="B1534">
        <v>2478.9894432584351</v>
      </c>
      <c r="C1534">
        <v>1123.4297080627389</v>
      </c>
    </row>
    <row r="1535" spans="1:3">
      <c r="A1535" s="22">
        <v>44118</v>
      </c>
      <c r="B1535">
        <v>2453.3012871863502</v>
      </c>
      <c r="C1535">
        <v>1117.2222226599229</v>
      </c>
    </row>
    <row r="1536" spans="1:3">
      <c r="A1536" s="22">
        <v>44119</v>
      </c>
      <c r="B1536">
        <v>2452.776388733902</v>
      </c>
      <c r="C1536">
        <v>1153.746298837777</v>
      </c>
    </row>
    <row r="1537" spans="1:3">
      <c r="A1537" s="22">
        <v>44120</v>
      </c>
      <c r="B1537">
        <v>2469.1385853640973</v>
      </c>
      <c r="C1537">
        <v>1107.9437665567527</v>
      </c>
    </row>
    <row r="1538" spans="1:3">
      <c r="A1538" s="22">
        <v>44123</v>
      </c>
      <c r="B1538">
        <v>2467.4664152101691</v>
      </c>
      <c r="C1538">
        <v>1182.7270648634264</v>
      </c>
    </row>
    <row r="1539" spans="1:3">
      <c r="A1539" s="22">
        <v>44124</v>
      </c>
      <c r="B1539">
        <v>2521.3311730491378</v>
      </c>
      <c r="C1539">
        <v>1230.0861058168696</v>
      </c>
    </row>
    <row r="1540" spans="1:3">
      <c r="A1540" s="22">
        <v>44125</v>
      </c>
      <c r="B1540">
        <v>2557.2005542372713</v>
      </c>
      <c r="C1540">
        <v>1386.917529069586</v>
      </c>
    </row>
    <row r="1541" spans="1:3">
      <c r="A1541" s="22">
        <v>44126</v>
      </c>
      <c r="B1541">
        <v>2747.9340230816797</v>
      </c>
      <c r="C1541">
        <v>1476.6654663852751</v>
      </c>
    </row>
    <row r="1542" spans="1:3">
      <c r="A1542" s="22">
        <v>44127</v>
      </c>
      <c r="B1542">
        <v>2784.4067019952308</v>
      </c>
      <c r="C1542">
        <v>1440.7134957882724</v>
      </c>
    </row>
    <row r="1543" spans="1:3">
      <c r="A1543" s="22">
        <v>44130</v>
      </c>
      <c r="B1543">
        <v>2797.2113707842645</v>
      </c>
      <c r="C1543">
        <v>1455.6980231446025</v>
      </c>
    </row>
    <row r="1544" spans="1:3">
      <c r="A1544" s="22">
        <v>44131</v>
      </c>
      <c r="B1544">
        <v>2806.6649912993707</v>
      </c>
      <c r="C1544">
        <v>1608.4325154643241</v>
      </c>
    </row>
    <row r="1545" spans="1:3">
      <c r="A1545" s="22">
        <v>44132</v>
      </c>
      <c r="B1545">
        <v>2930.9443171543185</v>
      </c>
      <c r="C1545">
        <v>1493.366480878811</v>
      </c>
    </row>
    <row r="1546" spans="1:3">
      <c r="A1546" s="22">
        <v>44133</v>
      </c>
      <c r="B1546">
        <v>2848.7495125562541</v>
      </c>
      <c r="C1546">
        <v>1582.1864946496528</v>
      </c>
    </row>
    <row r="1547" spans="1:3">
      <c r="A1547" s="22">
        <v>44134</v>
      </c>
      <c r="B1547">
        <v>2884.5056967632618</v>
      </c>
      <c r="C1547">
        <v>1571.824312551586</v>
      </c>
    </row>
    <row r="1548" spans="1:3">
      <c r="A1548" s="22">
        <v>44137</v>
      </c>
      <c r="B1548">
        <v>2948.7214754046231</v>
      </c>
      <c r="C1548">
        <v>1584.4031831981802</v>
      </c>
    </row>
    <row r="1549" spans="1:3">
      <c r="A1549" s="22">
        <v>44138</v>
      </c>
      <c r="B1549">
        <v>2908.6709350338442</v>
      </c>
      <c r="C1549">
        <v>1596.2773813190688</v>
      </c>
    </row>
    <row r="1550" spans="1:3">
      <c r="A1550" s="22">
        <v>44139</v>
      </c>
      <c r="B1550">
        <v>2994.5408663825233</v>
      </c>
      <c r="C1550">
        <v>1677.0549361708388</v>
      </c>
    </row>
    <row r="1551" spans="1:3">
      <c r="A1551" s="22">
        <v>44140</v>
      </c>
      <c r="B1551">
        <v>3033.8753312678064</v>
      </c>
      <c r="C1551">
        <v>1929.2265046356613</v>
      </c>
    </row>
    <row r="1552" spans="1:3">
      <c r="A1552" s="22">
        <v>44141</v>
      </c>
      <c r="B1552">
        <v>3344.2654989015741</v>
      </c>
      <c r="C1552">
        <v>2024.8035516653156</v>
      </c>
    </row>
    <row r="1553" spans="1:3">
      <c r="A1553" s="22">
        <v>44144</v>
      </c>
      <c r="B1553">
        <v>3322.771289005379</v>
      </c>
      <c r="C1553">
        <v>1975.2453017355178</v>
      </c>
    </row>
    <row r="1554" spans="1:3">
      <c r="A1554" s="22">
        <v>44145</v>
      </c>
      <c r="B1554">
        <v>3291.1644010348477</v>
      </c>
      <c r="C1554">
        <v>1949.8451912340615</v>
      </c>
    </row>
    <row r="1555" spans="1:3">
      <c r="A1555" s="22">
        <v>44146</v>
      </c>
      <c r="B1555">
        <v>3282.2687995815018</v>
      </c>
      <c r="C1555">
        <v>2062.1145135038241</v>
      </c>
    </row>
    <row r="1556" spans="1:3">
      <c r="A1556" s="22">
        <v>44147</v>
      </c>
      <c r="B1556">
        <v>3370.3609543019993</v>
      </c>
      <c r="C1556">
        <v>2174.9417399495201</v>
      </c>
    </row>
    <row r="1557" spans="1:3">
      <c r="A1557" s="22">
        <v>44148</v>
      </c>
      <c r="B1557">
        <v>3493.8179255889036</v>
      </c>
      <c r="C1557">
        <v>2181.7174962610061</v>
      </c>
    </row>
    <row r="1558" spans="1:3">
      <c r="A1558" s="22">
        <v>44151</v>
      </c>
      <c r="B1558">
        <v>3424.9430452896067</v>
      </c>
      <c r="C1558">
        <v>2348.6681130228467</v>
      </c>
    </row>
    <row r="1559" spans="1:3">
      <c r="A1559" s="22">
        <v>44152</v>
      </c>
      <c r="B1559">
        <v>3581.6656587688271</v>
      </c>
      <c r="C1559">
        <v>2583.0216052395399</v>
      </c>
    </row>
    <row r="1560" spans="1:3">
      <c r="A1560" s="22">
        <v>44153</v>
      </c>
      <c r="B1560">
        <v>3787.6270490383918</v>
      </c>
      <c r="C1560">
        <v>2565.500455382261</v>
      </c>
    </row>
    <row r="1561" spans="1:3">
      <c r="A1561" s="22">
        <v>44154</v>
      </c>
      <c r="B1561">
        <v>3821.6863275470764</v>
      </c>
      <c r="C1561">
        <v>2688.1296410104519</v>
      </c>
    </row>
    <row r="1562" spans="1:3">
      <c r="A1562" s="22">
        <v>44155</v>
      </c>
      <c r="B1562">
        <v>3824.5246356375574</v>
      </c>
      <c r="C1562">
        <v>2871.6286121319208</v>
      </c>
    </row>
    <row r="1563" spans="1:3">
      <c r="A1563" s="22">
        <v>44158</v>
      </c>
      <c r="B1563">
        <v>3943.2145488704773</v>
      </c>
      <c r="C1563">
        <v>2793.5625427861128</v>
      </c>
    </row>
    <row r="1564" spans="1:3">
      <c r="A1564" s="22">
        <v>44159</v>
      </c>
      <c r="B1564">
        <v>3942.140855077937</v>
      </c>
      <c r="C1564">
        <v>3019.1909364853386</v>
      </c>
    </row>
    <row r="1565" spans="1:3">
      <c r="A1565" s="22">
        <v>44160</v>
      </c>
      <c r="B1565">
        <v>4100.85552476264</v>
      </c>
      <c r="C1565">
        <v>2956.4116747499497</v>
      </c>
    </row>
    <row r="1566" spans="1:3">
      <c r="A1566" s="22">
        <v>44162</v>
      </c>
      <c r="B1566">
        <v>3682.1719530798528</v>
      </c>
      <c r="C1566">
        <v>2262.1378649782832</v>
      </c>
    </row>
    <row r="1567" spans="1:3">
      <c r="A1567" s="22">
        <v>44165</v>
      </c>
      <c r="B1567">
        <v>3902.0662081016626</v>
      </c>
      <c r="C1567">
        <v>3010.6819891135851</v>
      </c>
    </row>
    <row r="1568" spans="1:3">
      <c r="A1568" s="22">
        <v>44166</v>
      </c>
      <c r="B1568">
        <v>4214.4851160364578</v>
      </c>
      <c r="C1568">
        <v>2871.9059051147292</v>
      </c>
    </row>
    <row r="1569" spans="1:3">
      <c r="A1569" s="22">
        <v>44167</v>
      </c>
      <c r="B1569">
        <v>4035.8867772516978</v>
      </c>
      <c r="C1569">
        <v>2876.0026737595613</v>
      </c>
    </row>
    <row r="1570" spans="1:3">
      <c r="A1570" s="22">
        <v>44168</v>
      </c>
      <c r="B1570">
        <v>4122.6463525469908</v>
      </c>
      <c r="C1570">
        <v>2956.6018595117166</v>
      </c>
    </row>
    <row r="1571" spans="1:3">
      <c r="A1571" s="22">
        <v>44169</v>
      </c>
      <c r="B1571">
        <v>4174.3869911789325</v>
      </c>
      <c r="C1571">
        <v>2814.6537272518995</v>
      </c>
    </row>
    <row r="1572" spans="1:3">
      <c r="A1572" s="22">
        <v>44172</v>
      </c>
      <c r="B1572">
        <v>4152.0976775853742</v>
      </c>
      <c r="C1572">
        <v>2834.1387892622683</v>
      </c>
    </row>
    <row r="1573" spans="1:3">
      <c r="A1573" s="22">
        <v>44173</v>
      </c>
      <c r="B1573">
        <v>4119.556076507768</v>
      </c>
      <c r="C1573">
        <v>2731.9643578031751</v>
      </c>
    </row>
    <row r="1574" spans="1:3">
      <c r="A1574" s="22">
        <v>44174</v>
      </c>
      <c r="B1574">
        <v>3932.6679493213655</v>
      </c>
      <c r="C1574">
        <v>2619.6627237523198</v>
      </c>
    </row>
    <row r="1575" spans="1:3">
      <c r="A1575" s="22">
        <v>44175</v>
      </c>
      <c r="B1575">
        <v>3982.556769881779</v>
      </c>
      <c r="C1575">
        <v>2620.2914605313777</v>
      </c>
    </row>
    <row r="1576" spans="1:3">
      <c r="A1576" s="22">
        <v>44176</v>
      </c>
      <c r="B1576">
        <v>3920.4422619344018</v>
      </c>
      <c r="C1576">
        <v>2500.472182448852</v>
      </c>
    </row>
    <row r="1577" spans="1:3">
      <c r="A1577" s="22">
        <v>44179</v>
      </c>
      <c r="B1577">
        <v>4109.4593299065164</v>
      </c>
      <c r="C1577">
        <v>2853.2813589080174</v>
      </c>
    </row>
    <row r="1578" spans="1:3">
      <c r="A1578" s="22">
        <v>44180</v>
      </c>
      <c r="B1578">
        <v>4131.4459463700923</v>
      </c>
      <c r="C1578">
        <v>2948.422912557774</v>
      </c>
    </row>
    <row r="1579" spans="1:3">
      <c r="A1579" s="22">
        <v>44181</v>
      </c>
      <c r="B1579">
        <v>4168.3447906324009</v>
      </c>
      <c r="C1579">
        <v>3380.030688546874</v>
      </c>
    </row>
    <row r="1580" spans="1:3">
      <c r="A1580" s="22">
        <v>44182</v>
      </c>
      <c r="B1580">
        <v>4573.9423786014941</v>
      </c>
      <c r="C1580">
        <v>4014.3047532497649</v>
      </c>
    </row>
    <row r="1581" spans="1:3">
      <c r="A1581" s="22">
        <v>44183</v>
      </c>
      <c r="B1581">
        <v>4895.5910286300841</v>
      </c>
      <c r="C1581">
        <v>4000.5527191804804</v>
      </c>
    </row>
    <row r="1582" spans="1:3">
      <c r="A1582" s="22">
        <v>44186</v>
      </c>
      <c r="B1582">
        <v>5038.9071429758469</v>
      </c>
      <c r="C1582">
        <v>3974.9325719853532</v>
      </c>
    </row>
    <row r="1583" spans="1:3">
      <c r="A1583" s="22">
        <v>44187</v>
      </c>
      <c r="B1583">
        <v>4892.8525015885853</v>
      </c>
      <c r="C1583">
        <v>4194.9272035625709</v>
      </c>
    </row>
    <row r="1584" spans="1:3">
      <c r="A1584" s="22">
        <v>44188</v>
      </c>
      <c r="B1584">
        <v>5104.9177215478167</v>
      </c>
      <c r="C1584">
        <v>4173.2030868239544</v>
      </c>
    </row>
    <row r="1585" spans="1:3">
      <c r="A1585" s="22">
        <v>44189</v>
      </c>
      <c r="B1585">
        <v>4988.6238100803375</v>
      </c>
      <c r="C1585">
        <v>4150.3619266870401</v>
      </c>
    </row>
    <row r="1586" spans="1:3">
      <c r="A1586" s="22">
        <v>44193</v>
      </c>
      <c r="B1586">
        <v>5641.30765120656</v>
      </c>
      <c r="C1586">
        <v>5348.2059402304267</v>
      </c>
    </row>
    <row r="1587" spans="1:3">
      <c r="A1587" s="22">
        <v>44194</v>
      </c>
      <c r="B1587">
        <v>5813.2437220188467</v>
      </c>
      <c r="C1587">
        <v>5387.1752804821945</v>
      </c>
    </row>
    <row r="1588" spans="1:3">
      <c r="A1588" s="22">
        <v>44195</v>
      </c>
      <c r="B1588">
        <v>5872.9777406674721</v>
      </c>
      <c r="C1588">
        <v>6157.6468495040399</v>
      </c>
    </row>
    <row r="1589" spans="1:3">
      <c r="A1589" s="22">
        <v>44196</v>
      </c>
      <c r="B1589">
        <v>6190.9856422179018</v>
      </c>
      <c r="C1589">
        <v>6247.3623058389085</v>
      </c>
    </row>
    <row r="1590" spans="1:3">
      <c r="A1590" s="22">
        <v>44200</v>
      </c>
      <c r="B1590">
        <v>7043.0314926621486</v>
      </c>
      <c r="C1590">
        <v>7179.9395947217054</v>
      </c>
    </row>
    <row r="1591" spans="1:3">
      <c r="A1591" s="22">
        <v>44201</v>
      </c>
      <c r="B1591">
        <v>6864.0289988142331</v>
      </c>
      <c r="C1591">
        <v>8519.859337876167</v>
      </c>
    </row>
    <row r="1592" spans="1:3">
      <c r="A1592" s="22">
        <v>44202</v>
      </c>
      <c r="B1592">
        <v>7301.189243820837</v>
      </c>
      <c r="C1592">
        <v>9540.3950189161333</v>
      </c>
    </row>
    <row r="1593" spans="1:3">
      <c r="A1593" s="22">
        <v>44203</v>
      </c>
      <c r="B1593">
        <v>7906.5722814125747</v>
      </c>
      <c r="C1593">
        <v>11124.481335552118</v>
      </c>
    </row>
    <row r="1594" spans="1:3">
      <c r="A1594" s="22">
        <v>44204</v>
      </c>
      <c r="B1594">
        <v>8453.4895251643102</v>
      </c>
      <c r="C1594">
        <v>11058.346781873084</v>
      </c>
    </row>
    <row r="1595" spans="1:3">
      <c r="A1595" s="22">
        <v>44207</v>
      </c>
      <c r="B1595">
        <v>8231.2713791196584</v>
      </c>
      <c r="C1595">
        <v>7859.216934410244</v>
      </c>
    </row>
    <row r="1596" spans="1:3">
      <c r="A1596" s="22">
        <v>44208</v>
      </c>
      <c r="B1596">
        <v>7623.7610778410535</v>
      </c>
      <c r="C1596">
        <v>8186.567599946261</v>
      </c>
    </row>
    <row r="1597" spans="1:3">
      <c r="A1597" s="22">
        <v>44209</v>
      </c>
      <c r="B1597">
        <v>7280.0474118612647</v>
      </c>
      <c r="C1597">
        <v>9071.4218174285998</v>
      </c>
    </row>
    <row r="1598" spans="1:3">
      <c r="A1598" s="22">
        <v>44210</v>
      </c>
      <c r="B1598">
        <v>8012.0181540787562</v>
      </c>
      <c r="C1598">
        <v>10682.400703487383</v>
      </c>
    </row>
    <row r="1599" spans="1:3">
      <c r="A1599" s="22">
        <v>44211</v>
      </c>
      <c r="B1599">
        <v>8405.1795919570632</v>
      </c>
      <c r="C1599">
        <v>8550.5871271715023</v>
      </c>
    </row>
    <row r="1600" spans="1:3">
      <c r="A1600" s="22">
        <v>44215</v>
      </c>
      <c r="B1600">
        <v>7865.4356794770583</v>
      </c>
      <c r="C1600">
        <v>9004.4751025784772</v>
      </c>
    </row>
    <row r="1601" spans="1:3">
      <c r="A1601" s="22">
        <v>44216</v>
      </c>
      <c r="B1601">
        <v>7738.3339767900588</v>
      </c>
      <c r="C1601">
        <v>8232.3753574825532</v>
      </c>
    </row>
    <row r="1602" spans="1:3">
      <c r="A1602" s="22">
        <v>44217</v>
      </c>
      <c r="B1602">
        <v>7630.8530750778264</v>
      </c>
      <c r="C1602">
        <v>6757.7129442368314</v>
      </c>
    </row>
    <row r="1603" spans="1:3">
      <c r="A1603" s="22">
        <v>44218</v>
      </c>
      <c r="B1603">
        <v>6615.1546532632583</v>
      </c>
      <c r="C1603">
        <v>7451.3409452620645</v>
      </c>
    </row>
    <row r="1604" spans="1:3">
      <c r="A1604" s="22">
        <v>44221</v>
      </c>
      <c r="B1604">
        <v>6930.3053804881347</v>
      </c>
      <c r="C1604">
        <v>7395.1830875465403</v>
      </c>
    </row>
    <row r="1605" spans="1:3">
      <c r="A1605" s="22">
        <v>44222</v>
      </c>
      <c r="B1605">
        <v>6945.9353606565546</v>
      </c>
      <c r="C1605">
        <v>6728.1150908803511</v>
      </c>
    </row>
    <row r="1606" spans="1:3">
      <c r="A1606" s="22">
        <v>44223</v>
      </c>
      <c r="B1606">
        <v>6990.0289179666061</v>
      </c>
      <c r="C1606">
        <v>6453.6932942154299</v>
      </c>
    </row>
    <row r="1607" spans="1:3">
      <c r="A1607" s="22">
        <v>44224</v>
      </c>
      <c r="B1607">
        <v>6534.3190504514905</v>
      </c>
      <c r="C1607">
        <v>6923.8346764250091</v>
      </c>
    </row>
    <row r="1608" spans="1:3">
      <c r="A1608" s="22">
        <v>44225</v>
      </c>
      <c r="B1608">
        <v>7366.6715701719768</v>
      </c>
      <c r="C1608">
        <v>7794.9520661789966</v>
      </c>
    </row>
    <row r="1609" spans="1:3">
      <c r="A1609" s="22">
        <v>44228</v>
      </c>
      <c r="B1609">
        <v>7108.2069294581743</v>
      </c>
      <c r="C1609">
        <v>7407.7221745498246</v>
      </c>
    </row>
    <row r="1610" spans="1:3">
      <c r="A1610" s="22">
        <v>44229</v>
      </c>
      <c r="B1610">
        <v>7198.0660045143559</v>
      </c>
      <c r="C1610">
        <v>8358.2779965214231</v>
      </c>
    </row>
    <row r="1611" spans="1:3">
      <c r="A1611" s="22">
        <v>44230</v>
      </c>
      <c r="B1611">
        <v>7622.5720909621486</v>
      </c>
      <c r="C1611">
        <v>8922.6446607374146</v>
      </c>
    </row>
    <row r="1612" spans="1:3">
      <c r="A1612" s="22">
        <v>44231</v>
      </c>
      <c r="B1612">
        <v>8044.2155527814602</v>
      </c>
      <c r="C1612">
        <v>9171.085179186568</v>
      </c>
    </row>
    <row r="1613" spans="1:3">
      <c r="A1613" s="22">
        <v>44232</v>
      </c>
      <c r="B1613">
        <v>7927.53802937009</v>
      </c>
      <c r="C1613">
        <v>9225.6497464189051</v>
      </c>
    </row>
    <row r="1614" spans="1:3">
      <c r="A1614" s="22">
        <v>44235</v>
      </c>
      <c r="B1614">
        <v>8347.2487585186173</v>
      </c>
      <c r="C1614">
        <v>12497.671382387289</v>
      </c>
    </row>
    <row r="1615" spans="1:3">
      <c r="A1615" s="22">
        <v>44236</v>
      </c>
      <c r="B1615">
        <v>9913.8355399994452</v>
      </c>
      <c r="C1615">
        <v>14184.625468813765</v>
      </c>
    </row>
    <row r="1616" spans="1:3">
      <c r="A1616" s="22">
        <v>44237</v>
      </c>
      <c r="B1616">
        <v>9974.9627192711214</v>
      </c>
      <c r="C1616">
        <v>12510.338549621323</v>
      </c>
    </row>
    <row r="1617" spans="1:3">
      <c r="A1617" s="22">
        <v>44238</v>
      </c>
      <c r="B1617">
        <v>9637.7289485167221</v>
      </c>
      <c r="C1617">
        <v>13956.012297022338</v>
      </c>
    </row>
    <row r="1618" spans="1:3">
      <c r="A1618" s="22">
        <v>44239</v>
      </c>
      <c r="B1618">
        <v>10277.040878285137</v>
      </c>
      <c r="C1618">
        <v>14251.038967654402</v>
      </c>
    </row>
    <row r="1619" spans="1:3">
      <c r="A1619" s="22">
        <v>44243</v>
      </c>
      <c r="B1619">
        <v>10291.513315085118</v>
      </c>
      <c r="C1619">
        <v>14775.430399854764</v>
      </c>
    </row>
    <row r="1620" spans="1:3">
      <c r="A1620" s="22">
        <v>44244</v>
      </c>
      <c r="B1620">
        <v>10562.583901146741</v>
      </c>
      <c r="C1620">
        <v>17103.373339824255</v>
      </c>
    </row>
    <row r="1621" spans="1:3">
      <c r="A1621" s="22">
        <v>44245</v>
      </c>
      <c r="B1621">
        <v>11192.316016922483</v>
      </c>
      <c r="C1621">
        <v>16858.265886479134</v>
      </c>
    </row>
    <row r="1622" spans="1:3">
      <c r="A1622" s="22">
        <v>44246</v>
      </c>
      <c r="B1622">
        <v>11092.503158872452</v>
      </c>
      <c r="C1622">
        <v>19004.049073311766</v>
      </c>
    </row>
    <row r="1623" spans="1:3">
      <c r="A1623" s="22">
        <v>44249</v>
      </c>
      <c r="B1623">
        <v>12349.685005075322</v>
      </c>
      <c r="C1623">
        <v>17701.673798545617</v>
      </c>
    </row>
    <row r="1624" spans="1:3">
      <c r="A1624" s="22">
        <v>44250</v>
      </c>
      <c r="B1624">
        <v>11635.35453674256</v>
      </c>
      <c r="C1624">
        <v>13531.693642753384</v>
      </c>
    </row>
    <row r="1625" spans="1:3">
      <c r="A1625" s="22">
        <v>44251</v>
      </c>
      <c r="B1625">
        <v>10482.691186789112</v>
      </c>
      <c r="C1625">
        <v>14441.550758397305</v>
      </c>
    </row>
    <row r="1626" spans="1:3">
      <c r="A1626" s="22">
        <v>44252</v>
      </c>
      <c r="B1626">
        <v>10670.298743229392</v>
      </c>
      <c r="C1626">
        <v>14208.291529996197</v>
      </c>
    </row>
    <row r="1627" spans="1:3">
      <c r="A1627" s="22">
        <v>44253</v>
      </c>
      <c r="B1627">
        <v>10127.518637659787</v>
      </c>
      <c r="C1627">
        <v>12430.588640759277</v>
      </c>
    </row>
    <row r="1628" spans="1:3">
      <c r="A1628" s="22">
        <v>44256</v>
      </c>
      <c r="B1628">
        <v>9693.709440712455</v>
      </c>
      <c r="C1628">
        <v>13785.218478417062</v>
      </c>
    </row>
    <row r="1629" spans="1:3">
      <c r="A1629" s="22">
        <v>44257</v>
      </c>
      <c r="B1629">
        <v>10649.482247624303</v>
      </c>
      <c r="C1629">
        <v>13203.316305230843</v>
      </c>
    </row>
    <row r="1630" spans="1:3">
      <c r="A1630" s="22">
        <v>44258</v>
      </c>
      <c r="B1630">
        <v>10392.692921329613</v>
      </c>
      <c r="C1630">
        <v>14897.318679378983</v>
      </c>
    </row>
    <row r="1631" spans="1:3">
      <c r="A1631" s="22">
        <v>44259</v>
      </c>
      <c r="B1631">
        <v>10844.860982973454</v>
      </c>
      <c r="C1631">
        <v>13373.737062834825</v>
      </c>
    </row>
    <row r="1632" spans="1:3">
      <c r="A1632" s="22">
        <v>44260</v>
      </c>
      <c r="B1632">
        <v>10416.565734137172</v>
      </c>
      <c r="C1632">
        <v>14051.664465254653</v>
      </c>
    </row>
    <row r="1633" spans="1:3">
      <c r="A1633" s="22">
        <v>44263</v>
      </c>
      <c r="B1633">
        <v>10984.77573929975</v>
      </c>
      <c r="C1633">
        <v>15521.499540724233</v>
      </c>
    </row>
    <row r="1634" spans="1:3">
      <c r="A1634" s="22">
        <v>44264</v>
      </c>
      <c r="B1634">
        <v>11220.649627167812</v>
      </c>
      <c r="C1634">
        <v>17054.621814065296</v>
      </c>
    </row>
    <row r="1635" spans="1:3">
      <c r="A1635" s="22">
        <v>44265</v>
      </c>
      <c r="B1635">
        <v>11768.243537050706</v>
      </c>
      <c r="C1635">
        <v>18244.031896476499</v>
      </c>
    </row>
    <row r="1636" spans="1:3">
      <c r="A1636" s="22">
        <v>44266</v>
      </c>
      <c r="B1636">
        <v>12012.77153980818</v>
      </c>
      <c r="C1636">
        <v>19102.260070593737</v>
      </c>
    </row>
    <row r="1637" spans="1:3">
      <c r="A1637" s="22">
        <v>44267</v>
      </c>
      <c r="B1637">
        <v>12411.608755425354</v>
      </c>
      <c r="C1637">
        <v>18565.583914209157</v>
      </c>
    </row>
    <row r="1638" spans="1:3">
      <c r="A1638" s="22">
        <v>44270</v>
      </c>
      <c r="B1638">
        <v>12722.045040379529</v>
      </c>
      <c r="C1638">
        <v>18439.815112725322</v>
      </c>
    </row>
    <row r="1639" spans="1:3">
      <c r="A1639" s="22">
        <v>44271</v>
      </c>
      <c r="B1639">
        <v>11986.498952031096</v>
      </c>
      <c r="C1639">
        <v>17778.477242986508</v>
      </c>
    </row>
    <row r="1640" spans="1:3">
      <c r="A1640" s="22">
        <v>44272</v>
      </c>
      <c r="B1640">
        <v>12197.943266122289</v>
      </c>
      <c r="C1640">
        <v>19092.278467168449</v>
      </c>
    </row>
    <row r="1641" spans="1:3">
      <c r="A1641" s="22">
        <v>44273</v>
      </c>
      <c r="B1641">
        <v>12641.688637706195</v>
      </c>
      <c r="C1641">
        <v>18666.97155066815</v>
      </c>
    </row>
    <row r="1642" spans="1:3">
      <c r="A1642" s="22">
        <v>44274</v>
      </c>
      <c r="B1642">
        <v>12417.881542144612</v>
      </c>
      <c r="C1642">
        <v>19733.215783527598</v>
      </c>
    </row>
    <row r="1643" spans="1:3">
      <c r="A1643" s="22">
        <v>44277</v>
      </c>
      <c r="B1643">
        <v>12346.497882749105</v>
      </c>
      <c r="C1643">
        <v>17321.985277795815</v>
      </c>
    </row>
    <row r="1644" spans="1:3">
      <c r="A1644" s="22">
        <v>44278</v>
      </c>
      <c r="B1644">
        <v>11701.195739063889</v>
      </c>
      <c r="C1644">
        <v>16838.841725948423</v>
      </c>
    </row>
    <row r="1645" spans="1:3">
      <c r="A1645" s="22">
        <v>44279</v>
      </c>
      <c r="B1645">
        <v>11743.875173195927</v>
      </c>
      <c r="C1645">
        <v>16673.119249347401</v>
      </c>
    </row>
    <row r="1646" spans="1:3">
      <c r="A1646" s="22">
        <v>44280</v>
      </c>
      <c r="B1646">
        <v>11318.055164054806</v>
      </c>
      <c r="C1646">
        <v>15109.428691739749</v>
      </c>
    </row>
    <row r="1647" spans="1:3">
      <c r="A1647" s="22">
        <v>44281</v>
      </c>
      <c r="B1647">
        <v>11094.012451238614</v>
      </c>
      <c r="C1647">
        <v>16062.845726884159</v>
      </c>
    </row>
    <row r="1648" spans="1:3">
      <c r="A1648" s="22">
        <v>44284</v>
      </c>
      <c r="B1648">
        <v>12009.491344399054</v>
      </c>
      <c r="C1648">
        <v>18514.361106453609</v>
      </c>
    </row>
    <row r="1649" spans="1:3">
      <c r="A1649" s="22">
        <v>44285</v>
      </c>
      <c r="B1649">
        <v>12396.349809710779</v>
      </c>
      <c r="C1649">
        <v>19464.690203223759</v>
      </c>
    </row>
    <row r="1650" spans="1:3">
      <c r="A1650" s="22">
        <v>44286</v>
      </c>
      <c r="B1650">
        <v>12649.673632872618</v>
      </c>
      <c r="C1650">
        <v>19200.21292480874</v>
      </c>
    </row>
    <row r="1651" spans="1:3">
      <c r="A1651" s="22">
        <v>44287</v>
      </c>
      <c r="B1651">
        <v>12648.876223352165</v>
      </c>
      <c r="C1651">
        <v>19397.675116793362</v>
      </c>
    </row>
    <row r="1652" spans="1:3">
      <c r="A1652" s="22">
        <v>44291</v>
      </c>
      <c r="B1652">
        <v>12613.310587239304</v>
      </c>
      <c r="C1652">
        <v>19546.274578018369</v>
      </c>
    </row>
    <row r="1653" spans="1:3">
      <c r="A1653" s="22">
        <v>44292</v>
      </c>
      <c r="B1653">
        <v>12701.546334506103</v>
      </c>
      <c r="C1653">
        <v>18813.869824327372</v>
      </c>
    </row>
    <row r="1654" spans="1:3">
      <c r="A1654" s="22">
        <v>44293</v>
      </c>
      <c r="B1654">
        <v>12490.019847937856</v>
      </c>
      <c r="C1654">
        <v>17226.228411515734</v>
      </c>
    </row>
    <row r="1655" spans="1:3">
      <c r="A1655" s="22">
        <v>44294</v>
      </c>
      <c r="B1655">
        <v>12042.122245355486</v>
      </c>
      <c r="C1655">
        <v>18356.534952900885</v>
      </c>
    </row>
    <row r="1656" spans="1:3">
      <c r="A1656" s="22">
        <v>44295</v>
      </c>
      <c r="B1656">
        <v>12520.083274772967</v>
      </c>
      <c r="C1656">
        <v>18734.277372171655</v>
      </c>
    </row>
    <row r="1657" spans="1:3">
      <c r="A1657" s="22">
        <v>44298</v>
      </c>
      <c r="B1657">
        <v>12917.062384002898</v>
      </c>
      <c r="C1657">
        <v>19881.951728377644</v>
      </c>
    </row>
    <row r="1658" spans="1:3">
      <c r="A1658" s="22">
        <v>44299</v>
      </c>
      <c r="B1658">
        <v>12855.687009771911</v>
      </c>
      <c r="C1658">
        <v>21932.557020459888</v>
      </c>
    </row>
    <row r="1659" spans="1:3">
      <c r="A1659" s="22">
        <v>44300</v>
      </c>
      <c r="B1659">
        <v>13635.685950621633</v>
      </c>
      <c r="C1659">
        <v>21061.607928206278</v>
      </c>
    </row>
    <row r="1660" spans="1:3">
      <c r="A1660" s="22">
        <v>44301</v>
      </c>
      <c r="B1660">
        <v>13539.400644283289</v>
      </c>
      <c r="C1660">
        <v>22018.616667850009</v>
      </c>
    </row>
    <row r="1661" spans="1:3">
      <c r="A1661" s="22">
        <v>44302</v>
      </c>
      <c r="B1661">
        <v>13578.748734603912</v>
      </c>
      <c r="C1661">
        <v>20711.084189315792</v>
      </c>
    </row>
    <row r="1662" spans="1:3">
      <c r="A1662" s="22">
        <v>44305</v>
      </c>
      <c r="B1662">
        <v>12061.800063827208</v>
      </c>
      <c r="C1662">
        <v>16795.116509365405</v>
      </c>
    </row>
    <row r="1663" spans="1:3">
      <c r="A1663" s="22">
        <v>44306</v>
      </c>
      <c r="B1663">
        <v>11952.370497756454</v>
      </c>
      <c r="C1663">
        <v>17139.86772803159</v>
      </c>
    </row>
    <row r="1664" spans="1:3">
      <c r="A1664" s="22">
        <v>44307</v>
      </c>
      <c r="B1664">
        <v>12121.805335666042</v>
      </c>
      <c r="C1664">
        <v>16470.873419411495</v>
      </c>
    </row>
    <row r="1665" spans="1:3">
      <c r="A1665" s="22">
        <v>44308</v>
      </c>
      <c r="B1665">
        <v>11560.692358822118</v>
      </c>
      <c r="C1665">
        <v>14776.233893601677</v>
      </c>
    </row>
    <row r="1666" spans="1:3">
      <c r="A1666" s="22">
        <v>44309</v>
      </c>
      <c r="B1666">
        <v>11106.20417957417</v>
      </c>
      <c r="C1666">
        <v>13648.965383834327</v>
      </c>
    </row>
    <row r="1667" spans="1:3">
      <c r="A1667" s="22">
        <v>44312</v>
      </c>
      <c r="B1667">
        <v>10534.789443728101</v>
      </c>
      <c r="C1667">
        <v>15394.619799610628</v>
      </c>
    </row>
    <row r="1668" spans="1:3">
      <c r="A1668" s="22">
        <v>44313</v>
      </c>
      <c r="B1668">
        <v>11597.870422333157</v>
      </c>
      <c r="C1668">
        <v>15764.74442977218</v>
      </c>
    </row>
    <row r="1669" spans="1:3">
      <c r="A1669" s="22">
        <v>44314</v>
      </c>
      <c r="B1669">
        <v>11813.88453820346</v>
      </c>
      <c r="C1669">
        <v>16173.252644897362</v>
      </c>
    </row>
    <row r="1670" spans="1:3">
      <c r="A1670" s="22">
        <v>44315</v>
      </c>
      <c r="B1670">
        <v>11775.55857405204</v>
      </c>
      <c r="C1670">
        <v>14612.2768133631</v>
      </c>
    </row>
    <row r="1671" spans="1:3">
      <c r="A1671" s="22">
        <v>44316</v>
      </c>
      <c r="B1671">
        <v>11498.776993537002</v>
      </c>
      <c r="C1671">
        <v>16982.437987112458</v>
      </c>
    </row>
    <row r="1672" spans="1:3">
      <c r="A1672" s="22">
        <v>44319</v>
      </c>
      <c r="B1672">
        <v>12153.819942400614</v>
      </c>
      <c r="C1672">
        <v>17249.370340888836</v>
      </c>
    </row>
    <row r="1673" spans="1:3">
      <c r="A1673" s="22">
        <v>44320</v>
      </c>
      <c r="B1673">
        <v>12281.304837595804</v>
      </c>
      <c r="C1673">
        <v>15298.347721437822</v>
      </c>
    </row>
    <row r="1674" spans="1:3">
      <c r="A1674" s="22">
        <v>44321</v>
      </c>
      <c r="B1674">
        <v>11430.838713161475</v>
      </c>
      <c r="C1674">
        <v>16861.103199074485</v>
      </c>
    </row>
    <row r="1675" spans="1:3">
      <c r="A1675" s="22">
        <v>44322</v>
      </c>
      <c r="B1675">
        <v>12330.059173447984</v>
      </c>
      <c r="C1675">
        <v>16206.795131696379</v>
      </c>
    </row>
    <row r="1676" spans="1:3">
      <c r="A1676" s="22">
        <v>44323</v>
      </c>
      <c r="B1676">
        <v>12109.532273295528</v>
      </c>
      <c r="C1676">
        <v>17102.980283250879</v>
      </c>
    </row>
    <row r="1677" spans="1:3">
      <c r="A1677" s="22">
        <v>44326</v>
      </c>
      <c r="B1677">
        <v>12503.835742504893</v>
      </c>
      <c r="C1677">
        <v>15883.37674748821</v>
      </c>
    </row>
    <row r="1678" spans="1:3">
      <c r="A1678" s="22">
        <v>44327</v>
      </c>
      <c r="B1678">
        <v>11987.88498568168</v>
      </c>
      <c r="C1678">
        <v>16500.676007081558</v>
      </c>
    </row>
    <row r="1679" spans="1:3">
      <c r="A1679" s="22">
        <v>44328</v>
      </c>
      <c r="B1679">
        <v>12174.052844957456</v>
      </c>
      <c r="C1679">
        <v>15128.255030998587</v>
      </c>
    </row>
    <row r="1680" spans="1:3">
      <c r="A1680" s="22">
        <v>44329</v>
      </c>
      <c r="B1680">
        <v>10675.955235726793</v>
      </c>
      <c r="C1680">
        <v>11732.242737424569</v>
      </c>
    </row>
    <row r="1681" spans="1:3">
      <c r="A1681" s="22">
        <v>44330</v>
      </c>
      <c r="B1681">
        <v>10664.695914675222</v>
      </c>
      <c r="C1681">
        <v>12613.200662694557</v>
      </c>
    </row>
    <row r="1682" spans="1:3">
      <c r="A1682" s="22">
        <v>44333</v>
      </c>
      <c r="B1682">
        <v>9963.400701304221</v>
      </c>
      <c r="C1682">
        <v>9511.0651581611255</v>
      </c>
    </row>
    <row r="1683" spans="1:3">
      <c r="A1683" s="22">
        <v>44334</v>
      </c>
      <c r="B1683">
        <v>9334.9254905101989</v>
      </c>
      <c r="C1683">
        <v>9130.9386188683511</v>
      </c>
    </row>
    <row r="1684" spans="1:3">
      <c r="A1684" s="22">
        <v>44335</v>
      </c>
      <c r="B1684">
        <v>9218.3502636887497</v>
      </c>
      <c r="C1684">
        <v>7540.6034358215993</v>
      </c>
    </row>
    <row r="1685" spans="1:3">
      <c r="A1685" s="22">
        <v>44336</v>
      </c>
      <c r="B1685">
        <v>7889.3554480471203</v>
      </c>
      <c r="C1685">
        <v>7876.8541888673908</v>
      </c>
    </row>
    <row r="1686" spans="1:3">
      <c r="A1686" s="22">
        <v>44337</v>
      </c>
      <c r="B1686">
        <v>8714.3346553915198</v>
      </c>
      <c r="C1686">
        <v>6245.7793365626094</v>
      </c>
    </row>
    <row r="1687" spans="1:3">
      <c r="A1687" s="22">
        <v>44340</v>
      </c>
      <c r="B1687">
        <v>7448.6035062154415</v>
      </c>
      <c r="C1687">
        <v>7483.7340706690038</v>
      </c>
    </row>
    <row r="1688" spans="1:3">
      <c r="A1688" s="22">
        <v>44341</v>
      </c>
      <c r="B1688">
        <v>8327.7050993683315</v>
      </c>
      <c r="C1688">
        <v>6579.4849226813849</v>
      </c>
    </row>
    <row r="1689" spans="1:3">
      <c r="A1689" s="22">
        <v>44342</v>
      </c>
      <c r="B1689">
        <v>8241.1656290756127</v>
      </c>
      <c r="C1689">
        <v>7014.5682330274294</v>
      </c>
    </row>
    <row r="1690" spans="1:3">
      <c r="A1690" s="22">
        <v>44343</v>
      </c>
      <c r="B1690">
        <v>8439.5637875991852</v>
      </c>
      <c r="C1690">
        <v>7106.6167264985925</v>
      </c>
    </row>
    <row r="1691" spans="1:3">
      <c r="A1691" s="22">
        <v>44344</v>
      </c>
      <c r="B1691">
        <v>8265.734393255796</v>
      </c>
      <c r="C1691">
        <v>5993.5623307303213</v>
      </c>
    </row>
    <row r="1692" spans="1:3">
      <c r="A1692" s="22">
        <v>44348</v>
      </c>
      <c r="B1692">
        <v>8005.2959336326849</v>
      </c>
      <c r="C1692">
        <v>6046.9288978307031</v>
      </c>
    </row>
    <row r="1693" spans="1:3">
      <c r="A1693" s="22">
        <v>44349</v>
      </c>
      <c r="B1693">
        <v>7877.8185848456624</v>
      </c>
      <c r="C1693">
        <v>6733.3709512574778</v>
      </c>
    </row>
    <row r="1694" spans="1:3">
      <c r="A1694" s="22">
        <v>44350</v>
      </c>
      <c r="B1694">
        <v>8070.8981647163664</v>
      </c>
      <c r="C1694">
        <v>6970.6042324904829</v>
      </c>
    </row>
    <row r="1695" spans="1:3">
      <c r="A1695" s="22">
        <v>44351</v>
      </c>
      <c r="B1695">
        <v>8423.5921203821508</v>
      </c>
      <c r="C1695">
        <v>6337.30422210492</v>
      </c>
    </row>
    <row r="1696" spans="1:3">
      <c r="A1696" s="22">
        <v>44354</v>
      </c>
      <c r="B1696">
        <v>7692.2158716041113</v>
      </c>
      <c r="C1696">
        <v>5886.5456877895394</v>
      </c>
    </row>
    <row r="1697" spans="1:3">
      <c r="A1697" s="22">
        <v>44355</v>
      </c>
      <c r="B1697">
        <v>7210.1554362599891</v>
      </c>
      <c r="C1697">
        <v>4983.7104346019132</v>
      </c>
    </row>
    <row r="1698" spans="1:3">
      <c r="A1698" s="22">
        <v>44356</v>
      </c>
      <c r="B1698">
        <v>7173.1182402511122</v>
      </c>
      <c r="C1698">
        <v>6030.8541079641454</v>
      </c>
    </row>
    <row r="1699" spans="1:3">
      <c r="A1699" s="22">
        <v>44357</v>
      </c>
      <c r="B1699">
        <v>8025.8432721528043</v>
      </c>
      <c r="C1699">
        <v>6131.1601604356674</v>
      </c>
    </row>
    <row r="1700" spans="1:3">
      <c r="A1700" s="22">
        <v>44358</v>
      </c>
      <c r="B1700">
        <v>7877.1980979840182</v>
      </c>
      <c r="C1700">
        <v>6347.0110417726419</v>
      </c>
    </row>
    <row r="1701" spans="1:3">
      <c r="A1701" s="22">
        <v>44361</v>
      </c>
      <c r="B1701">
        <v>8375.1840832247672</v>
      </c>
      <c r="C1701">
        <v>7156.1403681358279</v>
      </c>
    </row>
    <row r="1702" spans="1:3">
      <c r="A1702" s="22">
        <v>44362</v>
      </c>
      <c r="B1702">
        <v>8677.8902757232499</v>
      </c>
      <c r="C1702">
        <v>7248.0453299227174</v>
      </c>
    </row>
    <row r="1703" spans="1:3">
      <c r="A1703" s="22">
        <v>44363</v>
      </c>
      <c r="B1703">
        <v>8622.4070112442714</v>
      </c>
      <c r="C1703">
        <v>6739.1866722735576</v>
      </c>
    </row>
    <row r="1704" spans="1:3">
      <c r="A1704" s="22">
        <v>44364</v>
      </c>
      <c r="B1704">
        <v>8230.1746266669143</v>
      </c>
      <c r="C1704">
        <v>6412.8754705438814</v>
      </c>
    </row>
    <row r="1705" spans="1:3">
      <c r="A1705" s="22">
        <v>44365</v>
      </c>
      <c r="B1705">
        <v>8178.2398764545906</v>
      </c>
      <c r="C1705">
        <v>5592.9217785920137</v>
      </c>
    </row>
    <row r="1706" spans="1:3">
      <c r="A1706" s="22">
        <v>44368</v>
      </c>
      <c r="B1706">
        <v>7650.5468248079787</v>
      </c>
      <c r="C1706">
        <v>4726.7620990469159</v>
      </c>
    </row>
    <row r="1707" spans="1:3">
      <c r="A1707" s="22">
        <v>44369</v>
      </c>
      <c r="B1707">
        <v>6787.8986147661535</v>
      </c>
      <c r="C1707">
        <v>4722.1257800184367</v>
      </c>
    </row>
    <row r="1708" spans="1:3">
      <c r="A1708" s="22">
        <v>44370</v>
      </c>
      <c r="B1708">
        <v>6979.6579831985036</v>
      </c>
      <c r="C1708">
        <v>4839.6148023759424</v>
      </c>
    </row>
    <row r="1709" spans="1:3">
      <c r="A1709" s="22">
        <v>44371</v>
      </c>
      <c r="B1709">
        <v>7230.1787149844113</v>
      </c>
      <c r="C1709">
        <v>5424.1521506814715</v>
      </c>
    </row>
    <row r="1710" spans="1:3">
      <c r="A1710" s="22">
        <v>44372</v>
      </c>
      <c r="B1710">
        <v>7439.7473141164319</v>
      </c>
      <c r="C1710">
        <v>4567.2200052384869</v>
      </c>
    </row>
    <row r="1711" spans="1:3">
      <c r="A1711" s="22">
        <v>44375</v>
      </c>
      <c r="B1711">
        <v>7444.0437663854418</v>
      </c>
      <c r="C1711">
        <v>5224.3174464715312</v>
      </c>
    </row>
    <row r="1712" spans="1:3">
      <c r="A1712" s="22">
        <v>44376</v>
      </c>
      <c r="B1712">
        <v>7400.34807539352</v>
      </c>
      <c r="C1712">
        <v>5798.7074251317781</v>
      </c>
    </row>
    <row r="1713" spans="1:3">
      <c r="A1713" s="22">
        <v>44377</v>
      </c>
      <c r="B1713">
        <v>7707.9116737701061</v>
      </c>
      <c r="C1713">
        <v>5256.1978630730855</v>
      </c>
    </row>
    <row r="1714" spans="1:3">
      <c r="A1714" s="22">
        <v>44378</v>
      </c>
      <c r="B1714">
        <v>7520.6462233848351</v>
      </c>
      <c r="C1714">
        <v>4740.3714095469804</v>
      </c>
    </row>
    <row r="1715" spans="1:3">
      <c r="A1715" s="22">
        <v>44379</v>
      </c>
      <c r="B1715">
        <v>7201.5868482599717</v>
      </c>
      <c r="C1715">
        <v>4812.8427987792711</v>
      </c>
    </row>
    <row r="1716" spans="1:3">
      <c r="A1716" s="22">
        <v>44383</v>
      </c>
      <c r="B1716">
        <v>7238.9166794497232</v>
      </c>
      <c r="C1716">
        <v>5012.4574831905893</v>
      </c>
    </row>
    <row r="1717" spans="1:3">
      <c r="A1717" s="22">
        <v>44384</v>
      </c>
      <c r="B1717">
        <v>7346.7103402410457</v>
      </c>
      <c r="C1717">
        <v>5219.4473521795899</v>
      </c>
    </row>
    <row r="1718" spans="1:3">
      <c r="A1718" s="22">
        <v>44385</v>
      </c>
      <c r="B1718">
        <v>7274.5703575636135</v>
      </c>
      <c r="C1718">
        <v>4702.3295432579371</v>
      </c>
    </row>
    <row r="1719" spans="1:3">
      <c r="A1719" s="22">
        <v>44386</v>
      </c>
      <c r="B1719">
        <v>7053.9193600388289</v>
      </c>
      <c r="C1719">
        <v>4841.4256374126571</v>
      </c>
    </row>
    <row r="1720" spans="1:3">
      <c r="A1720" s="22">
        <v>44389</v>
      </c>
      <c r="B1720">
        <v>7352.7927883693537</v>
      </c>
      <c r="C1720">
        <v>4637.1207006545437</v>
      </c>
    </row>
    <row r="1721" spans="1:3">
      <c r="A1721" s="22">
        <v>44390</v>
      </c>
      <c r="B1721">
        <v>7110.5446556342076</v>
      </c>
      <c r="C1721">
        <v>4486.5366042328842</v>
      </c>
    </row>
    <row r="1722" spans="1:3">
      <c r="A1722" s="22">
        <v>44391</v>
      </c>
      <c r="B1722">
        <v>7024.3342949000562</v>
      </c>
      <c r="C1722">
        <v>4626.7085671011318</v>
      </c>
    </row>
    <row r="1723" spans="1:3">
      <c r="A1723" s="22">
        <v>44392</v>
      </c>
      <c r="B1723">
        <v>7046.6646947321406</v>
      </c>
      <c r="C1723">
        <v>4249.6556327735725</v>
      </c>
    </row>
    <row r="1724" spans="1:3">
      <c r="A1724" s="22">
        <v>44393</v>
      </c>
      <c r="B1724">
        <v>6834.9453540320028</v>
      </c>
      <c r="C1724">
        <v>4390.2096154746105</v>
      </c>
    </row>
    <row r="1725" spans="1:3">
      <c r="A1725" s="22">
        <v>44396</v>
      </c>
      <c r="B1725">
        <v>6826.0287902383452</v>
      </c>
      <c r="C1725">
        <v>4046.5240590160524</v>
      </c>
    </row>
    <row r="1726" spans="1:3">
      <c r="A1726" s="22">
        <v>44397</v>
      </c>
      <c r="B1726">
        <v>6619.5894572788357</v>
      </c>
      <c r="C1726">
        <v>3790.0540305698291</v>
      </c>
    </row>
    <row r="1727" spans="1:3">
      <c r="A1727" s="22">
        <v>44398</v>
      </c>
      <c r="B1727">
        <v>6395.9190365796312</v>
      </c>
      <c r="C1727">
        <v>4279.8687098775799</v>
      </c>
    </row>
    <row r="1728" spans="1:3">
      <c r="A1728" s="22">
        <v>44399</v>
      </c>
      <c r="B1728">
        <v>6898.7670395593168</v>
      </c>
      <c r="C1728">
        <v>4479.2820732659084</v>
      </c>
    </row>
    <row r="1729" spans="1:3">
      <c r="A1729" s="22">
        <v>44400</v>
      </c>
      <c r="B1729">
        <v>6934.632857046563</v>
      </c>
      <c r="C1729">
        <v>4442.323808349508</v>
      </c>
    </row>
    <row r="1730" spans="1:3">
      <c r="A1730" s="22">
        <v>44403</v>
      </c>
      <c r="B1730">
        <v>7595.3561955098767</v>
      </c>
      <c r="C1730">
        <v>6420.1980715448699</v>
      </c>
    </row>
    <row r="1731" spans="1:3">
      <c r="A1731" s="22">
        <v>44404</v>
      </c>
      <c r="B1731">
        <v>8001.4841318050367</v>
      </c>
      <c r="C1731">
        <v>5912.4626175538906</v>
      </c>
    </row>
    <row r="1732" spans="1:3">
      <c r="A1732" s="22">
        <v>44405</v>
      </c>
      <c r="B1732">
        <v>8479.5533273364181</v>
      </c>
      <c r="C1732">
        <v>6706.3491081569828</v>
      </c>
    </row>
    <row r="1733" spans="1:3">
      <c r="A1733" s="22">
        <v>44406</v>
      </c>
      <c r="B1733">
        <v>8585.2205628829706</v>
      </c>
      <c r="C1733">
        <v>6474.9064340375444</v>
      </c>
    </row>
    <row r="1734" spans="1:3">
      <c r="A1734" s="22">
        <v>44407</v>
      </c>
      <c r="B1734">
        <v>8592.0962281065986</v>
      </c>
      <c r="C1734">
        <v>6537.0737705868523</v>
      </c>
    </row>
    <row r="1735" spans="1:3">
      <c r="A1735" s="22">
        <v>44410</v>
      </c>
      <c r="B1735">
        <v>8566.2898441861616</v>
      </c>
      <c r="C1735">
        <v>6282.4281613429248</v>
      </c>
    </row>
    <row r="1736" spans="1:3">
      <c r="A1736" s="22">
        <v>44411</v>
      </c>
      <c r="B1736">
        <v>8409.8365975097622</v>
      </c>
      <c r="C1736">
        <v>5892.4017789132431</v>
      </c>
    </row>
    <row r="1737" spans="1:3">
      <c r="A1737" s="22">
        <v>44412</v>
      </c>
      <c r="B1737">
        <v>8202.6795121805644</v>
      </c>
      <c r="C1737">
        <v>6474.0535459924104</v>
      </c>
    </row>
    <row r="1738" spans="1:3">
      <c r="A1738" s="22">
        <v>44413</v>
      </c>
      <c r="B1738">
        <v>8531.3555953261493</v>
      </c>
      <c r="C1738">
        <v>6767.8594127594151</v>
      </c>
    </row>
    <row r="1739" spans="1:3">
      <c r="A1739" s="22">
        <v>44414</v>
      </c>
      <c r="B1739">
        <v>8772.059218980583</v>
      </c>
      <c r="C1739">
        <v>7503.4519591234748</v>
      </c>
    </row>
    <row r="1740" spans="1:3">
      <c r="A1740" s="22">
        <v>44417</v>
      </c>
      <c r="B1740">
        <v>9400.1520754938574</v>
      </c>
      <c r="C1740">
        <v>8576.689538551258</v>
      </c>
    </row>
    <row r="1741" spans="1:3">
      <c r="A1741" s="22">
        <v>44418</v>
      </c>
      <c r="B1741">
        <v>9934.4113872680446</v>
      </c>
      <c r="C1741">
        <v>8378.0442222017391</v>
      </c>
    </row>
    <row r="1742" spans="1:3">
      <c r="A1742" s="22">
        <v>44419</v>
      </c>
      <c r="B1742">
        <v>9788.2003663412379</v>
      </c>
      <c r="C1742">
        <v>8726.8976610490408</v>
      </c>
    </row>
    <row r="1743" spans="1:3">
      <c r="A1743" s="22">
        <v>44420</v>
      </c>
      <c r="B1743">
        <v>9783.3010355678598</v>
      </c>
      <c r="C1743">
        <v>7943.9648114416104</v>
      </c>
    </row>
    <row r="1744" spans="1:3">
      <c r="A1744" s="22">
        <v>44421</v>
      </c>
      <c r="B1744">
        <v>9539.1981502138515</v>
      </c>
      <c r="C1744">
        <v>8703.2388407994222</v>
      </c>
    </row>
    <row r="1745" spans="1:3">
      <c r="A1745" s="22">
        <v>44424</v>
      </c>
      <c r="B1745">
        <v>10093.065685472755</v>
      </c>
      <c r="C1745">
        <v>8540.407716933074</v>
      </c>
    </row>
    <row r="1746" spans="1:3">
      <c r="A1746" s="22">
        <v>44425</v>
      </c>
      <c r="B1746">
        <v>9860.4862471734068</v>
      </c>
      <c r="C1746">
        <v>8314.1036579295342</v>
      </c>
    </row>
    <row r="1747" spans="1:3">
      <c r="A1747" s="22">
        <v>44426</v>
      </c>
      <c r="B1747">
        <v>9592.230491535669</v>
      </c>
      <c r="C1747">
        <v>8079.3024869284145</v>
      </c>
    </row>
    <row r="1748" spans="1:3">
      <c r="A1748" s="22">
        <v>44427</v>
      </c>
      <c r="B1748">
        <v>9604.0650207852268</v>
      </c>
      <c r="C1748">
        <v>8751.9566445590244</v>
      </c>
    </row>
    <row r="1749" spans="1:3">
      <c r="A1749" s="22">
        <v>44428</v>
      </c>
      <c r="B1749">
        <v>10029.34755419851</v>
      </c>
      <c r="C1749">
        <v>9521.852500930534</v>
      </c>
    </row>
    <row r="1750" spans="1:3">
      <c r="A1750" s="22">
        <v>44431</v>
      </c>
      <c r="B1750">
        <v>10580.700440407916</v>
      </c>
      <c r="C1750">
        <v>9711.1838116454255</v>
      </c>
    </row>
    <row r="1751" spans="1:3">
      <c r="A1751" s="22">
        <v>44432</v>
      </c>
      <c r="B1751">
        <v>10638.801488539099</v>
      </c>
      <c r="C1751">
        <v>9308.2704703726595</v>
      </c>
    </row>
    <row r="1752" spans="1:3">
      <c r="A1752" s="22">
        <v>44433</v>
      </c>
      <c r="B1752">
        <v>10244.890435559591</v>
      </c>
      <c r="C1752">
        <v>9525.4672097989605</v>
      </c>
    </row>
    <row r="1753" spans="1:3">
      <c r="A1753" s="22">
        <v>44434</v>
      </c>
      <c r="B1753">
        <v>10518.657623767436</v>
      </c>
      <c r="C1753">
        <v>8783.0401063280351</v>
      </c>
    </row>
    <row r="1754" spans="1:3">
      <c r="A1754" s="22">
        <v>44435</v>
      </c>
      <c r="B1754">
        <v>10066.146617626489</v>
      </c>
      <c r="C1754">
        <v>9343.1830324354069</v>
      </c>
    </row>
    <row r="1755" spans="1:3">
      <c r="A1755" s="22">
        <v>44438</v>
      </c>
      <c r="B1755">
        <v>10482.640877043574</v>
      </c>
      <c r="C1755">
        <v>9458.4979143863366</v>
      </c>
    </row>
    <row r="1756" spans="1:3">
      <c r="A1756" s="22">
        <v>44439</v>
      </c>
      <c r="B1756">
        <v>10094.005639164909</v>
      </c>
      <c r="C1756">
        <v>8922.5047640162156</v>
      </c>
    </row>
    <row r="1757" spans="1:3">
      <c r="A1757" s="22">
        <v>44440</v>
      </c>
      <c r="B1757">
        <v>10110.197830820218</v>
      </c>
      <c r="C1757">
        <v>9271.1330237218917</v>
      </c>
    </row>
    <row r="1758" spans="1:3">
      <c r="A1758" s="22">
        <v>44441</v>
      </c>
      <c r="B1758">
        <v>10476.844355700759</v>
      </c>
      <c r="C1758">
        <v>9678.3696569062304</v>
      </c>
    </row>
    <row r="1759" spans="1:3">
      <c r="A1759" s="22">
        <v>44442</v>
      </c>
      <c r="B1759">
        <v>10579.965079680955</v>
      </c>
      <c r="C1759">
        <v>10201.166076831245</v>
      </c>
    </row>
    <row r="1760" spans="1:3">
      <c r="A1760" s="22">
        <v>44446</v>
      </c>
      <c r="B1760">
        <v>11303.830921999483</v>
      </c>
      <c r="C1760">
        <v>8609.2534974419923</v>
      </c>
    </row>
    <row r="1761" spans="1:3">
      <c r="A1761" s="22">
        <v>44447</v>
      </c>
      <c r="B1761">
        <v>10051.809178590041</v>
      </c>
      <c r="C1761">
        <v>8526.6451644859953</v>
      </c>
    </row>
    <row r="1762" spans="1:3">
      <c r="A1762" s="22">
        <v>44448</v>
      </c>
      <c r="B1762">
        <v>9825.7733614084209</v>
      </c>
      <c r="C1762">
        <v>8568.7983481020237</v>
      </c>
    </row>
    <row r="1763" spans="1:3">
      <c r="A1763" s="22">
        <v>44449</v>
      </c>
      <c r="B1763">
        <v>9959.2719481870081</v>
      </c>
      <c r="C1763">
        <v>8215.7784514456871</v>
      </c>
    </row>
    <row r="1764" spans="1:3">
      <c r="A1764" s="22">
        <v>44452</v>
      </c>
      <c r="B1764">
        <v>9886.4075051738164</v>
      </c>
      <c r="C1764">
        <v>7899.3210742499887</v>
      </c>
    </row>
    <row r="1765" spans="1:3">
      <c r="A1765" s="22">
        <v>44453</v>
      </c>
      <c r="B1765">
        <v>9650.8958472589802</v>
      </c>
      <c r="C1765">
        <v>8497.0328252671425</v>
      </c>
    </row>
    <row r="1766" spans="1:3">
      <c r="A1766" s="22">
        <v>44454</v>
      </c>
      <c r="B1766">
        <v>10109.817153638314</v>
      </c>
      <c r="C1766">
        <v>9118.3851137898746</v>
      </c>
    </row>
    <row r="1767" spans="1:3">
      <c r="A1767" s="22">
        <v>44455</v>
      </c>
      <c r="B1767">
        <v>10337.545893810977</v>
      </c>
      <c r="C1767">
        <v>8864.6403607309094</v>
      </c>
    </row>
    <row r="1768" spans="1:3">
      <c r="A1768" s="22">
        <v>44456</v>
      </c>
      <c r="B1768">
        <v>10254.280749403408</v>
      </c>
      <c r="C1768">
        <v>8848.5080955160611</v>
      </c>
    </row>
    <row r="1769" spans="1:3">
      <c r="A1769" s="22">
        <v>44459</v>
      </c>
      <c r="B1769">
        <v>10144.89310822793</v>
      </c>
      <c r="C1769">
        <v>7458.7383334943743</v>
      </c>
    </row>
    <row r="1770" spans="1:3">
      <c r="A1770" s="22">
        <v>44460</v>
      </c>
      <c r="B1770">
        <v>9232.7874835595267</v>
      </c>
      <c r="C1770">
        <v>6859.5205070805023</v>
      </c>
    </row>
    <row r="1771" spans="1:3">
      <c r="A1771" s="22">
        <v>44461</v>
      </c>
      <c r="B1771">
        <v>8731.722541891806</v>
      </c>
      <c r="C1771">
        <v>7313.7501877770537</v>
      </c>
    </row>
    <row r="1772" spans="1:3">
      <c r="A1772" s="22">
        <v>44462</v>
      </c>
      <c r="B1772">
        <v>9350.4317925273353</v>
      </c>
      <c r="C1772">
        <v>7785.4412733370991</v>
      </c>
    </row>
    <row r="1773" spans="1:3">
      <c r="A1773" s="22">
        <v>44463</v>
      </c>
      <c r="B1773">
        <v>9636.7822866438437</v>
      </c>
      <c r="C1773">
        <v>6951.5924667547224</v>
      </c>
    </row>
    <row r="1774" spans="1:3">
      <c r="A1774" s="22">
        <v>44466</v>
      </c>
      <c r="B1774">
        <v>9280.4299741426257</v>
      </c>
      <c r="C1774">
        <v>7154.7124455293424</v>
      </c>
    </row>
    <row r="1775" spans="1:3">
      <c r="A1775" s="22">
        <v>44467</v>
      </c>
      <c r="B1775">
        <v>9058.6302375353662</v>
      </c>
      <c r="C1775">
        <v>6642.0559997243645</v>
      </c>
    </row>
    <row r="1776" spans="1:3">
      <c r="A1776" s="22">
        <v>44468</v>
      </c>
      <c r="B1776">
        <v>8814.8007016914598</v>
      </c>
      <c r="C1776">
        <v>6496.6995577887737</v>
      </c>
    </row>
    <row r="1777" spans="1:3">
      <c r="A1777" s="22">
        <v>44469</v>
      </c>
      <c r="B1777">
        <v>8919.1842001773493</v>
      </c>
      <c r="C1777">
        <v>7277.4610906064463</v>
      </c>
    </row>
    <row r="1778" spans="1:3">
      <c r="A1778" s="22">
        <v>44470</v>
      </c>
      <c r="B1778">
        <v>9405.4790392116429</v>
      </c>
      <c r="C1778">
        <v>8865.8599269328424</v>
      </c>
    </row>
    <row r="1779" spans="1:3">
      <c r="A1779" s="22">
        <v>44473</v>
      </c>
      <c r="B1779">
        <v>10348.27863952591</v>
      </c>
      <c r="C1779">
        <v>9404.1648630415566</v>
      </c>
    </row>
    <row r="1780" spans="1:3">
      <c r="A1780" s="22">
        <v>44474</v>
      </c>
      <c r="B1780">
        <v>10555.647025786369</v>
      </c>
      <c r="C1780">
        <v>10070.133993010948</v>
      </c>
    </row>
    <row r="1781" spans="1:3">
      <c r="A1781" s="22">
        <v>44475</v>
      </c>
      <c r="B1781">
        <v>11051.865461967191</v>
      </c>
      <c r="C1781">
        <v>11676.087960751056</v>
      </c>
    </row>
    <row r="1782" spans="1:3">
      <c r="A1782" s="22">
        <v>44476</v>
      </c>
      <c r="B1782">
        <v>11878.707806780714</v>
      </c>
      <c r="C1782">
        <v>11176.676387911173</v>
      </c>
    </row>
    <row r="1783" spans="1:3">
      <c r="A1783" s="22">
        <v>44477</v>
      </c>
      <c r="B1783">
        <v>11548.894723385953</v>
      </c>
      <c r="C1783">
        <v>11467.609287885885</v>
      </c>
    </row>
    <row r="1784" spans="1:3">
      <c r="A1784" s="22">
        <v>44480</v>
      </c>
      <c r="B1784">
        <v>11748.948911087173</v>
      </c>
      <c r="C1784">
        <v>12647.966433061811</v>
      </c>
    </row>
    <row r="1785" spans="1:3">
      <c r="A1785" s="22">
        <v>44481</v>
      </c>
      <c r="B1785">
        <v>12348.417199487745</v>
      </c>
      <c r="C1785">
        <v>11702.132896695897</v>
      </c>
    </row>
    <row r="1786" spans="1:3">
      <c r="A1786" s="22">
        <v>44482</v>
      </c>
      <c r="B1786">
        <v>12028.887428295759</v>
      </c>
      <c r="C1786">
        <v>12500.776145309324</v>
      </c>
    </row>
    <row r="1787" spans="1:3">
      <c r="A1787" s="22">
        <v>44483</v>
      </c>
      <c r="B1787">
        <v>12315.360342685752</v>
      </c>
      <c r="C1787">
        <v>12689.522633959794</v>
      </c>
    </row>
    <row r="1788" spans="1:3">
      <c r="A1788" s="22">
        <v>44484</v>
      </c>
      <c r="B1788">
        <v>12309.579753030677</v>
      </c>
      <c r="C1788">
        <v>14376.831947303217</v>
      </c>
    </row>
    <row r="1789" spans="1:3">
      <c r="A1789" s="22">
        <v>44487</v>
      </c>
      <c r="B1789">
        <v>13211.753395487636</v>
      </c>
      <c r="C1789">
        <v>14132.333757780758</v>
      </c>
    </row>
    <row r="1790" spans="1:3">
      <c r="A1790" s="22">
        <v>44488</v>
      </c>
      <c r="B1790">
        <v>13317.870064761</v>
      </c>
      <c r="C1790">
        <v>15582.016651613279</v>
      </c>
    </row>
    <row r="1791" spans="1:3">
      <c r="A1791" s="22">
        <v>44489</v>
      </c>
      <c r="B1791">
        <v>13799.002285246268</v>
      </c>
      <c r="C1791">
        <v>16773.782103623234</v>
      </c>
    </row>
    <row r="1792" spans="1:3">
      <c r="A1792" s="22">
        <v>44490</v>
      </c>
      <c r="B1792">
        <v>14167.703963285732</v>
      </c>
      <c r="C1792">
        <v>14787.377298698373</v>
      </c>
    </row>
    <row r="1793" spans="1:3">
      <c r="A1793" s="22">
        <v>44491</v>
      </c>
      <c r="B1793">
        <v>13359.669078238783</v>
      </c>
      <c r="C1793">
        <v>13806.979792435817</v>
      </c>
    </row>
    <row r="1794" spans="1:3">
      <c r="A1794" s="22">
        <v>44494</v>
      </c>
      <c r="B1794">
        <v>13071.18041982955</v>
      </c>
      <c r="C1794">
        <v>14558.679200736138</v>
      </c>
    </row>
    <row r="1795" spans="1:3">
      <c r="A1795" s="22">
        <v>44495</v>
      </c>
      <c r="B1795">
        <v>13530.292064799836</v>
      </c>
      <c r="C1795">
        <v>14193.438227905719</v>
      </c>
    </row>
    <row r="1796" spans="1:3">
      <c r="A1796" s="22">
        <v>44496</v>
      </c>
      <c r="B1796">
        <v>12954.853387752761</v>
      </c>
      <c r="C1796">
        <v>12760.301331999677</v>
      </c>
    </row>
    <row r="1797" spans="1:3">
      <c r="A1797" s="22">
        <v>44497</v>
      </c>
      <c r="B1797">
        <v>12551.029637803274</v>
      </c>
      <c r="C1797">
        <v>13774.272255489721</v>
      </c>
    </row>
    <row r="1798" spans="1:3">
      <c r="A1798" s="22">
        <v>44498</v>
      </c>
      <c r="B1798">
        <v>13013.426509049914</v>
      </c>
      <c r="C1798">
        <v>14319.913699516368</v>
      </c>
    </row>
    <row r="1799" spans="1:3">
      <c r="A1799" s="22">
        <v>44501</v>
      </c>
      <c r="B1799">
        <v>13162.73577185981</v>
      </c>
      <c r="C1799">
        <v>13685.315861922229</v>
      </c>
    </row>
    <row r="1800" spans="1:3">
      <c r="A1800" s="22">
        <v>44502</v>
      </c>
      <c r="B1800">
        <v>13086.062042559912</v>
      </c>
      <c r="C1800">
        <v>14755.849242465201</v>
      </c>
    </row>
    <row r="1801" spans="1:3">
      <c r="A1801" s="22">
        <v>44503</v>
      </c>
      <c r="B1801">
        <v>13577.854059790074</v>
      </c>
      <c r="C1801">
        <v>14311.888898520885</v>
      </c>
    </row>
    <row r="1802" spans="1:3">
      <c r="A1802" s="22">
        <v>44504</v>
      </c>
      <c r="B1802">
        <v>13510.76769110567</v>
      </c>
      <c r="C1802">
        <v>13539.944463624088</v>
      </c>
    </row>
    <row r="1803" spans="1:3">
      <c r="A1803" s="22">
        <v>44505</v>
      </c>
      <c r="B1803">
        <v>13192.707802710856</v>
      </c>
      <c r="C1803">
        <v>13543.025766775387</v>
      </c>
    </row>
    <row r="1804" spans="1:3">
      <c r="A1804" s="22">
        <v>44508</v>
      </c>
      <c r="B1804">
        <v>13597.115145708593</v>
      </c>
      <c r="C1804">
        <v>15794.483093820185</v>
      </c>
    </row>
    <row r="1805" spans="1:3">
      <c r="A1805" s="22">
        <v>44509</v>
      </c>
      <c r="B1805">
        <v>14499.882443162909</v>
      </c>
      <c r="C1805">
        <v>16336.8100607695</v>
      </c>
    </row>
    <row r="1806" spans="1:3">
      <c r="A1806" s="22">
        <v>44510</v>
      </c>
      <c r="B1806">
        <v>14371.862587780819</v>
      </c>
      <c r="C1806">
        <v>15581.058330389418</v>
      </c>
    </row>
    <row r="1807" spans="1:3">
      <c r="A1807" s="22">
        <v>44511</v>
      </c>
      <c r="B1807">
        <v>13948.038198331413</v>
      </c>
      <c r="C1807">
        <v>15101.694015286144</v>
      </c>
    </row>
    <row r="1808" spans="1:3">
      <c r="A1808" s="22">
        <v>44512</v>
      </c>
      <c r="B1808">
        <v>13923.372168643187</v>
      </c>
      <c r="C1808">
        <v>14722.067608078889</v>
      </c>
    </row>
    <row r="1809" spans="1:3">
      <c r="A1809" s="22">
        <v>44515</v>
      </c>
      <c r="B1809">
        <v>14064.466688556029</v>
      </c>
      <c r="C1809">
        <v>14559.19272909535</v>
      </c>
    </row>
    <row r="1810" spans="1:3">
      <c r="A1810" s="22">
        <v>44516</v>
      </c>
      <c r="B1810">
        <v>13678.067718920223</v>
      </c>
      <c r="C1810">
        <v>12645.819203989517</v>
      </c>
    </row>
    <row r="1811" spans="1:3">
      <c r="A1811" s="22">
        <v>44517</v>
      </c>
      <c r="B1811">
        <v>12909.265211886488</v>
      </c>
      <c r="C1811">
        <v>12988.313699887736</v>
      </c>
    </row>
    <row r="1812" spans="1:3">
      <c r="A1812" s="22">
        <v>44518</v>
      </c>
      <c r="B1812">
        <v>12956.599974472379</v>
      </c>
      <c r="C1812">
        <v>11928.858289023043</v>
      </c>
    </row>
    <row r="1813" spans="1:3">
      <c r="A1813" s="22">
        <v>44519</v>
      </c>
      <c r="B1813">
        <v>12213.033674242972</v>
      </c>
      <c r="C1813">
        <v>11897.560655259929</v>
      </c>
    </row>
    <row r="1814" spans="1:3">
      <c r="A1814" s="22">
        <v>44522</v>
      </c>
      <c r="B1814">
        <v>12601.7133523432</v>
      </c>
      <c r="C1814">
        <v>11010.112175231534</v>
      </c>
    </row>
    <row r="1815" spans="1:3">
      <c r="A1815" s="22">
        <v>44523</v>
      </c>
      <c r="B1815">
        <v>12086.049361176885</v>
      </c>
      <c r="C1815">
        <v>11803.285546575651</v>
      </c>
    </row>
    <row r="1816" spans="1:3">
      <c r="A1816" s="22">
        <v>44524</v>
      </c>
      <c r="B1816">
        <v>12356.792933785178</v>
      </c>
      <c r="C1816">
        <v>11581.168016044205</v>
      </c>
    </row>
    <row r="1817" spans="1:3">
      <c r="A1817" s="22">
        <v>44526</v>
      </c>
      <c r="B1817">
        <v>12656.114957185768</v>
      </c>
      <c r="C1817">
        <v>10222.523267732491</v>
      </c>
    </row>
    <row r="1818" spans="1:3">
      <c r="A1818" s="22">
        <v>44529</v>
      </c>
      <c r="B1818">
        <v>12297.989226100644</v>
      </c>
      <c r="C1818">
        <v>11735.860731257866</v>
      </c>
    </row>
    <row r="1819" spans="1:3">
      <c r="A1819" s="22">
        <v>44530</v>
      </c>
      <c r="B1819">
        <v>12413.518010214886</v>
      </c>
      <c r="C1819">
        <v>11455.095768504023</v>
      </c>
    </row>
    <row r="1820" spans="1:3">
      <c r="A1820" s="22">
        <v>44531</v>
      </c>
      <c r="B1820">
        <v>12215.574316500008</v>
      </c>
      <c r="C1820">
        <v>11141.581829405839</v>
      </c>
    </row>
    <row r="1821" spans="1:3">
      <c r="A1821" s="22">
        <v>44532</v>
      </c>
      <c r="B1821">
        <v>12281.989888577227</v>
      </c>
      <c r="C1821">
        <v>11210.908041239345</v>
      </c>
    </row>
    <row r="1822" spans="1:3">
      <c r="A1822" s="22">
        <v>44533</v>
      </c>
      <c r="B1822">
        <v>12129.969769032212</v>
      </c>
      <c r="C1822">
        <v>9783.0713822499893</v>
      </c>
    </row>
    <row r="1823" spans="1:3">
      <c r="A1823" s="22">
        <v>44536</v>
      </c>
      <c r="B1823">
        <v>10606.846415271732</v>
      </c>
      <c r="C1823">
        <v>8111.8359777380083</v>
      </c>
    </row>
    <row r="1824" spans="1:3">
      <c r="A1824" s="22">
        <v>44537</v>
      </c>
      <c r="B1824">
        <v>10857.637981241453</v>
      </c>
      <c r="C1824">
        <v>8649.6772873306163</v>
      </c>
    </row>
    <row r="1825" spans="1:3">
      <c r="A1825" s="22">
        <v>44538</v>
      </c>
      <c r="B1825">
        <v>10876.059733173552</v>
      </c>
      <c r="C1825">
        <v>8755.0875500889542</v>
      </c>
    </row>
    <row r="1826" spans="1:3">
      <c r="A1826" s="22">
        <v>44539</v>
      </c>
      <c r="B1826">
        <v>10829.358034724699</v>
      </c>
      <c r="C1826">
        <v>7635.2496020886256</v>
      </c>
    </row>
    <row r="1827" spans="1:3">
      <c r="A1827" s="22">
        <v>44540</v>
      </c>
      <c r="B1827">
        <v>10226.620451306204</v>
      </c>
      <c r="C1827">
        <v>7885.4541539685815</v>
      </c>
    </row>
    <row r="1828" spans="1:3">
      <c r="A1828" s="22">
        <v>44543</v>
      </c>
      <c r="B1828">
        <v>10757.375689464607</v>
      </c>
      <c r="C1828">
        <v>7267.6323817518023</v>
      </c>
    </row>
    <row r="1829" spans="1:3">
      <c r="A1829" s="22">
        <v>44544</v>
      </c>
      <c r="B1829">
        <v>10026.493314634945</v>
      </c>
      <c r="C1829">
        <v>7660.0777970729432</v>
      </c>
    </row>
    <row r="1830" spans="1:3">
      <c r="A1830" s="22">
        <v>44545</v>
      </c>
      <c r="B1830">
        <v>10384.951928482717</v>
      </c>
      <c r="C1830">
        <v>8131.591851590586</v>
      </c>
    </row>
    <row r="1831" spans="1:3">
      <c r="A1831" s="22">
        <v>44546</v>
      </c>
      <c r="B1831">
        <v>10496.725090253483</v>
      </c>
      <c r="C1831">
        <v>7688.4009420710636</v>
      </c>
    </row>
    <row r="1832" spans="1:3">
      <c r="A1832" s="22">
        <v>44547</v>
      </c>
      <c r="B1832">
        <v>10229.107429834665</v>
      </c>
      <c r="C1832">
        <v>7127.4141107727473</v>
      </c>
    </row>
    <row r="1833" spans="1:3">
      <c r="A1833" s="22">
        <v>44550</v>
      </c>
      <c r="B1833">
        <v>10025.900498079682</v>
      </c>
      <c r="C1833">
        <v>7382.0755254004616</v>
      </c>
    </row>
    <row r="1834" spans="1:3">
      <c r="A1834" s="22">
        <v>44551</v>
      </c>
      <c r="B1834">
        <v>10064.327081722178</v>
      </c>
      <c r="C1834">
        <v>7884.4527073429126</v>
      </c>
    </row>
    <row r="1835" spans="1:3">
      <c r="A1835" s="22">
        <v>44552</v>
      </c>
      <c r="B1835">
        <v>10504.588503373861</v>
      </c>
      <c r="C1835">
        <v>7996.0559381436206</v>
      </c>
    </row>
    <row r="1836" spans="1:3">
      <c r="A1836" s="22">
        <v>44553</v>
      </c>
      <c r="B1836">
        <v>10437.883650313457</v>
      </c>
      <c r="C1836">
        <v>8648.7777899886969</v>
      </c>
    </row>
    <row r="1837" spans="1:3">
      <c r="A1837" s="22">
        <v>44557</v>
      </c>
      <c r="B1837">
        <v>10905.029761538954</v>
      </c>
      <c r="C1837">
        <v>8724.7548412807027</v>
      </c>
    </row>
    <row r="1838" spans="1:3">
      <c r="A1838" s="22">
        <v>44558</v>
      </c>
      <c r="B1838">
        <v>10878.680870808794</v>
      </c>
      <c r="C1838">
        <v>7522.3146541366541</v>
      </c>
    </row>
    <row r="1839" spans="1:3">
      <c r="A1839" s="22">
        <v>44559</v>
      </c>
      <c r="B1839">
        <v>10222.697968253027</v>
      </c>
      <c r="C1839">
        <v>7373.5465080550075</v>
      </c>
    </row>
    <row r="1840" spans="1:3">
      <c r="A1840" s="22">
        <v>44560</v>
      </c>
      <c r="B1840">
        <v>9979.4369326410342</v>
      </c>
      <c r="C1840">
        <v>7295.0048414593666</v>
      </c>
    </row>
    <row r="1841" spans="1:3">
      <c r="A1841" s="22">
        <v>44561</v>
      </c>
      <c r="B1841">
        <v>10125.137309704287</v>
      </c>
      <c r="C1841">
        <v>6861.7998151203983</v>
      </c>
    </row>
    <row r="1842" spans="1:3">
      <c r="A1842" s="22">
        <v>44564</v>
      </c>
      <c r="B1842">
        <v>10162.524158605649</v>
      </c>
      <c r="C1842">
        <v>6874.964354364457</v>
      </c>
    </row>
    <row r="1843" spans="1:3">
      <c r="A1843" s="22">
        <v>44565</v>
      </c>
      <c r="B1843">
        <v>9972.6208006699562</v>
      </c>
      <c r="C1843">
        <v>7005.1427144506306</v>
      </c>
    </row>
    <row r="1844" spans="1:3">
      <c r="A1844" s="22">
        <v>44566</v>
      </c>
      <c r="B1844">
        <v>9852.5230530040462</v>
      </c>
      <c r="C1844">
        <v>6255.614651492594</v>
      </c>
    </row>
    <row r="1845" spans="1:3">
      <c r="A1845" s="22">
        <v>44567</v>
      </c>
      <c r="B1845">
        <v>9351.551184419237</v>
      </c>
      <c r="C1845">
        <v>6077.7718812418798</v>
      </c>
    </row>
    <row r="1846" spans="1:3">
      <c r="A1846" s="22">
        <v>44568</v>
      </c>
      <c r="B1846">
        <v>9263.1259372182358</v>
      </c>
      <c r="C1846">
        <v>5761.3091953924695</v>
      </c>
    </row>
    <row r="1847" spans="1:3">
      <c r="A1847" s="22">
        <v>44571</v>
      </c>
      <c r="B1847">
        <v>8996.2369295603075</v>
      </c>
      <c r="C1847">
        <v>5814.0243782534408</v>
      </c>
    </row>
    <row r="1848" spans="1:3">
      <c r="A1848" s="22">
        <v>44572</v>
      </c>
      <c r="B1848">
        <v>8976.7628656116794</v>
      </c>
      <c r="C1848">
        <v>5881.2405738926045</v>
      </c>
    </row>
    <row r="1849" spans="1:3">
      <c r="A1849" s="22">
        <v>44573</v>
      </c>
      <c r="B1849">
        <v>9174.8189178655884</v>
      </c>
      <c r="C1849">
        <v>6182.9178098919128</v>
      </c>
    </row>
    <row r="1850" spans="1:3">
      <c r="A1850" s="22">
        <v>44574</v>
      </c>
      <c r="B1850">
        <v>9433.3841780704697</v>
      </c>
      <c r="C1850">
        <v>5880.8796710545248</v>
      </c>
    </row>
    <row r="1851" spans="1:3">
      <c r="A1851" s="22">
        <v>44575</v>
      </c>
      <c r="B1851">
        <v>9144.0570239022582</v>
      </c>
      <c r="C1851">
        <v>6028.3361283833365</v>
      </c>
    </row>
    <row r="1852" spans="1:3">
      <c r="A1852" s="22">
        <v>44579</v>
      </c>
      <c r="B1852">
        <v>9069.1860605914935</v>
      </c>
      <c r="C1852">
        <v>5610.8257896573996</v>
      </c>
    </row>
    <row r="1853" spans="1:3">
      <c r="A1853" s="22">
        <v>44580</v>
      </c>
      <c r="B1853">
        <v>9095.795723556359</v>
      </c>
      <c r="C1853">
        <v>5584.9429129769023</v>
      </c>
    </row>
    <row r="1854" spans="1:3">
      <c r="A1854" s="22">
        <v>44581</v>
      </c>
      <c r="B1854">
        <v>8960.5606120072625</v>
      </c>
      <c r="C1854">
        <v>5872.5854596087502</v>
      </c>
    </row>
    <row r="1855" spans="1:3">
      <c r="A1855" s="22">
        <v>44582</v>
      </c>
      <c r="B1855">
        <v>8736.3703239374918</v>
      </c>
      <c r="C1855">
        <v>4638.7003516934501</v>
      </c>
    </row>
    <row r="1856" spans="1:3">
      <c r="A1856" s="22">
        <v>44585</v>
      </c>
      <c r="B1856">
        <v>7786.7646533865991</v>
      </c>
      <c r="C1856">
        <v>4406.469694579836</v>
      </c>
    </row>
    <row r="1857" spans="1:3">
      <c r="A1857" s="22">
        <v>44586</v>
      </c>
      <c r="B1857">
        <v>7868.1339589367799</v>
      </c>
      <c r="C1857">
        <v>4319.4030071601692</v>
      </c>
    </row>
    <row r="1858" spans="1:3">
      <c r="A1858" s="22">
        <v>44587</v>
      </c>
      <c r="B1858">
        <v>7931.6097647756924</v>
      </c>
      <c r="C1858">
        <v>4356.8713179278884</v>
      </c>
    </row>
    <row r="1859" spans="1:3">
      <c r="A1859" s="22">
        <v>44588</v>
      </c>
      <c r="B1859">
        <v>7908.2903591690592</v>
      </c>
      <c r="C1859">
        <v>3999.0621197278269</v>
      </c>
    </row>
    <row r="1860" spans="1:3">
      <c r="A1860" s="22">
        <v>44589</v>
      </c>
      <c r="B1860">
        <v>7969.8032467045186</v>
      </c>
      <c r="C1860">
        <v>4500.3862990478337</v>
      </c>
    </row>
    <row r="1861" spans="1:3">
      <c r="A1861" s="22">
        <v>44592</v>
      </c>
      <c r="B1861">
        <v>8139.7747218998547</v>
      </c>
      <c r="C1861">
        <v>4664.1184172862368</v>
      </c>
    </row>
    <row r="1862" spans="1:3">
      <c r="A1862" s="22">
        <v>44593</v>
      </c>
      <c r="B1862">
        <v>8260.3001022955159</v>
      </c>
      <c r="C1862">
        <v>4688.4803542852605</v>
      </c>
    </row>
    <row r="1863" spans="1:3">
      <c r="A1863" s="22">
        <v>44594</v>
      </c>
      <c r="B1863">
        <v>8316.5287894505636</v>
      </c>
      <c r="C1863">
        <v>4432.850271019398</v>
      </c>
    </row>
    <row r="1864" spans="1:3">
      <c r="A1864" s="22">
        <v>44595</v>
      </c>
      <c r="B1864">
        <v>7930.3838840833914</v>
      </c>
      <c r="C1864">
        <v>4131.5945386132998</v>
      </c>
    </row>
    <row r="1865" spans="1:3">
      <c r="A1865" s="22">
        <v>44596</v>
      </c>
      <c r="B1865">
        <v>7974.2724289925509</v>
      </c>
      <c r="C1865">
        <v>5126.4296129418926</v>
      </c>
    </row>
    <row r="1866" spans="1:3">
      <c r="A1866" s="22">
        <v>44599</v>
      </c>
      <c r="B1866">
        <v>9102.8239949007948</v>
      </c>
      <c r="C1866">
        <v>6031.8146366915598</v>
      </c>
    </row>
    <row r="1867" spans="1:3">
      <c r="A1867" s="22">
        <v>44600</v>
      </c>
      <c r="B1867">
        <v>9413.6166404988726</v>
      </c>
      <c r="C1867">
        <v>6058.6428883310909</v>
      </c>
    </row>
    <row r="1868" spans="1:3">
      <c r="A1868" s="22">
        <v>44601</v>
      </c>
      <c r="B1868">
        <v>9465.574030150352</v>
      </c>
      <c r="C1868">
        <v>6197.4326993160967</v>
      </c>
    </row>
    <row r="1869" spans="1:3">
      <c r="A1869" s="22">
        <v>44602</v>
      </c>
      <c r="B1869">
        <v>9519.4733759796254</v>
      </c>
      <c r="C1869">
        <v>6007.2537344431539</v>
      </c>
    </row>
    <row r="1870" spans="1:3">
      <c r="A1870" s="22">
        <v>44603</v>
      </c>
      <c r="B1870">
        <v>9352.7569412133198</v>
      </c>
      <c r="C1870">
        <v>5520.714891051327</v>
      </c>
    </row>
    <row r="1871" spans="1:3">
      <c r="A1871" s="22">
        <v>44606</v>
      </c>
      <c r="B1871">
        <v>9049.2927487633751</v>
      </c>
      <c r="C1871">
        <v>5470.8135157221204</v>
      </c>
    </row>
    <row r="1872" spans="1:3">
      <c r="A1872" s="22">
        <v>44607</v>
      </c>
      <c r="B1872">
        <v>9141.3939613717412</v>
      </c>
      <c r="C1872">
        <v>5989.8596028058992</v>
      </c>
    </row>
    <row r="1873" spans="1:3">
      <c r="A1873" s="22">
        <v>44608</v>
      </c>
      <c r="B1873">
        <v>9568.9463028582413</v>
      </c>
      <c r="C1873">
        <v>5974.4778484395556</v>
      </c>
    </row>
    <row r="1874" spans="1:3">
      <c r="A1874" s="22">
        <v>44609</v>
      </c>
      <c r="B1874">
        <v>9431.3080625712373</v>
      </c>
      <c r="C1874">
        <v>5088.5283836765539</v>
      </c>
    </row>
    <row r="1875" spans="1:3">
      <c r="A1875" s="22">
        <v>44610</v>
      </c>
      <c r="B1875">
        <v>8704.7145936024135</v>
      </c>
      <c r="C1875">
        <v>4853.4679124276054</v>
      </c>
    </row>
    <row r="1876" spans="1:3">
      <c r="A1876" s="22">
        <v>44614</v>
      </c>
      <c r="B1876">
        <v>7956.9935468336034</v>
      </c>
      <c r="C1876">
        <v>4359.770834988014</v>
      </c>
    </row>
    <row r="1877" spans="1:3">
      <c r="A1877" s="22">
        <v>44615</v>
      </c>
      <c r="B1877">
        <v>8218.1237656188659</v>
      </c>
      <c r="C1877">
        <v>4288.7165566880794</v>
      </c>
    </row>
    <row r="1878" spans="1:3">
      <c r="A1878" s="22">
        <v>44616</v>
      </c>
      <c r="B1878">
        <v>8002.0274770568558</v>
      </c>
      <c r="C1878">
        <v>4450.7387703272607</v>
      </c>
    </row>
    <row r="1879" spans="1:3">
      <c r="A1879" s="22">
        <v>44617</v>
      </c>
      <c r="B1879">
        <v>8228.5269825541836</v>
      </c>
      <c r="C1879">
        <v>4622.0310556392988</v>
      </c>
    </row>
    <row r="1880" spans="1:3">
      <c r="A1880" s="22">
        <v>44620</v>
      </c>
      <c r="B1880">
        <v>8093.7781985452948</v>
      </c>
      <c r="C1880">
        <v>5301.6540724198958</v>
      </c>
    </row>
    <row r="1881" spans="1:3">
      <c r="A1881" s="22">
        <v>44621</v>
      </c>
      <c r="B1881">
        <v>9271.9125341155868</v>
      </c>
      <c r="C1881">
        <v>5867.5228003302718</v>
      </c>
    </row>
    <row r="1882" spans="1:3">
      <c r="A1882" s="22">
        <v>44622</v>
      </c>
      <c r="B1882">
        <v>9521.5805159829306</v>
      </c>
      <c r="C1882">
        <v>5783.4430340180861</v>
      </c>
    </row>
    <row r="1883" spans="1:3">
      <c r="A1883" s="22">
        <v>44623</v>
      </c>
      <c r="B1883">
        <v>9428.7590354639397</v>
      </c>
      <c r="C1883">
        <v>5300.3819146115056</v>
      </c>
    </row>
    <row r="1884" spans="1:3">
      <c r="A1884" s="22">
        <v>44624</v>
      </c>
      <c r="B1884">
        <v>9113.8485371398529</v>
      </c>
      <c r="C1884">
        <v>4658.7211182644678</v>
      </c>
    </row>
    <row r="1885" spans="1:3">
      <c r="A1885" s="22">
        <v>44627</v>
      </c>
      <c r="B1885">
        <v>8249.0391043597538</v>
      </c>
      <c r="C1885">
        <v>4180.4781739780037</v>
      </c>
    </row>
    <row r="1886" spans="1:3">
      <c r="A1886" s="22">
        <v>44628</v>
      </c>
      <c r="B1886">
        <v>8169.7450758667101</v>
      </c>
      <c r="C1886">
        <v>4396.1337620870354</v>
      </c>
    </row>
    <row r="1887" spans="1:3">
      <c r="A1887" s="22">
        <v>44629</v>
      </c>
      <c r="B1887">
        <v>8316.3359353186697</v>
      </c>
      <c r="C1887">
        <v>5174.218284499625</v>
      </c>
    </row>
    <row r="1888" spans="1:3">
      <c r="A1888" s="22">
        <v>44630</v>
      </c>
      <c r="B1888">
        <v>9009.9404658029653</v>
      </c>
      <c r="C1888">
        <v>4610.133441542197</v>
      </c>
    </row>
    <row r="1889" spans="1:3">
      <c r="A1889" s="22">
        <v>44631</v>
      </c>
      <c r="B1889">
        <v>8465.9831119731007</v>
      </c>
      <c r="C1889">
        <v>4306.0619299924401</v>
      </c>
    </row>
    <row r="1890" spans="1:3">
      <c r="A1890" s="22">
        <v>44634</v>
      </c>
      <c r="B1890">
        <v>8123.8978046499196</v>
      </c>
      <c r="C1890">
        <v>4414.1246884477523</v>
      </c>
    </row>
    <row r="1891" spans="1:3">
      <c r="A1891" s="22">
        <v>44635</v>
      </c>
      <c r="B1891">
        <v>8514.126184470646</v>
      </c>
      <c r="C1891">
        <v>4625.6683569561383</v>
      </c>
    </row>
    <row r="1892" spans="1:3">
      <c r="A1892" s="22">
        <v>44636</v>
      </c>
      <c r="B1892">
        <v>8443.5734744259498</v>
      </c>
      <c r="C1892">
        <v>4893.8676300293928</v>
      </c>
    </row>
    <row r="1893" spans="1:3">
      <c r="A1893" s="22">
        <v>44637</v>
      </c>
      <c r="B1893">
        <v>8831.0842893308345</v>
      </c>
      <c r="C1893">
        <v>4885.0687382572996</v>
      </c>
    </row>
    <row r="1894" spans="1:3">
      <c r="A1894" s="22">
        <v>44638</v>
      </c>
      <c r="B1894">
        <v>8789.0110876862018</v>
      </c>
      <c r="C1894">
        <v>5175.2143637305853</v>
      </c>
    </row>
    <row r="1895" spans="1:3">
      <c r="A1895" s="22">
        <v>44641</v>
      </c>
      <c r="B1895">
        <v>8853.685104125685</v>
      </c>
      <c r="C1895">
        <v>4959.6494731056246</v>
      </c>
    </row>
    <row r="1896" spans="1:3">
      <c r="A1896" s="22">
        <v>44642</v>
      </c>
      <c r="B1896">
        <v>8816.7585893423402</v>
      </c>
      <c r="C1896">
        <v>5245.6513478379102</v>
      </c>
    </row>
    <row r="1897" spans="1:3">
      <c r="A1897" s="22">
        <v>44643</v>
      </c>
      <c r="B1897">
        <v>9093.7221233834116</v>
      </c>
      <c r="C1897">
        <v>5209.262098963427</v>
      </c>
    </row>
    <row r="1898" spans="1:3">
      <c r="A1898" s="22">
        <v>44644</v>
      </c>
      <c r="B1898">
        <v>9205.8306834577688</v>
      </c>
      <c r="C1898">
        <v>5665.2465546067178</v>
      </c>
    </row>
    <row r="1899" spans="1:3">
      <c r="A1899" s="22">
        <v>44645</v>
      </c>
      <c r="B1899">
        <v>9437.2060416325694</v>
      </c>
      <c r="C1899">
        <v>5790.3476078809235</v>
      </c>
    </row>
    <row r="1900" spans="1:3">
      <c r="A1900" s="22">
        <v>44648</v>
      </c>
      <c r="B1900">
        <v>10050.540534560369</v>
      </c>
      <c r="C1900">
        <v>6703.8578419411151</v>
      </c>
    </row>
    <row r="1901" spans="1:3">
      <c r="A1901" s="22">
        <v>44649</v>
      </c>
      <c r="B1901">
        <v>10110.340374991918</v>
      </c>
      <c r="C1901">
        <v>6629.5676114475191</v>
      </c>
    </row>
    <row r="1902" spans="1:3">
      <c r="A1902" s="22">
        <v>44650</v>
      </c>
      <c r="B1902">
        <v>10186.856467089126</v>
      </c>
      <c r="C1902">
        <v>6438.5758696259772</v>
      </c>
    </row>
    <row r="1903" spans="1:3">
      <c r="A1903" s="22">
        <v>44651</v>
      </c>
      <c r="B1903">
        <v>10102.121439669731</v>
      </c>
      <c r="C1903">
        <v>6027.9706430078613</v>
      </c>
    </row>
    <row r="1904" spans="1:3">
      <c r="A1904" s="22">
        <v>44652</v>
      </c>
      <c r="B1904">
        <v>9778.4251828903871</v>
      </c>
      <c r="C1904">
        <v>6241.3870927616663</v>
      </c>
    </row>
    <row r="1905" spans="1:3">
      <c r="A1905" s="22">
        <v>44655</v>
      </c>
      <c r="B1905">
        <v>9969.7061894117451</v>
      </c>
      <c r="C1905">
        <v>6114.4939984766424</v>
      </c>
    </row>
    <row r="1906" spans="1:3">
      <c r="A1906" s="22">
        <v>44656</v>
      </c>
      <c r="B1906">
        <v>10008.179728816744</v>
      </c>
      <c r="C1906">
        <v>6127.6885762532393</v>
      </c>
    </row>
    <row r="1907" spans="1:3">
      <c r="A1907" s="22">
        <v>44657</v>
      </c>
      <c r="B1907">
        <v>9776.3197199859278</v>
      </c>
      <c r="C1907">
        <v>5494.9662791414576</v>
      </c>
    </row>
    <row r="1908" spans="1:3">
      <c r="A1908" s="22">
        <v>44658</v>
      </c>
      <c r="B1908">
        <v>9274.7022095593748</v>
      </c>
      <c r="C1908">
        <v>5394.3404701542468</v>
      </c>
    </row>
    <row r="1909" spans="1:3">
      <c r="A1909" s="22">
        <v>44659</v>
      </c>
      <c r="B1909">
        <v>9338.591393968456</v>
      </c>
      <c r="C1909">
        <v>5227.128172626657</v>
      </c>
    </row>
    <row r="1910" spans="1:3">
      <c r="A1910" s="22">
        <v>44662</v>
      </c>
      <c r="B1910">
        <v>9058.6604233826893</v>
      </c>
      <c r="C1910">
        <v>4551.0610620614261</v>
      </c>
    </row>
    <row r="1911" spans="1:3">
      <c r="A1911" s="22">
        <v>44663</v>
      </c>
      <c r="B1911">
        <v>8486.1061717465054</v>
      </c>
      <c r="C1911">
        <v>4393.817533816371</v>
      </c>
    </row>
    <row r="1912" spans="1:3">
      <c r="A1912" s="22">
        <v>44664</v>
      </c>
      <c r="B1912">
        <v>8612.7215468932955</v>
      </c>
      <c r="C1912">
        <v>4802.8485315898852</v>
      </c>
    </row>
    <row r="1913" spans="1:3">
      <c r="A1913" s="22">
        <v>44665</v>
      </c>
      <c r="B1913">
        <v>8835.2432282953705</v>
      </c>
      <c r="C1913">
        <v>4498.4979542732663</v>
      </c>
    </row>
    <row r="1914" spans="1:3">
      <c r="A1914" s="22">
        <v>44669</v>
      </c>
      <c r="B1914">
        <v>8526.3514526365616</v>
      </c>
      <c r="C1914">
        <v>4693.1191851107669</v>
      </c>
    </row>
    <row r="1915" spans="1:3">
      <c r="A1915" s="22">
        <v>44670</v>
      </c>
      <c r="B1915">
        <v>8763.9685732412017</v>
      </c>
      <c r="C1915">
        <v>4884.3231320101422</v>
      </c>
    </row>
    <row r="1916" spans="1:3">
      <c r="A1916" s="22">
        <v>44671</v>
      </c>
      <c r="B1916">
        <v>8908.5537510523409</v>
      </c>
      <c r="C1916">
        <v>4816.4172845728899</v>
      </c>
    </row>
    <row r="1917" spans="1:3">
      <c r="A1917" s="22">
        <v>44672</v>
      </c>
      <c r="B1917">
        <v>8880.59914089007</v>
      </c>
      <c r="C1917">
        <v>4820.920375704216</v>
      </c>
    </row>
    <row r="1918" spans="1:3">
      <c r="A1918" s="22">
        <v>44673</v>
      </c>
      <c r="B1918">
        <v>8699.0757094622895</v>
      </c>
      <c r="C1918">
        <v>4398.351290171935</v>
      </c>
    </row>
    <row r="1919" spans="1:3">
      <c r="A1919" s="22">
        <v>44676</v>
      </c>
      <c r="B1919">
        <v>8472.9887440930343</v>
      </c>
      <c r="C1919">
        <v>4570.7928477652704</v>
      </c>
    </row>
    <row r="1920" spans="1:3">
      <c r="A1920" s="22">
        <v>44677</v>
      </c>
      <c r="B1920">
        <v>8682.4525310941917</v>
      </c>
      <c r="C1920">
        <v>4129.0877858774465</v>
      </c>
    </row>
    <row r="1921" spans="1:3">
      <c r="A1921" s="22">
        <v>44678</v>
      </c>
      <c r="B1921">
        <v>8182.7098971847172</v>
      </c>
      <c r="C1921">
        <v>4262.5763240887163</v>
      </c>
    </row>
    <row r="1922" spans="1:3">
      <c r="A1922" s="22">
        <v>44679</v>
      </c>
      <c r="B1922">
        <v>8423.3657266345526</v>
      </c>
      <c r="C1922">
        <v>4500.5473296236923</v>
      </c>
    </row>
    <row r="1923" spans="1:3">
      <c r="A1923" s="22">
        <v>44680</v>
      </c>
      <c r="B1923">
        <v>8536.5291142663773</v>
      </c>
      <c r="C1923">
        <v>4108.3512668355552</v>
      </c>
    </row>
    <row r="1924" spans="1:3">
      <c r="A1924" s="22">
        <v>44683</v>
      </c>
      <c r="B1924">
        <v>8258.2441106944989</v>
      </c>
      <c r="C1924">
        <v>4161.324716845922</v>
      </c>
    </row>
    <row r="1925" spans="1:3">
      <c r="A1925" s="22">
        <v>44684</v>
      </c>
      <c r="B1925">
        <v>8270.2480159800452</v>
      </c>
      <c r="C1925">
        <v>3966.3097392286318</v>
      </c>
    </row>
    <row r="1926" spans="1:3">
      <c r="A1926" s="22">
        <v>44685</v>
      </c>
      <c r="B1926">
        <v>8102.796220486779</v>
      </c>
      <c r="C1926">
        <v>4441.0117379517696</v>
      </c>
    </row>
    <row r="1927" spans="1:3">
      <c r="A1927" s="22">
        <v>44686</v>
      </c>
      <c r="B1927">
        <v>8520.8869758289602</v>
      </c>
      <c r="C1927">
        <v>3633.0486518099019</v>
      </c>
    </row>
    <row r="1928" spans="1:3">
      <c r="A1928" s="22">
        <v>44687</v>
      </c>
      <c r="B1928">
        <v>7850.6135899992478</v>
      </c>
      <c r="C1928">
        <v>3564.7129200727259</v>
      </c>
    </row>
    <row r="1929" spans="1:3">
      <c r="A1929" s="22">
        <v>44690</v>
      </c>
      <c r="B1929">
        <v>7311.1497349954143</v>
      </c>
      <c r="C1929">
        <v>2569.9689363223047</v>
      </c>
    </row>
    <row r="1930" spans="1:3">
      <c r="A1930" s="22">
        <v>44691</v>
      </c>
      <c r="B1930">
        <v>6498.3886686298119</v>
      </c>
      <c r="C1930">
        <v>2628.7145787057684</v>
      </c>
    </row>
    <row r="1931" spans="1:3">
      <c r="A1931" s="22">
        <v>44692</v>
      </c>
      <c r="B1931">
        <v>6657.7762312415907</v>
      </c>
      <c r="C1931">
        <v>2276.8103473573306</v>
      </c>
    </row>
    <row r="1932" spans="1:3">
      <c r="A1932" s="22">
        <v>44693</v>
      </c>
      <c r="B1932">
        <v>6211.4122373487298</v>
      </c>
      <c r="C1932">
        <v>2179.5386440128227</v>
      </c>
    </row>
    <row r="1933" spans="1:3">
      <c r="A1933" s="22">
        <v>44694</v>
      </c>
      <c r="B1933">
        <v>6231.6275315482944</v>
      </c>
      <c r="C1933">
        <v>2402.7804892728132</v>
      </c>
    </row>
    <row r="1934" spans="1:3">
      <c r="A1934" s="22">
        <v>44697</v>
      </c>
      <c r="B1934">
        <v>6719.6379327981313</v>
      </c>
      <c r="C1934">
        <v>2316.3716394539579</v>
      </c>
    </row>
    <row r="1935" spans="1:3">
      <c r="A1935" s="22">
        <v>44698</v>
      </c>
      <c r="B1935">
        <v>6410.1126735665821</v>
      </c>
      <c r="C1935">
        <v>2394.6748509711488</v>
      </c>
    </row>
    <row r="1936" spans="1:3">
      <c r="A1936" s="22">
        <v>44699</v>
      </c>
      <c r="B1936">
        <v>6530.7638284334189</v>
      </c>
      <c r="C1936">
        <v>2260.9658464372164</v>
      </c>
    </row>
    <row r="1937" spans="1:3">
      <c r="A1937" s="22">
        <v>44700</v>
      </c>
      <c r="B1937">
        <v>6164.9662802673565</v>
      </c>
      <c r="C1937">
        <v>2379.8801338283906</v>
      </c>
    </row>
    <row r="1938" spans="1:3">
      <c r="A1938" s="22">
        <v>44701</v>
      </c>
      <c r="B1938">
        <v>6506.4306815078444</v>
      </c>
      <c r="C1938">
        <v>2268.6092059382463</v>
      </c>
    </row>
    <row r="1939" spans="1:3">
      <c r="A1939" s="22">
        <v>44704</v>
      </c>
      <c r="B1939">
        <v>6506.0609047171438</v>
      </c>
      <c r="C1939">
        <v>2238.5435441154232</v>
      </c>
    </row>
    <row r="1940" spans="1:3">
      <c r="A1940" s="22">
        <v>44705</v>
      </c>
      <c r="B1940">
        <v>6246.6994928696076</v>
      </c>
      <c r="C1940">
        <v>2278.7948773937269</v>
      </c>
    </row>
    <row r="1941" spans="1:3">
      <c r="A1941" s="22">
        <v>44706</v>
      </c>
      <c r="B1941">
        <v>6365.1911018823612</v>
      </c>
      <c r="C1941">
        <v>2305.3045771463121</v>
      </c>
    </row>
    <row r="1942" spans="1:3">
      <c r="A1942" s="22">
        <v>44707</v>
      </c>
      <c r="B1942">
        <v>6346.2247470353004</v>
      </c>
      <c r="C1942">
        <v>2283.1986794856116</v>
      </c>
    </row>
    <row r="1943" spans="1:3">
      <c r="A1943" s="22">
        <v>44708</v>
      </c>
      <c r="B1943">
        <v>6278.9010839974426</v>
      </c>
      <c r="C1943">
        <v>2196.8742204524947</v>
      </c>
    </row>
    <row r="1944" spans="1:3">
      <c r="A1944" s="22">
        <v>44712</v>
      </c>
      <c r="B1944">
        <v>6809.6835730265266</v>
      </c>
      <c r="C1944">
        <v>2627.8566026101653</v>
      </c>
    </row>
    <row r="1945" spans="1:3">
      <c r="A1945" s="22">
        <v>44713</v>
      </c>
      <c r="B1945">
        <v>6824.4281018881184</v>
      </c>
      <c r="C1945">
        <v>2359.3652495700608</v>
      </c>
    </row>
    <row r="1946" spans="1:3">
      <c r="A1946" s="22">
        <v>44714</v>
      </c>
      <c r="B1946">
        <v>6395.6196936473398</v>
      </c>
      <c r="C1946">
        <v>2398.9960612093478</v>
      </c>
    </row>
    <row r="1947" spans="1:3">
      <c r="A1947" s="22">
        <v>44715</v>
      </c>
      <c r="B1947">
        <v>6540.0644233920157</v>
      </c>
      <c r="C1947">
        <v>2278.559063687735</v>
      </c>
    </row>
    <row r="1948" spans="1:3">
      <c r="A1948" s="22">
        <v>44718</v>
      </c>
      <c r="B1948">
        <v>6420.3892775886306</v>
      </c>
      <c r="C1948">
        <v>2579.2600859057366</v>
      </c>
    </row>
    <row r="1949" spans="1:3">
      <c r="A1949" s="22">
        <v>44719</v>
      </c>
      <c r="B1949">
        <v>6734.0986307648136</v>
      </c>
      <c r="C1949">
        <v>2506.4108239232537</v>
      </c>
    </row>
    <row r="1950" spans="1:3">
      <c r="A1950" s="22">
        <v>44720</v>
      </c>
      <c r="B1950">
        <v>6686.8183703495924</v>
      </c>
      <c r="C1950">
        <v>2349.6357780328935</v>
      </c>
    </row>
    <row r="1951" spans="1:3">
      <c r="A1951" s="22">
        <v>44721</v>
      </c>
      <c r="B1951">
        <v>6485.8581880076272</v>
      </c>
      <c r="C1951">
        <v>2326.3881811663523</v>
      </c>
    </row>
    <row r="1952" spans="1:3">
      <c r="A1952" s="22">
        <v>44722</v>
      </c>
      <c r="B1952">
        <v>6463.3303223974708</v>
      </c>
      <c r="C1952">
        <v>2168.4037092173403</v>
      </c>
    </row>
    <row r="1953" spans="1:3">
      <c r="A1953" s="22">
        <v>44725</v>
      </c>
      <c r="B1953">
        <v>5739.3525409756157</v>
      </c>
      <c r="C1953">
        <v>1296.2775054198923</v>
      </c>
    </row>
    <row r="1954" spans="1:3">
      <c r="A1954" s="22">
        <v>44726</v>
      </c>
      <c r="B1954">
        <v>4827.1567779862899</v>
      </c>
      <c r="C1954">
        <v>1184.9307530255339</v>
      </c>
    </row>
    <row r="1955" spans="1:3">
      <c r="A1955" s="22">
        <v>44727</v>
      </c>
      <c r="B1955">
        <v>4764.6372765336619</v>
      </c>
      <c r="C1955">
        <v>1132.080356222215</v>
      </c>
    </row>
    <row r="1956" spans="1:3">
      <c r="A1956" s="22">
        <v>44728</v>
      </c>
      <c r="B1956">
        <v>4846.1147479830879</v>
      </c>
      <c r="C1956">
        <v>1042.6213344009088</v>
      </c>
    </row>
    <row r="1957" spans="1:3">
      <c r="A1957" s="22">
        <v>44729</v>
      </c>
      <c r="B1957">
        <v>4375.8947111978478</v>
      </c>
      <c r="C1957">
        <v>1012.7947479108258</v>
      </c>
    </row>
    <row r="1958" spans="1:3">
      <c r="A1958" s="22">
        <v>44733</v>
      </c>
      <c r="B1958">
        <v>4420.6666115232501</v>
      </c>
      <c r="C1958">
        <v>1051.2643602459859</v>
      </c>
    </row>
    <row r="1959" spans="1:3">
      <c r="A1959" s="22">
        <v>44734</v>
      </c>
      <c r="B1959">
        <v>4447.524050011727</v>
      </c>
      <c r="C1959">
        <v>972.50479957504092</v>
      </c>
    </row>
    <row r="1960" spans="1:3">
      <c r="A1960" s="22">
        <v>44735</v>
      </c>
      <c r="B1960">
        <v>4290.2235032903827</v>
      </c>
      <c r="C1960">
        <v>1047.7828685654338</v>
      </c>
    </row>
    <row r="1961" spans="1:3">
      <c r="A1961" s="22">
        <v>44736</v>
      </c>
      <c r="B1961">
        <v>4525.9234034762767</v>
      </c>
      <c r="C1961">
        <v>1083.0204405603467</v>
      </c>
    </row>
    <row r="1962" spans="1:3">
      <c r="A1962" s="22">
        <v>44739</v>
      </c>
      <c r="B1962">
        <v>4513.8146860598681</v>
      </c>
      <c r="C1962">
        <v>1036.1381118447873</v>
      </c>
    </row>
    <row r="1963" spans="1:3">
      <c r="A1963" s="22">
        <v>44740</v>
      </c>
      <c r="B1963">
        <v>4450.1279985107412</v>
      </c>
      <c r="C1963">
        <v>973.69795760501108</v>
      </c>
    </row>
    <row r="1964" spans="1:3">
      <c r="A1964" s="22">
        <v>44741</v>
      </c>
      <c r="B1964">
        <v>4353.4527914834825</v>
      </c>
      <c r="C1964">
        <v>974.28397430060988</v>
      </c>
    </row>
    <row r="1965" spans="1:3">
      <c r="A1965" s="22">
        <v>44742</v>
      </c>
      <c r="B1965">
        <v>4316.3480963781849</v>
      </c>
      <c r="C1965">
        <v>837.05755294143853</v>
      </c>
    </row>
    <row r="1966" spans="1:3">
      <c r="A1966" s="22">
        <v>44743</v>
      </c>
      <c r="B1966">
        <v>4254.5614401115772</v>
      </c>
      <c r="C1966">
        <v>885.79452873774449</v>
      </c>
    </row>
    <row r="1967" spans="1:3">
      <c r="A1967" s="22">
        <v>44747</v>
      </c>
      <c r="B1967">
        <v>4341.4715256370928</v>
      </c>
      <c r="C1967">
        <v>983.93233693298782</v>
      </c>
    </row>
    <row r="1968" spans="1:3">
      <c r="A1968" s="22">
        <v>44748</v>
      </c>
      <c r="B1968">
        <v>4334.8742410054447</v>
      </c>
      <c r="C1968">
        <v>973.10712131521063</v>
      </c>
    </row>
    <row r="1969" spans="1:3">
      <c r="A1969" s="22">
        <v>44749</v>
      </c>
      <c r="B1969">
        <v>4410.689350433493</v>
      </c>
      <c r="C1969">
        <v>1123.9845718946815</v>
      </c>
    </row>
    <row r="1970" spans="1:3">
      <c r="A1970" s="22">
        <v>44750</v>
      </c>
      <c r="B1970">
        <v>4644.5215012894296</v>
      </c>
      <c r="C1970">
        <v>1115.0566478652122</v>
      </c>
    </row>
    <row r="1971" spans="1:3">
      <c r="A1971" s="22">
        <v>44753</v>
      </c>
      <c r="B1971">
        <v>4476.918776559547</v>
      </c>
      <c r="C1971">
        <v>980.89160933718563</v>
      </c>
    </row>
    <row r="1972" spans="1:3">
      <c r="A1972" s="22">
        <v>44754</v>
      </c>
      <c r="B1972">
        <v>4286.7605156984719</v>
      </c>
      <c r="C1972">
        <v>871.60597321561534</v>
      </c>
    </row>
    <row r="1973" spans="1:3">
      <c r="A1973" s="22">
        <v>44755</v>
      </c>
      <c r="B1973">
        <v>4148.4150042119372</v>
      </c>
      <c r="C1973">
        <v>897.59300884457468</v>
      </c>
    </row>
    <row r="1974" spans="1:3">
      <c r="A1974" s="22">
        <v>44756</v>
      </c>
      <c r="B1974">
        <v>4338.4906731602587</v>
      </c>
      <c r="C1974">
        <v>989.05774853520006</v>
      </c>
    </row>
    <row r="1975" spans="1:3">
      <c r="A1975" s="22">
        <v>44757</v>
      </c>
      <c r="B1975">
        <v>4416.1290916967027</v>
      </c>
      <c r="C1975">
        <v>1043.4009531374813</v>
      </c>
    </row>
    <row r="1976" spans="1:3">
      <c r="A1976" s="22">
        <v>44760</v>
      </c>
      <c r="B1976">
        <v>4460.9395627196909</v>
      </c>
      <c r="C1976">
        <v>1084.774147416982</v>
      </c>
    </row>
    <row r="1977" spans="1:3">
      <c r="A1977" s="22">
        <v>44761</v>
      </c>
      <c r="B1977">
        <v>4822.8343322950886</v>
      </c>
      <c r="C1977">
        <v>1269.1331306438901</v>
      </c>
    </row>
    <row r="1978" spans="1:3">
      <c r="A1978" s="22">
        <v>44762</v>
      </c>
      <c r="B1978">
        <v>5021.4634964270927</v>
      </c>
      <c r="C1978">
        <v>1294.9799544432751</v>
      </c>
    </row>
    <row r="1979" spans="1:3">
      <c r="A1979" s="22">
        <v>44763</v>
      </c>
      <c r="B1979">
        <v>4987.1208064592001</v>
      </c>
      <c r="C1979">
        <v>1244.6956386460949</v>
      </c>
    </row>
    <row r="1980" spans="1:3">
      <c r="A1980" s="22">
        <v>44764</v>
      </c>
      <c r="B1980">
        <v>4972.2131903066456</v>
      </c>
      <c r="C1980">
        <v>1176.4998272569092</v>
      </c>
    </row>
    <row r="1981" spans="1:3">
      <c r="A1981" s="22">
        <v>44767</v>
      </c>
      <c r="B1981">
        <v>4852.7371873801785</v>
      </c>
      <c r="C1981">
        <v>1103.337927695713</v>
      </c>
    </row>
    <row r="1982" spans="1:3">
      <c r="A1982" s="22">
        <v>44768</v>
      </c>
      <c r="B1982">
        <v>4585.2696177558792</v>
      </c>
      <c r="C1982">
        <v>1004.1901497194723</v>
      </c>
    </row>
    <row r="1983" spans="1:3">
      <c r="A1983" s="22">
        <v>44769</v>
      </c>
      <c r="B1983">
        <v>4560.1654739530923</v>
      </c>
      <c r="C1983">
        <v>1185.262690089256</v>
      </c>
    </row>
    <row r="1984" spans="1:3">
      <c r="A1984" s="22">
        <v>44770</v>
      </c>
      <c r="B1984">
        <v>4922.8186629156544</v>
      </c>
      <c r="C1984">
        <v>1301.0798426957065</v>
      </c>
    </row>
    <row r="1985" spans="1:3">
      <c r="A1985" s="22">
        <v>44771</v>
      </c>
      <c r="B1985">
        <v>5118.4921295509203</v>
      </c>
      <c r="C1985">
        <v>1307.6555810351585</v>
      </c>
    </row>
    <row r="1986" spans="1:3">
      <c r="A1986" s="22">
        <v>44774</v>
      </c>
      <c r="B1986">
        <v>5009.3413632931943</v>
      </c>
      <c r="C1986">
        <v>1202.6289290522536</v>
      </c>
    </row>
    <row r="1987" spans="1:3">
      <c r="A1987" s="22">
        <v>44775</v>
      </c>
      <c r="B1987">
        <v>5003.2698155560902</v>
      </c>
      <c r="C1987">
        <v>1199.0635086299724</v>
      </c>
    </row>
    <row r="1988" spans="1:3">
      <c r="A1988" s="22">
        <v>44776</v>
      </c>
      <c r="B1988">
        <v>4933.0495688383435</v>
      </c>
      <c r="C1988">
        <v>1255.1081460491396</v>
      </c>
    </row>
    <row r="1989" spans="1:3">
      <c r="A1989" s="22">
        <v>44777</v>
      </c>
      <c r="B1989">
        <v>4904.481599216203</v>
      </c>
      <c r="C1989">
        <v>1139.6359490404309</v>
      </c>
    </row>
    <row r="1990" spans="1:3">
      <c r="A1990" s="22">
        <v>44778</v>
      </c>
      <c r="B1990">
        <v>4856.9611096855397</v>
      </c>
      <c r="C1990">
        <v>1191.0520243554793</v>
      </c>
    </row>
    <row r="1991" spans="1:3">
      <c r="A1991" s="22">
        <v>44781</v>
      </c>
      <c r="B1991">
        <v>4975.5994555097786</v>
      </c>
      <c r="C1991">
        <v>1296.1618019736247</v>
      </c>
    </row>
    <row r="1992" spans="1:3">
      <c r="A1992" s="22">
        <v>44782</v>
      </c>
      <c r="B1992">
        <v>5111.2521378395195</v>
      </c>
      <c r="C1992">
        <v>1196.2387710718046</v>
      </c>
    </row>
    <row r="1993" spans="1:3">
      <c r="A1993" s="22">
        <v>44783</v>
      </c>
      <c r="B1993">
        <v>4972.0299791174684</v>
      </c>
      <c r="C1993">
        <v>1257.4829039047081</v>
      </c>
    </row>
    <row r="1994" spans="1:3">
      <c r="A1994" s="22">
        <v>44784</v>
      </c>
      <c r="B1994">
        <v>5140.6300944721606</v>
      </c>
      <c r="C1994">
        <v>1320.6352571970958</v>
      </c>
    </row>
    <row r="1995" spans="1:3">
      <c r="A1995" s="22">
        <v>44785</v>
      </c>
      <c r="B1995">
        <v>5142.5313836324776</v>
      </c>
      <c r="C1995">
        <v>1319.2879787276679</v>
      </c>
    </row>
    <row r="1996" spans="1:3">
      <c r="A1996" s="22">
        <v>44788</v>
      </c>
      <c r="B1996">
        <v>5220.046124017641</v>
      </c>
      <c r="C1996">
        <v>1292.4618144006088</v>
      </c>
    </row>
    <row r="1997" spans="1:3">
      <c r="A1997" s="22">
        <v>44789</v>
      </c>
      <c r="B1997">
        <v>5178.7938097747119</v>
      </c>
      <c r="C1997">
        <v>1286.4238484469936</v>
      </c>
    </row>
    <row r="1998" spans="1:3">
      <c r="A1998" s="22">
        <v>44790</v>
      </c>
      <c r="B1998">
        <v>5126.2419264691262</v>
      </c>
      <c r="C1998">
        <v>1209.7673741115655</v>
      </c>
    </row>
    <row r="1999" spans="1:3">
      <c r="A1999" s="22">
        <v>44791</v>
      </c>
      <c r="B1999">
        <v>5010.2687397099526</v>
      </c>
      <c r="C1999">
        <v>1219.4845126859595</v>
      </c>
    </row>
    <row r="2000" spans="1:3">
      <c r="A2000" s="22">
        <v>44792</v>
      </c>
      <c r="B2000">
        <v>4982.8516052755258</v>
      </c>
      <c r="C2000">
        <v>999.44117556859476</v>
      </c>
    </row>
    <row r="2001" spans="1:3">
      <c r="A2001" s="22">
        <v>44795</v>
      </c>
      <c r="B2001">
        <v>4621.8343215923942</v>
      </c>
      <c r="C2001">
        <v>974.22252054494788</v>
      </c>
    </row>
    <row r="2002" spans="1:3">
      <c r="A2002" s="22">
        <v>44796</v>
      </c>
      <c r="B2002">
        <v>4593.8394636336943</v>
      </c>
      <c r="C2002">
        <v>1021.5040679021129</v>
      </c>
    </row>
    <row r="2003" spans="1:3">
      <c r="A2003" s="22">
        <v>44797</v>
      </c>
      <c r="B2003">
        <v>4620.7593699220561</v>
      </c>
      <c r="C2003">
        <v>1036.1108871548843</v>
      </c>
    </row>
    <row r="2004" spans="1:3">
      <c r="A2004" s="22">
        <v>44798</v>
      </c>
      <c r="B2004">
        <v>4592.6404145910274</v>
      </c>
      <c r="C2004">
        <v>1021.1551788230456</v>
      </c>
    </row>
    <row r="2005" spans="1:3">
      <c r="A2005" s="22">
        <v>44799</v>
      </c>
      <c r="B2005">
        <v>4635.7059762078979</v>
      </c>
      <c r="C2005">
        <v>918.83486165849718</v>
      </c>
    </row>
    <row r="2006" spans="1:3">
      <c r="A2006" s="22">
        <v>44802</v>
      </c>
      <c r="B2006">
        <v>4210.4892645775381</v>
      </c>
      <c r="C2006">
        <v>877.33394140055236</v>
      </c>
    </row>
    <row r="2007" spans="1:3">
      <c r="A2007" s="22">
        <v>44803</v>
      </c>
      <c r="B2007">
        <v>4357.1966749936601</v>
      </c>
      <c r="C2007">
        <v>860.08222423629365</v>
      </c>
    </row>
    <row r="2008" spans="1:3">
      <c r="A2008" s="22">
        <v>44804</v>
      </c>
      <c r="B2008">
        <v>4250.0775840136048</v>
      </c>
      <c r="C2008">
        <v>885.84019441047053</v>
      </c>
    </row>
    <row r="2009" spans="1:3">
      <c r="A2009" s="22">
        <v>44805</v>
      </c>
      <c r="B2009">
        <v>4303.9379399242462</v>
      </c>
      <c r="C2009">
        <v>852.73287731957976</v>
      </c>
    </row>
    <row r="2010" spans="1:3">
      <c r="A2010" s="22">
        <v>44806</v>
      </c>
      <c r="B2010">
        <v>4320.1603174268785</v>
      </c>
      <c r="C2010">
        <v>859.4213500303922</v>
      </c>
    </row>
    <row r="2011" spans="1:3">
      <c r="A2011" s="22">
        <v>44810</v>
      </c>
      <c r="B2011">
        <v>4253.9719775393514</v>
      </c>
      <c r="C2011">
        <v>760.44959888023152</v>
      </c>
    </row>
    <row r="2012" spans="1:3">
      <c r="A2012" s="22">
        <v>44811</v>
      </c>
      <c r="B2012">
        <v>4043.6013574553535</v>
      </c>
      <c r="C2012">
        <v>783.57149428284004</v>
      </c>
    </row>
    <row r="2013" spans="1:3">
      <c r="A2013" s="22">
        <v>44812</v>
      </c>
      <c r="B2013">
        <v>4140.6807193311142</v>
      </c>
      <c r="C2013">
        <v>810.96327087054078</v>
      </c>
    </row>
    <row r="2014" spans="1:3">
      <c r="A2014" s="22">
        <v>44813</v>
      </c>
      <c r="B2014">
        <v>4148.8803694118342</v>
      </c>
      <c r="C2014">
        <v>985.97326112579276</v>
      </c>
    </row>
    <row r="2015" spans="1:3">
      <c r="A2015" s="22">
        <v>44816</v>
      </c>
      <c r="B2015">
        <v>4673.0693472280091</v>
      </c>
      <c r="C2015">
        <v>1088.9180211580181</v>
      </c>
    </row>
    <row r="2016" spans="1:3">
      <c r="A2016" s="22">
        <v>44817</v>
      </c>
      <c r="B2016">
        <v>4802.1482228073528</v>
      </c>
      <c r="C2016">
        <v>874.5858959191213</v>
      </c>
    </row>
    <row r="2017" spans="1:3">
      <c r="A2017" s="22">
        <v>44818</v>
      </c>
      <c r="B2017">
        <v>4332.713856709267</v>
      </c>
      <c r="C2017">
        <v>847.06548253686833</v>
      </c>
    </row>
    <row r="2018" spans="1:3">
      <c r="A2018" s="22">
        <v>44819</v>
      </c>
      <c r="B2018">
        <v>4345.1068240269788</v>
      </c>
      <c r="C2018">
        <v>829.91051325142666</v>
      </c>
    </row>
    <row r="2019" spans="1:3">
      <c r="A2019" s="22">
        <v>44820</v>
      </c>
      <c r="B2019">
        <v>4229.5616890039501</v>
      </c>
      <c r="C2019">
        <v>816.15531303417265</v>
      </c>
    </row>
    <row r="2020" spans="1:3">
      <c r="A2020" s="22">
        <v>44823</v>
      </c>
      <c r="B2020">
        <v>4168.2919655605765</v>
      </c>
      <c r="C2020">
        <v>808.25784335247931</v>
      </c>
    </row>
    <row r="2021" spans="1:3">
      <c r="A2021" s="22">
        <v>44824</v>
      </c>
      <c r="B2021">
        <v>4195.5573321016382</v>
      </c>
      <c r="C2021">
        <v>763.35196181045319</v>
      </c>
    </row>
    <row r="2022" spans="1:3">
      <c r="A2022" s="22">
        <v>44825</v>
      </c>
      <c r="B2022">
        <v>4055.1067769316901</v>
      </c>
      <c r="C2022">
        <v>764.43738384646508</v>
      </c>
    </row>
    <row r="2023" spans="1:3">
      <c r="A2023" s="22">
        <v>44826</v>
      </c>
      <c r="B2023">
        <v>3978.5537912357399</v>
      </c>
      <c r="C2023">
        <v>789.06669067361861</v>
      </c>
    </row>
    <row r="2024" spans="1:3">
      <c r="A2024" s="22">
        <v>44827</v>
      </c>
      <c r="B2024">
        <v>4166.9671422613892</v>
      </c>
      <c r="C2024">
        <v>742.18882251140826</v>
      </c>
    </row>
    <row r="2025" spans="1:3">
      <c r="A2025" s="22">
        <v>44830</v>
      </c>
      <c r="B2025">
        <v>4036.3496269106545</v>
      </c>
      <c r="C2025">
        <v>777.55668248227494</v>
      </c>
    </row>
    <row r="2026" spans="1:3">
      <c r="A2026" s="22">
        <v>44831</v>
      </c>
      <c r="B2026">
        <v>4126.0623843763979</v>
      </c>
      <c r="C2026">
        <v>767.97732326278833</v>
      </c>
    </row>
    <row r="2027" spans="1:3">
      <c r="A2027" s="22">
        <v>44832</v>
      </c>
      <c r="B2027">
        <v>4100.9008036409523</v>
      </c>
      <c r="C2027">
        <v>809.13038250717545</v>
      </c>
    </row>
    <row r="2028" spans="1:3">
      <c r="A2028" s="22">
        <v>44833</v>
      </c>
      <c r="B2028">
        <v>4170.2683000108264</v>
      </c>
      <c r="C2028">
        <v>796.64075480377539</v>
      </c>
    </row>
    <row r="2029" spans="1:3">
      <c r="A2029" s="22">
        <v>44834</v>
      </c>
      <c r="B2029">
        <v>4201.533291429545</v>
      </c>
      <c r="C2029">
        <v>800.8944249921276</v>
      </c>
    </row>
    <row r="2030" spans="1:3">
      <c r="A2030" s="22">
        <v>44837</v>
      </c>
      <c r="B2030">
        <v>4087.9028614989779</v>
      </c>
      <c r="C2030">
        <v>808.72466840354707</v>
      </c>
    </row>
    <row r="2031" spans="1:3">
      <c r="A2031" s="22">
        <v>44838</v>
      </c>
      <c r="B2031">
        <v>4212.298738318088</v>
      </c>
      <c r="C2031">
        <v>871.31264941587483</v>
      </c>
    </row>
    <row r="2032" spans="1:3">
      <c r="A2032" s="22">
        <v>44839</v>
      </c>
      <c r="B2032">
        <v>4365.200955616202</v>
      </c>
      <c r="C2032">
        <v>858.83234772603657</v>
      </c>
    </row>
    <row r="2033" spans="1:3">
      <c r="A2033" s="22">
        <v>44840</v>
      </c>
      <c r="B2033">
        <v>4327.6661122402129</v>
      </c>
      <c r="C2033">
        <v>848.93193349570754</v>
      </c>
    </row>
    <row r="2034" spans="1:3">
      <c r="A2034" s="22">
        <v>44841</v>
      </c>
      <c r="B2034">
        <v>4283.9880296055662</v>
      </c>
      <c r="C2034">
        <v>797.49891749863991</v>
      </c>
    </row>
    <row r="2035" spans="1:3">
      <c r="A2035" s="22">
        <v>44844</v>
      </c>
      <c r="B2035">
        <v>4174.2687633305795</v>
      </c>
      <c r="C2035">
        <v>773.55495592787872</v>
      </c>
    </row>
    <row r="2036" spans="1:3">
      <c r="A2036" s="22">
        <v>44845</v>
      </c>
      <c r="B2036">
        <v>4108.2804047620639</v>
      </c>
      <c r="C2036">
        <v>755.17689613722587</v>
      </c>
    </row>
    <row r="2037" spans="1:3">
      <c r="A2037" s="22">
        <v>44846</v>
      </c>
      <c r="B2037">
        <v>4089.7441981856964</v>
      </c>
      <c r="C2037">
        <v>770.09248121891005</v>
      </c>
    </row>
    <row r="2038" spans="1:3">
      <c r="A2038" s="22">
        <v>44847</v>
      </c>
      <c r="B2038">
        <v>4112.1370660323209</v>
      </c>
      <c r="C2038">
        <v>790.30065474533615</v>
      </c>
    </row>
    <row r="2039" spans="1:3">
      <c r="A2039" s="22">
        <v>44848</v>
      </c>
      <c r="B2039">
        <v>4160.5560035809076</v>
      </c>
      <c r="C2039">
        <v>770.68783952375566</v>
      </c>
    </row>
    <row r="2040" spans="1:3">
      <c r="A2040" s="22">
        <v>44851</v>
      </c>
      <c r="B2040">
        <v>4136.0916320958841</v>
      </c>
      <c r="C2040">
        <v>802.47606826229764</v>
      </c>
    </row>
    <row r="2041" spans="1:3">
      <c r="A2041" s="22">
        <v>44852</v>
      </c>
      <c r="B2041">
        <v>4196.6037748088438</v>
      </c>
      <c r="C2041">
        <v>775.96955436089047</v>
      </c>
    </row>
    <row r="2042" spans="1:3">
      <c r="A2042" s="22">
        <v>44853</v>
      </c>
      <c r="B2042">
        <v>4150.3586374885781</v>
      </c>
      <c r="C2042">
        <v>777.49994094944975</v>
      </c>
    </row>
    <row r="2043" spans="1:3">
      <c r="A2043" s="22">
        <v>44854</v>
      </c>
      <c r="B2043">
        <v>4108.0841968617906</v>
      </c>
      <c r="C2043">
        <v>762.64030725567818</v>
      </c>
    </row>
    <row r="2044" spans="1:3">
      <c r="A2044" s="22">
        <v>44855</v>
      </c>
      <c r="B2044">
        <v>4089.8636839118462</v>
      </c>
      <c r="C2044">
        <v>774.24832478883275</v>
      </c>
    </row>
    <row r="2045" spans="1:3">
      <c r="A2045" s="22">
        <v>44858</v>
      </c>
      <c r="B2045">
        <v>4200.3178916927463</v>
      </c>
      <c r="C2045">
        <v>787.37555497889173</v>
      </c>
    </row>
    <row r="2046" spans="1:3">
      <c r="A2046" s="22">
        <v>44859</v>
      </c>
      <c r="B2046">
        <v>4152.4917706994211</v>
      </c>
      <c r="C2046">
        <v>867.04969481872695</v>
      </c>
    </row>
    <row r="2047" spans="1:3">
      <c r="A2047" s="22">
        <v>44860</v>
      </c>
      <c r="B2047">
        <v>4312.8972670552739</v>
      </c>
      <c r="C2047">
        <v>909.60476197495177</v>
      </c>
    </row>
    <row r="2048" spans="1:3">
      <c r="A2048" s="22">
        <v>44861</v>
      </c>
      <c r="B2048">
        <v>4458.9841906097517</v>
      </c>
      <c r="C2048">
        <v>903.27948594789984</v>
      </c>
    </row>
    <row r="2049" spans="1:3">
      <c r="A2049" s="22">
        <v>44862</v>
      </c>
      <c r="B2049">
        <v>4354.9096777842133</v>
      </c>
      <c r="C2049">
        <v>899.67732544552337</v>
      </c>
    </row>
    <row r="2050" spans="1:3">
      <c r="A2050" s="22">
        <v>44865</v>
      </c>
      <c r="B2050">
        <v>4429.1240990766892</v>
      </c>
      <c r="C2050">
        <v>873.04855366891502</v>
      </c>
    </row>
    <row r="2051" spans="1:3">
      <c r="A2051" s="22">
        <v>44866</v>
      </c>
      <c r="B2051">
        <v>4399.3306677686414</v>
      </c>
      <c r="C2051">
        <v>881.5303329913628</v>
      </c>
    </row>
    <row r="2052" spans="1:3">
      <c r="A2052" s="22">
        <v>44867</v>
      </c>
      <c r="B2052">
        <v>4396.7678052934989</v>
      </c>
      <c r="C2052">
        <v>862.91683323137318</v>
      </c>
    </row>
    <row r="2053" spans="1:3">
      <c r="A2053" s="22">
        <v>44868</v>
      </c>
      <c r="B2053">
        <v>4328.0203765642218</v>
      </c>
      <c r="C2053">
        <v>864.52084506434528</v>
      </c>
    </row>
    <row r="2054" spans="1:3">
      <c r="A2054" s="22">
        <v>44869</v>
      </c>
      <c r="B2054">
        <v>4337.9116917581878</v>
      </c>
      <c r="C2054">
        <v>938.34215359674317</v>
      </c>
    </row>
    <row r="2055" spans="1:3">
      <c r="A2055" s="22">
        <v>44872</v>
      </c>
      <c r="B2055">
        <v>4491.5727476645143</v>
      </c>
      <c r="C2055">
        <v>911.34042118381922</v>
      </c>
    </row>
    <row r="2056" spans="1:3">
      <c r="A2056" s="22">
        <v>44873</v>
      </c>
      <c r="B2056">
        <v>4422.0354558229519</v>
      </c>
      <c r="C2056">
        <v>669.14977665138599</v>
      </c>
    </row>
    <row r="2057" spans="1:3">
      <c r="A2057" s="22">
        <v>44874</v>
      </c>
      <c r="B2057">
        <v>3980.5095825667267</v>
      </c>
      <c r="C2057">
        <v>486.07536396664102</v>
      </c>
    </row>
    <row r="2058" spans="1:3">
      <c r="A2058" s="22">
        <v>44875</v>
      </c>
      <c r="B2058">
        <v>3409.3979628570323</v>
      </c>
      <c r="C2058">
        <v>618.44385189854029</v>
      </c>
    </row>
    <row r="2059" spans="1:3">
      <c r="A2059" s="22">
        <v>44876</v>
      </c>
      <c r="B2059">
        <v>3774.3314410629705</v>
      </c>
      <c r="C2059">
        <v>491.17636967451546</v>
      </c>
    </row>
    <row r="2060" spans="1:3">
      <c r="A2060" s="22">
        <v>44879</v>
      </c>
      <c r="B2060">
        <v>3510.0432376388699</v>
      </c>
      <c r="C2060">
        <v>491.00077822956268</v>
      </c>
    </row>
    <row r="2061" spans="1:3">
      <c r="A2061" s="22">
        <v>44880</v>
      </c>
      <c r="B2061">
        <v>3567.0246843749555</v>
      </c>
      <c r="C2061">
        <v>533.44711165769297</v>
      </c>
    </row>
    <row r="2062" spans="1:3">
      <c r="A2062" s="22">
        <v>44881</v>
      </c>
      <c r="B2062">
        <v>3624.3069414243273</v>
      </c>
      <c r="C2062">
        <v>506.09959265731709</v>
      </c>
    </row>
    <row r="2063" spans="1:3">
      <c r="A2063" s="22">
        <v>44882</v>
      </c>
      <c r="B2063">
        <v>3578.3888173427367</v>
      </c>
      <c r="C2063">
        <v>519.60662463942981</v>
      </c>
    </row>
    <row r="2064" spans="1:3">
      <c r="A2064" s="22">
        <v>44883</v>
      </c>
      <c r="B2064">
        <v>3582.1423435809747</v>
      </c>
      <c r="C2064">
        <v>518.04312464408054</v>
      </c>
    </row>
    <row r="2065" spans="1:3">
      <c r="A2065" s="22">
        <v>44886</v>
      </c>
      <c r="B2065">
        <v>3496.9912127619282</v>
      </c>
      <c r="C2065">
        <v>461.2469427139755</v>
      </c>
    </row>
    <row r="2066" spans="1:3">
      <c r="A2066" s="22">
        <v>44887</v>
      </c>
      <c r="B2066">
        <v>3387.7484215812383</v>
      </c>
      <c r="C2066">
        <v>475.20369249226951</v>
      </c>
    </row>
    <row r="2067" spans="1:3">
      <c r="A2067" s="22">
        <v>44888</v>
      </c>
      <c r="B2067">
        <v>3476.4627402622259</v>
      </c>
      <c r="C2067">
        <v>515.60152342659899</v>
      </c>
    </row>
    <row r="2068" spans="1:3">
      <c r="A2068" s="22">
        <v>44890</v>
      </c>
      <c r="B2068">
        <v>3563.7587433400686</v>
      </c>
      <c r="C2068">
        <v>518.11682010348159</v>
      </c>
    </row>
    <row r="2069" spans="1:3">
      <c r="A2069" s="22">
        <v>44893</v>
      </c>
      <c r="B2069">
        <v>3528.9745852745777</v>
      </c>
      <c r="C2069">
        <v>498.15926723226596</v>
      </c>
    </row>
    <row r="2070" spans="1:3">
      <c r="A2070" s="22">
        <v>44894</v>
      </c>
      <c r="B2070">
        <v>3481.1960487679994</v>
      </c>
      <c r="C2070">
        <v>515.23106272740165</v>
      </c>
    </row>
    <row r="2071" spans="1:3">
      <c r="A2071" s="22">
        <v>44895</v>
      </c>
      <c r="B2071">
        <v>3530.1023622313955</v>
      </c>
      <c r="C2071">
        <v>566.96738634573126</v>
      </c>
    </row>
    <row r="2072" spans="1:3">
      <c r="A2072" s="22">
        <v>44896</v>
      </c>
      <c r="B2072">
        <v>3685.1959879004517</v>
      </c>
      <c r="C2072">
        <v>550.21040093429485</v>
      </c>
    </row>
    <row r="2073" spans="1:3">
      <c r="A2073" s="22">
        <v>44897</v>
      </c>
      <c r="B2073">
        <v>3642.411322631157</v>
      </c>
      <c r="C2073">
        <v>561.49777363182329</v>
      </c>
    </row>
    <row r="2074" spans="1:3">
      <c r="A2074" s="22">
        <v>44900</v>
      </c>
      <c r="B2074">
        <v>3676.8013875826005</v>
      </c>
      <c r="C2074">
        <v>550.19052691826107</v>
      </c>
    </row>
    <row r="2075" spans="1:3">
      <c r="A2075" s="22">
        <v>44901</v>
      </c>
      <c r="B2075">
        <v>3643.8183184073969</v>
      </c>
      <c r="C2075">
        <v>557.45443886844691</v>
      </c>
    </row>
    <row r="2076" spans="1:3">
      <c r="A2076" s="22">
        <v>44902</v>
      </c>
      <c r="B2076">
        <v>3668.3464155701022</v>
      </c>
      <c r="C2076">
        <v>542.39581801175905</v>
      </c>
    </row>
    <row r="2077" spans="1:3">
      <c r="A2077" s="22">
        <v>44903</v>
      </c>
      <c r="B2077">
        <v>3616.3663864794676</v>
      </c>
      <c r="C2077">
        <v>572.37267391385831</v>
      </c>
    </row>
    <row r="2078" spans="1:3">
      <c r="A2078" s="22">
        <v>44904</v>
      </c>
      <c r="B2078">
        <v>3698.965346140687</v>
      </c>
      <c r="C2078">
        <v>562.7851307992961</v>
      </c>
    </row>
    <row r="2079" spans="1:3">
      <c r="A2079" s="22">
        <v>44907</v>
      </c>
      <c r="B2079">
        <v>3671.135671792842</v>
      </c>
      <c r="C2079">
        <v>567.0033890298173</v>
      </c>
    </row>
    <row r="2080" spans="1:3">
      <c r="A2080" s="22">
        <v>44908</v>
      </c>
      <c r="B2080">
        <v>3693.4472053898544</v>
      </c>
      <c r="C2080">
        <v>608.54028281123135</v>
      </c>
    </row>
    <row r="2081" spans="1:3">
      <c r="A2081" s="22">
        <v>44909</v>
      </c>
      <c r="B2081">
        <v>3817.0079404330208</v>
      </c>
      <c r="C2081">
        <v>612.43980389620947</v>
      </c>
    </row>
    <row r="2082" spans="1:3">
      <c r="A2082" s="22">
        <v>44910</v>
      </c>
      <c r="B2082">
        <v>3823.7863401486084</v>
      </c>
      <c r="C2082">
        <v>583.85278429578989</v>
      </c>
    </row>
    <row r="2083" spans="1:3">
      <c r="A2083" s="22">
        <v>44911</v>
      </c>
      <c r="B2083">
        <v>3727.3853212881986</v>
      </c>
      <c r="C2083">
        <v>542.94815326807884</v>
      </c>
    </row>
    <row r="2084" spans="1:3">
      <c r="A2084" s="22">
        <v>44914</v>
      </c>
      <c r="B2084">
        <v>3597.4105130172165</v>
      </c>
      <c r="C2084">
        <v>523.90314182338909</v>
      </c>
    </row>
    <row r="2085" spans="1:3">
      <c r="A2085" s="22">
        <v>44915</v>
      </c>
      <c r="B2085">
        <v>3529.3104027992167</v>
      </c>
      <c r="C2085">
        <v>545.34634876248629</v>
      </c>
    </row>
    <row r="2086" spans="1:3">
      <c r="A2086" s="22">
        <v>44916</v>
      </c>
      <c r="B2086">
        <v>3628.6398682856834</v>
      </c>
      <c r="C2086">
        <v>536.95286748051251</v>
      </c>
    </row>
    <row r="2087" spans="1:3">
      <c r="A2087" s="22">
        <v>44917</v>
      </c>
      <c r="B2087">
        <v>3610.1481019308781</v>
      </c>
      <c r="C2087">
        <v>536.07417207836181</v>
      </c>
    </row>
    <row r="2088" spans="1:3">
      <c r="A2088" s="22">
        <v>44918</v>
      </c>
      <c r="B2088">
        <v>3612.5659044787267</v>
      </c>
      <c r="C2088">
        <v>540.54535289773457</v>
      </c>
    </row>
    <row r="2089" spans="1:3">
      <c r="A2089" s="22">
        <v>44922</v>
      </c>
      <c r="B2089">
        <v>3631.8089630335771</v>
      </c>
      <c r="C2089">
        <v>526.51498797211548</v>
      </c>
    </row>
    <row r="2090" spans="1:3">
      <c r="A2090" s="22">
        <v>44923</v>
      </c>
      <c r="B2090">
        <v>3588.2574933122005</v>
      </c>
      <c r="C2090">
        <v>523.91789554346735</v>
      </c>
    </row>
    <row r="2091" spans="1:3">
      <c r="A2091" s="22">
        <v>44924</v>
      </c>
      <c r="B2091">
        <v>3553.0373174520405</v>
      </c>
      <c r="C2091">
        <v>523.28092710797398</v>
      </c>
    </row>
    <row r="2092" spans="1:3">
      <c r="A2092" s="22">
        <v>44925</v>
      </c>
      <c r="B2092">
        <v>3572.1432817088116</v>
      </c>
      <c r="C2092">
        <v>532.63454553962583</v>
      </c>
    </row>
    <row r="2093" spans="1:3">
      <c r="A2093" s="22">
        <v>44929</v>
      </c>
      <c r="B2093">
        <v>3582.3431633420823</v>
      </c>
      <c r="C2093">
        <v>537.59158133062022</v>
      </c>
    </row>
    <row r="2094" spans="1:3">
      <c r="A2094" s="22">
        <v>44930</v>
      </c>
      <c r="B2094">
        <v>3580.487991502172</v>
      </c>
      <c r="C2094">
        <v>548.34787120871158</v>
      </c>
    </row>
    <row r="2095" spans="1:3">
      <c r="A2095" s="22">
        <v>44931</v>
      </c>
      <c r="B2095">
        <v>3619.8272777514858</v>
      </c>
      <c r="C2095">
        <v>552.15979931358402</v>
      </c>
    </row>
    <row r="2096" spans="1:3">
      <c r="A2096" s="22">
        <v>44932</v>
      </c>
      <c r="B2096">
        <v>3614.0315950654222</v>
      </c>
      <c r="C2096">
        <v>555.63079085404229</v>
      </c>
    </row>
    <row r="2097" spans="1:3">
      <c r="A2097" s="22">
        <v>44935</v>
      </c>
      <c r="B2097">
        <v>3669.3094281371127</v>
      </c>
      <c r="C2097">
        <v>577.54067461702539</v>
      </c>
    </row>
    <row r="2098" spans="1:3">
      <c r="A2098" s="22">
        <v>44936</v>
      </c>
      <c r="B2098">
        <v>3690.5510411456676</v>
      </c>
      <c r="C2098">
        <v>598.08077386396121</v>
      </c>
    </row>
    <row r="2099" spans="1:3">
      <c r="A2099" s="22">
        <v>44937</v>
      </c>
      <c r="B2099">
        <v>3744.9467764642577</v>
      </c>
      <c r="C2099">
        <v>603.52731967472278</v>
      </c>
    </row>
    <row r="2100" spans="1:3">
      <c r="A2100" s="22">
        <v>44938</v>
      </c>
      <c r="B2100">
        <v>3889.0305337041978</v>
      </c>
      <c r="C2100">
        <v>710.73361406487925</v>
      </c>
    </row>
    <row r="2101" spans="1:3">
      <c r="A2101" s="22">
        <v>44939</v>
      </c>
      <c r="B2101">
        <v>4050.3034540032104</v>
      </c>
      <c r="C2101">
        <v>739.68760980643094</v>
      </c>
    </row>
    <row r="2102" spans="1:3">
      <c r="A2102" s="22">
        <v>44943</v>
      </c>
      <c r="B2102">
        <v>4545.4968290381839</v>
      </c>
      <c r="C2102">
        <v>887.36503434692418</v>
      </c>
    </row>
    <row r="2103" spans="1:3">
      <c r="A2103" s="22">
        <v>44944</v>
      </c>
      <c r="B2103">
        <v>4542.3235418651593</v>
      </c>
      <c r="C2103">
        <v>829.62964891467516</v>
      </c>
    </row>
    <row r="2104" spans="1:3">
      <c r="A2104" s="22">
        <v>44945</v>
      </c>
      <c r="B2104">
        <v>4440.5117099257204</v>
      </c>
      <c r="C2104">
        <v>863.74560918729958</v>
      </c>
    </row>
    <row r="2105" spans="1:3">
      <c r="A2105" s="22">
        <v>44946</v>
      </c>
      <c r="B2105">
        <v>4526.078944359072</v>
      </c>
      <c r="C2105">
        <v>962.79947936258577</v>
      </c>
    </row>
    <row r="2106" spans="1:3">
      <c r="A2106" s="22">
        <v>44949</v>
      </c>
      <c r="B2106">
        <v>4877.1931740149384</v>
      </c>
      <c r="C2106">
        <v>1032.4828160475831</v>
      </c>
    </row>
    <row r="2107" spans="1:3">
      <c r="A2107" s="22">
        <v>44950</v>
      </c>
      <c r="B2107">
        <v>4921.9571084964718</v>
      </c>
      <c r="C2107">
        <v>1029.8111235737481</v>
      </c>
    </row>
    <row r="2108" spans="1:3">
      <c r="A2108" s="22">
        <v>44951</v>
      </c>
      <c r="B2108">
        <v>4859.6300417400344</v>
      </c>
      <c r="C2108">
        <v>1016.485220004811</v>
      </c>
    </row>
    <row r="2109" spans="1:3">
      <c r="A2109" s="22">
        <v>44952</v>
      </c>
      <c r="B2109">
        <v>4960.4507717996858</v>
      </c>
      <c r="C2109">
        <v>1036.5918004654068</v>
      </c>
    </row>
    <row r="2110" spans="1:3">
      <c r="A2110" s="22">
        <v>44953</v>
      </c>
      <c r="B2110">
        <v>4943.6565402967572</v>
      </c>
      <c r="C2110">
        <v>1034.7130230659097</v>
      </c>
    </row>
    <row r="2111" spans="1:3">
      <c r="A2111" s="22">
        <v>44956</v>
      </c>
      <c r="B2111">
        <v>5103.3451229396742</v>
      </c>
      <c r="C2111">
        <v>990.5150234305288</v>
      </c>
    </row>
    <row r="2112" spans="1:3">
      <c r="A2112" s="22">
        <v>44957</v>
      </c>
      <c r="B2112">
        <v>4902.8892957162388</v>
      </c>
      <c r="C2112">
        <v>1027.5027577612118</v>
      </c>
    </row>
    <row r="2113" spans="1:3">
      <c r="A2113" s="22">
        <v>44958</v>
      </c>
      <c r="B2113">
        <v>4966.6501903278577</v>
      </c>
      <c r="C2113">
        <v>1072.1490951464464</v>
      </c>
    </row>
    <row r="2114" spans="1:3">
      <c r="A2114" s="22">
        <v>44959</v>
      </c>
      <c r="B2114">
        <v>5091.7914898230356</v>
      </c>
      <c r="C2114">
        <v>1095.3666598511843</v>
      </c>
    </row>
    <row r="2115" spans="1:3">
      <c r="A2115" s="22">
        <v>44960</v>
      </c>
      <c r="B2115">
        <v>5037.8246448973414</v>
      </c>
      <c r="C2115">
        <v>1046.7373667508086</v>
      </c>
    </row>
    <row r="2116" spans="1:3">
      <c r="A2116" s="22">
        <v>44963</v>
      </c>
      <c r="B2116">
        <v>4927.1935144576328</v>
      </c>
      <c r="C2116">
        <v>1013.386679114011</v>
      </c>
    </row>
    <row r="2117" spans="1:3">
      <c r="A2117" s="22">
        <v>44964</v>
      </c>
      <c r="B2117">
        <v>4884.959321627276</v>
      </c>
      <c r="C2117">
        <v>1030.275731980845</v>
      </c>
    </row>
    <row r="2118" spans="1:3">
      <c r="A2118" s="22">
        <v>44965</v>
      </c>
      <c r="B2118">
        <v>4993.6065712085665</v>
      </c>
      <c r="C2118">
        <v>992.67840308472603</v>
      </c>
    </row>
    <row r="2119" spans="1:3">
      <c r="A2119" s="22">
        <v>44966</v>
      </c>
      <c r="B2119">
        <v>4925.5932453284531</v>
      </c>
      <c r="C2119">
        <v>915.58000679962583</v>
      </c>
    </row>
    <row r="2120" spans="1:3">
      <c r="A2120" s="22">
        <v>44967</v>
      </c>
      <c r="B2120">
        <v>4683.5568327456176</v>
      </c>
      <c r="C2120">
        <v>894.08871950060609</v>
      </c>
    </row>
    <row r="2121" spans="1:3">
      <c r="A2121" s="22">
        <v>44970</v>
      </c>
      <c r="B2121">
        <v>4676.6866178249174</v>
      </c>
      <c r="C2121">
        <v>888.74708578628702</v>
      </c>
    </row>
    <row r="2122" spans="1:3">
      <c r="A2122" s="22">
        <v>44971</v>
      </c>
      <c r="B2122">
        <v>4679.8682900628592</v>
      </c>
      <c r="C2122">
        <v>939.30284399370726</v>
      </c>
    </row>
    <row r="2123" spans="1:3">
      <c r="A2123" s="22">
        <v>44972</v>
      </c>
      <c r="B2123">
        <v>4769.757970187412</v>
      </c>
      <c r="C2123">
        <v>1101.1203651446044</v>
      </c>
    </row>
    <row r="2124" spans="1:3">
      <c r="A2124" s="22">
        <v>44973</v>
      </c>
      <c r="B2124">
        <v>5217.692047147475</v>
      </c>
      <c r="C2124">
        <v>1142.4742626375787</v>
      </c>
    </row>
    <row r="2125" spans="1:3">
      <c r="A2125" s="22">
        <v>44974</v>
      </c>
      <c r="B2125">
        <v>5070.424521564355</v>
      </c>
      <c r="C2125">
        <v>1166.2892822479589</v>
      </c>
    </row>
    <row r="2126" spans="1:3">
      <c r="A2126" s="22">
        <v>44978</v>
      </c>
      <c r="B2126">
        <v>5330.5359679487929</v>
      </c>
      <c r="C2126">
        <v>1130.7949898598863</v>
      </c>
    </row>
    <row r="2127" spans="1:3">
      <c r="A2127" s="22">
        <v>44979</v>
      </c>
      <c r="B2127">
        <v>5245.611859816242</v>
      </c>
      <c r="C2127">
        <v>1065.6588388632858</v>
      </c>
    </row>
    <row r="2128" spans="1:3">
      <c r="A2128" s="22">
        <v>44980</v>
      </c>
      <c r="B2128">
        <v>5192.6566601042505</v>
      </c>
      <c r="C2128">
        <v>1081.5802103486465</v>
      </c>
    </row>
    <row r="2129" spans="1:3">
      <c r="A2129" s="22">
        <v>44981</v>
      </c>
      <c r="B2129">
        <v>5140.128254894571</v>
      </c>
      <c r="C2129">
        <v>1007.570862944072</v>
      </c>
    </row>
    <row r="2130" spans="1:3">
      <c r="A2130" s="22">
        <v>44984</v>
      </c>
      <c r="B2130">
        <v>5057.5812820777355</v>
      </c>
      <c r="C2130">
        <v>1015.6287697074513</v>
      </c>
    </row>
    <row r="2131" spans="1:3">
      <c r="A2131" s="22">
        <v>44985</v>
      </c>
      <c r="B2131">
        <v>5049.0780966395914</v>
      </c>
      <c r="C2131">
        <v>1012.5338315382877</v>
      </c>
    </row>
    <row r="2132" spans="1:3">
      <c r="A2132" s="22">
        <v>44986</v>
      </c>
      <c r="B2132">
        <v>4969.4608281119563</v>
      </c>
      <c r="C2132">
        <v>1023.0397082601764</v>
      </c>
    </row>
    <row r="2133" spans="1:3">
      <c r="A2133" s="22">
        <v>44987</v>
      </c>
      <c r="B2133">
        <v>5075.9489508455572</v>
      </c>
      <c r="C2133">
        <v>1027.7869515381994</v>
      </c>
    </row>
    <row r="2134" spans="1:3">
      <c r="A2134" s="22">
        <v>44988</v>
      </c>
      <c r="B2134">
        <v>5039.374604495637</v>
      </c>
      <c r="C2134">
        <v>917.31017451909145</v>
      </c>
    </row>
    <row r="2135" spans="1:3">
      <c r="A2135" s="22">
        <v>44991</v>
      </c>
      <c r="B2135">
        <v>4816.1729027647116</v>
      </c>
      <c r="C2135">
        <v>922.32604967464886</v>
      </c>
    </row>
    <row r="2136" spans="1:3">
      <c r="A2136" s="22">
        <v>44992</v>
      </c>
      <c r="B2136">
        <v>4814.3495938709702</v>
      </c>
      <c r="C2136">
        <v>895.72037026879093</v>
      </c>
    </row>
    <row r="2137" spans="1:3">
      <c r="A2137" s="22">
        <v>44993</v>
      </c>
      <c r="B2137">
        <v>4768.8683260261441</v>
      </c>
      <c r="C2137">
        <v>899.42692620185858</v>
      </c>
    </row>
    <row r="2138" spans="1:3">
      <c r="A2138" s="22">
        <v>44994</v>
      </c>
      <c r="B2138">
        <v>4662.321927703134</v>
      </c>
      <c r="C2138">
        <v>732.0796235060767</v>
      </c>
    </row>
    <row r="2139" spans="1:3">
      <c r="A2139" s="22">
        <v>44995</v>
      </c>
      <c r="B2139">
        <v>4371.8770587418667</v>
      </c>
      <c r="C2139">
        <v>722.89274969520329</v>
      </c>
    </row>
    <row r="2140" spans="1:3">
      <c r="A2140" s="22">
        <v>44998</v>
      </c>
      <c r="B2140">
        <v>4755.9814847600564</v>
      </c>
      <c r="C2140">
        <v>1043.601342589234</v>
      </c>
    </row>
    <row r="2141" spans="1:3">
      <c r="A2141" s="22">
        <v>44999</v>
      </c>
      <c r="B2141">
        <v>5195.0279261106434</v>
      </c>
      <c r="C2141">
        <v>1114.3733413361383</v>
      </c>
    </row>
    <row r="2142" spans="1:3">
      <c r="A2142" s="22">
        <v>45000</v>
      </c>
      <c r="B2142">
        <v>5317.2009506190361</v>
      </c>
      <c r="C2142">
        <v>1048.8568340688716</v>
      </c>
    </row>
    <row r="2143" spans="1:3">
      <c r="A2143" s="22">
        <v>45001</v>
      </c>
      <c r="B2143">
        <v>5231.8823301513903</v>
      </c>
      <c r="C2143">
        <v>1103.1409492044006</v>
      </c>
    </row>
    <row r="2144" spans="1:3">
      <c r="A2144" s="22">
        <v>45002</v>
      </c>
      <c r="B2144">
        <v>5378.2052903961794</v>
      </c>
      <c r="C2144">
        <v>1274.3168148615689</v>
      </c>
    </row>
    <row r="2145" spans="1:3">
      <c r="A2145" s="22">
        <v>45005</v>
      </c>
      <c r="B2145">
        <v>6019.2675803029506</v>
      </c>
      <c r="C2145">
        <v>1361.0560385013996</v>
      </c>
    </row>
    <row r="2146" spans="1:3">
      <c r="A2146" s="22">
        <v>45006</v>
      </c>
      <c r="B2146">
        <v>5960.6219290421514</v>
      </c>
      <c r="C2146">
        <v>1398.8919001760678</v>
      </c>
    </row>
    <row r="2147" spans="1:3">
      <c r="A2147" s="22">
        <v>45007</v>
      </c>
      <c r="B2147">
        <v>6044.407779262383</v>
      </c>
      <c r="C2147">
        <v>1248.7598745543403</v>
      </c>
    </row>
    <row r="2148" spans="1:3">
      <c r="A2148" s="22">
        <v>45008</v>
      </c>
      <c r="B2148">
        <v>5860.4992466750182</v>
      </c>
      <c r="C2148">
        <v>1412.9396003775587</v>
      </c>
    </row>
    <row r="2149" spans="1:3">
      <c r="A2149" s="22">
        <v>45009</v>
      </c>
      <c r="B2149">
        <v>6079.9096896975598</v>
      </c>
      <c r="C2149">
        <v>1349.2036469658694</v>
      </c>
    </row>
    <row r="2150" spans="1:3">
      <c r="A2150" s="22">
        <v>45012</v>
      </c>
      <c r="B2150">
        <v>6009.0643444719899</v>
      </c>
      <c r="C2150">
        <v>1263.4452997808287</v>
      </c>
    </row>
    <row r="2151" spans="1:3">
      <c r="A2151" s="22">
        <v>45013</v>
      </c>
      <c r="B2151">
        <v>5824.2078925632577</v>
      </c>
      <c r="C2151">
        <v>1303.6081554927646</v>
      </c>
    </row>
    <row r="2152" spans="1:3">
      <c r="A2152" s="22">
        <v>45014</v>
      </c>
      <c r="B2152">
        <v>5853.0022561476489</v>
      </c>
      <c r="C2152">
        <v>1398.5265619653644</v>
      </c>
    </row>
    <row r="2153" spans="1:3">
      <c r="A2153" s="22">
        <v>45015</v>
      </c>
      <c r="B2153">
        <v>6085.4970062143493</v>
      </c>
      <c r="C2153">
        <v>1355.4507279199904</v>
      </c>
    </row>
    <row r="2154" spans="1:3">
      <c r="A2154" s="22">
        <v>45016</v>
      </c>
      <c r="B2154">
        <v>6017.2627368895673</v>
      </c>
      <c r="C2154">
        <v>1405.0293744385924</v>
      </c>
    </row>
    <row r="2155" spans="1:3">
      <c r="A2155" s="22">
        <v>45019</v>
      </c>
      <c r="B2155">
        <v>6049.6366388153774</v>
      </c>
      <c r="C2155">
        <v>1358.1713003741484</v>
      </c>
    </row>
    <row r="2156" spans="1:3">
      <c r="A2156" s="22">
        <v>45020</v>
      </c>
      <c r="B2156">
        <v>5966.3920377417262</v>
      </c>
      <c r="C2156">
        <v>1368.4858830750522</v>
      </c>
    </row>
    <row r="2157" spans="1:3">
      <c r="A2157" s="22">
        <v>45021</v>
      </c>
      <c r="B2157">
        <v>6046.770241197466</v>
      </c>
      <c r="C2157">
        <v>1369.374334443107</v>
      </c>
    </row>
    <row r="2158" spans="1:3">
      <c r="A2158" s="22">
        <v>45022</v>
      </c>
      <c r="B2158">
        <v>6047.9508432261091</v>
      </c>
      <c r="C2158">
        <v>1345.3698042167264</v>
      </c>
    </row>
    <row r="2159" spans="1:3">
      <c r="A2159" s="22">
        <v>45026</v>
      </c>
      <c r="B2159">
        <v>6082.4675210908217</v>
      </c>
      <c r="C2159">
        <v>1467.8687068482577</v>
      </c>
    </row>
    <row r="2160" spans="1:3">
      <c r="A2160" s="22">
        <v>45027</v>
      </c>
      <c r="B2160">
        <v>6365.3080720675707</v>
      </c>
      <c r="C2160">
        <v>1557.7819255767599</v>
      </c>
    </row>
    <row r="2161" spans="1:3">
      <c r="A2161" s="22">
        <v>45028</v>
      </c>
      <c r="B2161">
        <v>6489.3576499772316</v>
      </c>
      <c r="C2161">
        <v>1515.2292055791415</v>
      </c>
    </row>
    <row r="2162" spans="1:3">
      <c r="A2162" s="22">
        <v>45029</v>
      </c>
      <c r="B2162">
        <v>6416.6235930813918</v>
      </c>
      <c r="C2162">
        <v>1576.5192551785469</v>
      </c>
    </row>
    <row r="2163" spans="1:3">
      <c r="A2163" s="22">
        <v>45030</v>
      </c>
      <c r="B2163">
        <v>6527.5620322972618</v>
      </c>
      <c r="C2163">
        <v>1569.3871775859116</v>
      </c>
    </row>
    <row r="2164" spans="1:3">
      <c r="A2164" s="22">
        <v>45033</v>
      </c>
      <c r="B2164">
        <v>6507.724480302958</v>
      </c>
      <c r="C2164">
        <v>1474.1031440162644</v>
      </c>
    </row>
    <row r="2165" spans="1:3">
      <c r="A2165" s="22">
        <v>45034</v>
      </c>
      <c r="B2165">
        <v>6321.3922758584222</v>
      </c>
      <c r="C2165">
        <v>1552.2709469729175</v>
      </c>
    </row>
    <row r="2166" spans="1:3">
      <c r="A2166" s="22">
        <v>45035</v>
      </c>
      <c r="B2166">
        <v>6524.2617129899199</v>
      </c>
      <c r="C2166">
        <v>1444.0063749255646</v>
      </c>
    </row>
    <row r="2167" spans="1:3">
      <c r="A2167" s="22">
        <v>45036</v>
      </c>
      <c r="B2167">
        <v>6187.1453316417774</v>
      </c>
      <c r="C2167">
        <v>1328.7291514470526</v>
      </c>
    </row>
    <row r="2168" spans="1:3">
      <c r="A2168" s="22">
        <v>45037</v>
      </c>
      <c r="B2168">
        <v>6063.8361453263051</v>
      </c>
      <c r="C2168">
        <v>1252.4511811232699</v>
      </c>
    </row>
    <row r="2169" spans="1:3">
      <c r="A2169" s="22">
        <v>45040</v>
      </c>
      <c r="B2169">
        <v>5922.7005391749353</v>
      </c>
      <c r="C2169">
        <v>1261.0052625180331</v>
      </c>
    </row>
    <row r="2170" spans="1:3">
      <c r="A2170" s="22">
        <v>45041</v>
      </c>
      <c r="B2170">
        <v>5906.2027158423098</v>
      </c>
      <c r="C2170">
        <v>1282.0992346804976</v>
      </c>
    </row>
    <row r="2171" spans="1:3">
      <c r="A2171" s="22">
        <v>45042</v>
      </c>
      <c r="B2171">
        <v>6074.7466521421411</v>
      </c>
      <c r="C2171">
        <v>1311.7983664656711</v>
      </c>
    </row>
    <row r="2172" spans="1:3">
      <c r="A2172" s="22">
        <v>45043</v>
      </c>
      <c r="B2172">
        <v>6102.3096847313036</v>
      </c>
      <c r="C2172">
        <v>1482.9000556376909</v>
      </c>
    </row>
    <row r="2173" spans="1:3">
      <c r="A2173" s="22">
        <v>45044</v>
      </c>
      <c r="B2173">
        <v>6328.2444632008001</v>
      </c>
      <c r="C2173">
        <v>1436.5664018060256</v>
      </c>
    </row>
    <row r="2174" spans="1:3">
      <c r="A2174" s="22">
        <v>45047</v>
      </c>
      <c r="B2174">
        <v>6273.7414004250604</v>
      </c>
      <c r="C2174">
        <v>1283.9708563974079</v>
      </c>
    </row>
    <row r="2175" spans="1:3">
      <c r="A2175" s="22">
        <v>45048</v>
      </c>
      <c r="B2175">
        <v>6029.0503101619697</v>
      </c>
      <c r="C2175">
        <v>1370.5600118492644</v>
      </c>
    </row>
    <row r="2176" spans="1:3">
      <c r="A2176" s="22">
        <v>45049</v>
      </c>
      <c r="B2176">
        <v>6156.4090118795903</v>
      </c>
      <c r="C2176">
        <v>1327.8701119932557</v>
      </c>
    </row>
    <row r="2177" spans="1:3">
      <c r="A2177" s="22">
        <v>45050</v>
      </c>
      <c r="B2177">
        <v>6231.7122197809422</v>
      </c>
      <c r="C2177">
        <v>1383.7413848397237</v>
      </c>
    </row>
    <row r="2178" spans="1:3">
      <c r="A2178" s="22">
        <v>45051</v>
      </c>
      <c r="B2178">
        <v>6193.1120674626727</v>
      </c>
      <c r="C2178">
        <v>1455.923759325894</v>
      </c>
    </row>
    <row r="2179" spans="1:3">
      <c r="A2179" s="22">
        <v>45054</v>
      </c>
      <c r="B2179">
        <v>6107.03041574703</v>
      </c>
      <c r="C2179">
        <v>1220.2226899985596</v>
      </c>
    </row>
    <row r="2180" spans="1:3">
      <c r="A2180" s="22">
        <v>45055</v>
      </c>
      <c r="B2180">
        <v>5944.8825250966902</v>
      </c>
      <c r="C2180">
        <v>1256.2590926874407</v>
      </c>
    </row>
    <row r="2181" spans="1:3">
      <c r="A2181" s="22">
        <v>45056</v>
      </c>
      <c r="B2181">
        <v>5936.2036748775354</v>
      </c>
      <c r="C2181">
        <v>1256.4400597702979</v>
      </c>
    </row>
    <row r="2182" spans="1:3">
      <c r="A2182" s="22">
        <v>45057</v>
      </c>
      <c r="B2182">
        <v>5929.0018348573276</v>
      </c>
      <c r="C2182">
        <v>1172.9565053464771</v>
      </c>
    </row>
    <row r="2183" spans="1:3">
      <c r="A2183" s="22">
        <v>45058</v>
      </c>
      <c r="B2183">
        <v>5793.0342971286036</v>
      </c>
      <c r="C2183">
        <v>1141.2052649393413</v>
      </c>
    </row>
    <row r="2184" spans="1:3">
      <c r="A2184" s="22">
        <v>45061</v>
      </c>
      <c r="B2184">
        <v>5780.9540888899819</v>
      </c>
      <c r="C2184">
        <v>1226.2744469632814</v>
      </c>
    </row>
    <row r="2185" spans="1:3">
      <c r="A2185" s="22">
        <v>45062</v>
      </c>
      <c r="B2185">
        <v>5832.4989386280431</v>
      </c>
      <c r="C2185">
        <v>1181.607050822385</v>
      </c>
    </row>
    <row r="2186" spans="1:3">
      <c r="A2186" s="22">
        <v>45063</v>
      </c>
      <c r="B2186">
        <v>5803.2966467764127</v>
      </c>
      <c r="C2186">
        <v>1222.1181422198606</v>
      </c>
    </row>
    <row r="2187" spans="1:3">
      <c r="A2187" s="22">
        <v>45064</v>
      </c>
      <c r="B2187">
        <v>5881.898916321963</v>
      </c>
      <c r="C2187">
        <v>1164.6899892116655</v>
      </c>
    </row>
    <row r="2188" spans="1:3">
      <c r="A2188" s="22">
        <v>45065</v>
      </c>
      <c r="B2188">
        <v>5758.4945606036872</v>
      </c>
      <c r="C2188">
        <v>1174.2385725107913</v>
      </c>
    </row>
    <row r="2189" spans="1:3">
      <c r="A2189" s="22">
        <v>45068</v>
      </c>
      <c r="B2189">
        <v>5741.9958988289654</v>
      </c>
      <c r="C2189">
        <v>1174.2970233670424</v>
      </c>
    </row>
    <row r="2190" spans="1:3">
      <c r="A2190" s="22">
        <v>45069</v>
      </c>
      <c r="B2190">
        <v>5764.7639935545649</v>
      </c>
      <c r="C2190">
        <v>1203.9693434541541</v>
      </c>
    </row>
    <row r="2191" spans="1:3">
      <c r="A2191" s="22">
        <v>45070</v>
      </c>
      <c r="B2191">
        <v>5843.8949345419924</v>
      </c>
      <c r="C2191">
        <v>1112.4716387051797</v>
      </c>
    </row>
    <row r="2192" spans="1:3">
      <c r="A2192" s="22">
        <v>45071</v>
      </c>
      <c r="B2192">
        <v>5651.74818117632</v>
      </c>
      <c r="C2192">
        <v>1126.6008073147382</v>
      </c>
    </row>
    <row r="2193" spans="1:3">
      <c r="A2193" s="22">
        <v>45072</v>
      </c>
      <c r="B2193">
        <v>5682.8131912760273</v>
      </c>
      <c r="C2193">
        <v>1156.1042401215861</v>
      </c>
    </row>
    <row r="2194" spans="1:3">
      <c r="A2194" s="22">
        <v>45076</v>
      </c>
      <c r="B2194">
        <v>5955.6270098595769</v>
      </c>
      <c r="C2194">
        <v>1254.7382591152239</v>
      </c>
    </row>
    <row r="2195" spans="1:3">
      <c r="A2195" s="22">
        <v>45077</v>
      </c>
      <c r="B2195">
        <v>5946.0547422750706</v>
      </c>
      <c r="C2195">
        <v>1165.638784262298</v>
      </c>
    </row>
    <row r="2196" spans="1:3">
      <c r="A2196" s="22">
        <v>45078</v>
      </c>
      <c r="B2196">
        <v>5842.5659186030198</v>
      </c>
      <c r="C2196">
        <v>1152.5146769467101</v>
      </c>
    </row>
    <row r="2197" spans="1:3">
      <c r="A2197" s="22">
        <v>45079</v>
      </c>
      <c r="B2197">
        <v>5758.0229068734207</v>
      </c>
      <c r="C2197">
        <v>1191.582398737633</v>
      </c>
    </row>
    <row r="2198" spans="1:3">
      <c r="A2198" s="22">
        <v>45082</v>
      </c>
      <c r="B2198">
        <v>5822.1087184038215</v>
      </c>
      <c r="C2198">
        <v>1039.9314814716813</v>
      </c>
    </row>
    <row r="2199" spans="1:3">
      <c r="A2199" s="22">
        <v>45083</v>
      </c>
      <c r="B2199">
        <v>5523.5237326143842</v>
      </c>
      <c r="C2199">
        <v>1170.4733612335044</v>
      </c>
    </row>
    <row r="2200" spans="1:3">
      <c r="A2200" s="22">
        <v>45084</v>
      </c>
      <c r="B2200">
        <v>5846.2662005483853</v>
      </c>
      <c r="C2200">
        <v>1113.941750073893</v>
      </c>
    </row>
    <row r="2201" spans="1:3">
      <c r="A2201" s="22">
        <v>45085</v>
      </c>
      <c r="B2201">
        <v>5655.6534750932706</v>
      </c>
      <c r="C2201">
        <v>1117.1979419219711</v>
      </c>
    </row>
    <row r="2202" spans="1:3">
      <c r="A2202" s="22">
        <v>45086</v>
      </c>
      <c r="B2202">
        <v>5689.6268077061641</v>
      </c>
      <c r="C2202">
        <v>1102.564473157192</v>
      </c>
    </row>
    <row r="2203" spans="1:3">
      <c r="A2203" s="22">
        <v>45089</v>
      </c>
      <c r="B2203">
        <v>5566.9217575582043</v>
      </c>
      <c r="C2203">
        <v>1053.3007164853968</v>
      </c>
    </row>
    <row r="2204" spans="1:3">
      <c r="A2204" s="22">
        <v>45090</v>
      </c>
      <c r="B2204">
        <v>5560.1936675881561</v>
      </c>
      <c r="C2204">
        <v>1057.366928160367</v>
      </c>
    </row>
    <row r="2205" spans="1:3">
      <c r="A2205" s="22">
        <v>45091</v>
      </c>
      <c r="B2205">
        <v>5563.9107194487015</v>
      </c>
      <c r="C2205">
        <v>1053.9412536587047</v>
      </c>
    </row>
    <row r="2206" spans="1:3">
      <c r="A2206" s="22">
        <v>45092</v>
      </c>
      <c r="B2206">
        <v>5392.4907425882429</v>
      </c>
      <c r="C2206">
        <v>1019.2274948658589</v>
      </c>
    </row>
    <row r="2207" spans="1:3">
      <c r="A2207" s="22">
        <v>45093</v>
      </c>
      <c r="B2207">
        <v>5489.8602241039371</v>
      </c>
      <c r="C2207">
        <v>1095.5113740958393</v>
      </c>
    </row>
    <row r="2208" spans="1:3">
      <c r="A2208" s="22">
        <v>45097</v>
      </c>
      <c r="B2208">
        <v>5761.6950990767018</v>
      </c>
      <c r="C2208">
        <v>1240.7438460355477</v>
      </c>
    </row>
    <row r="2209" spans="1:3">
      <c r="A2209" s="22">
        <v>45098</v>
      </c>
      <c r="B2209">
        <v>6077.1619391490494</v>
      </c>
      <c r="C2209">
        <v>1424.256007558655</v>
      </c>
    </row>
    <row r="2210" spans="1:3">
      <c r="A2210" s="22">
        <v>45099</v>
      </c>
      <c r="B2210">
        <v>6438.7749741494308</v>
      </c>
      <c r="C2210">
        <v>1434.4722132531615</v>
      </c>
    </row>
    <row r="2211" spans="1:3">
      <c r="A2211" s="22">
        <v>45100</v>
      </c>
      <c r="B2211">
        <v>6417.4054905644634</v>
      </c>
      <c r="C2211">
        <v>1508.6479841269979</v>
      </c>
    </row>
    <row r="2212" spans="1:3">
      <c r="A2212" s="22">
        <v>45103</v>
      </c>
      <c r="B2212">
        <v>6542.7941463622037</v>
      </c>
      <c r="C2212">
        <v>1434.7594913651069</v>
      </c>
    </row>
    <row r="2213" spans="1:3">
      <c r="A2213" s="22">
        <v>45104</v>
      </c>
      <c r="B2213">
        <v>6498.5316322372128</v>
      </c>
      <c r="C2213">
        <v>1475.551946047658</v>
      </c>
    </row>
    <row r="2214" spans="1:3">
      <c r="A2214" s="22">
        <v>45105</v>
      </c>
      <c r="B2214">
        <v>6589.1675734799292</v>
      </c>
      <c r="C2214">
        <v>1421.8732496823998</v>
      </c>
    </row>
    <row r="2215" spans="1:3">
      <c r="A2215" s="22">
        <v>45106</v>
      </c>
      <c r="B2215">
        <v>6458.1479993859321</v>
      </c>
      <c r="C2215">
        <v>1474.0396275302683</v>
      </c>
    </row>
    <row r="2216" spans="1:3">
      <c r="A2216" s="22">
        <v>45107</v>
      </c>
      <c r="B2216">
        <v>6534.3861301122088</v>
      </c>
      <c r="C2216">
        <v>1439.5778259408319</v>
      </c>
    </row>
    <row r="2217" spans="1:3">
      <c r="A2217" s="22">
        <v>45110</v>
      </c>
      <c r="B2217">
        <v>6573.702776922366</v>
      </c>
      <c r="C2217">
        <v>1534.9428364949113</v>
      </c>
    </row>
    <row r="2218" spans="1:3">
      <c r="A2218" s="22">
        <v>45112</v>
      </c>
      <c r="B2218">
        <v>6606.8044931669692</v>
      </c>
      <c r="C2218">
        <v>1435.6298510257184</v>
      </c>
    </row>
    <row r="2219" spans="1:3">
      <c r="A2219" s="22">
        <v>45113</v>
      </c>
      <c r="B2219">
        <v>6548.509752676453</v>
      </c>
      <c r="C2219">
        <v>1419.1723193229493</v>
      </c>
    </row>
    <row r="2220" spans="1:3">
      <c r="A2220" s="22">
        <v>45114</v>
      </c>
      <c r="B2220">
        <v>6419.8987576232921</v>
      </c>
      <c r="C2220">
        <v>1406.7733688529618</v>
      </c>
    </row>
    <row r="2221" spans="1:3">
      <c r="A2221" s="22">
        <v>45117</v>
      </c>
      <c r="B2221">
        <v>6476.6590509822026</v>
      </c>
      <c r="C2221">
        <v>1468.161789310544</v>
      </c>
    </row>
    <row r="2222" spans="1:3">
      <c r="A2222" s="22">
        <v>45118</v>
      </c>
      <c r="B2222">
        <v>6529.2943646426402</v>
      </c>
      <c r="C2222">
        <v>1441.019147540919</v>
      </c>
    </row>
    <row r="2223" spans="1:3">
      <c r="A2223" s="22">
        <v>45119</v>
      </c>
      <c r="B2223">
        <v>6573.2156109400621</v>
      </c>
      <c r="C2223">
        <v>1407.8879817792726</v>
      </c>
    </row>
    <row r="2224" spans="1:3">
      <c r="A2224" s="22">
        <v>45120</v>
      </c>
      <c r="B2224">
        <v>6522.8236927096068</v>
      </c>
      <c r="C2224">
        <v>1550.7038290299001</v>
      </c>
    </row>
    <row r="2225" spans="1:3">
      <c r="A2225" s="22">
        <v>45121</v>
      </c>
      <c r="B2225">
        <v>6756.2034750767416</v>
      </c>
      <c r="C2225">
        <v>1386.0863693189842</v>
      </c>
    </row>
    <row r="2226" spans="1:3">
      <c r="A2226" s="22">
        <v>45124</v>
      </c>
      <c r="B2226">
        <v>6493.2310811626667</v>
      </c>
      <c r="C2226">
        <v>1361.3402593197966</v>
      </c>
    </row>
    <row r="2227" spans="1:3">
      <c r="A2227" s="22">
        <v>45125</v>
      </c>
      <c r="B2227">
        <v>6471.2167943927088</v>
      </c>
      <c r="C2227">
        <v>1341.5141295066887</v>
      </c>
    </row>
    <row r="2228" spans="1:3">
      <c r="A2228" s="22">
        <v>45126</v>
      </c>
      <c r="B2228">
        <v>6410.0351127357089</v>
      </c>
      <c r="C2228">
        <v>1370.0481041750422</v>
      </c>
    </row>
    <row r="2229" spans="1:3">
      <c r="A2229" s="22">
        <v>45127</v>
      </c>
      <c r="B2229">
        <v>6421.4554249730045</v>
      </c>
      <c r="C2229">
        <v>1342.2393299499417</v>
      </c>
    </row>
    <row r="2230" spans="1:3">
      <c r="A2230" s="22">
        <v>45128</v>
      </c>
      <c r="B2230">
        <v>6397.8136177738761</v>
      </c>
      <c r="C2230">
        <v>1353.0902710294927</v>
      </c>
    </row>
    <row r="2231" spans="1:3">
      <c r="A2231" s="22">
        <v>45131</v>
      </c>
      <c r="B2231">
        <v>6457.1766019686593</v>
      </c>
      <c r="C2231">
        <v>1278.9269632026608</v>
      </c>
    </row>
    <row r="2232" spans="1:3">
      <c r="A2232" s="22">
        <v>45132</v>
      </c>
      <c r="B2232">
        <v>6263.4094555755919</v>
      </c>
      <c r="C2232">
        <v>1288.3765409821447</v>
      </c>
    </row>
    <row r="2233" spans="1:3">
      <c r="A2233" s="22">
        <v>45133</v>
      </c>
      <c r="B2233">
        <v>6273.4529578839711</v>
      </c>
      <c r="C2233">
        <v>1299.1664384603655</v>
      </c>
    </row>
    <row r="2234" spans="1:3">
      <c r="A2234" s="22">
        <v>45134</v>
      </c>
      <c r="B2234">
        <v>6300.9371717644617</v>
      </c>
      <c r="C2234">
        <v>1272.2785854225779</v>
      </c>
    </row>
    <row r="2235" spans="1:3">
      <c r="A2235" s="22">
        <v>45135</v>
      </c>
      <c r="B2235">
        <v>6270.5345734216762</v>
      </c>
      <c r="C2235">
        <v>1291.438490800178</v>
      </c>
    </row>
    <row r="2236" spans="1:3">
      <c r="A2236" s="22">
        <v>45138</v>
      </c>
      <c r="B2236">
        <v>6284.7340797179495</v>
      </c>
      <c r="C2236">
        <v>1269.2385182270241</v>
      </c>
    </row>
    <row r="2237" spans="1:3">
      <c r="A2237" s="22">
        <v>45139</v>
      </c>
      <c r="B2237">
        <v>6274.5505487788114</v>
      </c>
      <c r="C2237">
        <v>1282.5364665509942</v>
      </c>
    </row>
    <row r="2238" spans="1:3">
      <c r="A2238" s="22">
        <v>45140</v>
      </c>
      <c r="B2238">
        <v>6376.1410178378792</v>
      </c>
      <c r="C2238">
        <v>1268.3765049913904</v>
      </c>
    </row>
    <row r="2239" spans="1:3">
      <c r="A2239" s="22">
        <v>45141</v>
      </c>
      <c r="B2239">
        <v>6259.7263629811077</v>
      </c>
      <c r="C2239">
        <v>1279.4005608318582</v>
      </c>
    </row>
    <row r="2240" spans="1:3">
      <c r="A2240" s="22">
        <v>45142</v>
      </c>
      <c r="B2240">
        <v>6262.4246424408302</v>
      </c>
      <c r="C2240">
        <v>1251.1095059937306</v>
      </c>
    </row>
    <row r="2241" spans="1:3">
      <c r="A2241" s="22">
        <v>45145</v>
      </c>
      <c r="B2241">
        <v>6233.2596636236431</v>
      </c>
      <c r="C2241">
        <v>1264.4897119348643</v>
      </c>
    </row>
    <row r="2242" spans="1:3">
      <c r="A2242" s="22">
        <v>45146</v>
      </c>
      <c r="B2242">
        <v>6263.6345916600458</v>
      </c>
      <c r="C2242">
        <v>1335.3029997517567</v>
      </c>
    </row>
    <row r="2243" spans="1:3">
      <c r="A2243" s="22">
        <v>45147</v>
      </c>
      <c r="B2243">
        <v>6389.5674313663558</v>
      </c>
      <c r="C2243">
        <v>1285.1652137015949</v>
      </c>
    </row>
    <row r="2244" spans="1:3">
      <c r="A2244" s="22">
        <v>45148</v>
      </c>
      <c r="B2244">
        <v>6346.0520168016237</v>
      </c>
      <c r="C2244">
        <v>1283.5463498464155</v>
      </c>
    </row>
    <row r="2245" spans="1:3">
      <c r="A2245" s="22">
        <v>45149</v>
      </c>
      <c r="B2245">
        <v>6316.1998908977757</v>
      </c>
      <c r="C2245">
        <v>1280.6267437674378</v>
      </c>
    </row>
    <row r="2246" spans="1:3">
      <c r="A2246" s="22">
        <v>45152</v>
      </c>
      <c r="B2246">
        <v>6285.7964538982396</v>
      </c>
      <c r="C2246">
        <v>1274.1560772985968</v>
      </c>
    </row>
    <row r="2247" spans="1:3">
      <c r="A2247" s="22">
        <v>45153</v>
      </c>
      <c r="B2247">
        <v>6312.5822008651649</v>
      </c>
      <c r="C2247">
        <v>1259.5766426553409</v>
      </c>
    </row>
    <row r="2248" spans="1:3">
      <c r="A2248" s="22">
        <v>45154</v>
      </c>
      <c r="B2248">
        <v>6261.2851266507132</v>
      </c>
      <c r="C2248">
        <v>1251.045931184462</v>
      </c>
    </row>
    <row r="2249" spans="1:3">
      <c r="A2249" s="22">
        <v>45155</v>
      </c>
      <c r="B2249">
        <v>6160.5536962552333</v>
      </c>
      <c r="C2249">
        <v>1142.6469185327715</v>
      </c>
    </row>
    <row r="2250" spans="1:3">
      <c r="A2250" s="22">
        <v>45156</v>
      </c>
      <c r="B2250">
        <v>5717.5650671743015</v>
      </c>
      <c r="C2250">
        <v>991.17770638747959</v>
      </c>
    </row>
    <row r="2251" spans="1:3">
      <c r="A2251" s="22">
        <v>45159</v>
      </c>
      <c r="B2251">
        <v>5621.5313093489985</v>
      </c>
      <c r="C2251">
        <v>993.386579429731</v>
      </c>
    </row>
    <row r="2252" spans="1:3">
      <c r="A2252" s="22">
        <v>45160</v>
      </c>
      <c r="B2252">
        <v>5609.0934825886761</v>
      </c>
      <c r="C2252">
        <v>967.17832606852517</v>
      </c>
    </row>
    <row r="2253" spans="1:3">
      <c r="A2253" s="22">
        <v>45161</v>
      </c>
      <c r="B2253">
        <v>5589.7158454913415</v>
      </c>
      <c r="C2253">
        <v>1027.5440596297597</v>
      </c>
    </row>
    <row r="2254" spans="1:3">
      <c r="A2254" s="22">
        <v>45162</v>
      </c>
      <c r="B2254">
        <v>5673.6555597101778</v>
      </c>
      <c r="C2254">
        <v>980.18382423732567</v>
      </c>
    </row>
    <row r="2255" spans="1:3">
      <c r="A2255" s="22">
        <v>45163</v>
      </c>
      <c r="B2255">
        <v>5616.1624211652461</v>
      </c>
      <c r="C2255">
        <v>975.53981268086125</v>
      </c>
    </row>
    <row r="2256" spans="1:3">
      <c r="A2256" s="22">
        <v>45166</v>
      </c>
      <c r="B2256">
        <v>5600.2641221392987</v>
      </c>
      <c r="C2256">
        <v>975.75545286325269</v>
      </c>
    </row>
    <row r="2257" spans="1:3">
      <c r="A2257" s="22">
        <v>45167</v>
      </c>
      <c r="B2257">
        <v>5603.0269657187982</v>
      </c>
      <c r="C2257">
        <v>1119.3002141968404</v>
      </c>
    </row>
    <row r="2258" spans="1:3">
      <c r="A2258" s="22">
        <v>45168</v>
      </c>
      <c r="B2258">
        <v>5951.5401814229845</v>
      </c>
      <c r="C2258">
        <v>1059.156256524343</v>
      </c>
    </row>
    <row r="2259" spans="1:3">
      <c r="A2259" s="22">
        <v>45169</v>
      </c>
      <c r="B2259">
        <v>5860.4933773656958</v>
      </c>
      <c r="C2259">
        <v>980.00778352016482</v>
      </c>
    </row>
    <row r="2260" spans="1:3">
      <c r="A2260" s="22">
        <v>45170</v>
      </c>
      <c r="B2260">
        <v>5566.8651590676418</v>
      </c>
      <c r="C2260">
        <v>939.30879011905301</v>
      </c>
    </row>
    <row r="2261" spans="1:3">
      <c r="A2261" s="22">
        <v>45174</v>
      </c>
      <c r="B2261">
        <v>5541.3073891129097</v>
      </c>
      <c r="C2261">
        <v>940.79120098499834</v>
      </c>
    </row>
    <row r="2262" spans="1:3">
      <c r="A2262" s="22">
        <v>45175</v>
      </c>
      <c r="B2262">
        <v>5534.6476366813768</v>
      </c>
      <c r="C2262">
        <v>937.64329526216829</v>
      </c>
    </row>
    <row r="2263" spans="1:3">
      <c r="A2263" s="22">
        <v>45176</v>
      </c>
      <c r="B2263">
        <v>5527.0018130226299</v>
      </c>
      <c r="C2263">
        <v>957.64315703615273</v>
      </c>
    </row>
    <row r="2264" spans="1:3">
      <c r="A2264" s="22">
        <v>45177</v>
      </c>
      <c r="B2264">
        <v>5633.6630852109556</v>
      </c>
      <c r="C2264">
        <v>959.19937851288444</v>
      </c>
    </row>
    <row r="2265" spans="1:3">
      <c r="A2265" s="22">
        <v>45180</v>
      </c>
      <c r="B2265">
        <v>5544.9045360262571</v>
      </c>
      <c r="C2265">
        <v>887.41226498190315</v>
      </c>
    </row>
    <row r="2266" spans="1:3">
      <c r="A2266" s="22">
        <v>45181</v>
      </c>
      <c r="B2266">
        <v>5400.8589302628552</v>
      </c>
      <c r="C2266">
        <v>964.54507369468968</v>
      </c>
    </row>
    <row r="2267" spans="1:3">
      <c r="A2267" s="22">
        <v>45182</v>
      </c>
      <c r="B2267">
        <v>5546.1580872395953</v>
      </c>
      <c r="C2267">
        <v>970.14670845073067</v>
      </c>
    </row>
    <row r="2268" spans="1:3">
      <c r="A2268" s="22">
        <v>45183</v>
      </c>
      <c r="B2268">
        <v>5630.0286254778193</v>
      </c>
      <c r="C2268">
        <v>1011.8385542272572</v>
      </c>
    </row>
    <row r="2269" spans="1:3">
      <c r="A2269" s="22">
        <v>45184</v>
      </c>
      <c r="B2269">
        <v>5695.614505867371</v>
      </c>
      <c r="C2269">
        <v>989.87616354391298</v>
      </c>
    </row>
    <row r="2270" spans="1:3">
      <c r="A2270" s="22">
        <v>45187</v>
      </c>
      <c r="B2270">
        <v>5695.4375834232169</v>
      </c>
      <c r="C2270">
        <v>1021.2807270810536</v>
      </c>
    </row>
    <row r="2271" spans="1:3">
      <c r="A2271" s="22">
        <v>45188</v>
      </c>
      <c r="B2271">
        <v>5744.3482988149408</v>
      </c>
      <c r="C2271">
        <v>1050.261256183069</v>
      </c>
    </row>
    <row r="2272" spans="1:3">
      <c r="A2272" s="22">
        <v>45189</v>
      </c>
      <c r="B2272">
        <v>5840.8092701489495</v>
      </c>
      <c r="C2272">
        <v>1028.9138763012063</v>
      </c>
    </row>
    <row r="2273" spans="1:3">
      <c r="A2273" s="22">
        <v>45190</v>
      </c>
      <c r="B2273">
        <v>5823.5534466502058</v>
      </c>
      <c r="C2273">
        <v>1002.4654746252921</v>
      </c>
    </row>
    <row r="2274" spans="1:3">
      <c r="A2274" s="22">
        <v>45191</v>
      </c>
      <c r="B2274">
        <v>5702.1053016986189</v>
      </c>
      <c r="C2274">
        <v>994.39538286101856</v>
      </c>
    </row>
    <row r="2275" spans="1:3">
      <c r="A2275" s="22">
        <v>45194</v>
      </c>
      <c r="B2275">
        <v>5635.5019065713877</v>
      </c>
      <c r="C2275">
        <v>982.16569813087528</v>
      </c>
    </row>
    <row r="2276" spans="1:3">
      <c r="A2276" s="22">
        <v>45195</v>
      </c>
      <c r="B2276">
        <v>5644.2989848535499</v>
      </c>
      <c r="C2276">
        <v>972.91657655694542</v>
      </c>
    </row>
    <row r="2277" spans="1:3">
      <c r="A2277" s="22">
        <v>45196</v>
      </c>
      <c r="B2277">
        <v>5625.9975570896959</v>
      </c>
      <c r="C2277">
        <v>972.38116494190217</v>
      </c>
    </row>
    <row r="2278" spans="1:3">
      <c r="A2278" s="22">
        <v>45197</v>
      </c>
      <c r="B2278">
        <v>5657.4046734590665</v>
      </c>
      <c r="C2278">
        <v>1041.8725395829485</v>
      </c>
    </row>
    <row r="2279" spans="1:3">
      <c r="A2279" s="22">
        <v>45198</v>
      </c>
      <c r="B2279">
        <v>5801.0150998698946</v>
      </c>
      <c r="C2279">
        <v>1022.2291442702812</v>
      </c>
    </row>
    <row r="2280" spans="1:3">
      <c r="A2280" s="22">
        <v>45201</v>
      </c>
      <c r="B2280">
        <v>6005.3573547752067</v>
      </c>
      <c r="C2280">
        <v>1101.0357730601379</v>
      </c>
    </row>
    <row r="2281" spans="1:3">
      <c r="A2281" s="22">
        <v>45202</v>
      </c>
      <c r="B2281">
        <v>5904.7814654771764</v>
      </c>
      <c r="C2281">
        <v>1041.2115903348663</v>
      </c>
    </row>
    <row r="2282" spans="1:3">
      <c r="A2282" s="22">
        <v>45203</v>
      </c>
      <c r="B2282">
        <v>5887.785575771044</v>
      </c>
      <c r="C2282">
        <v>1070.5318165738054</v>
      </c>
    </row>
    <row r="2283" spans="1:3">
      <c r="A2283" s="22">
        <v>45204</v>
      </c>
      <c r="B2283">
        <v>5967.1160786417813</v>
      </c>
      <c r="C2283">
        <v>1057.2345291674624</v>
      </c>
    </row>
    <row r="2284" spans="1:3">
      <c r="A2284" s="22">
        <v>45205</v>
      </c>
      <c r="B2284">
        <v>5884.1469233981225</v>
      </c>
      <c r="C2284">
        <v>1098.2586969694651</v>
      </c>
    </row>
    <row r="2285" spans="1:3">
      <c r="A2285" s="22">
        <v>45208</v>
      </c>
      <c r="B2285">
        <v>5996.271833951957</v>
      </c>
      <c r="C2285">
        <v>1066.6106320522852</v>
      </c>
    </row>
    <row r="2286" spans="1:3">
      <c r="A2286" s="22">
        <v>45209</v>
      </c>
      <c r="B2286">
        <v>5922.1576131441652</v>
      </c>
      <c r="C2286">
        <v>1047.3609667809278</v>
      </c>
    </row>
    <row r="2287" spans="1:3">
      <c r="A2287" s="22">
        <v>45210</v>
      </c>
      <c r="B2287">
        <v>5879.8437631630413</v>
      </c>
      <c r="C2287">
        <v>995.02258887887695</v>
      </c>
    </row>
    <row r="2288" spans="1:3">
      <c r="A2288" s="22">
        <v>45211</v>
      </c>
      <c r="B2288">
        <v>5768.4843991834914</v>
      </c>
      <c r="C2288">
        <v>990.95820907830273</v>
      </c>
    </row>
    <row r="2289" spans="1:3">
      <c r="A2289" s="22">
        <v>45212</v>
      </c>
      <c r="B2289">
        <v>5742.636928809874</v>
      </c>
      <c r="C2289">
        <v>996.74633687352798</v>
      </c>
    </row>
    <row r="2290" spans="1:3">
      <c r="A2290" s="22">
        <v>45215</v>
      </c>
      <c r="B2290">
        <v>5830.5917799437502</v>
      </c>
      <c r="C2290">
        <v>1126.5255648873638</v>
      </c>
    </row>
    <row r="2291" spans="1:3">
      <c r="A2291" s="22">
        <v>45216</v>
      </c>
      <c r="B2291">
        <v>6122.4084279667068</v>
      </c>
      <c r="C2291">
        <v>1129.3836469957439</v>
      </c>
    </row>
    <row r="2292" spans="1:3">
      <c r="A2292" s="22">
        <v>45217</v>
      </c>
      <c r="B2292">
        <v>6099.1041153910628</v>
      </c>
      <c r="C2292">
        <v>1106.0304244751344</v>
      </c>
    </row>
    <row r="2293" spans="1:3">
      <c r="A2293" s="22">
        <v>45218</v>
      </c>
      <c r="B2293">
        <v>6081.6923317884775</v>
      </c>
      <c r="C2293">
        <v>1150.9586792384634</v>
      </c>
    </row>
    <row r="2294" spans="1:3">
      <c r="A2294" s="22">
        <v>45219</v>
      </c>
      <c r="B2294">
        <v>6167.6394047469821</v>
      </c>
      <c r="C2294">
        <v>1214.0086100537269</v>
      </c>
    </row>
    <row r="2295" spans="1:3">
      <c r="A2295" s="22">
        <v>45222</v>
      </c>
      <c r="B2295">
        <v>6469.8462729941621</v>
      </c>
      <c r="C2295">
        <v>1364.9999280867589</v>
      </c>
    </row>
    <row r="2296" spans="1:3">
      <c r="A2296" s="22">
        <v>45223</v>
      </c>
      <c r="B2296">
        <v>7100.2060030333223</v>
      </c>
      <c r="C2296">
        <v>1569.6449576865894</v>
      </c>
    </row>
    <row r="2297" spans="1:3">
      <c r="A2297" s="22">
        <v>45224</v>
      </c>
      <c r="B2297">
        <v>7280.2452968603839</v>
      </c>
      <c r="C2297">
        <v>1666.6102062329605</v>
      </c>
    </row>
    <row r="2298" spans="1:3">
      <c r="A2298" s="22">
        <v>45225</v>
      </c>
      <c r="B2298">
        <v>7406.5152117544749</v>
      </c>
      <c r="C2298">
        <v>1580.2865107917464</v>
      </c>
    </row>
    <row r="2299" spans="1:3">
      <c r="A2299" s="22">
        <v>45226</v>
      </c>
      <c r="B2299">
        <v>7331.8605802421989</v>
      </c>
      <c r="C2299">
        <v>1547.8692445944539</v>
      </c>
    </row>
    <row r="2300" spans="1:3">
      <c r="A2300" s="22">
        <v>45229</v>
      </c>
      <c r="B2300">
        <v>7412.4081599485799</v>
      </c>
      <c r="C2300">
        <v>1621.018346090834</v>
      </c>
    </row>
    <row r="2301" spans="1:3">
      <c r="A2301" s="22">
        <v>45230</v>
      </c>
      <c r="B2301">
        <v>7405.6113132189685</v>
      </c>
      <c r="C2301">
        <v>1634.017089972838</v>
      </c>
    </row>
    <row r="2302" spans="1:3">
      <c r="A2302" s="22">
        <v>45231</v>
      </c>
      <c r="B2302">
        <v>7439.3540596591338</v>
      </c>
      <c r="C2302">
        <v>1640.2652915384806</v>
      </c>
    </row>
    <row r="2303" spans="1:3">
      <c r="A2303" s="22">
        <v>45232</v>
      </c>
      <c r="B2303">
        <v>7607.7089150311576</v>
      </c>
      <c r="C2303">
        <v>1672.3440579395624</v>
      </c>
    </row>
    <row r="2304" spans="1:3">
      <c r="A2304" s="22">
        <v>45233</v>
      </c>
      <c r="B2304">
        <v>7500.5734733569689</v>
      </c>
      <c r="C2304">
        <v>1625.4398312074188</v>
      </c>
    </row>
    <row r="2305" spans="1:3">
      <c r="A2305" s="22">
        <v>45236</v>
      </c>
      <c r="B2305">
        <v>7522.5361929329001</v>
      </c>
      <c r="C2305">
        <v>1673.3832977118527</v>
      </c>
    </row>
    <row r="2306" spans="1:3">
      <c r="A2306" s="22">
        <v>45237</v>
      </c>
      <c r="B2306">
        <v>7523.1809961178933</v>
      </c>
      <c r="C2306">
        <v>1751.1957933999577</v>
      </c>
    </row>
    <row r="2307" spans="1:3">
      <c r="A2307" s="22">
        <v>45238</v>
      </c>
      <c r="B2307">
        <v>7602.9647061341802</v>
      </c>
      <c r="C2307">
        <v>1728.7746625077521</v>
      </c>
    </row>
    <row r="2308" spans="1:3">
      <c r="A2308" s="22">
        <v>45239</v>
      </c>
      <c r="B2308">
        <v>7648.9343976244527</v>
      </c>
      <c r="C2308">
        <v>1812.9787588041268</v>
      </c>
    </row>
    <row r="2309" spans="1:3">
      <c r="A2309" s="22">
        <v>45240</v>
      </c>
      <c r="B2309">
        <v>7878.3183283180142</v>
      </c>
      <c r="C2309">
        <v>1888.0669885531918</v>
      </c>
    </row>
    <row r="2310" spans="1:3">
      <c r="A2310" s="22">
        <v>45243</v>
      </c>
      <c r="B2310">
        <v>7957.3230758278733</v>
      </c>
      <c r="C2310">
        <v>1824.4085446893475</v>
      </c>
    </row>
    <row r="2311" spans="1:3">
      <c r="A2311" s="22">
        <v>45244</v>
      </c>
      <c r="B2311">
        <v>7833.1418539230626</v>
      </c>
      <c r="C2311">
        <v>1672.0650894320368</v>
      </c>
    </row>
    <row r="2312" spans="1:3">
      <c r="A2312" s="22">
        <v>45245</v>
      </c>
      <c r="B2312">
        <v>7630.5772098121315</v>
      </c>
      <c r="C2312">
        <v>1904.9017442688737</v>
      </c>
    </row>
    <row r="2313" spans="1:3">
      <c r="A2313" s="22">
        <v>45246</v>
      </c>
      <c r="B2313">
        <v>8131.1239612081308</v>
      </c>
      <c r="C2313">
        <v>1728.3853732761638</v>
      </c>
    </row>
    <row r="2314" spans="1:3">
      <c r="A2314" s="22">
        <v>45247</v>
      </c>
      <c r="B2314">
        <v>7762.9572433555686</v>
      </c>
      <c r="C2314">
        <v>1780.6703902940687</v>
      </c>
    </row>
    <row r="2315" spans="1:3">
      <c r="A2315" s="22">
        <v>45250</v>
      </c>
      <c r="B2315">
        <v>8022.5286984712238</v>
      </c>
      <c r="C2315">
        <v>1893.0429991161659</v>
      </c>
    </row>
    <row r="2316" spans="1:3">
      <c r="A2316" s="22">
        <v>45251</v>
      </c>
      <c r="B2316">
        <v>8042.9393621289655</v>
      </c>
      <c r="C2316">
        <v>1816.5079891986929</v>
      </c>
    </row>
    <row r="2317" spans="1:3">
      <c r="A2317" s="22">
        <v>45252</v>
      </c>
      <c r="B2317">
        <v>7675.3201821680077</v>
      </c>
      <c r="C2317">
        <v>1894.2061457072014</v>
      </c>
    </row>
    <row r="2318" spans="1:3">
      <c r="A2318" s="22">
        <v>45254</v>
      </c>
      <c r="B2318">
        <v>8005.8376017856572</v>
      </c>
      <c r="C2318">
        <v>1917.8436264016859</v>
      </c>
    </row>
    <row r="2319" spans="1:3">
      <c r="A2319" s="22">
        <v>45257</v>
      </c>
      <c r="B2319">
        <v>8039.7262463805582</v>
      </c>
      <c r="C2319">
        <v>1781.1866319475253</v>
      </c>
    </row>
    <row r="2320" spans="1:3">
      <c r="A2320" s="22">
        <v>45258</v>
      </c>
      <c r="B2320">
        <v>7995.464570912317</v>
      </c>
      <c r="C2320">
        <v>1941.5676727835321</v>
      </c>
    </row>
    <row r="2321" spans="1:3">
      <c r="A2321" s="22">
        <v>45259</v>
      </c>
      <c r="B2321">
        <v>8119.5594277002901</v>
      </c>
      <c r="C2321">
        <v>1858.0685353473618</v>
      </c>
    </row>
    <row r="2322" spans="1:3">
      <c r="A2322" s="22">
        <v>45260</v>
      </c>
      <c r="B2322">
        <v>8127.0748652416833</v>
      </c>
      <c r="C2322">
        <v>1870.3171348014648</v>
      </c>
    </row>
    <row r="2323" spans="1:3">
      <c r="A2323" s="22">
        <v>45261</v>
      </c>
      <c r="B2323">
        <v>8096.3557346157231</v>
      </c>
      <c r="C2323">
        <v>1972.4509019788509</v>
      </c>
    </row>
    <row r="2324" spans="1:3">
      <c r="A2324" s="22">
        <v>45264</v>
      </c>
      <c r="B2324">
        <v>8581.6091615953828</v>
      </c>
      <c r="C2324">
        <v>2277.5453278665659</v>
      </c>
    </row>
    <row r="2325" spans="1:3">
      <c r="A2325" s="22">
        <v>45265</v>
      </c>
      <c r="B2325">
        <v>9012.5582494551727</v>
      </c>
      <c r="C2325">
        <v>2494.7429176235169</v>
      </c>
    </row>
    <row r="2326" spans="1:3">
      <c r="A2326" s="22">
        <v>45266</v>
      </c>
      <c r="B2326">
        <v>9461.993653366837</v>
      </c>
      <c r="C2326">
        <v>2485.9444080212734</v>
      </c>
    </row>
    <row r="2327" spans="1:3">
      <c r="A2327" s="22">
        <v>45267</v>
      </c>
      <c r="B2327">
        <v>9395.2594529012058</v>
      </c>
      <c r="C2327">
        <v>2426.9012019011793</v>
      </c>
    </row>
    <row r="2328" spans="1:3">
      <c r="A2328" s="22">
        <v>45268</v>
      </c>
      <c r="B2328">
        <v>9293.0845521371393</v>
      </c>
      <c r="C2328">
        <v>2561.3879188849069</v>
      </c>
    </row>
    <row r="2329" spans="1:3">
      <c r="A2329" s="22">
        <v>45271</v>
      </c>
      <c r="B2329">
        <v>9400.1721993920728</v>
      </c>
      <c r="C2329">
        <v>2118.665268665799</v>
      </c>
    </row>
    <row r="2330" spans="1:3">
      <c r="A2330" s="22">
        <v>45272</v>
      </c>
      <c r="B2330">
        <v>8852.0969930508509</v>
      </c>
      <c r="C2330">
        <v>2161.9739628546422</v>
      </c>
    </row>
    <row r="2331" spans="1:3">
      <c r="A2331" s="22">
        <v>45273</v>
      </c>
      <c r="B2331">
        <v>8901.4097671858381</v>
      </c>
      <c r="C2331">
        <v>2345.5848013317495</v>
      </c>
    </row>
    <row r="2332" spans="1:3">
      <c r="A2332" s="22">
        <v>45274</v>
      </c>
      <c r="B2332">
        <v>9205.3175240532746</v>
      </c>
      <c r="C2332">
        <v>2342.7847805176211</v>
      </c>
    </row>
    <row r="2333" spans="1:3">
      <c r="A2333" s="22">
        <v>45275</v>
      </c>
      <c r="B2333">
        <v>9236.2253161713397</v>
      </c>
      <c r="C2333">
        <v>2265.4715625213134</v>
      </c>
    </row>
    <row r="2334" spans="1:3">
      <c r="A2334" s="22">
        <v>45278</v>
      </c>
      <c r="B2334">
        <v>8875.5949982004822</v>
      </c>
      <c r="C2334">
        <v>2229.1747890183387</v>
      </c>
    </row>
    <row r="2335" spans="1:3">
      <c r="A2335" s="22">
        <v>45279</v>
      </c>
      <c r="B2335">
        <v>9153.2100436072742</v>
      </c>
      <c r="C2335">
        <v>2253.2643091965979</v>
      </c>
    </row>
    <row r="2336" spans="1:3">
      <c r="A2336" s="22">
        <v>45280</v>
      </c>
      <c r="B2336">
        <v>9071.5958972954704</v>
      </c>
      <c r="C2336">
        <v>2395.5826250253144</v>
      </c>
    </row>
    <row r="2337" spans="1:3">
      <c r="A2337" s="22">
        <v>45281</v>
      </c>
      <c r="B2337">
        <v>9369.2845311722231</v>
      </c>
      <c r="C2337">
        <v>2418.4093611933813</v>
      </c>
    </row>
    <row r="2338" spans="1:3">
      <c r="A2338" s="22">
        <v>45282</v>
      </c>
      <c r="B2338">
        <v>9416.6939198269974</v>
      </c>
      <c r="C2338">
        <v>2410.6650355051838</v>
      </c>
    </row>
    <row r="2339" spans="1:3">
      <c r="A2339" s="22">
        <v>45286</v>
      </c>
      <c r="B2339">
        <v>9358.9215620333362</v>
      </c>
      <c r="C2339">
        <v>2230.7184122360959</v>
      </c>
    </row>
    <row r="2340" spans="1:3">
      <c r="A2340" s="22">
        <v>45287</v>
      </c>
      <c r="B2340">
        <v>9126.7982656415261</v>
      </c>
      <c r="C2340">
        <v>2379.4491613329978</v>
      </c>
    </row>
    <row r="2341" spans="1:3">
      <c r="A2341" s="22">
        <v>45288</v>
      </c>
      <c r="B2341">
        <v>9330.6625780715494</v>
      </c>
      <c r="C2341">
        <v>2260.8138303503756</v>
      </c>
    </row>
    <row r="2342" spans="1:3">
      <c r="A2342" s="22">
        <v>45289</v>
      </c>
      <c r="B2342">
        <v>9147.4428696696887</v>
      </c>
      <c r="C2342">
        <v>2194.7651597321069</v>
      </c>
    </row>
    <row r="2343" spans="1:3">
      <c r="A2343" s="22">
        <v>45293</v>
      </c>
      <c r="B2343">
        <v>9484.9868839622359</v>
      </c>
      <c r="C2343">
        <v>2487.6454474916463</v>
      </c>
    </row>
    <row r="2344" spans="1:3">
      <c r="A2344" s="22">
        <v>45294</v>
      </c>
      <c r="B2344">
        <v>9651.2287302362856</v>
      </c>
      <c r="C2344">
        <v>2239.9692876695017</v>
      </c>
    </row>
    <row r="2345" spans="1:3">
      <c r="A2345" s="22">
        <v>45295</v>
      </c>
      <c r="B2345">
        <v>9199.2115978290603</v>
      </c>
      <c r="C2345">
        <v>2401.1370109186305</v>
      </c>
    </row>
    <row r="2346" spans="1:3">
      <c r="A2346" s="22">
        <v>45296</v>
      </c>
      <c r="B2346">
        <v>9486.240435175574</v>
      </c>
      <c r="C2346">
        <v>2372.379760129666</v>
      </c>
    </row>
    <row r="2347" spans="1:3">
      <c r="A2347" s="22">
        <v>45299</v>
      </c>
      <c r="B2347">
        <v>9433.805941276245</v>
      </c>
      <c r="C2347">
        <v>2682.3151511486712</v>
      </c>
    </row>
    <row r="2348" spans="1:3">
      <c r="A2348" s="22">
        <v>45300</v>
      </c>
      <c r="B2348">
        <v>10086.127971455635</v>
      </c>
      <c r="C2348">
        <v>2653.7475574471168</v>
      </c>
    </row>
    <row r="2349" spans="1:3">
      <c r="A2349" s="22">
        <v>45301</v>
      </c>
      <c r="B2349">
        <v>9900.2150148905894</v>
      </c>
      <c r="C2349">
        <v>2571.1372008229155</v>
      </c>
    </row>
    <row r="2350" spans="1:3">
      <c r="A2350" s="22">
        <v>45302</v>
      </c>
      <c r="B2350">
        <v>10014.955612991391</v>
      </c>
      <c r="C2350">
        <v>2566.0411534441191</v>
      </c>
    </row>
    <row r="2351" spans="1:3">
      <c r="A2351" s="22">
        <v>45303</v>
      </c>
      <c r="B2351">
        <v>9950.2841120928479</v>
      </c>
      <c r="C2351">
        <v>2271.265691716319</v>
      </c>
    </row>
    <row r="2352" spans="1:3">
      <c r="A2352" s="22">
        <v>45307</v>
      </c>
      <c r="B2352">
        <v>9122.6913135213726</v>
      </c>
      <c r="C2352">
        <v>2234.6620921425865</v>
      </c>
    </row>
    <row r="2353" spans="1:3">
      <c r="A2353" s="22">
        <v>45308</v>
      </c>
      <c r="B2353">
        <v>9258.5175645268864</v>
      </c>
      <c r="C2353">
        <v>2187.6159241350947</v>
      </c>
    </row>
    <row r="2354" spans="1:3">
      <c r="A2354" s="22">
        <v>45309</v>
      </c>
      <c r="B2354">
        <v>9174.8474266140674</v>
      </c>
      <c r="C2354">
        <v>1989.6157330350406</v>
      </c>
    </row>
    <row r="2355" spans="1:3">
      <c r="A2355" s="22">
        <v>45310</v>
      </c>
      <c r="B2355">
        <v>8860.6244950269956</v>
      </c>
      <c r="C2355">
        <v>2057.8890391766085</v>
      </c>
    </row>
    <row r="2356" spans="1:3">
      <c r="A2356" s="22">
        <v>45313</v>
      </c>
      <c r="B2356">
        <v>8919.6956826976548</v>
      </c>
      <c r="C2356">
        <v>1915.340921697237</v>
      </c>
    </row>
    <row r="2357" spans="1:3">
      <c r="A2357" s="22">
        <v>45314</v>
      </c>
      <c r="B2357">
        <v>8482.8863480320251</v>
      </c>
      <c r="C2357">
        <v>1827.386148694424</v>
      </c>
    </row>
    <row r="2358" spans="1:3">
      <c r="A2358" s="22">
        <v>45315</v>
      </c>
      <c r="B2358">
        <v>8559.9214688430511</v>
      </c>
      <c r="C2358">
        <v>1864.9756265542828</v>
      </c>
    </row>
    <row r="2359" spans="1:3">
      <c r="A2359" s="22">
        <v>45316</v>
      </c>
      <c r="B2359">
        <v>8602.4139183671723</v>
      </c>
      <c r="C2359">
        <v>1870.2881237377119</v>
      </c>
    </row>
    <row r="2360" spans="1:3">
      <c r="A2360" s="22">
        <v>45317</v>
      </c>
      <c r="B2360">
        <v>8572.6339029912706</v>
      </c>
      <c r="C2360">
        <v>2091.0183516769275</v>
      </c>
    </row>
    <row r="2361" spans="1:3">
      <c r="A2361" s="22">
        <v>45320</v>
      </c>
      <c r="B2361">
        <v>9022.1422560876308</v>
      </c>
      <c r="C2361">
        <v>2202.7736302475532</v>
      </c>
    </row>
    <row r="2362" spans="1:3">
      <c r="A2362" s="22">
        <v>45321</v>
      </c>
      <c r="B2362">
        <v>9294.6064219933487</v>
      </c>
      <c r="C2362">
        <v>2237.9225409292558</v>
      </c>
    </row>
    <row r="2363" spans="1:3">
      <c r="A2363" s="22">
        <v>45322</v>
      </c>
      <c r="B2363">
        <v>9218.6236131988499</v>
      </c>
      <c r="C2363">
        <v>2128.3691020029037</v>
      </c>
    </row>
    <row r="2364" spans="1:3">
      <c r="A2364" s="22">
        <v>45323</v>
      </c>
      <c r="B2364">
        <v>9137.8085535063456</v>
      </c>
      <c r="C2364">
        <v>2174.7014500064133</v>
      </c>
    </row>
    <row r="2365" spans="1:3">
      <c r="A2365" s="22">
        <v>45324</v>
      </c>
      <c r="B2365">
        <v>9246.8272565478728</v>
      </c>
      <c r="C2365">
        <v>2166.0981366226429</v>
      </c>
    </row>
    <row r="2366" spans="1:3">
      <c r="A2366" s="22">
        <v>45327</v>
      </c>
      <c r="B2366">
        <v>9139.4956069734126</v>
      </c>
      <c r="C2366">
        <v>2102.0925146632098</v>
      </c>
    </row>
    <row r="2367" spans="1:3">
      <c r="A2367" s="22">
        <v>45328</v>
      </c>
      <c r="B2367">
        <v>9156.6185288138604</v>
      </c>
      <c r="C2367">
        <v>2176.4300948602058</v>
      </c>
    </row>
    <row r="2368" spans="1:3">
      <c r="A2368" s="22">
        <v>45329</v>
      </c>
      <c r="B2368">
        <v>9249.484449554413</v>
      </c>
      <c r="C2368">
        <v>2286.6130393215335</v>
      </c>
    </row>
    <row r="2369" spans="1:3">
      <c r="A2369" s="22">
        <v>45330</v>
      </c>
      <c r="B2369">
        <v>9516.1084925525065</v>
      </c>
      <c r="C2369">
        <v>2424.7400940535681</v>
      </c>
    </row>
    <row r="2370" spans="1:3">
      <c r="A2370" s="22">
        <v>45331</v>
      </c>
      <c r="B2370">
        <v>9723.3058256781333</v>
      </c>
      <c r="C2370">
        <v>2638.1237444845187</v>
      </c>
    </row>
    <row r="2371" spans="1:3">
      <c r="A2371" s="22">
        <v>45334</v>
      </c>
      <c r="B2371">
        <v>10367.056752101913</v>
      </c>
      <c r="C2371">
        <v>2936.8329743787376</v>
      </c>
    </row>
    <row r="2372" spans="1:3">
      <c r="A2372" s="22">
        <v>45335</v>
      </c>
      <c r="B2372">
        <v>10720.158216599233</v>
      </c>
      <c r="C2372">
        <v>2841.9728273053961</v>
      </c>
    </row>
    <row r="2373" spans="1:3">
      <c r="A2373" s="22">
        <v>45336</v>
      </c>
      <c r="B2373">
        <v>10675.528441439135</v>
      </c>
      <c r="C2373">
        <v>3113.9352516860386</v>
      </c>
    </row>
    <row r="2374" spans="1:3">
      <c r="A2374" s="22">
        <v>45337</v>
      </c>
      <c r="B2374">
        <v>11127.020675179259</v>
      </c>
      <c r="C2374">
        <v>3111.4358528827233</v>
      </c>
    </row>
    <row r="2375" spans="1:3">
      <c r="A2375" s="22">
        <v>45338</v>
      </c>
      <c r="B2375">
        <v>11148.688244248029</v>
      </c>
      <c r="C2375">
        <v>3122.1742961518144</v>
      </c>
    </row>
    <row r="2376" spans="1:3">
      <c r="A2376" s="22">
        <v>45342</v>
      </c>
      <c r="B2376">
        <v>11114.343457960244</v>
      </c>
      <c r="C2376">
        <v>3134.8867194947761</v>
      </c>
    </row>
    <row r="2377" spans="1:3">
      <c r="A2377" s="22">
        <v>45343</v>
      </c>
      <c r="B2377">
        <v>11220.771208999198</v>
      </c>
      <c r="C2377">
        <v>2996.234486654459</v>
      </c>
    </row>
    <row r="2378" spans="1:3">
      <c r="A2378" s="22">
        <v>45344</v>
      </c>
      <c r="B2378">
        <v>11130.854277789311</v>
      </c>
      <c r="C2378">
        <v>3121.7487590233345</v>
      </c>
    </row>
    <row r="2379" spans="1:3">
      <c r="A2379" s="22">
        <v>45345</v>
      </c>
      <c r="B2379">
        <v>11008.342500994291</v>
      </c>
      <c r="C2379">
        <v>3007.1237535031182</v>
      </c>
    </row>
    <row r="2380" spans="1:3">
      <c r="A2380" s="22">
        <v>45348</v>
      </c>
      <c r="B2380">
        <v>11104.214429191776</v>
      </c>
      <c r="C2380">
        <v>3417.0192664294268</v>
      </c>
    </row>
    <row r="2381" spans="1:3">
      <c r="A2381" s="22">
        <v>45349</v>
      </c>
      <c r="B2381">
        <v>11702.849252700595</v>
      </c>
      <c r="C2381">
        <v>3704.467058461365</v>
      </c>
    </row>
    <row r="2382" spans="1:3">
      <c r="A2382" s="22">
        <v>45350</v>
      </c>
      <c r="B2382">
        <v>12250.591576279166</v>
      </c>
      <c r="C2382">
        <v>4120.5920064238744</v>
      </c>
    </row>
    <row r="2383" spans="1:3">
      <c r="A2383" s="22">
        <v>45351</v>
      </c>
      <c r="B2383">
        <v>13415.756898106321</v>
      </c>
      <c r="C2383">
        <v>4198.106004508204</v>
      </c>
    </row>
    <row r="2384" spans="1:3">
      <c r="A2384" s="22">
        <v>45352</v>
      </c>
      <c r="B2384">
        <v>13130.025213752611</v>
      </c>
      <c r="C2384">
        <v>4340.590467719524</v>
      </c>
    </row>
    <row r="2385" spans="1:3">
      <c r="A2385" s="22">
        <v>45355</v>
      </c>
      <c r="B2385">
        <v>13552.668162516626</v>
      </c>
      <c r="C2385">
        <v>4973.8610136974285</v>
      </c>
    </row>
    <row r="2386" spans="1:3">
      <c r="A2386" s="22">
        <v>45356</v>
      </c>
      <c r="B2386">
        <v>14669.743237132714</v>
      </c>
      <c r="C2386">
        <v>4093.9090020535259</v>
      </c>
    </row>
    <row r="2387" spans="1:3">
      <c r="A2387" s="22">
        <v>45357</v>
      </c>
      <c r="B2387">
        <v>13689.842714702578</v>
      </c>
      <c r="C2387">
        <v>4793.3616586338685</v>
      </c>
    </row>
    <row r="2388" spans="1:3">
      <c r="A2388" s="22">
        <v>45358</v>
      </c>
      <c r="B2388">
        <v>14188.634494528698</v>
      </c>
      <c r="C2388">
        <v>4876.9909277891693</v>
      </c>
    </row>
    <row r="2389" spans="1:3">
      <c r="A2389" s="22">
        <v>45359</v>
      </c>
      <c r="B2389">
        <v>14368.590777221954</v>
      </c>
      <c r="C2389">
        <v>5081.3092428390491</v>
      </c>
    </row>
    <row r="2390" spans="1:3">
      <c r="A2390" s="22">
        <v>45362</v>
      </c>
      <c r="B2390">
        <v>14815.599574299808</v>
      </c>
      <c r="C2390">
        <v>5501.063574125772</v>
      </c>
    </row>
    <row r="2391" spans="1:3">
      <c r="A2391" s="22">
        <v>45363</v>
      </c>
      <c r="B2391">
        <v>15482.012525655178</v>
      </c>
      <c r="C2391">
        <v>5371.9361396949007</v>
      </c>
    </row>
    <row r="2392" spans="1:3">
      <c r="A2392" s="22">
        <v>45364</v>
      </c>
      <c r="B2392">
        <v>15343.987738876951</v>
      </c>
      <c r="C2392">
        <v>5687.5971088512642</v>
      </c>
    </row>
    <row r="2393" spans="1:3">
      <c r="A2393" s="22">
        <v>45365</v>
      </c>
      <c r="B2393">
        <v>15686.846977624677</v>
      </c>
      <c r="C2393">
        <v>5016.0268347342753</v>
      </c>
    </row>
    <row r="2394" spans="1:3">
      <c r="A2394" s="22">
        <v>45366</v>
      </c>
      <c r="B2394">
        <v>15323.758190088491</v>
      </c>
      <c r="C2394">
        <v>4953.2435873208569</v>
      </c>
    </row>
    <row r="2395" spans="1:3">
      <c r="A2395" s="22">
        <v>45369</v>
      </c>
      <c r="B2395">
        <v>14676.236548290248</v>
      </c>
      <c r="C2395">
        <v>4662.0434836601498</v>
      </c>
    </row>
    <row r="2396" spans="1:3">
      <c r="A2396" s="22">
        <v>45370</v>
      </c>
      <c r="B2396">
        <v>14501.255899323445</v>
      </c>
      <c r="C2396">
        <v>4303.1465643519559</v>
      </c>
    </row>
    <row r="2397" spans="1:3">
      <c r="A2397" s="22">
        <v>45371</v>
      </c>
      <c r="B2397">
        <v>13293.612382346406</v>
      </c>
      <c r="C2397">
        <v>4490.8623011963764</v>
      </c>
    </row>
    <row r="2398" spans="1:3">
      <c r="A2398" s="22">
        <v>45372</v>
      </c>
      <c r="B2398">
        <v>14577.555659407511</v>
      </c>
      <c r="C2398">
        <v>4414.4664053323277</v>
      </c>
    </row>
    <row r="2399" spans="1:3">
      <c r="A2399" s="22">
        <v>45373</v>
      </c>
      <c r="B2399">
        <v>14057.735244602944</v>
      </c>
      <c r="C2399">
        <v>4224.1745590922201</v>
      </c>
    </row>
    <row r="2400" spans="1:3">
      <c r="A2400" s="22">
        <v>45376</v>
      </c>
      <c r="B2400">
        <v>14432.128631854359</v>
      </c>
      <c r="C2400">
        <v>5164.0210907527935</v>
      </c>
    </row>
    <row r="2401" spans="1:3">
      <c r="A2401" s="22">
        <v>45377</v>
      </c>
      <c r="B2401">
        <v>15011.103245463384</v>
      </c>
      <c r="C2401">
        <v>4917.2530669034013</v>
      </c>
    </row>
    <row r="2402" spans="1:3">
      <c r="A2402" s="22">
        <v>45378</v>
      </c>
      <c r="B2402">
        <v>15024.104960809444</v>
      </c>
      <c r="C2402">
        <v>4790.5297607110397</v>
      </c>
    </row>
    <row r="2403" spans="1:3">
      <c r="A2403" s="22">
        <v>45379</v>
      </c>
      <c r="B2403">
        <v>14908.379130138179</v>
      </c>
      <c r="C2403">
        <v>5096.7015294997427</v>
      </c>
    </row>
    <row r="2404" spans="1:3">
      <c r="A2404" s="22">
        <v>45383</v>
      </c>
      <c r="B2404">
        <v>15312.082975140465</v>
      </c>
      <c r="C2404">
        <v>4930.6089901239584</v>
      </c>
    </row>
    <row r="2405" spans="1:3">
      <c r="A2405" s="22">
        <v>45384</v>
      </c>
      <c r="B2405">
        <v>14962.525832270016</v>
      </c>
      <c r="C2405">
        <v>4393.3530461774089</v>
      </c>
    </row>
    <row r="2406" spans="1:3">
      <c r="A2406" s="22">
        <v>45385</v>
      </c>
      <c r="B2406">
        <v>14048.449742460682</v>
      </c>
      <c r="C2406">
        <v>4360.3057751241495</v>
      </c>
    </row>
    <row r="2407" spans="1:3">
      <c r="A2407" s="22">
        <v>45386</v>
      </c>
      <c r="B2407">
        <v>14162.007223206556</v>
      </c>
      <c r="C2407">
        <v>4692.8050536745768</v>
      </c>
    </row>
    <row r="2408" spans="1:3">
      <c r="A2408" s="22">
        <v>45387</v>
      </c>
      <c r="B2408">
        <v>14707.244121457297</v>
      </c>
      <c r="C2408">
        <v>4541.9309306633795</v>
      </c>
    </row>
    <row r="2409" spans="1:3">
      <c r="A2409" s="22">
        <v>45390</v>
      </c>
      <c r="B2409">
        <v>14889.013232088795</v>
      </c>
      <c r="C2409">
        <v>5126.9654934238779</v>
      </c>
    </row>
    <row r="2410" spans="1:3">
      <c r="A2410" s="22">
        <v>45391</v>
      </c>
      <c r="B2410">
        <v>15376.268148498801</v>
      </c>
      <c r="C2410">
        <v>4734.7250504028489</v>
      </c>
    </row>
    <row r="2411" spans="1:3">
      <c r="A2411" s="22">
        <v>45392</v>
      </c>
      <c r="B2411">
        <v>14841.292761453775</v>
      </c>
      <c r="C2411">
        <v>4877.5157671178813</v>
      </c>
    </row>
    <row r="2412" spans="1:3">
      <c r="A2412" s="22">
        <v>45393</v>
      </c>
      <c r="B2412">
        <v>15149.428213830655</v>
      </c>
      <c r="C2412">
        <v>4932.8866837989162</v>
      </c>
    </row>
    <row r="2413" spans="1:3">
      <c r="A2413" s="22">
        <v>45394</v>
      </c>
      <c r="B2413">
        <v>15039.020123370165</v>
      </c>
      <c r="C2413">
        <v>4427.3236695470987</v>
      </c>
    </row>
    <row r="2414" spans="1:3">
      <c r="A2414" s="22">
        <v>45397</v>
      </c>
    </row>
    <row r="2415" spans="1:3">
      <c r="A2415" s="22">
        <v>45398</v>
      </c>
    </row>
    <row r="2416" spans="1:3">
      <c r="A2416" s="22">
        <v>45399</v>
      </c>
    </row>
    <row r="2417" spans="1:1">
      <c r="A2417" s="22">
        <v>45400</v>
      </c>
    </row>
    <row r="2418" spans="1:1">
      <c r="A2418" s="22">
        <v>45401</v>
      </c>
    </row>
    <row r="2419" spans="1:1">
      <c r="A2419" s="22">
        <v>45404</v>
      </c>
    </row>
    <row r="2420" spans="1:1">
      <c r="A2420" s="22">
        <v>45405</v>
      </c>
    </row>
    <row r="2421" spans="1:1">
      <c r="A2421" s="22">
        <v>45406</v>
      </c>
    </row>
    <row r="2422" spans="1:1">
      <c r="A2422" s="22">
        <v>45407</v>
      </c>
    </row>
    <row r="2423" spans="1:1">
      <c r="A2423" s="22">
        <v>45408</v>
      </c>
    </row>
    <row r="2424" spans="1:1">
      <c r="A2424" s="22">
        <v>45411</v>
      </c>
    </row>
    <row r="2425" spans="1:1">
      <c r="A2425" s="22">
        <v>45412</v>
      </c>
    </row>
    <row r="2426" spans="1:1">
      <c r="A2426" s="22">
        <v>45413</v>
      </c>
    </row>
    <row r="2427" spans="1:1">
      <c r="A2427" s="22">
        <v>45414</v>
      </c>
    </row>
    <row r="2428" spans="1:1">
      <c r="A2428" s="22">
        <v>45415</v>
      </c>
    </row>
    <row r="2429" spans="1:1">
      <c r="A2429" s="22">
        <v>45418</v>
      </c>
    </row>
    <row r="2430" spans="1:1">
      <c r="A2430" s="22">
        <v>45419</v>
      </c>
    </row>
    <row r="2431" spans="1:1">
      <c r="A2431" s="22">
        <v>45420</v>
      </c>
    </row>
    <row r="2432" spans="1:1">
      <c r="A2432" s="22">
        <v>45421</v>
      </c>
    </row>
    <row r="2433" spans="1:1">
      <c r="A2433" s="22">
        <v>45422</v>
      </c>
    </row>
    <row r="2434" spans="1:1">
      <c r="A2434" s="22">
        <v>45425</v>
      </c>
    </row>
    <row r="2435" spans="1:1">
      <c r="A2435" s="22">
        <v>45426</v>
      </c>
    </row>
    <row r="2436" spans="1:1">
      <c r="A2436" s="22">
        <v>45427</v>
      </c>
    </row>
    <row r="2437" spans="1:1">
      <c r="A2437" s="22">
        <v>45428</v>
      </c>
    </row>
    <row r="2438" spans="1:1">
      <c r="A2438" s="22">
        <v>45429</v>
      </c>
    </row>
    <row r="2439" spans="1:1">
      <c r="A2439" s="22">
        <v>45432</v>
      </c>
    </row>
    <row r="2440" spans="1:1">
      <c r="A2440" s="22">
        <v>45433</v>
      </c>
    </row>
    <row r="2441" spans="1:1">
      <c r="A2441" s="22">
        <v>45434</v>
      </c>
    </row>
    <row r="2442" spans="1:1">
      <c r="A2442" s="22">
        <v>45435</v>
      </c>
    </row>
    <row r="2443" spans="1:1">
      <c r="A2443" s="22">
        <v>45440</v>
      </c>
    </row>
    <row r="2444" spans="1:1">
      <c r="A2444" s="22">
        <v>45441</v>
      </c>
    </row>
    <row r="2445" spans="1:1">
      <c r="A2445" s="22">
        <v>45442</v>
      </c>
    </row>
    <row r="2446" spans="1:1">
      <c r="A2446" s="22">
        <v>45443</v>
      </c>
    </row>
    <row r="2447" spans="1:1">
      <c r="A2447" s="22">
        <v>45446</v>
      </c>
    </row>
    <row r="2448" spans="1:1">
      <c r="A2448" s="22">
        <v>45447</v>
      </c>
    </row>
    <row r="2449" spans="1:1">
      <c r="A2449" s="22">
        <v>45448</v>
      </c>
    </row>
    <row r="2450" spans="1:1">
      <c r="A2450" s="22">
        <v>45449</v>
      </c>
    </row>
    <row r="2451" spans="1:1">
      <c r="A2451" s="22">
        <v>45450</v>
      </c>
    </row>
    <row r="2452" spans="1:1">
      <c r="A2452" s="22">
        <v>45453</v>
      </c>
    </row>
    <row r="2453" spans="1:1">
      <c r="A2453" s="22">
        <v>45454</v>
      </c>
    </row>
    <row r="2454" spans="1:1">
      <c r="A2454" s="22">
        <v>45455</v>
      </c>
    </row>
    <row r="2455" spans="1:1">
      <c r="A2455" s="22">
        <v>45456</v>
      </c>
    </row>
    <row r="2456" spans="1:1">
      <c r="A2456" s="22">
        <v>45457</v>
      </c>
    </row>
    <row r="2457" spans="1:1">
      <c r="A2457" s="22">
        <v>45460</v>
      </c>
    </row>
    <row r="2458" spans="1:1">
      <c r="A2458" s="22">
        <v>45461</v>
      </c>
    </row>
    <row r="2459" spans="1:1">
      <c r="A2459" s="22">
        <v>45462</v>
      </c>
    </row>
    <row r="2460" spans="1:1">
      <c r="A2460" s="22">
        <v>45463</v>
      </c>
    </row>
    <row r="2461" spans="1:1">
      <c r="A2461" s="22">
        <v>45464</v>
      </c>
    </row>
    <row r="2462" spans="1:1">
      <c r="A2462" s="22">
        <v>45467</v>
      </c>
    </row>
    <row r="2463" spans="1:1">
      <c r="A2463" s="22">
        <v>45468</v>
      </c>
    </row>
    <row r="2464" spans="1:1">
      <c r="A2464" s="22">
        <v>45469</v>
      </c>
    </row>
    <row r="2465" spans="1:1">
      <c r="A2465" s="22">
        <v>45470</v>
      </c>
    </row>
    <row r="2466" spans="1:1">
      <c r="A2466" s="22">
        <v>45471</v>
      </c>
    </row>
    <row r="2467" spans="1:1">
      <c r="A2467" s="22">
        <v>45474</v>
      </c>
    </row>
    <row r="2468" spans="1:1">
      <c r="A2468" s="22">
        <v>45475</v>
      </c>
    </row>
    <row r="2469" spans="1:1">
      <c r="A2469" s="22">
        <v>45476</v>
      </c>
    </row>
    <row r="2470" spans="1:1">
      <c r="A2470" s="22">
        <v>45478</v>
      </c>
    </row>
    <row r="2471" spans="1:1">
      <c r="A2471" s="22">
        <v>45481</v>
      </c>
    </row>
    <row r="2472" spans="1:1">
      <c r="A2472" s="22">
        <v>45482</v>
      </c>
    </row>
    <row r="2473" spans="1:1">
      <c r="A2473" s="22">
        <v>45483</v>
      </c>
    </row>
    <row r="2474" spans="1:1">
      <c r="A2474" s="22">
        <v>45484</v>
      </c>
    </row>
    <row r="2475" spans="1:1">
      <c r="A2475" s="22">
        <v>45485</v>
      </c>
    </row>
    <row r="2476" spans="1:1">
      <c r="A2476" s="22">
        <v>45488</v>
      </c>
    </row>
    <row r="2477" spans="1:1">
      <c r="A2477" s="22">
        <v>45489</v>
      </c>
    </row>
    <row r="2478" spans="1:1">
      <c r="A2478" s="22">
        <v>45490</v>
      </c>
    </row>
    <row r="2479" spans="1:1">
      <c r="A2479" s="22">
        <v>45491</v>
      </c>
    </row>
    <row r="2480" spans="1:1">
      <c r="A2480" s="22">
        <v>45492</v>
      </c>
    </row>
    <row r="2481" spans="1:1">
      <c r="A2481" s="22">
        <v>45495</v>
      </c>
    </row>
    <row r="2482" spans="1:1">
      <c r="A2482" s="22">
        <v>45496</v>
      </c>
    </row>
    <row r="2483" spans="1:1">
      <c r="A2483" s="22">
        <v>45497</v>
      </c>
    </row>
    <row r="2484" spans="1:1">
      <c r="A2484" s="22">
        <v>45498</v>
      </c>
    </row>
    <row r="2485" spans="1:1">
      <c r="A2485" s="22">
        <v>45499</v>
      </c>
    </row>
    <row r="2486" spans="1:1">
      <c r="A2486" s="22">
        <v>45502</v>
      </c>
    </row>
    <row r="2487" spans="1:1">
      <c r="A2487" s="22">
        <v>45503</v>
      </c>
    </row>
    <row r="2488" spans="1:1">
      <c r="A2488" s="22">
        <v>45504</v>
      </c>
    </row>
    <row r="2489" spans="1:1">
      <c r="A2489" s="22">
        <v>45505</v>
      </c>
    </row>
    <row r="2490" spans="1:1">
      <c r="A2490" s="22">
        <v>45506</v>
      </c>
    </row>
    <row r="2491" spans="1:1">
      <c r="A2491" s="22">
        <v>45509</v>
      </c>
    </row>
    <row r="2492" spans="1:1">
      <c r="A2492" s="22">
        <v>45510</v>
      </c>
    </row>
    <row r="2493" spans="1:1">
      <c r="A2493" s="22">
        <v>45511</v>
      </c>
    </row>
    <row r="2494" spans="1:1">
      <c r="A2494" s="22">
        <v>45512</v>
      </c>
    </row>
    <row r="2495" spans="1:1">
      <c r="A2495" s="22">
        <v>45513</v>
      </c>
    </row>
    <row r="2496" spans="1:1">
      <c r="A2496" s="22">
        <v>45516</v>
      </c>
    </row>
    <row r="2497" spans="1:1">
      <c r="A2497" s="22">
        <v>45517</v>
      </c>
    </row>
    <row r="2498" spans="1:1">
      <c r="A2498" s="22">
        <v>45518</v>
      </c>
    </row>
    <row r="2499" spans="1:1">
      <c r="A2499" s="22">
        <v>45519</v>
      </c>
    </row>
    <row r="2500" spans="1:1">
      <c r="A2500" s="22">
        <v>45520</v>
      </c>
    </row>
    <row r="2501" spans="1:1">
      <c r="A2501" s="22">
        <v>45523</v>
      </c>
    </row>
    <row r="2502" spans="1:1">
      <c r="A2502" s="22">
        <v>45524</v>
      </c>
    </row>
    <row r="2503" spans="1:1">
      <c r="A2503" s="22">
        <v>45525</v>
      </c>
    </row>
    <row r="2504" spans="1:1">
      <c r="A2504" s="22">
        <v>45526</v>
      </c>
    </row>
    <row r="2505" spans="1:1">
      <c r="A2505" s="22">
        <v>45527</v>
      </c>
    </row>
    <row r="2506" spans="1:1">
      <c r="A2506" s="22">
        <v>45530</v>
      </c>
    </row>
    <row r="2507" spans="1:1">
      <c r="A2507" s="22">
        <v>45531</v>
      </c>
    </row>
    <row r="2508" spans="1:1">
      <c r="A2508" s="22">
        <v>45532</v>
      </c>
    </row>
    <row r="2509" spans="1:1">
      <c r="A2509" s="22">
        <v>45533</v>
      </c>
    </row>
    <row r="2510" spans="1:1">
      <c r="A2510" s="22">
        <v>45534</v>
      </c>
    </row>
    <row r="2511" spans="1:1">
      <c r="A2511" s="22">
        <v>45538</v>
      </c>
    </row>
    <row r="2512" spans="1:1">
      <c r="A2512" s="22">
        <v>45539</v>
      </c>
    </row>
    <row r="2513" spans="1:1">
      <c r="A2513" s="22">
        <v>45540</v>
      </c>
    </row>
    <row r="2514" spans="1:1">
      <c r="A2514" s="22">
        <v>45541</v>
      </c>
    </row>
    <row r="2515" spans="1:1">
      <c r="A2515" s="22">
        <v>45544</v>
      </c>
    </row>
    <row r="2516" spans="1:1">
      <c r="A2516" s="22">
        <v>45545</v>
      </c>
    </row>
    <row r="2517" spans="1:1">
      <c r="A2517" s="22">
        <v>45546</v>
      </c>
    </row>
    <row r="2518" spans="1:1">
      <c r="A2518" s="22">
        <v>45547</v>
      </c>
    </row>
    <row r="2519" spans="1:1">
      <c r="A2519" s="22">
        <v>45548</v>
      </c>
    </row>
    <row r="2520" spans="1:1">
      <c r="A2520" s="22">
        <v>45551</v>
      </c>
    </row>
    <row r="2521" spans="1:1">
      <c r="A2521" s="22">
        <v>45552</v>
      </c>
    </row>
    <row r="2522" spans="1:1">
      <c r="A2522" s="22">
        <v>45553</v>
      </c>
    </row>
    <row r="2523" spans="1:1">
      <c r="A2523" s="22">
        <v>45554</v>
      </c>
    </row>
    <row r="2524" spans="1:1">
      <c r="A2524" s="22">
        <v>45555</v>
      </c>
    </row>
    <row r="2525" spans="1:1">
      <c r="A2525" s="22">
        <v>45558</v>
      </c>
    </row>
    <row r="2526" spans="1:1">
      <c r="A2526" s="22">
        <v>45559</v>
      </c>
    </row>
    <row r="2527" spans="1:1">
      <c r="A2527" s="22">
        <v>45560</v>
      </c>
    </row>
    <row r="2528" spans="1:1">
      <c r="A2528" s="22">
        <v>45561</v>
      </c>
    </row>
    <row r="2529" spans="1:1">
      <c r="A2529" s="22">
        <v>45562</v>
      </c>
    </row>
    <row r="2530" spans="1:1">
      <c r="A2530" s="22">
        <v>45565</v>
      </c>
    </row>
    <row r="2531" spans="1:1">
      <c r="A2531" s="22">
        <v>45566</v>
      </c>
    </row>
    <row r="2532" spans="1:1">
      <c r="A2532" s="22">
        <v>45567</v>
      </c>
    </row>
    <row r="2533" spans="1:1">
      <c r="A2533" s="22">
        <v>45568</v>
      </c>
    </row>
    <row r="2534" spans="1:1">
      <c r="A2534" s="22">
        <v>45569</v>
      </c>
    </row>
    <row r="2535" spans="1:1">
      <c r="A2535" s="22">
        <v>45572</v>
      </c>
    </row>
    <row r="2536" spans="1:1">
      <c r="A2536" s="22">
        <v>45573</v>
      </c>
    </row>
    <row r="2537" spans="1:1">
      <c r="A2537" s="22">
        <v>45574</v>
      </c>
    </row>
    <row r="2538" spans="1:1">
      <c r="A2538" s="22">
        <v>45575</v>
      </c>
    </row>
    <row r="2539" spans="1:1">
      <c r="A2539" s="22">
        <v>45576</v>
      </c>
    </row>
    <row r="2540" spans="1:1">
      <c r="A2540" s="22">
        <v>45579</v>
      </c>
    </row>
    <row r="2541" spans="1:1">
      <c r="A2541" s="22">
        <v>45580</v>
      </c>
    </row>
    <row r="2542" spans="1:1">
      <c r="A2542" s="22">
        <v>45581</v>
      </c>
    </row>
    <row r="2543" spans="1:1">
      <c r="A2543" s="22">
        <v>45582</v>
      </c>
    </row>
    <row r="2544" spans="1:1">
      <c r="A2544" s="22">
        <v>45583</v>
      </c>
    </row>
    <row r="2545" spans="1:1">
      <c r="A2545" s="22">
        <v>45586</v>
      </c>
    </row>
    <row r="2546" spans="1:1">
      <c r="A2546" s="22">
        <v>45587</v>
      </c>
    </row>
    <row r="2547" spans="1:1">
      <c r="A2547" s="22">
        <v>45588</v>
      </c>
    </row>
    <row r="2548" spans="1:1">
      <c r="A2548" s="22">
        <v>45589</v>
      </c>
    </row>
    <row r="2549" spans="1:1">
      <c r="A2549" s="22">
        <v>45590</v>
      </c>
    </row>
    <row r="2550" spans="1:1">
      <c r="A2550" s="22">
        <v>45593</v>
      </c>
    </row>
    <row r="2551" spans="1:1">
      <c r="A2551" s="22">
        <v>45594</v>
      </c>
    </row>
    <row r="2552" spans="1:1">
      <c r="A2552" s="22">
        <v>45595</v>
      </c>
    </row>
    <row r="2553" spans="1:1">
      <c r="A2553" s="22">
        <v>45596</v>
      </c>
    </row>
    <row r="2554" spans="1:1">
      <c r="A2554" s="22">
        <v>45597</v>
      </c>
    </row>
    <row r="2555" spans="1:1">
      <c r="A2555" s="22">
        <v>45600</v>
      </c>
    </row>
    <row r="2556" spans="1:1">
      <c r="A2556" s="22">
        <v>45601</v>
      </c>
    </row>
    <row r="2557" spans="1:1">
      <c r="A2557" s="22">
        <v>45602</v>
      </c>
    </row>
    <row r="2558" spans="1:1">
      <c r="A2558" s="22">
        <v>45603</v>
      </c>
    </row>
    <row r="2559" spans="1:1">
      <c r="A2559" s="22">
        <v>45604</v>
      </c>
    </row>
    <row r="2560" spans="1:1">
      <c r="A2560" s="22">
        <v>45607</v>
      </c>
    </row>
    <row r="2561" spans="1:1">
      <c r="A2561" s="22">
        <v>45608</v>
      </c>
    </row>
    <row r="2562" spans="1:1">
      <c r="A2562" s="22">
        <v>45609</v>
      </c>
    </row>
    <row r="2563" spans="1:1">
      <c r="A2563" s="22">
        <v>45610</v>
      </c>
    </row>
    <row r="2564" spans="1:1">
      <c r="A2564" s="22">
        <v>45611</v>
      </c>
    </row>
    <row r="2565" spans="1:1">
      <c r="A2565" s="22">
        <v>45614</v>
      </c>
    </row>
    <row r="2566" spans="1:1">
      <c r="A2566" s="22">
        <v>45615</v>
      </c>
    </row>
    <row r="2567" spans="1:1">
      <c r="A2567" s="22">
        <v>45616</v>
      </c>
    </row>
    <row r="2568" spans="1:1">
      <c r="A2568" s="22">
        <v>45617</v>
      </c>
    </row>
    <row r="2569" spans="1:1">
      <c r="A2569" s="22">
        <v>45618</v>
      </c>
    </row>
    <row r="2570" spans="1:1">
      <c r="A2570" s="22">
        <v>45621</v>
      </c>
    </row>
    <row r="2571" spans="1:1">
      <c r="A2571" s="22">
        <v>45622</v>
      </c>
    </row>
    <row r="2572" spans="1:1">
      <c r="A2572" s="22">
        <v>45623</v>
      </c>
    </row>
    <row r="2573" spans="1:1">
      <c r="A2573" s="22">
        <v>45625</v>
      </c>
    </row>
    <row r="2574" spans="1:1">
      <c r="A2574" s="22">
        <v>45628</v>
      </c>
    </row>
    <row r="2575" spans="1:1">
      <c r="A2575" s="22">
        <v>45629</v>
      </c>
    </row>
    <row r="2576" spans="1:1">
      <c r="A2576" s="22">
        <v>45630</v>
      </c>
    </row>
    <row r="2577" spans="1:1">
      <c r="A2577" s="22">
        <v>45631</v>
      </c>
    </row>
    <row r="2578" spans="1:1">
      <c r="A2578" s="22">
        <v>45632</v>
      </c>
    </row>
    <row r="2579" spans="1:1">
      <c r="A2579" s="22">
        <v>45635</v>
      </c>
    </row>
    <row r="2580" spans="1:1">
      <c r="A2580" s="22">
        <v>45636</v>
      </c>
    </row>
    <row r="2581" spans="1:1">
      <c r="A2581" s="22">
        <v>45637</v>
      </c>
    </row>
    <row r="2582" spans="1:1">
      <c r="A2582" s="22">
        <v>45638</v>
      </c>
    </row>
    <row r="2583" spans="1:1">
      <c r="A2583" s="22">
        <v>45639</v>
      </c>
    </row>
    <row r="2584" spans="1:1">
      <c r="A2584" s="22">
        <v>45642</v>
      </c>
    </row>
    <row r="2585" spans="1:1">
      <c r="A2585" s="22">
        <v>45643</v>
      </c>
    </row>
    <row r="2586" spans="1:1">
      <c r="A2586" s="22">
        <v>45644</v>
      </c>
    </row>
    <row r="2587" spans="1:1">
      <c r="A2587" s="22">
        <v>45645</v>
      </c>
    </row>
    <row r="2588" spans="1:1">
      <c r="A2588" s="22">
        <v>45646</v>
      </c>
    </row>
    <row r="2589" spans="1:1">
      <c r="A2589" s="22">
        <v>45649</v>
      </c>
    </row>
    <row r="2590" spans="1:1">
      <c r="A2590" s="22">
        <v>45650</v>
      </c>
    </row>
    <row r="2591" spans="1:1">
      <c r="A2591" s="22">
        <v>45652</v>
      </c>
    </row>
    <row r="2592" spans="1:1">
      <c r="A2592" s="22">
        <v>45653</v>
      </c>
    </row>
    <row r="2593" spans="1:3">
      <c r="A2593" s="22">
        <v>45656</v>
      </c>
    </row>
    <row r="2594" spans="1:3">
      <c r="A2594" s="22">
        <v>45657</v>
      </c>
    </row>
    <row r="2595" spans="1:3">
      <c r="A2595" s="23" t="s">
        <v>3</v>
      </c>
      <c r="B2595">
        <v>8159941.0427636066</v>
      </c>
      <c r="C2595">
        <v>5980184.1299956515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321"/>
  <sheetViews>
    <sheetView tabSelected="1" workbookViewId="0">
      <pane xSplit="1" ySplit="6" topLeftCell="B2707" activePane="bottomRight" state="frozen"/>
      <selection pane="topRight" activeCell="B1" sqref="B1"/>
      <selection pane="bottomLeft" activeCell="A5" sqref="A5"/>
      <selection pane="bottomRight" activeCell="M5" sqref="M5"/>
    </sheetView>
  </sheetViews>
  <sheetFormatPr defaultRowHeight="15"/>
  <cols>
    <col min="1" max="2" width="12" style="1" customWidth="1"/>
    <col min="3" max="3" width="15.7109375" customWidth="1"/>
    <col min="4" max="4" width="18" style="8" customWidth="1"/>
    <col min="5" max="8" width="18" style="9" customWidth="1"/>
    <col min="9" max="14" width="12" customWidth="1"/>
    <col min="15" max="15" width="12.7109375" bestFit="1" customWidth="1"/>
    <col min="17" max="17" width="9.7109375" bestFit="1" customWidth="1"/>
    <col min="18" max="18" width="10.140625" style="18" bestFit="1" customWidth="1"/>
    <col min="19" max="19" width="10.7109375" bestFit="1" customWidth="1"/>
    <col min="21" max="21" width="14.140625" customWidth="1"/>
    <col min="22" max="22" width="11.7109375" customWidth="1"/>
  </cols>
  <sheetData>
    <row r="1" spans="1:16">
      <c r="A1" s="1" t="str">
        <f>Readme!A1</f>
        <v>© 2024 VH2 LLC </v>
      </c>
      <c r="C1" s="28">
        <f>-0.07/365</f>
        <v>-1.9178082191780824E-4</v>
      </c>
      <c r="D1" s="16">
        <f>0.0185/365</f>
        <v>5.0684931506849314E-5</v>
      </c>
      <c r="F1" s="16">
        <f>0.0095/365</f>
        <v>2.6027397260273973E-5</v>
      </c>
      <c r="I1">
        <f>0.01/365</f>
        <v>2.7397260273972603E-5</v>
      </c>
    </row>
    <row r="2" spans="1:16">
      <c r="D2" s="15">
        <f>1.0232*1.022</f>
        <v>1.0457104000000002</v>
      </c>
      <c r="F2" s="9">
        <f>0.324*1</f>
        <v>0.32400000000000001</v>
      </c>
      <c r="G2" s="9" t="s">
        <v>60</v>
      </c>
      <c r="J2" s="40">
        <v>44105</v>
      </c>
      <c r="O2" s="2"/>
      <c r="P2" s="2"/>
    </row>
    <row r="3" spans="1:16">
      <c r="D3" s="2" t="s">
        <v>4</v>
      </c>
      <c r="J3">
        <f>VLOOKUP($J$2,Master!$A$2:$G$10000,MATCH(B6,A6:G6,0),0)</f>
        <v>10795.254883</v>
      </c>
      <c r="K3">
        <f>VLOOKUP($J$2,Master!$A$2:$G$10000,MATCH(G6,B6:H6,0),0)</f>
        <v>7.0889641450510599</v>
      </c>
      <c r="L3">
        <f>VLOOKUP($J$2,Master!$A$2:$G$10000,MATCH(C6,$A$6:$I$6,0),0)</f>
        <v>65.400000000000006</v>
      </c>
      <c r="M3">
        <f>VLOOKUP($J$2,Master!$A$2:$G$10000,MATCH(D6,$A$6:$I$6,0),0)</f>
        <v>10.227799461568358</v>
      </c>
    </row>
    <row r="4" spans="1:16">
      <c r="D4" s="15">
        <v>1</v>
      </c>
      <c r="J4">
        <f>100/J3</f>
        <v>9.2633292204593147E-3</v>
      </c>
      <c r="K4">
        <f>100/K3</f>
        <v>14.106433317173975</v>
      </c>
      <c r="L4">
        <f>100/L3</f>
        <v>1.5290519877675839</v>
      </c>
      <c r="M4">
        <f>100/M3</f>
        <v>9.7772742197142897</v>
      </c>
    </row>
    <row r="6" spans="1:16">
      <c r="A6" s="1" t="s">
        <v>0</v>
      </c>
      <c r="B6" s="1" t="s">
        <v>29</v>
      </c>
      <c r="C6" t="s">
        <v>22</v>
      </c>
      <c r="D6" s="8" t="s">
        <v>19</v>
      </c>
      <c r="E6" s="9" t="s">
        <v>27</v>
      </c>
      <c r="F6" s="9" t="s">
        <v>43</v>
      </c>
      <c r="G6" s="9" t="s">
        <v>42</v>
      </c>
      <c r="H6" s="9" t="s">
        <v>55</v>
      </c>
      <c r="I6" t="s">
        <v>15</v>
      </c>
      <c r="J6" t="s">
        <v>40</v>
      </c>
      <c r="K6" t="s">
        <v>41</v>
      </c>
      <c r="L6" t="s">
        <v>50</v>
      </c>
      <c r="M6" t="s">
        <v>61</v>
      </c>
      <c r="N6" t="s">
        <v>49</v>
      </c>
      <c r="O6" t="s">
        <v>1</v>
      </c>
    </row>
    <row r="7" spans="1:16">
      <c r="A7" s="1">
        <v>40178</v>
      </c>
      <c r="B7" t="str">
        <f>IFERROR(VLOOKUP($A7,'BTC-Web'!$A$2:$H$10000,2,0),"")</f>
        <v/>
      </c>
      <c r="D7" s="2"/>
      <c r="I7">
        <f>ROW()</f>
        <v>7</v>
      </c>
      <c r="N7">
        <f>VLOOKUP(A7,Tbills!$B$4:$C$10000,2,1)</f>
        <v>0.11</v>
      </c>
    </row>
    <row r="8" spans="1:16">
      <c r="A8" s="1">
        <v>40182</v>
      </c>
      <c r="B8" t="str">
        <f>IFERROR(VLOOKUP($A8,'BTC-Web'!$A$2:$H$10000,2,0),"")</f>
        <v/>
      </c>
      <c r="D8" s="2"/>
      <c r="F8" s="2"/>
      <c r="I8">
        <f>ROW()</f>
        <v>8</v>
      </c>
      <c r="N8">
        <f>VLOOKUP(A8,Tbills!$B$4:$C$10000,2,1)</f>
        <v>0.08</v>
      </c>
    </row>
    <row r="9" spans="1:16">
      <c r="A9" s="1">
        <v>40183</v>
      </c>
      <c r="B9" t="str">
        <f>IFERROR(VLOOKUP($A9,'BTC-Web'!$A$2:$H$10000,2,0),"")</f>
        <v/>
      </c>
      <c r="D9" s="2"/>
      <c r="F9" s="2"/>
      <c r="I9">
        <f>ROW()</f>
        <v>9</v>
      </c>
      <c r="N9">
        <f>VLOOKUP(A9,Tbills!$B$4:$C$10000,2,1)</f>
        <v>0.08</v>
      </c>
    </row>
    <row r="10" spans="1:16">
      <c r="A10" s="1">
        <v>40184</v>
      </c>
      <c r="B10" t="str">
        <f>IFERROR(VLOOKUP($A10,'BTC-Web'!$A$2:$H$10000,2,0),"")</f>
        <v/>
      </c>
      <c r="D10" s="2"/>
      <c r="F10" s="2"/>
      <c r="I10">
        <f>ROW()</f>
        <v>10</v>
      </c>
      <c r="N10">
        <f>VLOOKUP(A10,Tbills!$B$4:$C$10000,2,1)</f>
        <v>0.08</v>
      </c>
    </row>
    <row r="11" spans="1:16">
      <c r="A11" s="1">
        <v>40185</v>
      </c>
      <c r="B11" t="str">
        <f>IFERROR(VLOOKUP($A11,'BTC-Web'!$A$2:$H$10000,2,0),"")</f>
        <v/>
      </c>
      <c r="D11" s="2"/>
      <c r="F11" s="2"/>
      <c r="I11">
        <f>ROW()</f>
        <v>11</v>
      </c>
      <c r="N11">
        <f>VLOOKUP(A11,Tbills!$B$4:$C$10000,2,1)</f>
        <v>0.08</v>
      </c>
    </row>
    <row r="12" spans="1:16">
      <c r="A12" s="1">
        <v>40186</v>
      </c>
      <c r="B12" t="str">
        <f>IFERROR(VLOOKUP($A12,'BTC-Web'!$A$2:$H$10000,2,0),"")</f>
        <v/>
      </c>
      <c r="D12" s="2"/>
      <c r="F12" s="2"/>
      <c r="I12">
        <f>ROW()</f>
        <v>12</v>
      </c>
      <c r="N12">
        <f>VLOOKUP(A12,Tbills!$B$4:$C$10000,2,1)</f>
        <v>0.08</v>
      </c>
    </row>
    <row r="13" spans="1:16">
      <c r="A13" s="1">
        <v>40189</v>
      </c>
      <c r="B13" t="str">
        <f>IFERROR(VLOOKUP($A13,'BTC-Web'!$A$2:$H$10000,2,0),"")</f>
        <v/>
      </c>
      <c r="D13" s="2"/>
      <c r="F13" s="2"/>
      <c r="I13">
        <f>ROW()</f>
        <v>13</v>
      </c>
      <c r="N13">
        <f>VLOOKUP(A13,Tbills!$B$4:$C$10000,2,1)</f>
        <v>0.04</v>
      </c>
    </row>
    <row r="14" spans="1:16">
      <c r="A14" s="1">
        <v>40190</v>
      </c>
      <c r="B14" t="str">
        <f>IFERROR(VLOOKUP($A14,'BTC-Web'!$A$2:$H$10000,2,0),"")</f>
        <v/>
      </c>
      <c r="D14" s="2"/>
      <c r="F14" s="2"/>
      <c r="I14">
        <f>ROW()</f>
        <v>14</v>
      </c>
      <c r="N14">
        <f>VLOOKUP(A14,Tbills!$B$4:$C$10000,2,1)</f>
        <v>0.04</v>
      </c>
    </row>
    <row r="15" spans="1:16">
      <c r="A15" s="1">
        <v>40191</v>
      </c>
      <c r="B15" t="str">
        <f>IFERROR(VLOOKUP($A15,'BTC-Web'!$A$2:$H$10000,2,0),"")</f>
        <v/>
      </c>
      <c r="D15" s="2"/>
      <c r="F15" s="2"/>
      <c r="I15">
        <f>ROW()</f>
        <v>15</v>
      </c>
      <c r="N15">
        <f>VLOOKUP(A15,Tbills!$B$4:$C$10000,2,1)</f>
        <v>0.04</v>
      </c>
    </row>
    <row r="16" spans="1:16">
      <c r="A16" s="1">
        <v>40192</v>
      </c>
      <c r="B16" t="str">
        <f>IFERROR(VLOOKUP($A16,'BTC-Web'!$A$2:$H$10000,2,0),"")</f>
        <v/>
      </c>
      <c r="D16" s="2"/>
      <c r="F16" s="2"/>
      <c r="I16">
        <f>ROW()</f>
        <v>16</v>
      </c>
      <c r="N16">
        <f>VLOOKUP(A16,Tbills!$B$4:$C$10000,2,1)</f>
        <v>0.04</v>
      </c>
    </row>
    <row r="17" spans="1:14">
      <c r="A17" s="1">
        <v>40193</v>
      </c>
      <c r="B17" t="str">
        <f>IFERROR(VLOOKUP($A17,'BTC-Web'!$A$2:$H$10000,2,0),"")</f>
        <v/>
      </c>
      <c r="D17" s="2"/>
      <c r="F17" s="2"/>
      <c r="I17">
        <f>ROW()</f>
        <v>17</v>
      </c>
      <c r="N17">
        <f>VLOOKUP(A17,Tbills!$B$4:$C$10000,2,1)</f>
        <v>0.04</v>
      </c>
    </row>
    <row r="18" spans="1:14">
      <c r="A18" s="1">
        <v>40197</v>
      </c>
      <c r="B18" t="str">
        <f>IFERROR(VLOOKUP($A18,'BTC-Web'!$A$2:$H$10000,2,0),"")</f>
        <v/>
      </c>
      <c r="D18" s="2"/>
      <c r="F18" s="2"/>
      <c r="I18">
        <f>ROW()</f>
        <v>18</v>
      </c>
      <c r="N18">
        <f>VLOOKUP(A18,Tbills!$B$4:$C$10000,2,1)</f>
        <v>0.06</v>
      </c>
    </row>
    <row r="19" spans="1:14">
      <c r="A19" s="1">
        <v>40198</v>
      </c>
      <c r="B19" t="str">
        <f>IFERROR(VLOOKUP($A19,'BTC-Web'!$A$2:$H$10000,2,0),"")</f>
        <v/>
      </c>
      <c r="D19" s="2"/>
      <c r="F19" s="2"/>
      <c r="I19">
        <f>ROW()</f>
        <v>19</v>
      </c>
      <c r="N19">
        <f>VLOOKUP(A19,Tbills!$B$4:$C$10000,2,1)</f>
        <v>0.06</v>
      </c>
    </row>
    <row r="20" spans="1:14">
      <c r="A20" s="1">
        <v>40199</v>
      </c>
      <c r="B20" t="str">
        <f>IFERROR(VLOOKUP($A20,'BTC-Web'!$A$2:$H$10000,2,0),"")</f>
        <v/>
      </c>
      <c r="D20" s="2"/>
      <c r="F20" s="2"/>
      <c r="I20">
        <f>ROW()</f>
        <v>20</v>
      </c>
      <c r="N20">
        <f>VLOOKUP(A20,Tbills!$B$4:$C$10000,2,1)</f>
        <v>0.06</v>
      </c>
    </row>
    <row r="21" spans="1:14">
      <c r="A21" s="1">
        <v>40200</v>
      </c>
      <c r="B21" t="str">
        <f>IFERROR(VLOOKUP($A21,'BTC-Web'!$A$2:$H$10000,2,0),"")</f>
        <v/>
      </c>
      <c r="D21" s="2"/>
      <c r="F21" s="2"/>
      <c r="I21">
        <f>ROW()</f>
        <v>21</v>
      </c>
      <c r="N21">
        <f>VLOOKUP(A21,Tbills!$B$4:$C$10000,2,1)</f>
        <v>0.06</v>
      </c>
    </row>
    <row r="22" spans="1:14">
      <c r="A22" s="1">
        <v>40203</v>
      </c>
      <c r="B22" t="str">
        <f>IFERROR(VLOOKUP($A22,'BTC-Web'!$A$2:$H$10000,2,0),"")</f>
        <v/>
      </c>
      <c r="D22" s="2"/>
      <c r="F22" s="2"/>
      <c r="I22">
        <f>ROW()</f>
        <v>22</v>
      </c>
      <c r="N22">
        <f>VLOOKUP(A22,Tbills!$B$4:$C$10000,2,1)</f>
        <v>5.5E-2</v>
      </c>
    </row>
    <row r="23" spans="1:14">
      <c r="A23" s="1">
        <v>40204</v>
      </c>
      <c r="B23" t="str">
        <f>IFERROR(VLOOKUP($A23,'BTC-Web'!$A$2:$H$10000,2,0),"")</f>
        <v/>
      </c>
      <c r="D23" s="2"/>
      <c r="F23" s="2"/>
      <c r="I23">
        <f>ROW()</f>
        <v>23</v>
      </c>
      <c r="N23">
        <f>VLOOKUP(A23,Tbills!$B$4:$C$10000,2,1)</f>
        <v>5.5E-2</v>
      </c>
    </row>
    <row r="24" spans="1:14">
      <c r="A24" s="1">
        <v>40205</v>
      </c>
      <c r="B24" t="str">
        <f>IFERROR(VLOOKUP($A24,'BTC-Web'!$A$2:$H$10000,2,0),"")</f>
        <v/>
      </c>
      <c r="D24" s="2"/>
      <c r="F24" s="2"/>
      <c r="I24">
        <f>ROW()</f>
        <v>24</v>
      </c>
      <c r="N24">
        <f>VLOOKUP(A24,Tbills!$B$4:$C$10000,2,1)</f>
        <v>5.5E-2</v>
      </c>
    </row>
    <row r="25" spans="1:14">
      <c r="A25" s="1">
        <v>40206</v>
      </c>
      <c r="B25" t="str">
        <f>IFERROR(VLOOKUP($A25,'BTC-Web'!$A$2:$H$10000,2,0),"")</f>
        <v/>
      </c>
      <c r="D25" s="2"/>
      <c r="F25" s="2"/>
      <c r="I25">
        <f>ROW()</f>
        <v>25</v>
      </c>
      <c r="N25">
        <f>VLOOKUP(A25,Tbills!$B$4:$C$10000,2,1)</f>
        <v>5.5E-2</v>
      </c>
    </row>
    <row r="26" spans="1:14">
      <c r="A26" s="1">
        <v>40207</v>
      </c>
      <c r="B26" t="str">
        <f>IFERROR(VLOOKUP($A26,'BTC-Web'!$A$2:$H$10000,2,0),"")</f>
        <v/>
      </c>
      <c r="D26" s="2"/>
      <c r="F26" s="2"/>
      <c r="I26">
        <f>ROW()</f>
        <v>26</v>
      </c>
      <c r="N26">
        <f>VLOOKUP(A26,Tbills!$B$4:$C$10000,2,1)</f>
        <v>5.5E-2</v>
      </c>
    </row>
    <row r="27" spans="1:14">
      <c r="A27" s="1">
        <v>40210</v>
      </c>
      <c r="B27" t="str">
        <f>IFERROR(VLOOKUP($A27,'BTC-Web'!$A$2:$H$10000,2,0),"")</f>
        <v/>
      </c>
      <c r="D27" s="2"/>
      <c r="F27" s="2"/>
      <c r="I27">
        <f>ROW()</f>
        <v>27</v>
      </c>
      <c r="N27">
        <f>VLOOKUP(A27,Tbills!$B$4:$C$10000,2,1)</f>
        <v>9.5000000000000001E-2</v>
      </c>
    </row>
    <row r="28" spans="1:14">
      <c r="A28" s="1">
        <v>40211</v>
      </c>
      <c r="B28" t="str">
        <f>IFERROR(VLOOKUP($A28,'BTC-Web'!$A$2:$H$10000,2,0),"")</f>
        <v/>
      </c>
      <c r="D28" s="2"/>
      <c r="F28" s="2"/>
      <c r="I28">
        <f>ROW()</f>
        <v>28</v>
      </c>
      <c r="N28">
        <f>VLOOKUP(A28,Tbills!$B$4:$C$10000,2,1)</f>
        <v>9.5000000000000001E-2</v>
      </c>
    </row>
    <row r="29" spans="1:14">
      <c r="A29" s="1">
        <v>40212</v>
      </c>
      <c r="B29" t="str">
        <f>IFERROR(VLOOKUP($A29,'BTC-Web'!$A$2:$H$10000,2,0),"")</f>
        <v/>
      </c>
      <c r="D29" s="2"/>
      <c r="F29" s="2"/>
      <c r="I29">
        <f>ROW()</f>
        <v>29</v>
      </c>
      <c r="N29">
        <f>VLOOKUP(A29,Tbills!$B$4:$C$10000,2,1)</f>
        <v>9.5000000000000001E-2</v>
      </c>
    </row>
    <row r="30" spans="1:14">
      <c r="A30" s="1">
        <v>40213</v>
      </c>
      <c r="B30" t="str">
        <f>IFERROR(VLOOKUP($A30,'BTC-Web'!$A$2:$H$10000,2,0),"")</f>
        <v/>
      </c>
      <c r="D30" s="2"/>
      <c r="F30" s="2"/>
      <c r="I30">
        <f>ROW()</f>
        <v>30</v>
      </c>
      <c r="N30">
        <f>VLOOKUP(A30,Tbills!$B$4:$C$10000,2,1)</f>
        <v>9.5000000000000001E-2</v>
      </c>
    </row>
    <row r="31" spans="1:14">
      <c r="A31" s="1">
        <v>40214</v>
      </c>
      <c r="B31" t="str">
        <f>IFERROR(VLOOKUP($A31,'BTC-Web'!$A$2:$H$10000,2,0),"")</f>
        <v/>
      </c>
      <c r="D31" s="2"/>
      <c r="F31" s="2"/>
      <c r="I31">
        <f>ROW()</f>
        <v>31</v>
      </c>
      <c r="N31">
        <f>VLOOKUP(A31,Tbills!$B$4:$C$10000,2,1)</f>
        <v>9.5000000000000001E-2</v>
      </c>
    </row>
    <row r="32" spans="1:14">
      <c r="A32" s="1">
        <v>40217</v>
      </c>
      <c r="B32" t="str">
        <f>IFERROR(VLOOKUP($A32,'BTC-Web'!$A$2:$H$10000,2,0),"")</f>
        <v/>
      </c>
      <c r="D32" s="2"/>
      <c r="F32" s="2"/>
      <c r="I32">
        <f>ROW()</f>
        <v>32</v>
      </c>
      <c r="N32">
        <f>VLOOKUP(A32,Tbills!$B$4:$C$10000,2,1)</f>
        <v>0.11</v>
      </c>
    </row>
    <row r="33" spans="1:14">
      <c r="A33" s="1">
        <v>40218</v>
      </c>
      <c r="B33" t="str">
        <f>IFERROR(VLOOKUP($A33,'BTC-Web'!$A$2:$H$10000,2,0),"")</f>
        <v/>
      </c>
      <c r="D33" s="2"/>
      <c r="F33" s="2"/>
      <c r="I33">
        <f>ROW()</f>
        <v>33</v>
      </c>
      <c r="N33">
        <f>VLOOKUP(A33,Tbills!$B$4:$C$10000,2,1)</f>
        <v>0.11</v>
      </c>
    </row>
    <row r="34" spans="1:14">
      <c r="A34" s="1">
        <v>40219</v>
      </c>
      <c r="B34" t="str">
        <f>IFERROR(VLOOKUP($A34,'BTC-Web'!$A$2:$H$10000,2,0),"")</f>
        <v/>
      </c>
      <c r="D34" s="2"/>
      <c r="F34" s="2"/>
      <c r="I34">
        <f>ROW()</f>
        <v>34</v>
      </c>
      <c r="N34">
        <f>VLOOKUP(A34,Tbills!$B$4:$C$10000,2,1)</f>
        <v>0.11</v>
      </c>
    </row>
    <row r="35" spans="1:14">
      <c r="A35" s="1">
        <v>40220</v>
      </c>
      <c r="B35" t="str">
        <f>IFERROR(VLOOKUP($A35,'BTC-Web'!$A$2:$H$10000,2,0),"")</f>
        <v/>
      </c>
      <c r="D35" s="2"/>
      <c r="F35" s="2"/>
      <c r="I35">
        <f>ROW()</f>
        <v>35</v>
      </c>
      <c r="N35">
        <f>VLOOKUP(A35,Tbills!$B$4:$C$10000,2,1)</f>
        <v>0.11</v>
      </c>
    </row>
    <row r="36" spans="1:14">
      <c r="A36" s="1">
        <v>40221</v>
      </c>
      <c r="B36" t="str">
        <f>IFERROR(VLOOKUP($A36,'BTC-Web'!$A$2:$H$10000,2,0),"")</f>
        <v/>
      </c>
      <c r="D36" s="2"/>
      <c r="F36" s="2"/>
      <c r="I36">
        <f>ROW()</f>
        <v>36</v>
      </c>
      <c r="N36">
        <f>VLOOKUP(A36,Tbills!$B$4:$C$10000,2,1)</f>
        <v>0.11</v>
      </c>
    </row>
    <row r="37" spans="1:14">
      <c r="A37" s="1">
        <v>40225</v>
      </c>
      <c r="B37" t="str">
        <f>IFERROR(VLOOKUP($A37,'BTC-Web'!$A$2:$H$10000,2,0),"")</f>
        <v/>
      </c>
      <c r="D37" s="2"/>
      <c r="F37" s="2"/>
      <c r="I37">
        <f>ROW()</f>
        <v>37</v>
      </c>
      <c r="N37">
        <f>VLOOKUP(A37,Tbills!$B$4:$C$10000,2,1)</f>
        <v>0.1</v>
      </c>
    </row>
    <row r="38" spans="1:14">
      <c r="A38" s="1">
        <v>40226</v>
      </c>
      <c r="B38" t="str">
        <f>IFERROR(VLOOKUP($A38,'BTC-Web'!$A$2:$H$10000,2,0),"")</f>
        <v/>
      </c>
      <c r="D38" s="2"/>
      <c r="F38" s="2"/>
      <c r="I38">
        <f>ROW()</f>
        <v>38</v>
      </c>
      <c r="N38">
        <f>VLOOKUP(A38,Tbills!$B$4:$C$10000,2,1)</f>
        <v>0.1</v>
      </c>
    </row>
    <row r="39" spans="1:14">
      <c r="A39" s="1">
        <v>40227</v>
      </c>
      <c r="B39" t="str">
        <f>IFERROR(VLOOKUP($A39,'BTC-Web'!$A$2:$H$10000,2,0),"")</f>
        <v/>
      </c>
      <c r="D39" s="2"/>
      <c r="F39" s="2"/>
      <c r="I39">
        <f>ROW()</f>
        <v>39</v>
      </c>
      <c r="N39">
        <f>VLOOKUP(A39,Tbills!$B$4:$C$10000,2,1)</f>
        <v>0.1</v>
      </c>
    </row>
    <row r="40" spans="1:14">
      <c r="A40" s="1">
        <v>40228</v>
      </c>
      <c r="B40" t="str">
        <f>IFERROR(VLOOKUP($A40,'BTC-Web'!$A$2:$H$10000,2,0),"")</f>
        <v/>
      </c>
      <c r="D40" s="2"/>
      <c r="F40" s="2"/>
      <c r="I40">
        <f>ROW()</f>
        <v>40</v>
      </c>
      <c r="N40">
        <f>VLOOKUP(A40,Tbills!$B$4:$C$10000,2,1)</f>
        <v>0.1</v>
      </c>
    </row>
    <row r="41" spans="1:14">
      <c r="A41" s="1">
        <v>40231</v>
      </c>
      <c r="B41" t="str">
        <f>IFERROR(VLOOKUP($A41,'BTC-Web'!$A$2:$H$10000,2,0),"")</f>
        <v/>
      </c>
      <c r="D41" s="2"/>
      <c r="F41" s="2"/>
      <c r="I41">
        <f>ROW()</f>
        <v>41</v>
      </c>
      <c r="N41">
        <f>VLOOKUP(A41,Tbills!$B$4:$C$10000,2,1)</f>
        <v>0.1</v>
      </c>
    </row>
    <row r="42" spans="1:14">
      <c r="A42" s="1">
        <v>40232</v>
      </c>
      <c r="B42" t="str">
        <f>IFERROR(VLOOKUP($A42,'BTC-Web'!$A$2:$H$10000,2,0),"")</f>
        <v/>
      </c>
      <c r="D42" s="2"/>
      <c r="F42" s="2"/>
      <c r="I42">
        <f>ROW()</f>
        <v>42</v>
      </c>
      <c r="N42">
        <f>VLOOKUP(A42,Tbills!$B$4:$C$10000,2,1)</f>
        <v>0.1</v>
      </c>
    </row>
    <row r="43" spans="1:14">
      <c r="A43" s="1">
        <v>40233</v>
      </c>
      <c r="B43" t="str">
        <f>IFERROR(VLOOKUP($A43,'BTC-Web'!$A$2:$H$10000,2,0),"")</f>
        <v/>
      </c>
      <c r="D43" s="2"/>
      <c r="F43" s="2"/>
      <c r="I43">
        <f>ROW()</f>
        <v>43</v>
      </c>
      <c r="N43">
        <f>VLOOKUP(A43,Tbills!$B$4:$C$10000,2,1)</f>
        <v>0.1</v>
      </c>
    </row>
    <row r="44" spans="1:14">
      <c r="A44" s="1">
        <v>40234</v>
      </c>
      <c r="B44" t="str">
        <f>IFERROR(VLOOKUP($A44,'BTC-Web'!$A$2:$H$10000,2,0),"")</f>
        <v/>
      </c>
      <c r="D44" s="2"/>
      <c r="F44" s="2"/>
      <c r="I44">
        <f>ROW()</f>
        <v>44</v>
      </c>
      <c r="N44">
        <f>VLOOKUP(A44,Tbills!$B$4:$C$10000,2,1)</f>
        <v>0.1</v>
      </c>
    </row>
    <row r="45" spans="1:14">
      <c r="A45" s="1">
        <v>40235</v>
      </c>
      <c r="B45" t="str">
        <f>IFERROR(VLOOKUP($A45,'BTC-Web'!$A$2:$H$10000,2,0),"")</f>
        <v/>
      </c>
      <c r="D45" s="2"/>
      <c r="F45" s="2"/>
      <c r="I45">
        <f>ROW()</f>
        <v>45</v>
      </c>
      <c r="N45">
        <f>VLOOKUP(A45,Tbills!$B$4:$C$10000,2,1)</f>
        <v>0.1</v>
      </c>
    </row>
    <row r="46" spans="1:14">
      <c r="A46" s="1">
        <v>40238</v>
      </c>
      <c r="B46" t="str">
        <f>IFERROR(VLOOKUP($A46,'BTC-Web'!$A$2:$H$10000,2,0),"")</f>
        <v/>
      </c>
      <c r="D46" s="2"/>
      <c r="F46" s="2"/>
      <c r="I46">
        <f>ROW()</f>
        <v>46</v>
      </c>
      <c r="N46">
        <f>VLOOKUP(A46,Tbills!$B$4:$C$10000,2,1)</f>
        <v>0.125</v>
      </c>
    </row>
    <row r="47" spans="1:14">
      <c r="A47" s="1">
        <v>40239</v>
      </c>
      <c r="B47" t="str">
        <f>IFERROR(VLOOKUP($A47,'BTC-Web'!$A$2:$H$10000,2,0),"")</f>
        <v/>
      </c>
      <c r="D47" s="2"/>
      <c r="F47" s="2"/>
      <c r="I47">
        <f>ROW()</f>
        <v>47</v>
      </c>
      <c r="N47">
        <f>VLOOKUP(A47,Tbills!$B$4:$C$10000,2,1)</f>
        <v>0.125</v>
      </c>
    </row>
    <row r="48" spans="1:14">
      <c r="A48" s="1">
        <v>40240</v>
      </c>
      <c r="B48" t="str">
        <f>IFERROR(VLOOKUP($A48,'BTC-Web'!$A$2:$H$10000,2,0),"")</f>
        <v/>
      </c>
      <c r="D48" s="2"/>
      <c r="F48" s="2"/>
      <c r="I48">
        <f>ROW()</f>
        <v>48</v>
      </c>
      <c r="N48">
        <f>VLOOKUP(A48,Tbills!$B$4:$C$10000,2,1)</f>
        <v>0.125</v>
      </c>
    </row>
    <row r="49" spans="1:14">
      <c r="A49" s="1">
        <v>40241</v>
      </c>
      <c r="B49" t="str">
        <f>IFERROR(VLOOKUP($A49,'BTC-Web'!$A$2:$H$10000,2,0),"")</f>
        <v/>
      </c>
      <c r="D49" s="2"/>
      <c r="F49" s="2"/>
      <c r="I49">
        <f>ROW()</f>
        <v>49</v>
      </c>
      <c r="N49">
        <f>VLOOKUP(A49,Tbills!$B$4:$C$10000,2,1)</f>
        <v>0.125</v>
      </c>
    </row>
    <row r="50" spans="1:14">
      <c r="A50" s="1">
        <v>40242</v>
      </c>
      <c r="B50" t="str">
        <f>IFERROR(VLOOKUP($A50,'BTC-Web'!$A$2:$H$10000,2,0),"")</f>
        <v/>
      </c>
      <c r="D50" s="2"/>
      <c r="F50" s="2"/>
      <c r="I50">
        <f>ROW()</f>
        <v>50</v>
      </c>
      <c r="N50">
        <f>VLOOKUP(A50,Tbills!$B$4:$C$10000,2,1)</f>
        <v>0.125</v>
      </c>
    </row>
    <row r="51" spans="1:14">
      <c r="A51" s="1">
        <v>40245</v>
      </c>
      <c r="B51" t="str">
        <f>IFERROR(VLOOKUP($A51,'BTC-Web'!$A$2:$H$10000,2,0),"")</f>
        <v/>
      </c>
      <c r="D51" s="2"/>
      <c r="F51" s="2"/>
      <c r="I51">
        <f>ROW()</f>
        <v>51</v>
      </c>
      <c r="N51">
        <f>VLOOKUP(A51,Tbills!$B$4:$C$10000,2,1)</f>
        <v>0.15</v>
      </c>
    </row>
    <row r="52" spans="1:14">
      <c r="A52" s="1">
        <v>40246</v>
      </c>
      <c r="B52" t="str">
        <f>IFERROR(VLOOKUP($A52,'BTC-Web'!$A$2:$H$10000,2,0),"")</f>
        <v/>
      </c>
      <c r="D52" s="2"/>
      <c r="F52" s="2"/>
      <c r="I52">
        <f>ROW()</f>
        <v>52</v>
      </c>
      <c r="N52">
        <f>VLOOKUP(A52,Tbills!$B$4:$C$10000,2,1)</f>
        <v>0.15</v>
      </c>
    </row>
    <row r="53" spans="1:14">
      <c r="A53" s="1">
        <v>40247</v>
      </c>
      <c r="B53" t="str">
        <f>IFERROR(VLOOKUP($A53,'BTC-Web'!$A$2:$H$10000,2,0),"")</f>
        <v/>
      </c>
      <c r="D53" s="2"/>
      <c r="F53" s="2"/>
      <c r="I53">
        <f>ROW()</f>
        <v>53</v>
      </c>
      <c r="N53">
        <f>VLOOKUP(A53,Tbills!$B$4:$C$10000,2,1)</f>
        <v>0.15</v>
      </c>
    </row>
    <row r="54" spans="1:14">
      <c r="A54" s="1">
        <v>40248</v>
      </c>
      <c r="B54" t="str">
        <f>IFERROR(VLOOKUP($A54,'BTC-Web'!$A$2:$H$10000,2,0),"")</f>
        <v/>
      </c>
      <c r="D54" s="2"/>
      <c r="F54" s="2"/>
      <c r="I54">
        <f>ROW()</f>
        <v>54</v>
      </c>
      <c r="N54">
        <f>VLOOKUP(A54,Tbills!$B$4:$C$10000,2,1)</f>
        <v>0.15</v>
      </c>
    </row>
    <row r="55" spans="1:14">
      <c r="A55" s="1">
        <v>40249</v>
      </c>
      <c r="B55" t="str">
        <f>IFERROR(VLOOKUP($A55,'BTC-Web'!$A$2:$H$10000,2,0),"")</f>
        <v/>
      </c>
      <c r="D55" s="2"/>
      <c r="F55" s="2"/>
      <c r="I55">
        <f>ROW()</f>
        <v>55</v>
      </c>
      <c r="N55">
        <f>VLOOKUP(A55,Tbills!$B$4:$C$10000,2,1)</f>
        <v>0.15</v>
      </c>
    </row>
    <row r="56" spans="1:14">
      <c r="A56" s="1">
        <v>40252</v>
      </c>
      <c r="B56" t="str">
        <f>IFERROR(VLOOKUP($A56,'BTC-Web'!$A$2:$H$10000,2,0),"")</f>
        <v/>
      </c>
      <c r="D56" s="2"/>
      <c r="F56" s="2"/>
      <c r="I56">
        <f>ROW()</f>
        <v>56</v>
      </c>
      <c r="N56">
        <f>VLOOKUP(A56,Tbills!$B$4:$C$10000,2,1)</f>
        <v>0.16500000000000001</v>
      </c>
    </row>
    <row r="57" spans="1:14">
      <c r="A57" s="1">
        <v>40253</v>
      </c>
      <c r="B57" t="str">
        <f>IFERROR(VLOOKUP($A57,'BTC-Web'!$A$2:$H$10000,2,0),"")</f>
        <v/>
      </c>
      <c r="D57" s="2"/>
      <c r="F57" s="2"/>
      <c r="I57">
        <f>ROW()</f>
        <v>57</v>
      </c>
      <c r="N57">
        <f>VLOOKUP(A57,Tbills!$B$4:$C$10000,2,1)</f>
        <v>0.16500000000000001</v>
      </c>
    </row>
    <row r="58" spans="1:14">
      <c r="A58" s="1">
        <v>40254</v>
      </c>
      <c r="B58" t="str">
        <f>IFERROR(VLOOKUP($A58,'BTC-Web'!$A$2:$H$10000,2,0),"")</f>
        <v/>
      </c>
      <c r="D58" s="2"/>
      <c r="F58" s="2"/>
      <c r="I58">
        <f>ROW()</f>
        <v>58</v>
      </c>
      <c r="N58">
        <f>VLOOKUP(A58,Tbills!$B$4:$C$10000,2,1)</f>
        <v>0.16500000000000001</v>
      </c>
    </row>
    <row r="59" spans="1:14">
      <c r="A59" s="1">
        <v>40255</v>
      </c>
      <c r="B59" t="str">
        <f>IFERROR(VLOOKUP($A59,'BTC-Web'!$A$2:$H$10000,2,0),"")</f>
        <v/>
      </c>
      <c r="D59" s="2"/>
      <c r="F59" s="2"/>
      <c r="I59">
        <f>ROW()</f>
        <v>59</v>
      </c>
      <c r="N59">
        <f>VLOOKUP(A59,Tbills!$B$4:$C$10000,2,1)</f>
        <v>0.16500000000000001</v>
      </c>
    </row>
    <row r="60" spans="1:14">
      <c r="A60" s="1">
        <v>40256</v>
      </c>
      <c r="B60" t="str">
        <f>IFERROR(VLOOKUP($A60,'BTC-Web'!$A$2:$H$10000,2,0),"")</f>
        <v/>
      </c>
      <c r="D60" s="2"/>
      <c r="F60" s="2"/>
      <c r="I60">
        <f>ROW()</f>
        <v>60</v>
      </c>
      <c r="N60">
        <f>VLOOKUP(A60,Tbills!$B$4:$C$10000,2,1)</f>
        <v>0.16500000000000001</v>
      </c>
    </row>
    <row r="61" spans="1:14">
      <c r="A61" s="1">
        <v>40259</v>
      </c>
      <c r="B61" t="str">
        <f>IFERROR(VLOOKUP($A61,'BTC-Web'!$A$2:$H$10000,2,0),"")</f>
        <v/>
      </c>
      <c r="D61" s="2"/>
      <c r="F61" s="2"/>
      <c r="I61">
        <f>ROW()</f>
        <v>61</v>
      </c>
      <c r="N61">
        <f>VLOOKUP(A61,Tbills!$B$4:$C$10000,2,1)</f>
        <v>0.155</v>
      </c>
    </row>
    <row r="62" spans="1:14">
      <c r="A62" s="1">
        <v>40260</v>
      </c>
      <c r="B62" t="str">
        <f>IFERROR(VLOOKUP($A62,'BTC-Web'!$A$2:$H$10000,2,0),"")</f>
        <v/>
      </c>
      <c r="D62" s="2"/>
      <c r="F62" s="2"/>
      <c r="I62">
        <f>ROW()</f>
        <v>62</v>
      </c>
      <c r="N62">
        <f>VLOOKUP(A62,Tbills!$B$4:$C$10000,2,1)</f>
        <v>0.155</v>
      </c>
    </row>
    <row r="63" spans="1:14">
      <c r="A63" s="1">
        <v>40261</v>
      </c>
      <c r="B63" t="str">
        <f>IFERROR(VLOOKUP($A63,'BTC-Web'!$A$2:$H$10000,2,0),"")</f>
        <v/>
      </c>
      <c r="D63" s="2"/>
      <c r="F63" s="2"/>
      <c r="I63">
        <f>ROW()</f>
        <v>63</v>
      </c>
      <c r="N63">
        <f>VLOOKUP(A63,Tbills!$B$4:$C$10000,2,1)</f>
        <v>0.155</v>
      </c>
    </row>
    <row r="64" spans="1:14">
      <c r="A64" s="1">
        <v>40262</v>
      </c>
      <c r="B64" t="str">
        <f>IFERROR(VLOOKUP($A64,'BTC-Web'!$A$2:$H$10000,2,0),"")</f>
        <v/>
      </c>
      <c r="D64" s="2"/>
      <c r="F64" s="2"/>
      <c r="I64">
        <f>ROW()</f>
        <v>64</v>
      </c>
      <c r="N64">
        <f>VLOOKUP(A64,Tbills!$B$4:$C$10000,2,1)</f>
        <v>0.155</v>
      </c>
    </row>
    <row r="65" spans="1:14">
      <c r="A65" s="1">
        <v>40263</v>
      </c>
      <c r="B65" t="str">
        <f>IFERROR(VLOOKUP($A65,'BTC-Web'!$A$2:$H$10000,2,0),"")</f>
        <v/>
      </c>
      <c r="D65" s="2"/>
      <c r="F65" s="2"/>
      <c r="I65">
        <f>ROW()</f>
        <v>65</v>
      </c>
      <c r="N65">
        <f>VLOOKUP(A65,Tbills!$B$4:$C$10000,2,1)</f>
        <v>0.155</v>
      </c>
    </row>
    <row r="66" spans="1:14">
      <c r="A66" s="1">
        <v>40266</v>
      </c>
      <c r="B66" t="str">
        <f>IFERROR(VLOOKUP($A66,'BTC-Web'!$A$2:$H$10000,2,0),"")</f>
        <v/>
      </c>
      <c r="D66" s="2"/>
      <c r="F66" s="2"/>
      <c r="I66">
        <f>ROW()</f>
        <v>66</v>
      </c>
      <c r="N66">
        <f>VLOOKUP(A66,Tbills!$B$4:$C$10000,2,1)</f>
        <v>0.14499999999999999</v>
      </c>
    </row>
    <row r="67" spans="1:14">
      <c r="A67" s="1">
        <v>40267</v>
      </c>
      <c r="B67" t="str">
        <f>IFERROR(VLOOKUP($A67,'BTC-Web'!$A$2:$H$10000,2,0),"")</f>
        <v/>
      </c>
      <c r="D67" s="2"/>
      <c r="F67" s="2"/>
      <c r="I67">
        <f>ROW()</f>
        <v>67</v>
      </c>
      <c r="N67">
        <f>VLOOKUP(A67,Tbills!$B$4:$C$10000,2,1)</f>
        <v>0.14499999999999999</v>
      </c>
    </row>
    <row r="68" spans="1:14">
      <c r="A68" s="1">
        <v>40268</v>
      </c>
      <c r="B68" t="str">
        <f>IFERROR(VLOOKUP($A68,'BTC-Web'!$A$2:$H$10000,2,0),"")</f>
        <v/>
      </c>
      <c r="D68" s="2"/>
      <c r="F68" s="2"/>
      <c r="I68">
        <f>ROW()</f>
        <v>68</v>
      </c>
      <c r="N68">
        <f>VLOOKUP(A68,Tbills!$B$4:$C$10000,2,1)</f>
        <v>0.14499999999999999</v>
      </c>
    </row>
    <row r="69" spans="1:14">
      <c r="A69" s="1">
        <v>40269</v>
      </c>
      <c r="B69" t="str">
        <f>IFERROR(VLOOKUP($A69,'BTC-Web'!$A$2:$H$10000,2,0),"")</f>
        <v/>
      </c>
      <c r="D69" s="2"/>
      <c r="F69" s="2"/>
      <c r="I69">
        <f>ROW()</f>
        <v>69</v>
      </c>
      <c r="N69">
        <f>VLOOKUP(A69,Tbills!$B$4:$C$10000,2,1)</f>
        <v>0.14499999999999999</v>
      </c>
    </row>
    <row r="70" spans="1:14">
      <c r="A70" s="1">
        <v>40273</v>
      </c>
      <c r="B70" t="str">
        <f>IFERROR(VLOOKUP($A70,'BTC-Web'!$A$2:$H$10000,2,0),"")</f>
        <v/>
      </c>
      <c r="D70" s="2"/>
      <c r="F70" s="2"/>
      <c r="I70">
        <f>ROW()</f>
        <v>70</v>
      </c>
      <c r="N70">
        <f>VLOOKUP(A70,Tbills!$B$4:$C$10000,2,1)</f>
        <v>0.17499999999999999</v>
      </c>
    </row>
    <row r="71" spans="1:14">
      <c r="A71" s="1">
        <v>40274</v>
      </c>
      <c r="B71" t="str">
        <f>IFERROR(VLOOKUP($A71,'BTC-Web'!$A$2:$H$10000,2,0),"")</f>
        <v/>
      </c>
      <c r="D71" s="2"/>
      <c r="F71" s="2"/>
      <c r="I71">
        <f>ROW()</f>
        <v>71</v>
      </c>
      <c r="N71">
        <f>VLOOKUP(A71,Tbills!$B$4:$C$10000,2,1)</f>
        <v>0.17499999999999999</v>
      </c>
    </row>
    <row r="72" spans="1:14">
      <c r="A72" s="1">
        <v>40275</v>
      </c>
      <c r="B72" t="str">
        <f>IFERROR(VLOOKUP($A72,'BTC-Web'!$A$2:$H$10000,2,0),"")</f>
        <v/>
      </c>
      <c r="D72" s="2"/>
      <c r="F72" s="2"/>
      <c r="I72">
        <f>ROW()</f>
        <v>72</v>
      </c>
      <c r="N72">
        <f>VLOOKUP(A72,Tbills!$B$4:$C$10000,2,1)</f>
        <v>0.17499999999999999</v>
      </c>
    </row>
    <row r="73" spans="1:14">
      <c r="A73" s="1">
        <v>40276</v>
      </c>
      <c r="B73" t="str">
        <f>IFERROR(VLOOKUP($A73,'BTC-Web'!$A$2:$H$10000,2,0),"")</f>
        <v/>
      </c>
      <c r="D73" s="2"/>
      <c r="F73" s="2"/>
      <c r="I73">
        <f>ROW()</f>
        <v>73</v>
      </c>
      <c r="N73">
        <f>VLOOKUP(A73,Tbills!$B$4:$C$10000,2,1)</f>
        <v>0.17499999999999999</v>
      </c>
    </row>
    <row r="74" spans="1:14">
      <c r="A74" s="1">
        <v>40277</v>
      </c>
      <c r="B74" t="str">
        <f>IFERROR(VLOOKUP($A74,'BTC-Web'!$A$2:$H$10000,2,0),"")</f>
        <v/>
      </c>
      <c r="D74" s="2"/>
      <c r="F74" s="2"/>
      <c r="I74">
        <f>ROW()</f>
        <v>74</v>
      </c>
      <c r="N74">
        <f>VLOOKUP(A74,Tbills!$B$4:$C$10000,2,1)</f>
        <v>0.17499999999999999</v>
      </c>
    </row>
    <row r="75" spans="1:14">
      <c r="A75" s="1">
        <v>40280</v>
      </c>
      <c r="B75" t="str">
        <f>IFERROR(VLOOKUP($A75,'BTC-Web'!$A$2:$H$10000,2,0),"")</f>
        <v/>
      </c>
      <c r="D75" s="2"/>
      <c r="F75" s="2"/>
      <c r="I75">
        <f>ROW()</f>
        <v>75</v>
      </c>
      <c r="N75">
        <f>VLOOKUP(A75,Tbills!$B$4:$C$10000,2,1)</f>
        <v>0.155</v>
      </c>
    </row>
    <row r="76" spans="1:14">
      <c r="A76" s="1">
        <v>40281</v>
      </c>
      <c r="B76" t="str">
        <f>IFERROR(VLOOKUP($A76,'BTC-Web'!$A$2:$H$10000,2,0),"")</f>
        <v/>
      </c>
      <c r="D76" s="2"/>
      <c r="F76" s="2"/>
      <c r="I76">
        <f>ROW()</f>
        <v>76</v>
      </c>
      <c r="N76">
        <f>VLOOKUP(A76,Tbills!$B$4:$C$10000,2,1)</f>
        <v>0.155</v>
      </c>
    </row>
    <row r="77" spans="1:14">
      <c r="A77" s="1">
        <v>40282</v>
      </c>
      <c r="B77" t="str">
        <f>IFERROR(VLOOKUP($A77,'BTC-Web'!$A$2:$H$10000,2,0),"")</f>
        <v/>
      </c>
      <c r="D77" s="2"/>
      <c r="F77" s="2"/>
      <c r="I77">
        <f>ROW()</f>
        <v>77</v>
      </c>
      <c r="N77">
        <f>VLOOKUP(A77,Tbills!$B$4:$C$10000,2,1)</f>
        <v>0.155</v>
      </c>
    </row>
    <row r="78" spans="1:14">
      <c r="A78" s="1">
        <v>40283</v>
      </c>
      <c r="B78" t="str">
        <f>IFERROR(VLOOKUP($A78,'BTC-Web'!$A$2:$H$10000,2,0),"")</f>
        <v/>
      </c>
      <c r="D78" s="2"/>
      <c r="F78" s="2"/>
      <c r="I78">
        <f>ROW()</f>
        <v>78</v>
      </c>
      <c r="N78">
        <f>VLOOKUP(A78,Tbills!$B$4:$C$10000,2,1)</f>
        <v>0.155</v>
      </c>
    </row>
    <row r="79" spans="1:14">
      <c r="A79" s="1">
        <v>40284</v>
      </c>
      <c r="B79" t="str">
        <f>IFERROR(VLOOKUP($A79,'BTC-Web'!$A$2:$H$10000,2,0),"")</f>
        <v/>
      </c>
      <c r="D79" s="2"/>
      <c r="F79" s="2"/>
      <c r="I79">
        <f>ROW()</f>
        <v>79</v>
      </c>
      <c r="N79">
        <f>VLOOKUP(A79,Tbills!$B$4:$C$10000,2,1)</f>
        <v>0.155</v>
      </c>
    </row>
    <row r="80" spans="1:14">
      <c r="A80" s="1">
        <v>40287</v>
      </c>
      <c r="B80" t="str">
        <f>IFERROR(VLOOKUP($A80,'BTC-Web'!$A$2:$H$10000,2,0),"")</f>
        <v/>
      </c>
      <c r="D80" s="2"/>
      <c r="F80" s="2"/>
      <c r="I80">
        <f>ROW()</f>
        <v>80</v>
      </c>
      <c r="N80">
        <f>VLOOKUP(A80,Tbills!$B$4:$C$10000,2,1)</f>
        <v>0.14499999999999999</v>
      </c>
    </row>
    <row r="81" spans="1:14">
      <c r="A81" s="1">
        <v>40288</v>
      </c>
      <c r="B81" t="str">
        <f>IFERROR(VLOOKUP($A81,'BTC-Web'!$A$2:$H$10000,2,0),"")</f>
        <v/>
      </c>
      <c r="D81" s="2"/>
      <c r="F81" s="2"/>
      <c r="I81">
        <f>ROW()</f>
        <v>81</v>
      </c>
      <c r="N81">
        <f>VLOOKUP(A81,Tbills!$B$4:$C$10000,2,1)</f>
        <v>0.14499999999999999</v>
      </c>
    </row>
    <row r="82" spans="1:14">
      <c r="A82" s="1">
        <v>40289</v>
      </c>
      <c r="B82" t="str">
        <f>IFERROR(VLOOKUP($A82,'BTC-Web'!$A$2:$H$10000,2,0),"")</f>
        <v/>
      </c>
      <c r="D82" s="2"/>
      <c r="F82" s="2"/>
      <c r="I82">
        <f>ROW()</f>
        <v>82</v>
      </c>
      <c r="N82">
        <f>VLOOKUP(A82,Tbills!$B$4:$C$10000,2,1)</f>
        <v>0.14499999999999999</v>
      </c>
    </row>
    <row r="83" spans="1:14">
      <c r="A83" s="1">
        <v>40290</v>
      </c>
      <c r="B83" t="str">
        <f>IFERROR(VLOOKUP($A83,'BTC-Web'!$A$2:$H$10000,2,0),"")</f>
        <v/>
      </c>
      <c r="D83" s="2"/>
      <c r="F83" s="2"/>
      <c r="I83">
        <f>ROW()</f>
        <v>83</v>
      </c>
      <c r="N83">
        <f>VLOOKUP(A83,Tbills!$B$4:$C$10000,2,1)</f>
        <v>0.14499999999999999</v>
      </c>
    </row>
    <row r="84" spans="1:14">
      <c r="A84" s="1">
        <v>40291</v>
      </c>
      <c r="B84" t="str">
        <f>IFERROR(VLOOKUP($A84,'BTC-Web'!$A$2:$H$10000,2,0),"")</f>
        <v/>
      </c>
      <c r="D84" s="2"/>
      <c r="F84" s="2"/>
      <c r="I84">
        <f>ROW()</f>
        <v>84</v>
      </c>
      <c r="N84">
        <f>VLOOKUP(A84,Tbills!$B$4:$C$10000,2,1)</f>
        <v>0.14499999999999999</v>
      </c>
    </row>
    <row r="85" spans="1:14">
      <c r="A85" s="1">
        <v>40294</v>
      </c>
      <c r="B85" t="str">
        <f>IFERROR(VLOOKUP($A85,'BTC-Web'!$A$2:$H$10000,2,0),"")</f>
        <v/>
      </c>
      <c r="D85" s="2"/>
      <c r="F85" s="2"/>
      <c r="I85">
        <f>ROW()</f>
        <v>85</v>
      </c>
      <c r="N85">
        <f>VLOOKUP(A85,Tbills!$B$4:$C$10000,2,1)</f>
        <v>0.15</v>
      </c>
    </row>
    <row r="86" spans="1:14">
      <c r="A86" s="1">
        <v>40295</v>
      </c>
      <c r="B86" t="str">
        <f>IFERROR(VLOOKUP($A86,'BTC-Web'!$A$2:$H$10000,2,0),"")</f>
        <v/>
      </c>
      <c r="D86" s="2"/>
      <c r="F86" s="2"/>
      <c r="I86">
        <f>ROW()</f>
        <v>86</v>
      </c>
      <c r="N86">
        <f>VLOOKUP(A86,Tbills!$B$4:$C$10000,2,1)</f>
        <v>0.15</v>
      </c>
    </row>
    <row r="87" spans="1:14">
      <c r="A87" s="1">
        <v>40296</v>
      </c>
      <c r="B87" t="str">
        <f>IFERROR(VLOOKUP($A87,'BTC-Web'!$A$2:$H$10000,2,0),"")</f>
        <v/>
      </c>
      <c r="D87" s="2"/>
      <c r="F87" s="2"/>
      <c r="I87">
        <f>ROW()</f>
        <v>87</v>
      </c>
      <c r="N87">
        <f>VLOOKUP(A87,Tbills!$B$4:$C$10000,2,1)</f>
        <v>0.15</v>
      </c>
    </row>
    <row r="88" spans="1:14">
      <c r="A88" s="1">
        <v>40297</v>
      </c>
      <c r="B88" t="str">
        <f>IFERROR(VLOOKUP($A88,'BTC-Web'!$A$2:$H$10000,2,0),"")</f>
        <v/>
      </c>
      <c r="D88" s="2"/>
      <c r="F88" s="2"/>
      <c r="I88">
        <f>ROW()</f>
        <v>88</v>
      </c>
      <c r="N88">
        <f>VLOOKUP(A88,Tbills!$B$4:$C$10000,2,1)</f>
        <v>0.15</v>
      </c>
    </row>
    <row r="89" spans="1:14">
      <c r="A89" s="1">
        <v>40298</v>
      </c>
      <c r="B89" t="str">
        <f>IFERROR(VLOOKUP($A89,'BTC-Web'!$A$2:$H$10000,2,0),"")</f>
        <v/>
      </c>
      <c r="D89" s="2"/>
      <c r="F89" s="2"/>
      <c r="I89">
        <f>ROW()</f>
        <v>89</v>
      </c>
      <c r="N89">
        <f>VLOOKUP(A89,Tbills!$B$4:$C$10000,2,1)</f>
        <v>0.15</v>
      </c>
    </row>
    <row r="90" spans="1:14">
      <c r="A90" s="1">
        <v>40301</v>
      </c>
      <c r="B90" t="str">
        <f>IFERROR(VLOOKUP($A90,'BTC-Web'!$A$2:$H$10000,2,0),"")</f>
        <v/>
      </c>
      <c r="D90" s="2"/>
      <c r="F90" s="2"/>
      <c r="I90">
        <f>ROW()</f>
        <v>90</v>
      </c>
      <c r="N90">
        <f>VLOOKUP(A90,Tbills!$B$4:$C$10000,2,1)</f>
        <v>0.16500000000000001</v>
      </c>
    </row>
    <row r="91" spans="1:14">
      <c r="A91" s="1">
        <v>40302</v>
      </c>
      <c r="B91" t="str">
        <f>IFERROR(VLOOKUP($A91,'BTC-Web'!$A$2:$H$10000,2,0),"")</f>
        <v/>
      </c>
      <c r="D91" s="2"/>
      <c r="F91" s="2"/>
      <c r="I91">
        <f>ROW()</f>
        <v>91</v>
      </c>
      <c r="N91">
        <f>VLOOKUP(A91,Tbills!$B$4:$C$10000,2,1)</f>
        <v>0.16500000000000001</v>
      </c>
    </row>
    <row r="92" spans="1:14">
      <c r="A92" s="1">
        <v>40303</v>
      </c>
      <c r="B92" t="str">
        <f>IFERROR(VLOOKUP($A92,'BTC-Web'!$A$2:$H$10000,2,0),"")</f>
        <v/>
      </c>
      <c r="D92" s="2"/>
      <c r="F92" s="2"/>
      <c r="I92">
        <f>ROW()</f>
        <v>92</v>
      </c>
      <c r="N92">
        <f>VLOOKUP(A92,Tbills!$B$4:$C$10000,2,1)</f>
        <v>0.16500000000000001</v>
      </c>
    </row>
    <row r="93" spans="1:14">
      <c r="A93" s="1">
        <v>40304</v>
      </c>
      <c r="B93" t="str">
        <f>IFERROR(VLOOKUP($A93,'BTC-Web'!$A$2:$H$10000,2,0),"")</f>
        <v/>
      </c>
      <c r="D93" s="2"/>
      <c r="F93" s="2"/>
      <c r="I93">
        <f>ROW()</f>
        <v>93</v>
      </c>
      <c r="N93">
        <f>VLOOKUP(A93,Tbills!$B$4:$C$10000,2,1)</f>
        <v>0.16500000000000001</v>
      </c>
    </row>
    <row r="94" spans="1:14">
      <c r="A94" s="1">
        <v>40305</v>
      </c>
      <c r="B94" t="str">
        <f>IFERROR(VLOOKUP($A94,'BTC-Web'!$A$2:$H$10000,2,0),"")</f>
        <v/>
      </c>
      <c r="D94" s="2"/>
      <c r="F94" s="2"/>
      <c r="I94">
        <f>ROW()</f>
        <v>94</v>
      </c>
      <c r="N94">
        <f>VLOOKUP(A94,Tbills!$B$4:$C$10000,2,1)</f>
        <v>0.16500000000000001</v>
      </c>
    </row>
    <row r="95" spans="1:14">
      <c r="A95" s="1">
        <v>40308</v>
      </c>
      <c r="B95" t="str">
        <f>IFERROR(VLOOKUP($A95,'BTC-Web'!$A$2:$H$10000,2,0),"")</f>
        <v/>
      </c>
      <c r="D95" s="2"/>
      <c r="F95" s="2"/>
      <c r="I95">
        <f>ROW()</f>
        <v>95</v>
      </c>
      <c r="N95">
        <f>VLOOKUP(A95,Tbills!$B$4:$C$10000,2,1)</f>
        <v>0.155</v>
      </c>
    </row>
    <row r="96" spans="1:14">
      <c r="A96" s="1">
        <v>40309</v>
      </c>
      <c r="B96" t="str">
        <f>IFERROR(VLOOKUP($A96,'BTC-Web'!$A$2:$H$10000,2,0),"")</f>
        <v/>
      </c>
      <c r="D96" s="2"/>
      <c r="F96" s="2"/>
      <c r="I96">
        <f>ROW()</f>
        <v>96</v>
      </c>
      <c r="N96">
        <f>VLOOKUP(A96,Tbills!$B$4:$C$10000,2,1)</f>
        <v>0.155</v>
      </c>
    </row>
    <row r="97" spans="1:14">
      <c r="A97" s="1">
        <v>40310</v>
      </c>
      <c r="B97" t="str">
        <f>IFERROR(VLOOKUP($A97,'BTC-Web'!$A$2:$H$10000,2,0),"")</f>
        <v/>
      </c>
      <c r="D97" s="2"/>
      <c r="F97" s="2"/>
      <c r="I97">
        <f>ROW()</f>
        <v>97</v>
      </c>
      <c r="N97">
        <f>VLOOKUP(A97,Tbills!$B$4:$C$10000,2,1)</f>
        <v>0.155</v>
      </c>
    </row>
    <row r="98" spans="1:14">
      <c r="A98" s="1">
        <v>40311</v>
      </c>
      <c r="B98" t="str">
        <f>IFERROR(VLOOKUP($A98,'BTC-Web'!$A$2:$H$10000,2,0),"")</f>
        <v/>
      </c>
      <c r="D98" s="2"/>
      <c r="F98" s="2"/>
      <c r="I98">
        <f>ROW()</f>
        <v>98</v>
      </c>
      <c r="N98">
        <f>VLOOKUP(A98,Tbills!$B$4:$C$10000,2,1)</f>
        <v>0.155</v>
      </c>
    </row>
    <row r="99" spans="1:14">
      <c r="A99" s="1">
        <v>40312</v>
      </c>
      <c r="B99" t="str">
        <f>IFERROR(VLOOKUP($A99,'BTC-Web'!$A$2:$H$10000,2,0),"")</f>
        <v/>
      </c>
      <c r="D99" s="2"/>
      <c r="F99" s="2"/>
      <c r="I99">
        <f>ROW()</f>
        <v>99</v>
      </c>
      <c r="N99">
        <f>VLOOKUP(A99,Tbills!$B$4:$C$10000,2,1)</f>
        <v>0.155</v>
      </c>
    </row>
    <row r="100" spans="1:14">
      <c r="A100" s="1">
        <v>40315</v>
      </c>
      <c r="B100" t="str">
        <f>IFERROR(VLOOKUP($A100,'BTC-Web'!$A$2:$H$10000,2,0),"")</f>
        <v/>
      </c>
      <c r="D100" s="2"/>
      <c r="F100" s="2"/>
      <c r="I100">
        <f>ROW()</f>
        <v>100</v>
      </c>
      <c r="N100">
        <f>VLOOKUP(A100,Tbills!$B$4:$C$10000,2,1)</f>
        <v>0.16</v>
      </c>
    </row>
    <row r="101" spans="1:14">
      <c r="A101" s="1">
        <v>40316</v>
      </c>
      <c r="B101" t="str">
        <f>IFERROR(VLOOKUP($A101,'BTC-Web'!$A$2:$H$10000,2,0),"")</f>
        <v/>
      </c>
      <c r="D101" s="2"/>
      <c r="F101" s="2"/>
      <c r="I101">
        <f>ROW()</f>
        <v>101</v>
      </c>
      <c r="N101">
        <f>VLOOKUP(A101,Tbills!$B$4:$C$10000,2,1)</f>
        <v>0.16</v>
      </c>
    </row>
    <row r="102" spans="1:14">
      <c r="A102" s="1">
        <v>40317</v>
      </c>
      <c r="B102" t="str">
        <f>IFERROR(VLOOKUP($A102,'BTC-Web'!$A$2:$H$10000,2,0),"")</f>
        <v/>
      </c>
      <c r="D102" s="2"/>
      <c r="F102" s="2"/>
      <c r="I102">
        <f>ROW()</f>
        <v>102</v>
      </c>
      <c r="N102">
        <f>VLOOKUP(A102,Tbills!$B$4:$C$10000,2,1)</f>
        <v>0.16</v>
      </c>
    </row>
    <row r="103" spans="1:14">
      <c r="A103" s="1">
        <v>40318</v>
      </c>
      <c r="B103" t="str">
        <f>IFERROR(VLOOKUP($A103,'BTC-Web'!$A$2:$H$10000,2,0),"")</f>
        <v/>
      </c>
      <c r="D103" s="2"/>
      <c r="F103" s="2"/>
      <c r="I103">
        <f>ROW()</f>
        <v>103</v>
      </c>
      <c r="N103">
        <f>VLOOKUP(A103,Tbills!$B$4:$C$10000,2,1)</f>
        <v>0.16</v>
      </c>
    </row>
    <row r="104" spans="1:14">
      <c r="A104" s="1">
        <v>40319</v>
      </c>
      <c r="B104" t="str">
        <f>IFERROR(VLOOKUP($A104,'BTC-Web'!$A$2:$H$10000,2,0),"")</f>
        <v/>
      </c>
      <c r="D104" s="2"/>
      <c r="F104" s="2"/>
      <c r="I104">
        <f>ROW()</f>
        <v>104</v>
      </c>
      <c r="N104">
        <f>VLOOKUP(A104,Tbills!$B$4:$C$10000,2,1)</f>
        <v>0.16</v>
      </c>
    </row>
    <row r="105" spans="1:14">
      <c r="A105" s="1">
        <v>40322</v>
      </c>
      <c r="B105" t="str">
        <f>IFERROR(VLOOKUP($A105,'BTC-Web'!$A$2:$H$10000,2,0),"")</f>
        <v/>
      </c>
      <c r="D105" s="2"/>
      <c r="F105" s="2"/>
      <c r="I105">
        <f>ROW()</f>
        <v>105</v>
      </c>
      <c r="N105">
        <f>VLOOKUP(A105,Tbills!$B$4:$C$10000,2,1)</f>
        <v>0.16500000000000001</v>
      </c>
    </row>
    <row r="106" spans="1:14">
      <c r="A106" s="1">
        <v>40323</v>
      </c>
      <c r="B106" t="str">
        <f>IFERROR(VLOOKUP($A106,'BTC-Web'!$A$2:$H$10000,2,0),"")</f>
        <v/>
      </c>
      <c r="D106" s="2"/>
      <c r="F106" s="2"/>
      <c r="I106">
        <f>ROW()</f>
        <v>106</v>
      </c>
      <c r="N106">
        <f>VLOOKUP(A106,Tbills!$B$4:$C$10000,2,1)</f>
        <v>0.16500000000000001</v>
      </c>
    </row>
    <row r="107" spans="1:14">
      <c r="A107" s="1">
        <v>40324</v>
      </c>
      <c r="B107" t="str">
        <f>IFERROR(VLOOKUP($A107,'BTC-Web'!$A$2:$H$10000,2,0),"")</f>
        <v/>
      </c>
      <c r="D107" s="2"/>
      <c r="F107" s="2"/>
      <c r="I107">
        <f>ROW()</f>
        <v>107</v>
      </c>
      <c r="N107">
        <f>VLOOKUP(A107,Tbills!$B$4:$C$10000,2,1)</f>
        <v>0.16500000000000001</v>
      </c>
    </row>
    <row r="108" spans="1:14">
      <c r="A108" s="1">
        <v>40325</v>
      </c>
      <c r="B108" t="str">
        <f>IFERROR(VLOOKUP($A108,'BTC-Web'!$A$2:$H$10000,2,0),"")</f>
        <v/>
      </c>
      <c r="D108" s="2"/>
      <c r="F108" s="2"/>
      <c r="I108">
        <f>ROW()</f>
        <v>108</v>
      </c>
      <c r="N108">
        <f>VLOOKUP(A108,Tbills!$B$4:$C$10000,2,1)</f>
        <v>0.16500000000000001</v>
      </c>
    </row>
    <row r="109" spans="1:14">
      <c r="A109" s="1">
        <v>40326</v>
      </c>
      <c r="B109" t="str">
        <f>IFERROR(VLOOKUP($A109,'BTC-Web'!$A$2:$H$10000,2,0),"")</f>
        <v/>
      </c>
      <c r="D109" s="2"/>
      <c r="F109" s="2"/>
      <c r="I109">
        <f>ROW()</f>
        <v>109</v>
      </c>
      <c r="N109">
        <f>VLOOKUP(A109,Tbills!$B$4:$C$10000,2,1)</f>
        <v>0.16500000000000001</v>
      </c>
    </row>
    <row r="110" spans="1:14">
      <c r="A110" s="1">
        <v>40330</v>
      </c>
      <c r="B110" t="str">
        <f>IFERROR(VLOOKUP($A110,'BTC-Web'!$A$2:$H$10000,2,0),"")</f>
        <v/>
      </c>
      <c r="D110" s="2"/>
      <c r="F110" s="2"/>
      <c r="I110">
        <f>ROW()</f>
        <v>110</v>
      </c>
      <c r="N110">
        <f>VLOOKUP(A110,Tbills!$B$4:$C$10000,2,1)</f>
        <v>0.16</v>
      </c>
    </row>
    <row r="111" spans="1:14">
      <c r="A111" s="1">
        <v>40331</v>
      </c>
      <c r="B111" t="str">
        <f>IFERROR(VLOOKUP($A111,'BTC-Web'!$A$2:$H$10000,2,0),"")</f>
        <v/>
      </c>
      <c r="D111" s="2"/>
      <c r="F111" s="2"/>
      <c r="I111">
        <f>ROW()</f>
        <v>111</v>
      </c>
      <c r="N111">
        <f>VLOOKUP(A111,Tbills!$B$4:$C$10000,2,1)</f>
        <v>0.16</v>
      </c>
    </row>
    <row r="112" spans="1:14">
      <c r="A112" s="1">
        <v>40332</v>
      </c>
      <c r="B112" t="str">
        <f>IFERROR(VLOOKUP($A112,'BTC-Web'!$A$2:$H$10000,2,0),"")</f>
        <v/>
      </c>
      <c r="D112" s="2"/>
      <c r="F112" s="2"/>
      <c r="I112">
        <f>ROW()</f>
        <v>112</v>
      </c>
      <c r="N112">
        <f>VLOOKUP(A112,Tbills!$B$4:$C$10000,2,1)</f>
        <v>0.16</v>
      </c>
    </row>
    <row r="113" spans="1:14">
      <c r="A113" s="1">
        <v>40333</v>
      </c>
      <c r="B113" t="str">
        <f>IFERROR(VLOOKUP($A113,'BTC-Web'!$A$2:$H$10000,2,0),"")</f>
        <v/>
      </c>
      <c r="D113" s="2"/>
      <c r="F113" s="2"/>
      <c r="I113">
        <f>ROW()</f>
        <v>113</v>
      </c>
      <c r="N113">
        <f>VLOOKUP(A113,Tbills!$B$4:$C$10000,2,1)</f>
        <v>0.16</v>
      </c>
    </row>
    <row r="114" spans="1:14">
      <c r="A114" s="1">
        <v>40336</v>
      </c>
      <c r="B114" t="str">
        <f>IFERROR(VLOOKUP($A114,'BTC-Web'!$A$2:$H$10000,2,0),"")</f>
        <v/>
      </c>
      <c r="D114" s="2"/>
      <c r="F114" s="2"/>
      <c r="I114">
        <f>ROW()</f>
        <v>114</v>
      </c>
      <c r="N114">
        <f>VLOOKUP(A114,Tbills!$B$4:$C$10000,2,1)</f>
        <v>0.13</v>
      </c>
    </row>
    <row r="115" spans="1:14">
      <c r="A115" s="1">
        <v>40337</v>
      </c>
      <c r="B115" t="str">
        <f>IFERROR(VLOOKUP($A115,'BTC-Web'!$A$2:$H$10000,2,0),"")</f>
        <v/>
      </c>
      <c r="D115" s="2"/>
      <c r="F115" s="2"/>
      <c r="I115">
        <f>ROW()</f>
        <v>115</v>
      </c>
      <c r="N115">
        <f>VLOOKUP(A115,Tbills!$B$4:$C$10000,2,1)</f>
        <v>0.13</v>
      </c>
    </row>
    <row r="116" spans="1:14">
      <c r="A116" s="1">
        <v>40338</v>
      </c>
      <c r="B116" t="str">
        <f>IFERROR(VLOOKUP($A116,'BTC-Web'!$A$2:$H$10000,2,0),"")</f>
        <v/>
      </c>
      <c r="D116" s="2"/>
      <c r="F116" s="2"/>
      <c r="I116">
        <f>ROW()</f>
        <v>116</v>
      </c>
      <c r="N116">
        <f>VLOOKUP(A116,Tbills!$B$4:$C$10000,2,1)</f>
        <v>0.13</v>
      </c>
    </row>
    <row r="117" spans="1:14">
      <c r="A117" s="1">
        <v>40339</v>
      </c>
      <c r="B117" t="str">
        <f>IFERROR(VLOOKUP($A117,'BTC-Web'!$A$2:$H$10000,2,0),"")</f>
        <v/>
      </c>
      <c r="D117" s="2"/>
      <c r="F117" s="2"/>
      <c r="I117">
        <f>ROW()</f>
        <v>117</v>
      </c>
      <c r="N117">
        <f>VLOOKUP(A117,Tbills!$B$4:$C$10000,2,1)</f>
        <v>0.13</v>
      </c>
    </row>
    <row r="118" spans="1:14">
      <c r="A118" s="1">
        <v>40340</v>
      </c>
      <c r="B118" t="str">
        <f>IFERROR(VLOOKUP($A118,'BTC-Web'!$A$2:$H$10000,2,0),"")</f>
        <v/>
      </c>
      <c r="D118" s="2"/>
      <c r="F118" s="2"/>
      <c r="I118">
        <f>ROW()</f>
        <v>118</v>
      </c>
      <c r="N118">
        <f>VLOOKUP(A118,Tbills!$B$4:$C$10000,2,1)</f>
        <v>0.13</v>
      </c>
    </row>
    <row r="119" spans="1:14">
      <c r="A119" s="1">
        <v>40343</v>
      </c>
      <c r="B119" t="str">
        <f>IFERROR(VLOOKUP($A119,'BTC-Web'!$A$2:$H$10000,2,0),"")</f>
        <v/>
      </c>
      <c r="D119" s="2"/>
      <c r="F119" s="2"/>
      <c r="I119">
        <f>ROW()</f>
        <v>119</v>
      </c>
      <c r="N119">
        <f>VLOOKUP(A119,Tbills!$B$4:$C$10000,2,1)</f>
        <v>6.5000000000000002E-2</v>
      </c>
    </row>
    <row r="120" spans="1:14">
      <c r="A120" s="1">
        <v>40344</v>
      </c>
      <c r="B120" t="str">
        <f>IFERROR(VLOOKUP($A120,'BTC-Web'!$A$2:$H$10000,2,0),"")</f>
        <v/>
      </c>
      <c r="D120" s="2"/>
      <c r="F120" s="2"/>
      <c r="I120">
        <f>ROW()</f>
        <v>120</v>
      </c>
      <c r="N120">
        <f>VLOOKUP(A120,Tbills!$B$4:$C$10000,2,1)</f>
        <v>6.5000000000000002E-2</v>
      </c>
    </row>
    <row r="121" spans="1:14">
      <c r="A121" s="1">
        <v>40345</v>
      </c>
      <c r="B121" t="str">
        <f>IFERROR(VLOOKUP($A121,'BTC-Web'!$A$2:$H$10000,2,0),"")</f>
        <v/>
      </c>
      <c r="D121" s="2"/>
      <c r="F121" s="2"/>
      <c r="I121">
        <f>ROW()</f>
        <v>121</v>
      </c>
      <c r="N121">
        <f>VLOOKUP(A121,Tbills!$B$4:$C$10000,2,1)</f>
        <v>6.5000000000000002E-2</v>
      </c>
    </row>
    <row r="122" spans="1:14">
      <c r="A122" s="1">
        <v>40346</v>
      </c>
      <c r="B122" t="str">
        <f>IFERROR(VLOOKUP($A122,'BTC-Web'!$A$2:$H$10000,2,0),"")</f>
        <v/>
      </c>
      <c r="D122" s="2"/>
      <c r="F122" s="2"/>
      <c r="I122">
        <f>ROW()</f>
        <v>122</v>
      </c>
      <c r="N122">
        <f>VLOOKUP(A122,Tbills!$B$4:$C$10000,2,1)</f>
        <v>6.5000000000000002E-2</v>
      </c>
    </row>
    <row r="123" spans="1:14">
      <c r="A123" s="1">
        <v>40347</v>
      </c>
      <c r="B123" t="str">
        <f>IFERROR(VLOOKUP($A123,'BTC-Web'!$A$2:$H$10000,2,0),"")</f>
        <v/>
      </c>
      <c r="D123" s="2"/>
      <c r="F123" s="2"/>
      <c r="I123">
        <f>ROW()</f>
        <v>123</v>
      </c>
      <c r="N123">
        <f>VLOOKUP(A123,Tbills!$B$4:$C$10000,2,1)</f>
        <v>6.5000000000000002E-2</v>
      </c>
    </row>
    <row r="124" spans="1:14">
      <c r="A124" s="1">
        <v>40350</v>
      </c>
      <c r="B124" t="str">
        <f>IFERROR(VLOOKUP($A124,'BTC-Web'!$A$2:$H$10000,2,0),"")</f>
        <v/>
      </c>
      <c r="D124" s="2"/>
      <c r="F124" s="2"/>
      <c r="I124">
        <f>ROW()</f>
        <v>124</v>
      </c>
      <c r="N124">
        <f>VLOOKUP(A124,Tbills!$B$4:$C$10000,2,1)</f>
        <v>0.115</v>
      </c>
    </row>
    <row r="125" spans="1:14">
      <c r="A125" s="1">
        <v>40351</v>
      </c>
      <c r="B125" t="str">
        <f>IFERROR(VLOOKUP($A125,'BTC-Web'!$A$2:$H$10000,2,0),"")</f>
        <v/>
      </c>
      <c r="D125" s="2"/>
      <c r="F125" s="2"/>
      <c r="I125">
        <f>ROW()</f>
        <v>125</v>
      </c>
      <c r="N125">
        <f>VLOOKUP(A125,Tbills!$B$4:$C$10000,2,1)</f>
        <v>0.115</v>
      </c>
    </row>
    <row r="126" spans="1:14">
      <c r="A126" s="1">
        <v>40352</v>
      </c>
      <c r="B126" t="str">
        <f>IFERROR(VLOOKUP($A126,'BTC-Web'!$A$2:$H$10000,2,0),"")</f>
        <v/>
      </c>
      <c r="D126" s="2"/>
      <c r="F126" s="2"/>
      <c r="I126">
        <f>ROW()</f>
        <v>126</v>
      </c>
      <c r="N126">
        <f>VLOOKUP(A126,Tbills!$B$4:$C$10000,2,1)</f>
        <v>0.115</v>
      </c>
    </row>
    <row r="127" spans="1:14">
      <c r="A127" s="1">
        <v>40353</v>
      </c>
      <c r="B127" t="str">
        <f>IFERROR(VLOOKUP($A127,'BTC-Web'!$A$2:$H$10000,2,0),"")</f>
        <v/>
      </c>
      <c r="D127" s="2"/>
      <c r="F127" s="2"/>
      <c r="I127">
        <f>ROW()</f>
        <v>127</v>
      </c>
      <c r="N127">
        <f>VLOOKUP(A127,Tbills!$B$4:$C$10000,2,1)</f>
        <v>0.115</v>
      </c>
    </row>
    <row r="128" spans="1:14">
      <c r="A128" s="1">
        <v>40354</v>
      </c>
      <c r="B128" t="str">
        <f>IFERROR(VLOOKUP($A128,'BTC-Web'!$A$2:$H$10000,2,0),"")</f>
        <v/>
      </c>
      <c r="D128" s="2"/>
      <c r="F128" s="2"/>
      <c r="I128">
        <f>ROW()</f>
        <v>128</v>
      </c>
      <c r="N128">
        <f>VLOOKUP(A128,Tbills!$B$4:$C$10000,2,1)</f>
        <v>0.115</v>
      </c>
    </row>
    <row r="129" spans="1:14">
      <c r="A129" s="1">
        <v>40357</v>
      </c>
      <c r="B129" t="str">
        <f>IFERROR(VLOOKUP($A129,'BTC-Web'!$A$2:$H$10000,2,0),"")</f>
        <v/>
      </c>
      <c r="D129" s="2"/>
      <c r="F129" s="2"/>
      <c r="I129">
        <f>ROW()</f>
        <v>129</v>
      </c>
      <c r="N129">
        <f>VLOOKUP(A129,Tbills!$B$4:$C$10000,2,1)</f>
        <v>0.16</v>
      </c>
    </row>
    <row r="130" spans="1:14">
      <c r="A130" s="1">
        <v>40358</v>
      </c>
      <c r="B130" t="str">
        <f>IFERROR(VLOOKUP($A130,'BTC-Web'!$A$2:$H$10000,2,0),"")</f>
        <v/>
      </c>
      <c r="D130" s="2"/>
      <c r="F130" s="2"/>
      <c r="I130">
        <f>ROW()</f>
        <v>130</v>
      </c>
      <c r="N130">
        <f>VLOOKUP(A130,Tbills!$B$4:$C$10000,2,1)</f>
        <v>0.16</v>
      </c>
    </row>
    <row r="131" spans="1:14">
      <c r="A131" s="1">
        <v>40359</v>
      </c>
      <c r="B131" t="str">
        <f>IFERROR(VLOOKUP($A131,'BTC-Web'!$A$2:$H$10000,2,0),"")</f>
        <v/>
      </c>
      <c r="D131" s="2"/>
      <c r="F131" s="2"/>
      <c r="I131">
        <f>ROW()</f>
        <v>131</v>
      </c>
      <c r="N131">
        <f>VLOOKUP(A131,Tbills!$B$4:$C$10000,2,1)</f>
        <v>0.16</v>
      </c>
    </row>
    <row r="132" spans="1:14">
      <c r="A132" s="1">
        <v>40360</v>
      </c>
      <c r="B132" t="str">
        <f>IFERROR(VLOOKUP($A132,'BTC-Web'!$A$2:$H$10000,2,0),"")</f>
        <v/>
      </c>
      <c r="D132" s="2"/>
      <c r="F132" s="2"/>
      <c r="I132">
        <f>ROW()</f>
        <v>132</v>
      </c>
      <c r="N132">
        <f>VLOOKUP(A132,Tbills!$B$4:$C$10000,2,1)</f>
        <v>0.16</v>
      </c>
    </row>
    <row r="133" spans="1:14">
      <c r="A133" s="1">
        <v>40361</v>
      </c>
      <c r="B133" t="str">
        <f>IFERROR(VLOOKUP($A133,'BTC-Web'!$A$2:$H$10000,2,0),"")</f>
        <v/>
      </c>
      <c r="D133" s="2"/>
      <c r="F133" s="2"/>
      <c r="I133">
        <f>ROW()</f>
        <v>133</v>
      </c>
      <c r="N133">
        <f>VLOOKUP(A133,Tbills!$B$4:$C$10000,2,1)</f>
        <v>0.16</v>
      </c>
    </row>
    <row r="134" spans="1:14">
      <c r="A134" s="1">
        <v>40365</v>
      </c>
      <c r="B134" t="str">
        <f>IFERROR(VLOOKUP($A134,'BTC-Web'!$A$2:$H$10000,2,0),"")</f>
        <v/>
      </c>
      <c r="D134" s="2"/>
      <c r="F134" s="2"/>
      <c r="I134">
        <f>ROW()</f>
        <v>134</v>
      </c>
      <c r="N134">
        <f>VLOOKUP(A134,Tbills!$B$4:$C$10000,2,1)</f>
        <v>0.16500000000000001</v>
      </c>
    </row>
    <row r="135" spans="1:14">
      <c r="A135" s="1">
        <v>40366</v>
      </c>
      <c r="B135" t="str">
        <f>IFERROR(VLOOKUP($A135,'BTC-Web'!$A$2:$H$10000,2,0),"")</f>
        <v/>
      </c>
      <c r="D135" s="2"/>
      <c r="F135" s="2"/>
      <c r="I135">
        <f>ROW()</f>
        <v>135</v>
      </c>
      <c r="N135">
        <f>VLOOKUP(A135,Tbills!$B$4:$C$10000,2,1)</f>
        <v>0.16500000000000001</v>
      </c>
    </row>
    <row r="136" spans="1:14">
      <c r="A136" s="1">
        <v>40367</v>
      </c>
      <c r="B136" t="str">
        <f>IFERROR(VLOOKUP($A136,'BTC-Web'!$A$2:$H$10000,2,0),"")</f>
        <v/>
      </c>
      <c r="D136" s="2"/>
      <c r="F136" s="2"/>
      <c r="I136">
        <f>ROW()</f>
        <v>136</v>
      </c>
      <c r="N136">
        <f>VLOOKUP(A136,Tbills!$B$4:$C$10000,2,1)</f>
        <v>0.16500000000000001</v>
      </c>
    </row>
    <row r="137" spans="1:14">
      <c r="A137" s="1">
        <v>40368</v>
      </c>
      <c r="B137" t="str">
        <f>IFERROR(VLOOKUP($A137,'BTC-Web'!$A$2:$H$10000,2,0),"")</f>
        <v/>
      </c>
      <c r="D137" s="2"/>
      <c r="F137" s="2"/>
      <c r="I137">
        <f>ROW()</f>
        <v>137</v>
      </c>
      <c r="N137">
        <f>VLOOKUP(A137,Tbills!$B$4:$C$10000,2,1)</f>
        <v>0.16500000000000001</v>
      </c>
    </row>
    <row r="138" spans="1:14">
      <c r="A138" s="1">
        <v>40371</v>
      </c>
      <c r="B138" t="str">
        <f>IFERROR(VLOOKUP($A138,'BTC-Web'!$A$2:$H$10000,2,0),"")</f>
        <v/>
      </c>
      <c r="D138" s="2"/>
      <c r="F138" s="2"/>
      <c r="I138">
        <f>ROW()</f>
        <v>138</v>
      </c>
      <c r="N138">
        <f>VLOOKUP(A138,Tbills!$B$4:$C$10000,2,1)</f>
        <v>0.15</v>
      </c>
    </row>
    <row r="139" spans="1:14">
      <c r="A139" s="1">
        <v>40372</v>
      </c>
      <c r="B139" t="str">
        <f>IFERROR(VLOOKUP($A139,'BTC-Web'!$A$2:$H$10000,2,0),"")</f>
        <v/>
      </c>
      <c r="D139" s="2"/>
      <c r="F139" s="2"/>
      <c r="I139">
        <f>ROW()</f>
        <v>139</v>
      </c>
      <c r="N139">
        <f>VLOOKUP(A139,Tbills!$B$4:$C$10000,2,1)</f>
        <v>0.15</v>
      </c>
    </row>
    <row r="140" spans="1:14">
      <c r="A140" s="1">
        <v>40373</v>
      </c>
      <c r="B140" t="str">
        <f>IFERROR(VLOOKUP($A140,'BTC-Web'!$A$2:$H$10000,2,0),"")</f>
        <v/>
      </c>
      <c r="D140" s="2"/>
      <c r="F140" s="2"/>
      <c r="I140">
        <f>ROW()</f>
        <v>140</v>
      </c>
      <c r="N140">
        <f>VLOOKUP(A140,Tbills!$B$4:$C$10000,2,1)</f>
        <v>0.15</v>
      </c>
    </row>
    <row r="141" spans="1:14">
      <c r="A141" s="1">
        <v>40374</v>
      </c>
      <c r="B141" t="str">
        <f>IFERROR(VLOOKUP($A141,'BTC-Web'!$A$2:$H$10000,2,0),"")</f>
        <v/>
      </c>
      <c r="D141" s="2"/>
      <c r="F141" s="2"/>
      <c r="I141">
        <f>ROW()</f>
        <v>141</v>
      </c>
      <c r="N141">
        <f>VLOOKUP(A141,Tbills!$B$4:$C$10000,2,1)</f>
        <v>0.15</v>
      </c>
    </row>
    <row r="142" spans="1:14">
      <c r="A142" s="1">
        <v>40375</v>
      </c>
      <c r="B142" t="str">
        <f>IFERROR(VLOOKUP($A142,'BTC-Web'!$A$2:$H$10000,2,0),"")</f>
        <v/>
      </c>
      <c r="D142" s="2"/>
      <c r="F142" s="2"/>
      <c r="I142">
        <f>ROW()</f>
        <v>142</v>
      </c>
      <c r="N142">
        <f>VLOOKUP(A142,Tbills!$B$4:$C$10000,2,1)</f>
        <v>0.15</v>
      </c>
    </row>
    <row r="143" spans="1:14">
      <c r="A143" s="1">
        <v>40378</v>
      </c>
      <c r="B143" t="str">
        <f>IFERROR(VLOOKUP($A143,'BTC-Web'!$A$2:$H$10000,2,0),"")</f>
        <v/>
      </c>
      <c r="D143" s="2"/>
      <c r="F143" s="2"/>
      <c r="I143">
        <f>ROW()</f>
        <v>143</v>
      </c>
      <c r="N143">
        <f>VLOOKUP(A143,Tbills!$B$4:$C$10000,2,1)</f>
        <v>0.155</v>
      </c>
    </row>
    <row r="144" spans="1:14">
      <c r="A144" s="1">
        <v>40379</v>
      </c>
      <c r="B144" t="str">
        <f>IFERROR(VLOOKUP($A144,'BTC-Web'!$A$2:$H$10000,2,0),"")</f>
        <v/>
      </c>
      <c r="D144" s="2"/>
      <c r="F144" s="2"/>
      <c r="I144">
        <f>ROW()</f>
        <v>144</v>
      </c>
      <c r="N144">
        <f>VLOOKUP(A144,Tbills!$B$4:$C$10000,2,1)</f>
        <v>0.155</v>
      </c>
    </row>
    <row r="145" spans="1:14">
      <c r="A145" s="1">
        <v>40380</v>
      </c>
      <c r="B145" t="str">
        <f>IFERROR(VLOOKUP($A145,'BTC-Web'!$A$2:$H$10000,2,0),"")</f>
        <v/>
      </c>
      <c r="D145" s="2"/>
      <c r="F145" s="2"/>
      <c r="I145">
        <f>ROW()</f>
        <v>145</v>
      </c>
      <c r="N145">
        <f>VLOOKUP(A145,Tbills!$B$4:$C$10000,2,1)</f>
        <v>0.155</v>
      </c>
    </row>
    <row r="146" spans="1:14">
      <c r="A146" s="1">
        <v>40381</v>
      </c>
      <c r="B146" t="str">
        <f>IFERROR(VLOOKUP($A146,'BTC-Web'!$A$2:$H$10000,2,0),"")</f>
        <v/>
      </c>
      <c r="D146" s="2"/>
      <c r="F146" s="2"/>
      <c r="I146">
        <f>ROW()</f>
        <v>146</v>
      </c>
      <c r="N146">
        <f>VLOOKUP(A146,Tbills!$B$4:$C$10000,2,1)</f>
        <v>0.155</v>
      </c>
    </row>
    <row r="147" spans="1:14">
      <c r="A147" s="1">
        <v>40382</v>
      </c>
      <c r="B147" t="str">
        <f>IFERROR(VLOOKUP($A147,'BTC-Web'!$A$2:$H$10000,2,0),"")</f>
        <v/>
      </c>
      <c r="D147" s="2"/>
      <c r="F147" s="2"/>
      <c r="I147">
        <f>ROW()</f>
        <v>147</v>
      </c>
      <c r="N147">
        <f>VLOOKUP(A147,Tbills!$B$4:$C$10000,2,1)</f>
        <v>0.155</v>
      </c>
    </row>
    <row r="148" spans="1:14">
      <c r="A148" s="1">
        <v>40385</v>
      </c>
      <c r="B148" t="str">
        <f>IFERROR(VLOOKUP($A148,'BTC-Web'!$A$2:$H$10000,2,0),"")</f>
        <v/>
      </c>
      <c r="D148" s="2"/>
      <c r="F148" s="2"/>
      <c r="I148">
        <f>ROW()</f>
        <v>148</v>
      </c>
      <c r="N148">
        <f>VLOOKUP(A148,Tbills!$B$4:$C$10000,2,1)</f>
        <v>0.15</v>
      </c>
    </row>
    <row r="149" spans="1:14">
      <c r="A149" s="1">
        <v>40386</v>
      </c>
      <c r="B149" t="str">
        <f>IFERROR(VLOOKUP($A149,'BTC-Web'!$A$2:$H$10000,2,0),"")</f>
        <v/>
      </c>
      <c r="D149" s="2"/>
      <c r="F149" s="2"/>
      <c r="I149">
        <f>ROW()</f>
        <v>149</v>
      </c>
      <c r="N149">
        <f>VLOOKUP(A149,Tbills!$B$4:$C$10000,2,1)</f>
        <v>0.15</v>
      </c>
    </row>
    <row r="150" spans="1:14">
      <c r="A150" s="1">
        <v>40387</v>
      </c>
      <c r="B150" t="str">
        <f>IFERROR(VLOOKUP($A150,'BTC-Web'!$A$2:$H$10000,2,0),"")</f>
        <v/>
      </c>
      <c r="D150" s="2"/>
      <c r="F150" s="2"/>
      <c r="I150">
        <f>ROW()</f>
        <v>150</v>
      </c>
      <c r="N150">
        <f>VLOOKUP(A150,Tbills!$B$4:$C$10000,2,1)</f>
        <v>0.15</v>
      </c>
    </row>
    <row r="151" spans="1:14">
      <c r="A151" s="1">
        <v>40388</v>
      </c>
      <c r="B151" t="str">
        <f>IFERROR(VLOOKUP($A151,'BTC-Web'!$A$2:$H$10000,2,0),"")</f>
        <v/>
      </c>
      <c r="D151" s="2"/>
      <c r="F151" s="2"/>
      <c r="I151">
        <f>ROW()</f>
        <v>151</v>
      </c>
      <c r="N151">
        <f>VLOOKUP(A151,Tbills!$B$4:$C$10000,2,1)</f>
        <v>0.15</v>
      </c>
    </row>
    <row r="152" spans="1:14">
      <c r="A152" s="1">
        <v>40389</v>
      </c>
      <c r="B152" t="str">
        <f>IFERROR(VLOOKUP($A152,'BTC-Web'!$A$2:$H$10000,2,0),"")</f>
        <v/>
      </c>
      <c r="D152" s="2"/>
      <c r="F152" s="2"/>
      <c r="I152">
        <f>ROW()</f>
        <v>152</v>
      </c>
      <c r="N152">
        <f>VLOOKUP(A152,Tbills!$B$4:$C$10000,2,1)</f>
        <v>0.15</v>
      </c>
    </row>
    <row r="153" spans="1:14">
      <c r="A153" s="1">
        <v>40392</v>
      </c>
      <c r="B153" t="str">
        <f>IFERROR(VLOOKUP($A153,'BTC-Web'!$A$2:$H$10000,2,0),"")</f>
        <v/>
      </c>
      <c r="D153" s="2"/>
      <c r="F153" s="2"/>
      <c r="I153">
        <f>ROW()</f>
        <v>153</v>
      </c>
      <c r="N153">
        <f>VLOOKUP(A153,Tbills!$B$4:$C$10000,2,1)</f>
        <v>0.155</v>
      </c>
    </row>
    <row r="154" spans="1:14">
      <c r="A154" s="1">
        <v>40393</v>
      </c>
      <c r="B154" t="str">
        <f>IFERROR(VLOOKUP($A154,'BTC-Web'!$A$2:$H$10000,2,0),"")</f>
        <v/>
      </c>
      <c r="D154" s="2"/>
      <c r="F154" s="2"/>
      <c r="I154">
        <f>ROW()</f>
        <v>154</v>
      </c>
      <c r="N154">
        <f>VLOOKUP(A154,Tbills!$B$4:$C$10000,2,1)</f>
        <v>0.155</v>
      </c>
    </row>
    <row r="155" spans="1:14">
      <c r="A155" s="1">
        <v>40394</v>
      </c>
      <c r="B155" t="str">
        <f>IFERROR(VLOOKUP($A155,'BTC-Web'!$A$2:$H$10000,2,0),"")</f>
        <v/>
      </c>
      <c r="D155" s="2"/>
      <c r="F155" s="2"/>
      <c r="I155">
        <f>ROW()</f>
        <v>155</v>
      </c>
      <c r="N155">
        <f>VLOOKUP(A155,Tbills!$B$4:$C$10000,2,1)</f>
        <v>0.155</v>
      </c>
    </row>
    <row r="156" spans="1:14">
      <c r="A156" s="1">
        <v>40395</v>
      </c>
      <c r="B156" t="str">
        <f>IFERROR(VLOOKUP($A156,'BTC-Web'!$A$2:$H$10000,2,0),"")</f>
        <v/>
      </c>
      <c r="D156" s="2"/>
      <c r="F156" s="2"/>
      <c r="I156">
        <f>ROW()</f>
        <v>156</v>
      </c>
      <c r="N156">
        <f>VLOOKUP(A156,Tbills!$B$4:$C$10000,2,1)</f>
        <v>0.155</v>
      </c>
    </row>
    <row r="157" spans="1:14">
      <c r="A157" s="1">
        <v>40396</v>
      </c>
      <c r="B157" t="str">
        <f>IFERROR(VLOOKUP($A157,'BTC-Web'!$A$2:$H$10000,2,0),"")</f>
        <v/>
      </c>
      <c r="D157" s="2"/>
      <c r="F157" s="2"/>
      <c r="I157">
        <f>ROW()</f>
        <v>157</v>
      </c>
      <c r="N157">
        <f>VLOOKUP(A157,Tbills!$B$4:$C$10000,2,1)</f>
        <v>0.155</v>
      </c>
    </row>
    <row r="158" spans="1:14">
      <c r="A158" s="1">
        <v>40399</v>
      </c>
      <c r="B158" t="str">
        <f>IFERROR(VLOOKUP($A158,'BTC-Web'!$A$2:$H$10000,2,0),"")</f>
        <v/>
      </c>
      <c r="D158" s="2"/>
      <c r="F158" s="2"/>
      <c r="I158">
        <f>ROW()</f>
        <v>158</v>
      </c>
      <c r="N158">
        <f>VLOOKUP(A158,Tbills!$B$4:$C$10000,2,1)</f>
        <v>0.15</v>
      </c>
    </row>
    <row r="159" spans="1:14">
      <c r="A159" s="1">
        <v>40400</v>
      </c>
      <c r="B159" t="str">
        <f>IFERROR(VLOOKUP($A159,'BTC-Web'!$A$2:$H$10000,2,0),"")</f>
        <v/>
      </c>
      <c r="D159" s="2"/>
      <c r="F159" s="2"/>
      <c r="I159">
        <f>ROW()</f>
        <v>159</v>
      </c>
      <c r="N159">
        <f>VLOOKUP(A159,Tbills!$B$4:$C$10000,2,1)</f>
        <v>0.15</v>
      </c>
    </row>
    <row r="160" spans="1:14">
      <c r="A160" s="1">
        <v>40401</v>
      </c>
      <c r="B160" t="str">
        <f>IFERROR(VLOOKUP($A160,'BTC-Web'!$A$2:$H$10000,2,0),"")</f>
        <v/>
      </c>
      <c r="D160" s="2"/>
      <c r="F160" s="2"/>
      <c r="I160">
        <f>ROW()</f>
        <v>160</v>
      </c>
      <c r="N160">
        <f>VLOOKUP(A160,Tbills!$B$4:$C$10000,2,1)</f>
        <v>0.15</v>
      </c>
    </row>
    <row r="161" spans="1:14">
      <c r="A161" s="1">
        <v>40402</v>
      </c>
      <c r="B161" t="str">
        <f>IFERROR(VLOOKUP($A161,'BTC-Web'!$A$2:$H$10000,2,0),"")</f>
        <v/>
      </c>
      <c r="D161" s="2"/>
      <c r="F161" s="2"/>
      <c r="I161">
        <f>ROW()</f>
        <v>161</v>
      </c>
      <c r="N161">
        <f>VLOOKUP(A161,Tbills!$B$4:$C$10000,2,1)</f>
        <v>0.15</v>
      </c>
    </row>
    <row r="162" spans="1:14">
      <c r="A162" s="1">
        <v>40403</v>
      </c>
      <c r="B162" t="str">
        <f>IFERROR(VLOOKUP($A162,'BTC-Web'!$A$2:$H$10000,2,0),"")</f>
        <v/>
      </c>
      <c r="D162" s="2"/>
      <c r="F162" s="2"/>
      <c r="I162">
        <f>ROW()</f>
        <v>162</v>
      </c>
      <c r="N162">
        <f>VLOOKUP(A162,Tbills!$B$4:$C$10000,2,1)</f>
        <v>0.15</v>
      </c>
    </row>
    <row r="163" spans="1:14">
      <c r="A163" s="1">
        <v>40406</v>
      </c>
      <c r="B163" t="str">
        <f>IFERROR(VLOOKUP($A163,'BTC-Web'!$A$2:$H$10000,2,0),"")</f>
        <v/>
      </c>
      <c r="D163" s="2"/>
      <c r="F163" s="2"/>
      <c r="I163">
        <f>ROW()</f>
        <v>163</v>
      </c>
      <c r="N163">
        <f>VLOOKUP(A163,Tbills!$B$4:$C$10000,2,1)</f>
        <v>0.155</v>
      </c>
    </row>
    <row r="164" spans="1:14">
      <c r="A164" s="1">
        <v>40407</v>
      </c>
      <c r="B164" t="str">
        <f>IFERROR(VLOOKUP($A164,'BTC-Web'!$A$2:$H$10000,2,0),"")</f>
        <v/>
      </c>
      <c r="D164" s="2"/>
      <c r="F164" s="2"/>
      <c r="I164">
        <f>ROW()</f>
        <v>164</v>
      </c>
      <c r="N164">
        <f>VLOOKUP(A164,Tbills!$B$4:$C$10000,2,1)</f>
        <v>0.155</v>
      </c>
    </row>
    <row r="165" spans="1:14">
      <c r="A165" s="1">
        <v>40408</v>
      </c>
      <c r="B165" t="str">
        <f>IFERROR(VLOOKUP($A165,'BTC-Web'!$A$2:$H$10000,2,0),"")</f>
        <v/>
      </c>
      <c r="D165" s="2"/>
      <c r="F165" s="2"/>
      <c r="I165">
        <f>ROW()</f>
        <v>165</v>
      </c>
      <c r="N165">
        <f>VLOOKUP(A165,Tbills!$B$4:$C$10000,2,1)</f>
        <v>0.155</v>
      </c>
    </row>
    <row r="166" spans="1:14">
      <c r="A166" s="1">
        <v>40409</v>
      </c>
      <c r="B166" t="str">
        <f>IFERROR(VLOOKUP($A166,'BTC-Web'!$A$2:$H$10000,2,0),"")</f>
        <v/>
      </c>
      <c r="D166" s="2"/>
      <c r="F166" s="2"/>
      <c r="I166">
        <f>ROW()</f>
        <v>166</v>
      </c>
      <c r="N166">
        <f>VLOOKUP(A166,Tbills!$B$4:$C$10000,2,1)</f>
        <v>0.155</v>
      </c>
    </row>
    <row r="167" spans="1:14">
      <c r="A167" s="1">
        <v>40410</v>
      </c>
      <c r="B167" t="str">
        <f>IFERROR(VLOOKUP($A167,'BTC-Web'!$A$2:$H$10000,2,0),"")</f>
        <v/>
      </c>
      <c r="D167" s="2"/>
      <c r="F167" s="2"/>
      <c r="I167">
        <f>ROW()</f>
        <v>167</v>
      </c>
      <c r="N167">
        <f>VLOOKUP(A167,Tbills!$B$4:$C$10000,2,1)</f>
        <v>0.155</v>
      </c>
    </row>
    <row r="168" spans="1:14">
      <c r="A168" s="1">
        <v>40413</v>
      </c>
      <c r="B168" t="str">
        <f>IFERROR(VLOOKUP($A168,'BTC-Web'!$A$2:$H$10000,2,0),"")</f>
        <v/>
      </c>
      <c r="D168" s="2"/>
      <c r="F168" s="2"/>
      <c r="I168">
        <f>ROW()</f>
        <v>168</v>
      </c>
      <c r="N168">
        <f>VLOOKUP(A168,Tbills!$B$4:$C$10000,2,1)</f>
        <v>0.155</v>
      </c>
    </row>
    <row r="169" spans="1:14">
      <c r="A169" s="1">
        <v>40414</v>
      </c>
      <c r="B169" t="str">
        <f>IFERROR(VLOOKUP($A169,'BTC-Web'!$A$2:$H$10000,2,0),"")</f>
        <v/>
      </c>
      <c r="D169" s="2"/>
      <c r="F169" s="2"/>
      <c r="I169">
        <f>ROW()</f>
        <v>169</v>
      </c>
      <c r="N169">
        <f>VLOOKUP(A169,Tbills!$B$4:$C$10000,2,1)</f>
        <v>0.155</v>
      </c>
    </row>
    <row r="170" spans="1:14">
      <c r="A170" s="1">
        <v>40415</v>
      </c>
      <c r="B170" t="str">
        <f>IFERROR(VLOOKUP($A170,'BTC-Web'!$A$2:$H$10000,2,0),"")</f>
        <v/>
      </c>
      <c r="D170" s="2"/>
      <c r="F170" s="2"/>
      <c r="I170">
        <f>ROW()</f>
        <v>170</v>
      </c>
      <c r="N170">
        <f>VLOOKUP(A170,Tbills!$B$4:$C$10000,2,1)</f>
        <v>0.155</v>
      </c>
    </row>
    <row r="171" spans="1:14">
      <c r="A171" s="1">
        <v>40416</v>
      </c>
      <c r="B171" t="str">
        <f>IFERROR(VLOOKUP($A171,'BTC-Web'!$A$2:$H$10000,2,0),"")</f>
        <v/>
      </c>
      <c r="D171" s="2"/>
      <c r="F171" s="2"/>
      <c r="I171">
        <f>ROW()</f>
        <v>171</v>
      </c>
      <c r="N171">
        <f>VLOOKUP(A171,Tbills!$B$4:$C$10000,2,1)</f>
        <v>0.155</v>
      </c>
    </row>
    <row r="172" spans="1:14">
      <c r="A172" s="1">
        <v>40417</v>
      </c>
      <c r="B172" t="str">
        <f>IFERROR(VLOOKUP($A172,'BTC-Web'!$A$2:$H$10000,2,0),"")</f>
        <v/>
      </c>
      <c r="D172" s="2"/>
      <c r="F172" s="2"/>
      <c r="I172">
        <f>ROW()</f>
        <v>172</v>
      </c>
      <c r="N172">
        <f>VLOOKUP(A172,Tbills!$B$4:$C$10000,2,1)</f>
        <v>0.155</v>
      </c>
    </row>
    <row r="173" spans="1:14">
      <c r="A173" s="1">
        <v>40420</v>
      </c>
      <c r="B173" t="str">
        <f>IFERROR(VLOOKUP($A173,'BTC-Web'!$A$2:$H$10000,2,0),"")</f>
        <v/>
      </c>
      <c r="D173" s="2"/>
      <c r="F173" s="2"/>
      <c r="I173">
        <f>ROW()</f>
        <v>173</v>
      </c>
      <c r="N173">
        <f>VLOOKUP(A173,Tbills!$B$4:$C$10000,2,1)</f>
        <v>0.14499999999999999</v>
      </c>
    </row>
    <row r="174" spans="1:14">
      <c r="A174" s="1">
        <v>40421</v>
      </c>
      <c r="B174" t="str">
        <f>IFERROR(VLOOKUP($A174,'BTC-Web'!$A$2:$H$10000,2,0),"")</f>
        <v/>
      </c>
      <c r="D174" s="2"/>
      <c r="F174" s="2"/>
      <c r="I174">
        <f>ROW()</f>
        <v>174</v>
      </c>
      <c r="N174">
        <f>VLOOKUP(A174,Tbills!$B$4:$C$10000,2,1)</f>
        <v>0.14499999999999999</v>
      </c>
    </row>
    <row r="175" spans="1:14">
      <c r="A175" s="1">
        <v>40422</v>
      </c>
      <c r="B175" t="str">
        <f>IFERROR(VLOOKUP($A175,'BTC-Web'!$A$2:$H$10000,2,0),"")</f>
        <v/>
      </c>
      <c r="D175" s="2"/>
      <c r="F175" s="2"/>
      <c r="I175">
        <f>ROW()</f>
        <v>175</v>
      </c>
      <c r="N175">
        <f>VLOOKUP(A175,Tbills!$B$4:$C$10000,2,1)</f>
        <v>0.14499999999999999</v>
      </c>
    </row>
    <row r="176" spans="1:14">
      <c r="A176" s="1">
        <v>40423</v>
      </c>
      <c r="B176" t="str">
        <f>IFERROR(VLOOKUP($A176,'BTC-Web'!$A$2:$H$10000,2,0),"")</f>
        <v/>
      </c>
      <c r="D176" s="2"/>
      <c r="F176" s="2"/>
      <c r="I176">
        <f>ROW()</f>
        <v>176</v>
      </c>
      <c r="N176">
        <f>VLOOKUP(A176,Tbills!$B$4:$C$10000,2,1)</f>
        <v>0.14499999999999999</v>
      </c>
    </row>
    <row r="177" spans="1:14">
      <c r="A177" s="1">
        <v>40424</v>
      </c>
      <c r="B177" t="str">
        <f>IFERROR(VLOOKUP($A177,'BTC-Web'!$A$2:$H$10000,2,0),"")</f>
        <v/>
      </c>
      <c r="D177" s="2"/>
      <c r="F177" s="2"/>
      <c r="I177">
        <f>ROW()</f>
        <v>177</v>
      </c>
      <c r="N177">
        <f>VLOOKUP(A177,Tbills!$B$4:$C$10000,2,1)</f>
        <v>0.14499999999999999</v>
      </c>
    </row>
    <row r="178" spans="1:14">
      <c r="A178" s="1">
        <v>40428</v>
      </c>
      <c r="B178" t="str">
        <f>IFERROR(VLOOKUP($A178,'BTC-Web'!$A$2:$H$10000,2,0),"")</f>
        <v/>
      </c>
      <c r="D178" s="2"/>
      <c r="F178" s="2"/>
      <c r="I178">
        <f>ROW()</f>
        <v>178</v>
      </c>
      <c r="N178">
        <f>VLOOKUP(A178,Tbills!$B$4:$C$10000,2,1)</f>
        <v>0.13500000000000001</v>
      </c>
    </row>
    <row r="179" spans="1:14">
      <c r="A179" s="1">
        <v>40429</v>
      </c>
      <c r="B179" t="str">
        <f>IFERROR(VLOOKUP($A179,'BTC-Web'!$A$2:$H$10000,2,0),"")</f>
        <v/>
      </c>
      <c r="D179" s="2"/>
      <c r="F179" s="2"/>
      <c r="I179">
        <f>ROW()</f>
        <v>179</v>
      </c>
      <c r="N179">
        <f>VLOOKUP(A179,Tbills!$B$4:$C$10000,2,1)</f>
        <v>0.13500000000000001</v>
      </c>
    </row>
    <row r="180" spans="1:14">
      <c r="A180" s="1">
        <v>40430</v>
      </c>
      <c r="B180" t="str">
        <f>IFERROR(VLOOKUP($A180,'BTC-Web'!$A$2:$H$10000,2,0),"")</f>
        <v/>
      </c>
      <c r="D180" s="2"/>
      <c r="F180" s="2"/>
      <c r="I180">
        <f>ROW()</f>
        <v>180</v>
      </c>
      <c r="N180">
        <f>VLOOKUP(A180,Tbills!$B$4:$C$10000,2,1)</f>
        <v>0.13500000000000001</v>
      </c>
    </row>
    <row r="181" spans="1:14">
      <c r="A181" s="1">
        <v>40431</v>
      </c>
      <c r="B181" t="str">
        <f>IFERROR(VLOOKUP($A181,'BTC-Web'!$A$2:$H$10000,2,0),"")</f>
        <v/>
      </c>
      <c r="D181" s="2"/>
      <c r="F181" s="2"/>
      <c r="I181">
        <f>ROW()</f>
        <v>181</v>
      </c>
      <c r="N181">
        <f>VLOOKUP(A181,Tbills!$B$4:$C$10000,2,1)</f>
        <v>0.13500000000000001</v>
      </c>
    </row>
    <row r="182" spans="1:14">
      <c r="A182" s="1">
        <v>40434</v>
      </c>
      <c r="B182" t="str">
        <f>IFERROR(VLOOKUP($A182,'BTC-Web'!$A$2:$H$10000,2,0),"")</f>
        <v/>
      </c>
      <c r="D182" s="2"/>
      <c r="F182" s="2"/>
      <c r="I182">
        <f>ROW()</f>
        <v>182</v>
      </c>
      <c r="N182">
        <f>VLOOKUP(A182,Tbills!$B$4:$C$10000,2,1)</f>
        <v>0.14000000000000001</v>
      </c>
    </row>
    <row r="183" spans="1:14">
      <c r="A183" s="1">
        <v>40435</v>
      </c>
      <c r="B183" t="str">
        <f>IFERROR(VLOOKUP($A183,'BTC-Web'!$A$2:$H$10000,2,0),"")</f>
        <v/>
      </c>
      <c r="D183" s="2"/>
      <c r="F183" s="2"/>
      <c r="I183">
        <f>ROW()</f>
        <v>183</v>
      </c>
      <c r="N183">
        <f>VLOOKUP(A183,Tbills!$B$4:$C$10000,2,1)</f>
        <v>0.14000000000000001</v>
      </c>
    </row>
    <row r="184" spans="1:14">
      <c r="A184" s="1">
        <v>40436</v>
      </c>
      <c r="B184" t="str">
        <f>IFERROR(VLOOKUP($A184,'BTC-Web'!$A$2:$H$10000,2,0),"")</f>
        <v/>
      </c>
      <c r="D184" s="2"/>
      <c r="F184" s="2"/>
      <c r="I184">
        <f>ROW()</f>
        <v>184</v>
      </c>
      <c r="N184">
        <f>VLOOKUP(A184,Tbills!$B$4:$C$10000,2,1)</f>
        <v>0.14000000000000001</v>
      </c>
    </row>
    <row r="185" spans="1:14">
      <c r="A185" s="1">
        <v>40437</v>
      </c>
      <c r="B185" t="str">
        <f>IFERROR(VLOOKUP($A185,'BTC-Web'!$A$2:$H$10000,2,0),"")</f>
        <v/>
      </c>
      <c r="D185" s="2"/>
      <c r="F185" s="2"/>
      <c r="I185">
        <f>ROW()</f>
        <v>185</v>
      </c>
      <c r="N185">
        <f>VLOOKUP(A185,Tbills!$B$4:$C$10000,2,1)</f>
        <v>0.14000000000000001</v>
      </c>
    </row>
    <row r="186" spans="1:14">
      <c r="A186" s="1">
        <v>40438</v>
      </c>
      <c r="B186" t="str">
        <f>IFERROR(VLOOKUP($A186,'BTC-Web'!$A$2:$H$10000,2,0),"")</f>
        <v/>
      </c>
      <c r="D186" s="2"/>
      <c r="F186" s="2"/>
      <c r="I186">
        <f>ROW()</f>
        <v>186</v>
      </c>
      <c r="N186">
        <f>VLOOKUP(A186,Tbills!$B$4:$C$10000,2,1)</f>
        <v>0.14000000000000001</v>
      </c>
    </row>
    <row r="187" spans="1:14">
      <c r="A187" s="1">
        <v>40441</v>
      </c>
      <c r="B187" t="str">
        <f>IFERROR(VLOOKUP($A187,'BTC-Web'!$A$2:$H$10000,2,0),"")</f>
        <v/>
      </c>
      <c r="D187" s="2"/>
      <c r="F187" s="2"/>
      <c r="I187">
        <f>ROW()</f>
        <v>187</v>
      </c>
      <c r="N187">
        <f>VLOOKUP(A187,Tbills!$B$4:$C$10000,2,1)</f>
        <v>0.16</v>
      </c>
    </row>
    <row r="188" spans="1:14">
      <c r="A188" s="1">
        <v>40442</v>
      </c>
      <c r="B188" t="str">
        <f>IFERROR(VLOOKUP($A188,'BTC-Web'!$A$2:$H$10000,2,0),"")</f>
        <v/>
      </c>
      <c r="D188" s="2"/>
      <c r="F188" s="2"/>
      <c r="I188">
        <f>ROW()</f>
        <v>188</v>
      </c>
      <c r="N188">
        <f>VLOOKUP(A188,Tbills!$B$4:$C$10000,2,1)</f>
        <v>0.16</v>
      </c>
    </row>
    <row r="189" spans="1:14">
      <c r="A189" s="1">
        <v>40443</v>
      </c>
      <c r="B189" t="str">
        <f>IFERROR(VLOOKUP($A189,'BTC-Web'!$A$2:$H$10000,2,0),"")</f>
        <v/>
      </c>
      <c r="D189" s="2"/>
      <c r="F189" s="2"/>
      <c r="I189">
        <f>ROW()</f>
        <v>189</v>
      </c>
      <c r="N189">
        <f>VLOOKUP(A189,Tbills!$B$4:$C$10000,2,1)</f>
        <v>0.16</v>
      </c>
    </row>
    <row r="190" spans="1:14">
      <c r="A190" s="1">
        <v>40444</v>
      </c>
      <c r="B190" t="str">
        <f>IFERROR(VLOOKUP($A190,'BTC-Web'!$A$2:$H$10000,2,0),"")</f>
        <v/>
      </c>
      <c r="D190" s="2"/>
      <c r="F190" s="2"/>
      <c r="I190">
        <f>ROW()</f>
        <v>190</v>
      </c>
      <c r="N190">
        <f>VLOOKUP(A190,Tbills!$B$4:$C$10000,2,1)</f>
        <v>0.16</v>
      </c>
    </row>
    <row r="191" spans="1:14">
      <c r="A191" s="1">
        <v>40445</v>
      </c>
      <c r="B191" t="str">
        <f>IFERROR(VLOOKUP($A191,'BTC-Web'!$A$2:$H$10000,2,0),"")</f>
        <v/>
      </c>
      <c r="D191" s="2"/>
      <c r="F191" s="2"/>
      <c r="I191">
        <f>ROW()</f>
        <v>191</v>
      </c>
      <c r="N191">
        <f>VLOOKUP(A191,Tbills!$B$4:$C$10000,2,1)</f>
        <v>0.16</v>
      </c>
    </row>
    <row r="192" spans="1:14">
      <c r="A192" s="1">
        <v>40448</v>
      </c>
      <c r="B192" t="str">
        <f>IFERROR(VLOOKUP($A192,'BTC-Web'!$A$2:$H$10000,2,0),"")</f>
        <v/>
      </c>
      <c r="D192" s="2"/>
      <c r="F192" s="2"/>
      <c r="I192">
        <f>ROW()</f>
        <v>192</v>
      </c>
      <c r="N192">
        <f>VLOOKUP(A192,Tbills!$B$4:$C$10000,2,1)</f>
        <v>0.155</v>
      </c>
    </row>
    <row r="193" spans="1:14">
      <c r="A193" s="1">
        <v>40449</v>
      </c>
      <c r="B193" t="str">
        <f>IFERROR(VLOOKUP($A193,'BTC-Web'!$A$2:$H$10000,2,0),"")</f>
        <v/>
      </c>
      <c r="D193" s="2"/>
      <c r="F193" s="2"/>
      <c r="I193">
        <f>ROW()</f>
        <v>193</v>
      </c>
      <c r="N193">
        <f>VLOOKUP(A193,Tbills!$B$4:$C$10000,2,1)</f>
        <v>0.155</v>
      </c>
    </row>
    <row r="194" spans="1:14">
      <c r="A194" s="1">
        <v>40450</v>
      </c>
      <c r="B194" t="str">
        <f>IFERROR(VLOOKUP($A194,'BTC-Web'!$A$2:$H$10000,2,0),"")</f>
        <v/>
      </c>
      <c r="D194" s="2"/>
      <c r="F194" s="2"/>
      <c r="I194">
        <f>ROW()</f>
        <v>194</v>
      </c>
      <c r="N194">
        <f>VLOOKUP(A194,Tbills!$B$4:$C$10000,2,1)</f>
        <v>0.155</v>
      </c>
    </row>
    <row r="195" spans="1:14">
      <c r="A195" s="1">
        <v>40451</v>
      </c>
      <c r="B195" t="str">
        <f>IFERROR(VLOOKUP($A195,'BTC-Web'!$A$2:$H$10000,2,0),"")</f>
        <v/>
      </c>
      <c r="D195" s="2"/>
      <c r="F195" s="2"/>
      <c r="I195">
        <f>ROW()</f>
        <v>195</v>
      </c>
      <c r="N195">
        <f>VLOOKUP(A195,Tbills!$B$4:$C$10000,2,1)</f>
        <v>0.155</v>
      </c>
    </row>
    <row r="196" spans="1:14">
      <c r="A196" s="1">
        <v>40452</v>
      </c>
      <c r="B196" t="str">
        <f>IFERROR(VLOOKUP($A196,'BTC-Web'!$A$2:$H$10000,2,0),"")</f>
        <v/>
      </c>
      <c r="D196" s="2"/>
      <c r="F196" s="2"/>
      <c r="I196">
        <f>ROW()</f>
        <v>196</v>
      </c>
      <c r="N196">
        <f>VLOOKUP(A196,Tbills!$B$4:$C$10000,2,1)</f>
        <v>0.155</v>
      </c>
    </row>
    <row r="197" spans="1:14">
      <c r="A197" s="1">
        <v>40455</v>
      </c>
      <c r="B197" t="str">
        <f>IFERROR(VLOOKUP($A197,'BTC-Web'!$A$2:$H$10000,2,0),"")</f>
        <v/>
      </c>
      <c r="D197" s="2"/>
      <c r="F197" s="2"/>
      <c r="I197">
        <f>ROW()</f>
        <v>197</v>
      </c>
      <c r="N197">
        <f>VLOOKUP(A197,Tbills!$B$4:$C$10000,2,1)</f>
        <v>0.13</v>
      </c>
    </row>
    <row r="198" spans="1:14">
      <c r="A198" s="1">
        <v>40456</v>
      </c>
      <c r="B198" t="str">
        <f>IFERROR(VLOOKUP($A198,'BTC-Web'!$A$2:$H$10000,2,0),"")</f>
        <v/>
      </c>
      <c r="D198" s="2"/>
      <c r="F198" s="2"/>
      <c r="I198">
        <f>ROW()</f>
        <v>198</v>
      </c>
      <c r="N198">
        <f>VLOOKUP(A198,Tbills!$B$4:$C$10000,2,1)</f>
        <v>0.13</v>
      </c>
    </row>
    <row r="199" spans="1:14">
      <c r="A199" s="1">
        <v>40457</v>
      </c>
      <c r="B199" t="str">
        <f>IFERROR(VLOOKUP($A199,'BTC-Web'!$A$2:$H$10000,2,0),"")</f>
        <v/>
      </c>
      <c r="D199" s="2"/>
      <c r="F199" s="2"/>
      <c r="I199">
        <f>ROW()</f>
        <v>199</v>
      </c>
      <c r="N199">
        <f>VLOOKUP(A199,Tbills!$B$4:$C$10000,2,1)</f>
        <v>0.13</v>
      </c>
    </row>
    <row r="200" spans="1:14">
      <c r="A200" s="1">
        <v>40458</v>
      </c>
      <c r="B200" t="str">
        <f>IFERROR(VLOOKUP($A200,'BTC-Web'!$A$2:$H$10000,2,0),"")</f>
        <v/>
      </c>
      <c r="D200" s="2"/>
      <c r="F200" s="2"/>
      <c r="I200">
        <f>ROW()</f>
        <v>200</v>
      </c>
      <c r="N200">
        <f>VLOOKUP(A200,Tbills!$B$4:$C$10000,2,1)</f>
        <v>0.13</v>
      </c>
    </row>
    <row r="201" spans="1:14">
      <c r="A201" s="1">
        <v>40459</v>
      </c>
      <c r="B201" t="str">
        <f>IFERROR(VLOOKUP($A201,'BTC-Web'!$A$2:$H$10000,2,0),"")</f>
        <v/>
      </c>
      <c r="D201" s="2"/>
      <c r="F201" s="2"/>
      <c r="I201">
        <f>ROW()</f>
        <v>201</v>
      </c>
      <c r="N201">
        <f>VLOOKUP(A201,Tbills!$B$4:$C$10000,2,1)</f>
        <v>0.13</v>
      </c>
    </row>
    <row r="202" spans="1:14">
      <c r="A202" s="1">
        <v>40462</v>
      </c>
      <c r="B202" t="str">
        <f>IFERROR(VLOOKUP($A202,'BTC-Web'!$A$2:$H$10000,2,0),"")</f>
        <v/>
      </c>
      <c r="D202" s="2"/>
      <c r="F202" s="2"/>
      <c r="I202">
        <f>ROW()</f>
        <v>202</v>
      </c>
      <c r="N202">
        <f>VLOOKUP(A202,Tbills!$B$4:$C$10000,2,1)</f>
        <v>0.13</v>
      </c>
    </row>
    <row r="203" spans="1:14">
      <c r="A203" s="1">
        <v>40463</v>
      </c>
      <c r="B203" t="str">
        <f>IFERROR(VLOOKUP($A203,'BTC-Web'!$A$2:$H$10000,2,0),"")</f>
        <v/>
      </c>
      <c r="D203" s="2"/>
      <c r="F203" s="2"/>
      <c r="I203">
        <f>ROW()</f>
        <v>203</v>
      </c>
      <c r="N203">
        <f>VLOOKUP(A203,Tbills!$B$4:$C$10000,2,1)</f>
        <v>0.125</v>
      </c>
    </row>
    <row r="204" spans="1:14">
      <c r="A204" s="1">
        <v>40464</v>
      </c>
      <c r="B204" t="str">
        <f>IFERROR(VLOOKUP($A204,'BTC-Web'!$A$2:$H$10000,2,0),"")</f>
        <v/>
      </c>
      <c r="D204" s="2"/>
      <c r="F204" s="2"/>
      <c r="I204">
        <f>ROW()</f>
        <v>204</v>
      </c>
      <c r="N204">
        <f>VLOOKUP(A204,Tbills!$B$4:$C$10000,2,1)</f>
        <v>0.125</v>
      </c>
    </row>
    <row r="205" spans="1:14">
      <c r="A205" s="1">
        <v>40465</v>
      </c>
      <c r="B205" t="str">
        <f>IFERROR(VLOOKUP($A205,'BTC-Web'!$A$2:$H$10000,2,0),"")</f>
        <v/>
      </c>
      <c r="D205" s="2"/>
      <c r="F205" s="2"/>
      <c r="I205">
        <f>ROW()</f>
        <v>205</v>
      </c>
      <c r="N205">
        <f>VLOOKUP(A205,Tbills!$B$4:$C$10000,2,1)</f>
        <v>0.125</v>
      </c>
    </row>
    <row r="206" spans="1:14">
      <c r="A206" s="1">
        <v>40466</v>
      </c>
      <c r="B206" t="str">
        <f>IFERROR(VLOOKUP($A206,'BTC-Web'!$A$2:$H$10000,2,0),"")</f>
        <v/>
      </c>
      <c r="D206" s="2"/>
      <c r="F206" s="2"/>
      <c r="I206">
        <f>ROW()</f>
        <v>206</v>
      </c>
      <c r="N206">
        <f>VLOOKUP(A206,Tbills!$B$4:$C$10000,2,1)</f>
        <v>0.125</v>
      </c>
    </row>
    <row r="207" spans="1:14">
      <c r="A207" s="1">
        <v>40469</v>
      </c>
      <c r="B207" t="str">
        <f>IFERROR(VLOOKUP($A207,'BTC-Web'!$A$2:$H$10000,2,0),"")</f>
        <v/>
      </c>
      <c r="D207" s="2"/>
      <c r="F207" s="2"/>
      <c r="I207">
        <f>ROW()</f>
        <v>207</v>
      </c>
      <c r="N207">
        <f>VLOOKUP(A207,Tbills!$B$4:$C$10000,2,1)</f>
        <v>0.13500000000000001</v>
      </c>
    </row>
    <row r="208" spans="1:14">
      <c r="A208" s="1">
        <v>40470</v>
      </c>
      <c r="B208" t="str">
        <f>IFERROR(VLOOKUP($A208,'BTC-Web'!$A$2:$H$10000,2,0),"")</f>
        <v/>
      </c>
      <c r="D208" s="2"/>
      <c r="F208" s="2"/>
      <c r="I208">
        <f>ROW()</f>
        <v>208</v>
      </c>
      <c r="N208">
        <f>VLOOKUP(A208,Tbills!$B$4:$C$10000,2,1)</f>
        <v>0.13500000000000001</v>
      </c>
    </row>
    <row r="209" spans="1:14">
      <c r="A209" s="1">
        <v>40471</v>
      </c>
      <c r="B209" t="str">
        <f>IFERROR(VLOOKUP($A209,'BTC-Web'!$A$2:$H$10000,2,0),"")</f>
        <v/>
      </c>
      <c r="D209" s="2"/>
      <c r="F209" s="2"/>
      <c r="I209">
        <f>ROW()</f>
        <v>209</v>
      </c>
      <c r="N209">
        <f>VLOOKUP(A209,Tbills!$B$4:$C$10000,2,1)</f>
        <v>0.13500000000000001</v>
      </c>
    </row>
    <row r="210" spans="1:14">
      <c r="A210" s="1">
        <v>40472</v>
      </c>
      <c r="B210" t="str">
        <f>IFERROR(VLOOKUP($A210,'BTC-Web'!$A$2:$H$10000,2,0),"")</f>
        <v/>
      </c>
      <c r="D210" s="2"/>
      <c r="F210" s="2"/>
      <c r="I210">
        <f>ROW()</f>
        <v>210</v>
      </c>
      <c r="N210">
        <f>VLOOKUP(A210,Tbills!$B$4:$C$10000,2,1)</f>
        <v>0.13500000000000001</v>
      </c>
    </row>
    <row r="211" spans="1:14">
      <c r="A211" s="1">
        <v>40473</v>
      </c>
      <c r="B211" t="str">
        <f>IFERROR(VLOOKUP($A211,'BTC-Web'!$A$2:$H$10000,2,0),"")</f>
        <v/>
      </c>
      <c r="D211" s="2"/>
      <c r="F211" s="2"/>
      <c r="I211">
        <f>ROW()</f>
        <v>211</v>
      </c>
      <c r="N211">
        <f>VLOOKUP(A211,Tbills!$B$4:$C$10000,2,1)</f>
        <v>0.13500000000000001</v>
      </c>
    </row>
    <row r="212" spans="1:14">
      <c r="A212" s="1">
        <v>40476</v>
      </c>
      <c r="B212" t="str">
        <f>IFERROR(VLOOKUP($A212,'BTC-Web'!$A$2:$H$10000,2,0),"")</f>
        <v/>
      </c>
      <c r="D212" s="2"/>
      <c r="F212" s="2"/>
      <c r="I212">
        <f>ROW()</f>
        <v>212</v>
      </c>
      <c r="N212">
        <f>VLOOKUP(A212,Tbills!$B$4:$C$10000,2,1)</f>
        <v>0.13</v>
      </c>
    </row>
    <row r="213" spans="1:14">
      <c r="A213" s="1">
        <v>40477</v>
      </c>
      <c r="B213" t="str">
        <f>IFERROR(VLOOKUP($A213,'BTC-Web'!$A$2:$H$10000,2,0),"")</f>
        <v/>
      </c>
      <c r="D213" s="2"/>
      <c r="F213" s="2"/>
      <c r="I213">
        <f>ROW()</f>
        <v>213</v>
      </c>
      <c r="N213">
        <f>VLOOKUP(A213,Tbills!$B$4:$C$10000,2,1)</f>
        <v>0.13</v>
      </c>
    </row>
    <row r="214" spans="1:14">
      <c r="A214" s="1">
        <v>40478</v>
      </c>
      <c r="B214" t="str">
        <f>IFERROR(VLOOKUP($A214,'BTC-Web'!$A$2:$H$10000,2,0),"")</f>
        <v/>
      </c>
      <c r="D214" s="2"/>
      <c r="F214" s="2"/>
      <c r="I214">
        <f>ROW()</f>
        <v>214</v>
      </c>
      <c r="N214">
        <f>VLOOKUP(A214,Tbills!$B$4:$C$10000,2,1)</f>
        <v>0.13</v>
      </c>
    </row>
    <row r="215" spans="1:14">
      <c r="A215" s="1">
        <v>40479</v>
      </c>
      <c r="B215" t="str">
        <f>IFERROR(VLOOKUP($A215,'BTC-Web'!$A$2:$H$10000,2,0),"")</f>
        <v/>
      </c>
      <c r="D215" s="2"/>
      <c r="F215" s="2"/>
      <c r="I215">
        <f>ROW()</f>
        <v>215</v>
      </c>
      <c r="N215">
        <f>VLOOKUP(A215,Tbills!$B$4:$C$10000,2,1)</f>
        <v>0.13</v>
      </c>
    </row>
    <row r="216" spans="1:14">
      <c r="A216" s="1">
        <v>40480</v>
      </c>
      <c r="B216" t="str">
        <f>IFERROR(VLOOKUP($A216,'BTC-Web'!$A$2:$H$10000,2,0),"")</f>
        <v/>
      </c>
      <c r="D216" s="2"/>
      <c r="F216" s="2"/>
      <c r="I216">
        <f>ROW()</f>
        <v>216</v>
      </c>
      <c r="N216">
        <f>VLOOKUP(A216,Tbills!$B$4:$C$10000,2,1)</f>
        <v>0.13</v>
      </c>
    </row>
    <row r="217" spans="1:14">
      <c r="A217" s="1">
        <v>40483</v>
      </c>
      <c r="B217" t="str">
        <f>IFERROR(VLOOKUP($A217,'BTC-Web'!$A$2:$H$10000,2,0),"")</f>
        <v/>
      </c>
      <c r="D217" s="2"/>
      <c r="F217" s="2"/>
      <c r="I217">
        <f>ROW()</f>
        <v>217</v>
      </c>
      <c r="N217">
        <f>VLOOKUP(A217,Tbills!$B$4:$C$10000,2,1)</f>
        <v>0.125</v>
      </c>
    </row>
    <row r="218" spans="1:14">
      <c r="A218" s="1">
        <v>40484</v>
      </c>
      <c r="B218" t="str">
        <f>IFERROR(VLOOKUP($A218,'BTC-Web'!$A$2:$H$10000,2,0),"")</f>
        <v/>
      </c>
      <c r="D218" s="2"/>
      <c r="F218" s="2"/>
      <c r="I218">
        <f>ROW()</f>
        <v>218</v>
      </c>
      <c r="N218">
        <f>VLOOKUP(A218,Tbills!$B$4:$C$10000,2,1)</f>
        <v>0.125</v>
      </c>
    </row>
    <row r="219" spans="1:14">
      <c r="A219" s="1">
        <v>40485</v>
      </c>
      <c r="B219" t="str">
        <f>IFERROR(VLOOKUP($A219,'BTC-Web'!$A$2:$H$10000,2,0),"")</f>
        <v/>
      </c>
      <c r="D219" s="2"/>
      <c r="F219" s="2"/>
      <c r="I219">
        <f>ROW()</f>
        <v>219</v>
      </c>
      <c r="N219">
        <f>VLOOKUP(A219,Tbills!$B$4:$C$10000,2,1)</f>
        <v>0.125</v>
      </c>
    </row>
    <row r="220" spans="1:14">
      <c r="A220" s="1">
        <v>40486</v>
      </c>
      <c r="B220" t="str">
        <f>IFERROR(VLOOKUP($A220,'BTC-Web'!$A$2:$H$10000,2,0),"")</f>
        <v/>
      </c>
      <c r="D220" s="2"/>
      <c r="F220" s="2"/>
      <c r="I220">
        <f>ROW()</f>
        <v>220</v>
      </c>
      <c r="N220">
        <f>VLOOKUP(A220,Tbills!$B$4:$C$10000,2,1)</f>
        <v>0.125</v>
      </c>
    </row>
    <row r="221" spans="1:14">
      <c r="A221" s="1">
        <v>40487</v>
      </c>
      <c r="B221" t="str">
        <f>IFERROR(VLOOKUP($A221,'BTC-Web'!$A$2:$H$10000,2,0),"")</f>
        <v/>
      </c>
      <c r="D221" s="2"/>
      <c r="F221" s="2"/>
      <c r="I221">
        <f>ROW()</f>
        <v>221</v>
      </c>
      <c r="N221">
        <f>VLOOKUP(A221,Tbills!$B$4:$C$10000,2,1)</f>
        <v>0.125</v>
      </c>
    </row>
    <row r="222" spans="1:14">
      <c r="A222" s="1">
        <v>40490</v>
      </c>
      <c r="B222" t="str">
        <f>IFERROR(VLOOKUP($A222,'BTC-Web'!$A$2:$H$10000,2,0),"")</f>
        <v/>
      </c>
      <c r="D222" s="2"/>
      <c r="F222" s="2"/>
      <c r="I222">
        <f>ROW()</f>
        <v>222</v>
      </c>
      <c r="N222">
        <f>VLOOKUP(A222,Tbills!$B$4:$C$10000,2,1)</f>
        <v>0.125</v>
      </c>
    </row>
    <row r="223" spans="1:14">
      <c r="A223" s="1">
        <v>40491</v>
      </c>
      <c r="B223" t="str">
        <f>IFERROR(VLOOKUP($A223,'BTC-Web'!$A$2:$H$10000,2,0),"")</f>
        <v/>
      </c>
      <c r="D223" s="2"/>
      <c r="F223" s="2"/>
      <c r="I223">
        <f>ROW()</f>
        <v>223</v>
      </c>
      <c r="N223">
        <f>VLOOKUP(A223,Tbills!$B$4:$C$10000,2,1)</f>
        <v>0.125</v>
      </c>
    </row>
    <row r="224" spans="1:14">
      <c r="A224" s="1">
        <v>40492</v>
      </c>
      <c r="B224" t="str">
        <f>IFERROR(VLOOKUP($A224,'BTC-Web'!$A$2:$H$10000,2,0),"")</f>
        <v/>
      </c>
      <c r="D224" s="2"/>
      <c r="F224" s="2"/>
      <c r="I224">
        <f>ROW()</f>
        <v>224</v>
      </c>
      <c r="N224">
        <f>VLOOKUP(A224,Tbills!$B$4:$C$10000,2,1)</f>
        <v>0.125</v>
      </c>
    </row>
    <row r="225" spans="1:14">
      <c r="A225" s="1">
        <v>40493</v>
      </c>
      <c r="B225" t="str">
        <f>IFERROR(VLOOKUP($A225,'BTC-Web'!$A$2:$H$10000,2,0),"")</f>
        <v/>
      </c>
      <c r="D225" s="2"/>
      <c r="F225" s="2"/>
      <c r="I225">
        <f>ROW()</f>
        <v>225</v>
      </c>
      <c r="N225">
        <f>VLOOKUP(A225,Tbills!$B$4:$C$10000,2,1)</f>
        <v>0.125</v>
      </c>
    </row>
    <row r="226" spans="1:14">
      <c r="A226" s="1">
        <v>40494</v>
      </c>
      <c r="B226" t="str">
        <f>IFERROR(VLOOKUP($A226,'BTC-Web'!$A$2:$H$10000,2,0),"")</f>
        <v/>
      </c>
      <c r="D226" s="2"/>
      <c r="F226" s="2"/>
      <c r="I226">
        <f>ROW()</f>
        <v>226</v>
      </c>
      <c r="N226">
        <f>VLOOKUP(A226,Tbills!$B$4:$C$10000,2,1)</f>
        <v>0.125</v>
      </c>
    </row>
    <row r="227" spans="1:14">
      <c r="A227" s="1">
        <v>40497</v>
      </c>
      <c r="B227" t="str">
        <f>IFERROR(VLOOKUP($A227,'BTC-Web'!$A$2:$H$10000,2,0),"")</f>
        <v/>
      </c>
      <c r="D227" s="2"/>
      <c r="F227" s="2"/>
      <c r="I227">
        <f>ROW()</f>
        <v>227</v>
      </c>
      <c r="N227">
        <f>VLOOKUP(A227,Tbills!$B$4:$C$10000,2,1)</f>
        <v>0.13500000000000001</v>
      </c>
    </row>
    <row r="228" spans="1:14">
      <c r="A228" s="1">
        <v>40498</v>
      </c>
      <c r="B228" t="str">
        <f>IFERROR(VLOOKUP($A228,'BTC-Web'!$A$2:$H$10000,2,0),"")</f>
        <v/>
      </c>
      <c r="D228" s="2"/>
      <c r="F228" s="2"/>
      <c r="I228">
        <f>ROW()</f>
        <v>228</v>
      </c>
      <c r="N228">
        <f>VLOOKUP(A228,Tbills!$B$4:$C$10000,2,1)</f>
        <v>0.13500000000000001</v>
      </c>
    </row>
    <row r="229" spans="1:14">
      <c r="A229" s="1">
        <v>40499</v>
      </c>
      <c r="B229" t="str">
        <f>IFERROR(VLOOKUP($A229,'BTC-Web'!$A$2:$H$10000,2,0),"")</f>
        <v/>
      </c>
      <c r="D229" s="2"/>
      <c r="F229" s="2"/>
      <c r="I229">
        <f>ROW()</f>
        <v>229</v>
      </c>
      <c r="N229">
        <f>VLOOKUP(A229,Tbills!$B$4:$C$10000,2,1)</f>
        <v>0.13500000000000001</v>
      </c>
    </row>
    <row r="230" spans="1:14">
      <c r="A230" s="1">
        <v>40500</v>
      </c>
      <c r="B230" t="str">
        <f>IFERROR(VLOOKUP($A230,'BTC-Web'!$A$2:$H$10000,2,0),"")</f>
        <v/>
      </c>
      <c r="D230" s="2"/>
      <c r="F230" s="2"/>
      <c r="I230">
        <f>ROW()</f>
        <v>230</v>
      </c>
      <c r="N230">
        <f>VLOOKUP(A230,Tbills!$B$4:$C$10000,2,1)</f>
        <v>0.13500000000000001</v>
      </c>
    </row>
    <row r="231" spans="1:14">
      <c r="A231" s="1">
        <v>40501</v>
      </c>
      <c r="B231" t="str">
        <f>IFERROR(VLOOKUP($A231,'BTC-Web'!$A$2:$H$10000,2,0),"")</f>
        <v/>
      </c>
      <c r="D231" s="2"/>
      <c r="F231" s="2"/>
      <c r="I231">
        <f>ROW()</f>
        <v>231</v>
      </c>
      <c r="N231">
        <f>VLOOKUP(A231,Tbills!$B$4:$C$10000,2,1)</f>
        <v>0.13500000000000001</v>
      </c>
    </row>
    <row r="232" spans="1:14">
      <c r="A232" s="1">
        <v>40504</v>
      </c>
      <c r="B232" t="str">
        <f>IFERROR(VLOOKUP($A232,'BTC-Web'!$A$2:$H$10000,2,0),"")</f>
        <v/>
      </c>
      <c r="D232" s="2"/>
      <c r="F232" s="2"/>
      <c r="I232">
        <f>ROW()</f>
        <v>232</v>
      </c>
      <c r="N232">
        <f>VLOOKUP(A232,Tbills!$B$4:$C$10000,2,1)</f>
        <v>0.14000000000000001</v>
      </c>
    </row>
    <row r="233" spans="1:14">
      <c r="A233" s="1">
        <v>40505</v>
      </c>
      <c r="B233" t="str">
        <f>IFERROR(VLOOKUP($A233,'BTC-Web'!$A$2:$H$10000,2,0),"")</f>
        <v/>
      </c>
      <c r="D233" s="2"/>
      <c r="F233" s="2"/>
      <c r="I233">
        <f>ROW()</f>
        <v>233</v>
      </c>
      <c r="N233">
        <f>VLOOKUP(A233,Tbills!$B$4:$C$10000,2,1)</f>
        <v>0.14000000000000001</v>
      </c>
    </row>
    <row r="234" spans="1:14">
      <c r="A234" s="1">
        <v>40506</v>
      </c>
      <c r="B234" t="str">
        <f>IFERROR(VLOOKUP($A234,'BTC-Web'!$A$2:$H$10000,2,0),"")</f>
        <v/>
      </c>
      <c r="D234" s="2"/>
      <c r="F234" s="2"/>
      <c r="I234">
        <f>ROW()</f>
        <v>234</v>
      </c>
      <c r="N234">
        <f>VLOOKUP(A234,Tbills!$B$4:$C$10000,2,1)</f>
        <v>0.14000000000000001</v>
      </c>
    </row>
    <row r="235" spans="1:14">
      <c r="A235" s="1">
        <v>40508</v>
      </c>
      <c r="B235" t="str">
        <f>IFERROR(VLOOKUP($A235,'BTC-Web'!$A$2:$H$10000,2,0),"")</f>
        <v/>
      </c>
      <c r="D235" s="2"/>
      <c r="F235" s="2"/>
      <c r="I235">
        <f>ROW()</f>
        <v>235</v>
      </c>
      <c r="N235">
        <f>VLOOKUP(A235,Tbills!$B$4:$C$10000,2,1)</f>
        <v>0.14000000000000001</v>
      </c>
    </row>
    <row r="236" spans="1:14">
      <c r="A236" s="1">
        <v>40511</v>
      </c>
      <c r="B236" t="str">
        <f>IFERROR(VLOOKUP($A236,'BTC-Web'!$A$2:$H$10000,2,0),"")</f>
        <v/>
      </c>
      <c r="D236" s="2"/>
      <c r="F236" s="2"/>
      <c r="I236">
        <f>ROW()</f>
        <v>236</v>
      </c>
      <c r="N236">
        <f>VLOOKUP(A236,Tbills!$B$4:$C$10000,2,1)</f>
        <v>0.17499999999999999</v>
      </c>
    </row>
    <row r="237" spans="1:14">
      <c r="A237" s="1">
        <v>40512</v>
      </c>
      <c r="B237" t="str">
        <f>IFERROR(VLOOKUP($A237,'BTC-Web'!$A$2:$H$10000,2,0),"")</f>
        <v/>
      </c>
      <c r="D237" s="2"/>
      <c r="F237" s="2"/>
      <c r="I237">
        <f>ROW()</f>
        <v>237</v>
      </c>
      <c r="N237">
        <f>VLOOKUP(A237,Tbills!$B$4:$C$10000,2,1)</f>
        <v>0.17499999999999999</v>
      </c>
    </row>
    <row r="238" spans="1:14">
      <c r="A238" s="1">
        <v>40513</v>
      </c>
      <c r="B238" t="str">
        <f>IFERROR(VLOOKUP($A238,'BTC-Web'!$A$2:$H$10000,2,0),"")</f>
        <v/>
      </c>
      <c r="D238" s="2"/>
      <c r="F238" s="2"/>
      <c r="I238">
        <f>ROW()</f>
        <v>238</v>
      </c>
      <c r="N238">
        <f>VLOOKUP(A238,Tbills!$B$4:$C$10000,2,1)</f>
        <v>0.17499999999999999</v>
      </c>
    </row>
    <row r="239" spans="1:14">
      <c r="A239" s="1">
        <v>40514</v>
      </c>
      <c r="B239" t="str">
        <f>IFERROR(VLOOKUP($A239,'BTC-Web'!$A$2:$H$10000,2,0),"")</f>
        <v/>
      </c>
      <c r="D239" s="2"/>
      <c r="F239" s="2"/>
      <c r="I239">
        <f>ROW()</f>
        <v>239</v>
      </c>
      <c r="N239">
        <f>VLOOKUP(A239,Tbills!$B$4:$C$10000,2,1)</f>
        <v>0.17499999999999999</v>
      </c>
    </row>
    <row r="240" spans="1:14">
      <c r="A240" s="1">
        <v>40515</v>
      </c>
      <c r="B240" t="str">
        <f>IFERROR(VLOOKUP($A240,'BTC-Web'!$A$2:$H$10000,2,0),"")</f>
        <v/>
      </c>
      <c r="D240" s="2"/>
      <c r="F240" s="2"/>
      <c r="I240">
        <f>ROW()</f>
        <v>240</v>
      </c>
      <c r="N240">
        <f>VLOOKUP(A240,Tbills!$B$4:$C$10000,2,1)</f>
        <v>0.17499999999999999</v>
      </c>
    </row>
    <row r="241" spans="1:14">
      <c r="A241" s="1">
        <v>40518</v>
      </c>
      <c r="B241" t="str">
        <f>IFERROR(VLOOKUP($A241,'BTC-Web'!$A$2:$H$10000,2,0),"")</f>
        <v/>
      </c>
      <c r="D241" s="2"/>
      <c r="F241" s="2"/>
      <c r="I241">
        <f>ROW()</f>
        <v>241</v>
      </c>
      <c r="N241">
        <f>VLOOKUP(A241,Tbills!$B$4:$C$10000,2,1)</f>
        <v>0.14499999999999999</v>
      </c>
    </row>
    <row r="242" spans="1:14">
      <c r="A242" s="1">
        <v>40519</v>
      </c>
      <c r="B242" t="str">
        <f>IFERROR(VLOOKUP($A242,'BTC-Web'!$A$2:$H$10000,2,0),"")</f>
        <v/>
      </c>
      <c r="D242" s="2"/>
      <c r="F242" s="2"/>
      <c r="I242">
        <f>ROW()</f>
        <v>242</v>
      </c>
      <c r="N242">
        <f>VLOOKUP(A242,Tbills!$B$4:$C$10000,2,1)</f>
        <v>0.14499999999999999</v>
      </c>
    </row>
    <row r="243" spans="1:14">
      <c r="A243" s="1">
        <v>40520</v>
      </c>
      <c r="B243" t="str">
        <f>IFERROR(VLOOKUP($A243,'BTC-Web'!$A$2:$H$10000,2,0),"")</f>
        <v/>
      </c>
      <c r="D243" s="2"/>
      <c r="F243" s="2"/>
      <c r="I243">
        <f>ROW()</f>
        <v>243</v>
      </c>
      <c r="N243">
        <f>VLOOKUP(A243,Tbills!$B$4:$C$10000,2,1)</f>
        <v>0.14499999999999999</v>
      </c>
    </row>
    <row r="244" spans="1:14">
      <c r="A244" s="1">
        <v>40521</v>
      </c>
      <c r="B244" t="str">
        <f>IFERROR(VLOOKUP($A244,'BTC-Web'!$A$2:$H$10000,2,0),"")</f>
        <v/>
      </c>
      <c r="D244" s="2"/>
      <c r="F244" s="2"/>
      <c r="I244">
        <f>ROW()</f>
        <v>244</v>
      </c>
      <c r="N244">
        <f>VLOOKUP(A244,Tbills!$B$4:$C$10000,2,1)</f>
        <v>0.14499999999999999</v>
      </c>
    </row>
    <row r="245" spans="1:14">
      <c r="A245" s="1">
        <v>40522</v>
      </c>
      <c r="B245" t="str">
        <f>IFERROR(VLOOKUP($A245,'BTC-Web'!$A$2:$H$10000,2,0),"")</f>
        <v/>
      </c>
      <c r="D245" s="2"/>
      <c r="F245" s="2"/>
      <c r="I245">
        <f>ROW()</f>
        <v>245</v>
      </c>
      <c r="N245">
        <f>VLOOKUP(A245,Tbills!$B$4:$C$10000,2,1)</f>
        <v>0.14499999999999999</v>
      </c>
    </row>
    <row r="246" spans="1:14">
      <c r="A246" s="1">
        <v>40525</v>
      </c>
      <c r="B246" t="str">
        <f>IFERROR(VLOOKUP($A246,'BTC-Web'!$A$2:$H$10000,2,0),"")</f>
        <v/>
      </c>
      <c r="D246" s="2"/>
      <c r="F246" s="2"/>
      <c r="I246">
        <f>ROW()</f>
        <v>246</v>
      </c>
      <c r="N246">
        <f>VLOOKUP(A246,Tbills!$B$4:$C$10000,2,1)</f>
        <v>0.14000000000000001</v>
      </c>
    </row>
    <row r="247" spans="1:14">
      <c r="A247" s="1">
        <v>40526</v>
      </c>
      <c r="B247" t="str">
        <f>IFERROR(VLOOKUP($A247,'BTC-Web'!$A$2:$H$10000,2,0),"")</f>
        <v/>
      </c>
      <c r="D247" s="2"/>
      <c r="F247" s="2"/>
      <c r="I247">
        <f>ROW()</f>
        <v>247</v>
      </c>
      <c r="N247">
        <f>VLOOKUP(A247,Tbills!$B$4:$C$10000,2,1)</f>
        <v>0.14000000000000001</v>
      </c>
    </row>
    <row r="248" spans="1:14">
      <c r="A248" s="1">
        <v>40527</v>
      </c>
      <c r="B248" t="str">
        <f>IFERROR(VLOOKUP($A248,'BTC-Web'!$A$2:$H$10000,2,0),"")</f>
        <v/>
      </c>
      <c r="D248" s="2"/>
      <c r="F248" s="2"/>
      <c r="I248">
        <f>ROW()</f>
        <v>248</v>
      </c>
      <c r="N248">
        <f>VLOOKUP(A248,Tbills!$B$4:$C$10000,2,1)</f>
        <v>0.14000000000000001</v>
      </c>
    </row>
    <row r="249" spans="1:14">
      <c r="A249" s="1">
        <v>40528</v>
      </c>
      <c r="B249" t="str">
        <f>IFERROR(VLOOKUP($A249,'BTC-Web'!$A$2:$H$10000,2,0),"")</f>
        <v/>
      </c>
      <c r="D249" s="2"/>
      <c r="F249" s="2"/>
      <c r="I249">
        <f>ROW()</f>
        <v>249</v>
      </c>
      <c r="N249">
        <f>VLOOKUP(A249,Tbills!$B$4:$C$10000,2,1)</f>
        <v>0.14000000000000001</v>
      </c>
    </row>
    <row r="250" spans="1:14">
      <c r="A250" s="1">
        <v>40529</v>
      </c>
      <c r="B250" t="str">
        <f>IFERROR(VLOOKUP($A250,'BTC-Web'!$A$2:$H$10000,2,0),"")</f>
        <v/>
      </c>
      <c r="D250" s="2"/>
      <c r="F250" s="2"/>
      <c r="I250">
        <f>ROW()</f>
        <v>250</v>
      </c>
      <c r="N250">
        <f>VLOOKUP(A250,Tbills!$B$4:$C$10000,2,1)</f>
        <v>0.14000000000000001</v>
      </c>
    </row>
    <row r="251" spans="1:14">
      <c r="A251" s="1">
        <v>40532</v>
      </c>
      <c r="B251" t="str">
        <f>IFERROR(VLOOKUP($A251,'BTC-Web'!$A$2:$H$10000,2,0),"")</f>
        <v/>
      </c>
      <c r="D251" s="2"/>
      <c r="F251" s="2"/>
      <c r="I251">
        <f>ROW()</f>
        <v>251</v>
      </c>
      <c r="N251">
        <f>VLOOKUP(A251,Tbills!$B$4:$C$10000,2,1)</f>
        <v>0.13</v>
      </c>
    </row>
    <row r="252" spans="1:14">
      <c r="A252" s="1">
        <v>40533</v>
      </c>
      <c r="B252" t="str">
        <f>IFERROR(VLOOKUP($A252,'BTC-Web'!$A$2:$H$10000,2,0),"")</f>
        <v/>
      </c>
      <c r="D252" s="2"/>
      <c r="F252" s="2"/>
      <c r="I252">
        <f>ROW()</f>
        <v>252</v>
      </c>
      <c r="N252">
        <f>VLOOKUP(A252,Tbills!$B$4:$C$10000,2,1)</f>
        <v>0.13</v>
      </c>
    </row>
    <row r="253" spans="1:14">
      <c r="A253" s="1">
        <v>40534</v>
      </c>
      <c r="B253" t="str">
        <f>IFERROR(VLOOKUP($A253,'BTC-Web'!$A$2:$H$10000,2,0),"")</f>
        <v/>
      </c>
      <c r="D253" s="2"/>
      <c r="F253" s="2"/>
      <c r="I253">
        <f>ROW()</f>
        <v>253</v>
      </c>
      <c r="N253">
        <f>VLOOKUP(A253,Tbills!$B$4:$C$10000,2,1)</f>
        <v>0.13</v>
      </c>
    </row>
    <row r="254" spans="1:14">
      <c r="A254" s="1">
        <v>40535</v>
      </c>
      <c r="B254" t="str">
        <f>IFERROR(VLOOKUP($A254,'BTC-Web'!$A$2:$H$10000,2,0),"")</f>
        <v/>
      </c>
      <c r="D254" s="2"/>
      <c r="F254" s="2"/>
      <c r="I254">
        <f>ROW()</f>
        <v>254</v>
      </c>
      <c r="N254">
        <f>VLOOKUP(A254,Tbills!$B$4:$C$10000,2,1)</f>
        <v>0.13</v>
      </c>
    </row>
    <row r="255" spans="1:14">
      <c r="A255" s="1">
        <v>40539</v>
      </c>
      <c r="B255" t="str">
        <f>IFERROR(VLOOKUP($A255,'BTC-Web'!$A$2:$H$10000,2,0),"")</f>
        <v/>
      </c>
      <c r="D255" s="2"/>
      <c r="F255" s="2"/>
      <c r="I255">
        <f>ROW()</f>
        <v>255</v>
      </c>
      <c r="N255">
        <f>VLOOKUP(A255,Tbills!$B$4:$C$10000,2,1)</f>
        <v>0.18</v>
      </c>
    </row>
    <row r="256" spans="1:14">
      <c r="A256" s="1">
        <v>40540</v>
      </c>
      <c r="B256" t="str">
        <f>IFERROR(VLOOKUP($A256,'BTC-Web'!$A$2:$H$10000,2,0),"")</f>
        <v/>
      </c>
      <c r="D256" s="2"/>
      <c r="F256" s="2"/>
      <c r="I256">
        <f>ROW()</f>
        <v>256</v>
      </c>
      <c r="N256">
        <f>VLOOKUP(A256,Tbills!$B$4:$C$10000,2,1)</f>
        <v>0.18</v>
      </c>
    </row>
    <row r="257" spans="1:14">
      <c r="A257" s="1">
        <v>40541</v>
      </c>
      <c r="B257" t="str">
        <f>IFERROR(VLOOKUP($A257,'BTC-Web'!$A$2:$H$10000,2,0),"")</f>
        <v/>
      </c>
      <c r="D257" s="2"/>
      <c r="F257" s="2"/>
      <c r="I257">
        <f>ROW()</f>
        <v>257</v>
      </c>
      <c r="N257">
        <f>VLOOKUP(A257,Tbills!$B$4:$C$10000,2,1)</f>
        <v>0.18</v>
      </c>
    </row>
    <row r="258" spans="1:14">
      <c r="A258" s="1">
        <v>40542</v>
      </c>
      <c r="B258" t="str">
        <f>IFERROR(VLOOKUP($A258,'BTC-Web'!$A$2:$H$10000,2,0),"")</f>
        <v/>
      </c>
      <c r="D258" s="2"/>
      <c r="F258" s="2"/>
      <c r="I258">
        <f>ROW()</f>
        <v>258</v>
      </c>
      <c r="N258">
        <f>VLOOKUP(A258,Tbills!$B$4:$C$10000,2,1)</f>
        <v>0.18</v>
      </c>
    </row>
    <row r="259" spans="1:14">
      <c r="A259" s="1">
        <v>40543</v>
      </c>
      <c r="B259" t="str">
        <f>IFERROR(VLOOKUP($A259,'BTC-Web'!$A$2:$H$10000,2,0),"")</f>
        <v/>
      </c>
      <c r="D259" s="2"/>
      <c r="F259" s="2"/>
      <c r="I259">
        <f>ROW()</f>
        <v>259</v>
      </c>
      <c r="N259">
        <f>VLOOKUP(A259,Tbills!$B$4:$C$10000,2,1)</f>
        <v>0.18</v>
      </c>
    </row>
    <row r="260" spans="1:14">
      <c r="A260" s="1">
        <v>40546</v>
      </c>
      <c r="B260" t="str">
        <f>IFERROR(VLOOKUP($A260,'BTC-Web'!$A$2:$H$10000,2,0),"")</f>
        <v/>
      </c>
      <c r="D260" s="2"/>
      <c r="F260" s="2"/>
      <c r="I260">
        <f>ROW()</f>
        <v>260</v>
      </c>
      <c r="N260">
        <f>VLOOKUP(A260,Tbills!$B$4:$C$10000,2,1)</f>
        <v>0.15</v>
      </c>
    </row>
    <row r="261" spans="1:14">
      <c r="A261" s="1">
        <v>40547</v>
      </c>
      <c r="B261" t="str">
        <f>IFERROR(VLOOKUP($A261,'BTC-Web'!$A$2:$H$10000,2,0),"")</f>
        <v/>
      </c>
      <c r="D261" s="2"/>
      <c r="F261" s="2"/>
      <c r="I261">
        <f>ROW()</f>
        <v>261</v>
      </c>
      <c r="N261">
        <f>VLOOKUP(A261,Tbills!$B$4:$C$10000,2,1)</f>
        <v>0.15</v>
      </c>
    </row>
    <row r="262" spans="1:14">
      <c r="A262" s="1">
        <v>40548</v>
      </c>
      <c r="B262" t="str">
        <f>IFERROR(VLOOKUP($A262,'BTC-Web'!$A$2:$H$10000,2,0),"")</f>
        <v/>
      </c>
      <c r="D262" s="2"/>
      <c r="F262" s="2"/>
      <c r="I262">
        <f>ROW()</f>
        <v>262</v>
      </c>
      <c r="N262">
        <f>VLOOKUP(A262,Tbills!$B$4:$C$10000,2,1)</f>
        <v>0.15</v>
      </c>
    </row>
    <row r="263" spans="1:14">
      <c r="A263" s="1">
        <v>40549</v>
      </c>
      <c r="B263" t="str">
        <f>IFERROR(VLOOKUP($A263,'BTC-Web'!$A$2:$H$10000,2,0),"")</f>
        <v/>
      </c>
      <c r="D263" s="2"/>
      <c r="F263" s="2"/>
      <c r="I263">
        <f>ROW()</f>
        <v>263</v>
      </c>
      <c r="N263">
        <f>VLOOKUP(A263,Tbills!$B$4:$C$10000,2,1)</f>
        <v>0.15</v>
      </c>
    </row>
    <row r="264" spans="1:14">
      <c r="A264" s="1">
        <v>40550</v>
      </c>
      <c r="B264" t="str">
        <f>IFERROR(VLOOKUP($A264,'BTC-Web'!$A$2:$H$10000,2,0),"")</f>
        <v/>
      </c>
      <c r="D264" s="2"/>
      <c r="F264" s="2"/>
      <c r="I264">
        <f>ROW()</f>
        <v>264</v>
      </c>
      <c r="N264">
        <f>VLOOKUP(A264,Tbills!$B$4:$C$10000,2,1)</f>
        <v>0.15</v>
      </c>
    </row>
    <row r="265" spans="1:14">
      <c r="A265" s="1">
        <v>40553</v>
      </c>
      <c r="B265" t="str">
        <f>IFERROR(VLOOKUP($A265,'BTC-Web'!$A$2:$H$10000,2,0),"")</f>
        <v/>
      </c>
      <c r="D265" s="2"/>
      <c r="F265" s="2"/>
      <c r="I265">
        <f>ROW()</f>
        <v>265</v>
      </c>
      <c r="N265">
        <f>VLOOKUP(A265,Tbills!$B$4:$C$10000,2,1)</f>
        <v>0.15</v>
      </c>
    </row>
    <row r="266" spans="1:14">
      <c r="A266" s="1">
        <v>40554</v>
      </c>
      <c r="B266" t="str">
        <f>IFERROR(VLOOKUP($A266,'BTC-Web'!$A$2:$H$10000,2,0),"")</f>
        <v/>
      </c>
      <c r="D266" s="2"/>
      <c r="F266" s="2"/>
      <c r="I266">
        <f>ROW()</f>
        <v>266</v>
      </c>
      <c r="N266">
        <f>VLOOKUP(A266,Tbills!$B$4:$C$10000,2,1)</f>
        <v>0.15</v>
      </c>
    </row>
    <row r="267" spans="1:14">
      <c r="A267" s="1">
        <v>40555</v>
      </c>
      <c r="B267" t="str">
        <f>IFERROR(VLOOKUP($A267,'BTC-Web'!$A$2:$H$10000,2,0),"")</f>
        <v/>
      </c>
      <c r="D267" s="2"/>
      <c r="F267" s="2"/>
      <c r="I267">
        <f>ROW()</f>
        <v>267</v>
      </c>
      <c r="N267">
        <f>VLOOKUP(A267,Tbills!$B$4:$C$10000,2,1)</f>
        <v>0.15</v>
      </c>
    </row>
    <row r="268" spans="1:14">
      <c r="A268" s="1">
        <v>40556</v>
      </c>
      <c r="B268" t="str">
        <f>IFERROR(VLOOKUP($A268,'BTC-Web'!$A$2:$H$10000,2,0),"")</f>
        <v/>
      </c>
      <c r="D268" s="2"/>
      <c r="F268" s="2"/>
      <c r="I268">
        <f>ROW()</f>
        <v>268</v>
      </c>
      <c r="N268">
        <f>VLOOKUP(A268,Tbills!$B$4:$C$10000,2,1)</f>
        <v>0.15</v>
      </c>
    </row>
    <row r="269" spans="1:14">
      <c r="A269" s="1">
        <v>40557</v>
      </c>
      <c r="B269" t="str">
        <f>IFERROR(VLOOKUP($A269,'BTC-Web'!$A$2:$H$10000,2,0),"")</f>
        <v/>
      </c>
      <c r="D269" s="2"/>
      <c r="F269" s="2"/>
      <c r="I269">
        <f>ROW()</f>
        <v>269</v>
      </c>
      <c r="N269">
        <f>VLOOKUP(A269,Tbills!$B$4:$C$10000,2,1)</f>
        <v>0.15</v>
      </c>
    </row>
    <row r="270" spans="1:14">
      <c r="A270" s="1">
        <v>40561</v>
      </c>
      <c r="B270" t="str">
        <f>IFERROR(VLOOKUP($A270,'BTC-Web'!$A$2:$H$10000,2,0),"")</f>
        <v/>
      </c>
      <c r="D270" s="2"/>
      <c r="F270" s="2"/>
      <c r="I270">
        <f>ROW()</f>
        <v>270</v>
      </c>
      <c r="N270">
        <f>VLOOKUP(A270,Tbills!$B$4:$C$10000,2,1)</f>
        <v>0.155</v>
      </c>
    </row>
    <row r="271" spans="1:14">
      <c r="A271" s="1">
        <v>40562</v>
      </c>
      <c r="B271" t="str">
        <f>IFERROR(VLOOKUP($A271,'BTC-Web'!$A$2:$H$10000,2,0),"")</f>
        <v/>
      </c>
      <c r="D271" s="2"/>
      <c r="F271" s="2"/>
      <c r="I271">
        <f>ROW()</f>
        <v>271</v>
      </c>
      <c r="N271">
        <f>VLOOKUP(A271,Tbills!$B$4:$C$10000,2,1)</f>
        <v>0.155</v>
      </c>
    </row>
    <row r="272" spans="1:14">
      <c r="A272" s="1">
        <v>40563</v>
      </c>
      <c r="B272" t="str">
        <f>IFERROR(VLOOKUP($A272,'BTC-Web'!$A$2:$H$10000,2,0),"")</f>
        <v/>
      </c>
      <c r="D272" s="2"/>
      <c r="F272" s="2"/>
      <c r="I272">
        <f>ROW()</f>
        <v>272</v>
      </c>
      <c r="N272">
        <f>VLOOKUP(A272,Tbills!$B$4:$C$10000,2,1)</f>
        <v>0.155</v>
      </c>
    </row>
    <row r="273" spans="1:14">
      <c r="A273" s="1">
        <v>40564</v>
      </c>
      <c r="B273" t="str">
        <f>IFERROR(VLOOKUP($A273,'BTC-Web'!$A$2:$H$10000,2,0),"")</f>
        <v/>
      </c>
      <c r="D273" s="2"/>
      <c r="F273" s="2"/>
      <c r="I273">
        <f>ROW()</f>
        <v>273</v>
      </c>
      <c r="N273">
        <f>VLOOKUP(A273,Tbills!$B$4:$C$10000,2,1)</f>
        <v>0.155</v>
      </c>
    </row>
    <row r="274" spans="1:14">
      <c r="A274" s="1">
        <v>40567</v>
      </c>
      <c r="B274" t="str">
        <f>IFERROR(VLOOKUP($A274,'BTC-Web'!$A$2:$H$10000,2,0),"")</f>
        <v/>
      </c>
      <c r="D274" s="2"/>
      <c r="F274" s="2"/>
      <c r="I274">
        <f>ROW()</f>
        <v>274</v>
      </c>
      <c r="N274">
        <f>VLOOKUP(A274,Tbills!$B$4:$C$10000,2,1)</f>
        <v>0.155</v>
      </c>
    </row>
    <row r="275" spans="1:14">
      <c r="A275" s="1">
        <v>40568</v>
      </c>
      <c r="B275" t="str">
        <f>IFERROR(VLOOKUP($A275,'BTC-Web'!$A$2:$H$10000,2,0),"")</f>
        <v/>
      </c>
      <c r="D275" s="2"/>
      <c r="F275" s="2"/>
      <c r="I275">
        <f>ROW()</f>
        <v>275</v>
      </c>
      <c r="N275">
        <f>VLOOKUP(A275,Tbills!$B$4:$C$10000,2,1)</f>
        <v>0.155</v>
      </c>
    </row>
    <row r="276" spans="1:14">
      <c r="A276" s="1">
        <v>40569</v>
      </c>
      <c r="B276" t="str">
        <f>IFERROR(VLOOKUP($A276,'BTC-Web'!$A$2:$H$10000,2,0),"")</f>
        <v/>
      </c>
      <c r="D276" s="2"/>
      <c r="F276" s="2"/>
      <c r="I276">
        <f>ROW()</f>
        <v>276</v>
      </c>
      <c r="N276">
        <f>VLOOKUP(A276,Tbills!$B$4:$C$10000,2,1)</f>
        <v>0.155</v>
      </c>
    </row>
    <row r="277" spans="1:14">
      <c r="A277" s="1">
        <v>40570</v>
      </c>
      <c r="B277" t="str">
        <f>IFERROR(VLOOKUP($A277,'BTC-Web'!$A$2:$H$10000,2,0),"")</f>
        <v/>
      </c>
      <c r="D277" s="2"/>
      <c r="F277" s="2"/>
      <c r="I277">
        <f>ROW()</f>
        <v>277</v>
      </c>
      <c r="N277">
        <f>VLOOKUP(A277,Tbills!$B$4:$C$10000,2,1)</f>
        <v>0.155</v>
      </c>
    </row>
    <row r="278" spans="1:14">
      <c r="A278" s="1">
        <v>40571</v>
      </c>
      <c r="B278" t="str">
        <f>IFERROR(VLOOKUP($A278,'BTC-Web'!$A$2:$H$10000,2,0),"")</f>
        <v/>
      </c>
      <c r="D278" s="2"/>
      <c r="F278" s="2"/>
      <c r="I278">
        <f>ROW()</f>
        <v>278</v>
      </c>
      <c r="N278">
        <f>VLOOKUP(A278,Tbills!$B$4:$C$10000,2,1)</f>
        <v>0.155</v>
      </c>
    </row>
    <row r="279" spans="1:14">
      <c r="A279" s="1">
        <v>40574</v>
      </c>
      <c r="B279" t="str">
        <f>IFERROR(VLOOKUP($A279,'BTC-Web'!$A$2:$H$10000,2,0),"")</f>
        <v/>
      </c>
      <c r="D279" s="2"/>
      <c r="F279" s="2"/>
      <c r="I279">
        <f>ROW()</f>
        <v>279</v>
      </c>
      <c r="N279">
        <f>VLOOKUP(A279,Tbills!$B$4:$C$10000,2,1)</f>
        <v>0.15</v>
      </c>
    </row>
    <row r="280" spans="1:14">
      <c r="A280" s="1">
        <v>40575</v>
      </c>
      <c r="B280" t="str">
        <f>IFERROR(VLOOKUP($A280,'BTC-Web'!$A$2:$H$10000,2,0),"")</f>
        <v/>
      </c>
      <c r="D280" s="2"/>
      <c r="F280" s="2"/>
      <c r="I280">
        <f>ROW()</f>
        <v>280</v>
      </c>
      <c r="N280">
        <f>VLOOKUP(A280,Tbills!$B$4:$C$10000,2,1)</f>
        <v>0.15</v>
      </c>
    </row>
    <row r="281" spans="1:14">
      <c r="A281" s="1">
        <v>40576</v>
      </c>
      <c r="B281" t="str">
        <f>IFERROR(VLOOKUP($A281,'BTC-Web'!$A$2:$H$10000,2,0),"")</f>
        <v/>
      </c>
      <c r="D281" s="2"/>
      <c r="F281" s="2"/>
      <c r="I281">
        <f>ROW()</f>
        <v>281</v>
      </c>
      <c r="N281">
        <f>VLOOKUP(A281,Tbills!$B$4:$C$10000,2,1)</f>
        <v>0.15</v>
      </c>
    </row>
    <row r="282" spans="1:14">
      <c r="A282" s="1">
        <v>40577</v>
      </c>
      <c r="B282" t="str">
        <f>IFERROR(VLOOKUP($A282,'BTC-Web'!$A$2:$H$10000,2,0),"")</f>
        <v/>
      </c>
      <c r="D282" s="2"/>
      <c r="F282" s="2"/>
      <c r="I282">
        <f>ROW()</f>
        <v>282</v>
      </c>
      <c r="N282">
        <f>VLOOKUP(A282,Tbills!$B$4:$C$10000,2,1)</f>
        <v>0.15</v>
      </c>
    </row>
    <row r="283" spans="1:14">
      <c r="A283" s="1">
        <v>40578</v>
      </c>
      <c r="B283" t="str">
        <f>IFERROR(VLOOKUP($A283,'BTC-Web'!$A$2:$H$10000,2,0),"")</f>
        <v/>
      </c>
      <c r="D283" s="2"/>
      <c r="F283" s="2"/>
      <c r="I283">
        <f>ROW()</f>
        <v>283</v>
      </c>
      <c r="N283">
        <f>VLOOKUP(A283,Tbills!$B$4:$C$10000,2,1)</f>
        <v>0.15</v>
      </c>
    </row>
    <row r="284" spans="1:14">
      <c r="A284" s="1">
        <v>40581</v>
      </c>
      <c r="B284" t="str">
        <f>IFERROR(VLOOKUP($A284,'BTC-Web'!$A$2:$H$10000,2,0),"")</f>
        <v/>
      </c>
      <c r="D284" s="2"/>
      <c r="F284" s="2"/>
      <c r="I284">
        <f>ROW()</f>
        <v>284</v>
      </c>
      <c r="N284">
        <f>VLOOKUP(A284,Tbills!$B$4:$C$10000,2,1)</f>
        <v>0.15</v>
      </c>
    </row>
    <row r="285" spans="1:14">
      <c r="A285" s="1">
        <v>40582</v>
      </c>
      <c r="B285" t="str">
        <f>IFERROR(VLOOKUP($A285,'BTC-Web'!$A$2:$H$10000,2,0),"")</f>
        <v/>
      </c>
      <c r="D285" s="2"/>
      <c r="F285" s="2"/>
      <c r="I285">
        <f>ROW()</f>
        <v>285</v>
      </c>
      <c r="N285">
        <f>VLOOKUP(A285,Tbills!$B$4:$C$10000,2,1)</f>
        <v>0.15</v>
      </c>
    </row>
    <row r="286" spans="1:14">
      <c r="A286" s="1">
        <v>40583</v>
      </c>
      <c r="B286" t="str">
        <f>IFERROR(VLOOKUP($A286,'BTC-Web'!$A$2:$H$10000,2,0),"")</f>
        <v/>
      </c>
      <c r="D286" s="2"/>
      <c r="F286" s="2"/>
      <c r="I286">
        <f>ROW()</f>
        <v>286</v>
      </c>
      <c r="N286">
        <f>VLOOKUP(A286,Tbills!$B$4:$C$10000,2,1)</f>
        <v>0.15</v>
      </c>
    </row>
    <row r="287" spans="1:14">
      <c r="A287" s="1">
        <v>40584</v>
      </c>
      <c r="B287" t="str">
        <f>IFERROR(VLOOKUP($A287,'BTC-Web'!$A$2:$H$10000,2,0),"")</f>
        <v/>
      </c>
      <c r="D287" s="2"/>
      <c r="F287" s="2"/>
      <c r="I287">
        <f>ROW()</f>
        <v>287</v>
      </c>
      <c r="N287">
        <f>VLOOKUP(A287,Tbills!$B$4:$C$10000,2,1)</f>
        <v>0.15</v>
      </c>
    </row>
    <row r="288" spans="1:14">
      <c r="A288" s="1">
        <v>40585</v>
      </c>
      <c r="B288" t="str">
        <f>IFERROR(VLOOKUP($A288,'BTC-Web'!$A$2:$H$10000,2,0),"")</f>
        <v/>
      </c>
      <c r="D288" s="2"/>
      <c r="F288" s="2"/>
      <c r="I288">
        <f>ROW()</f>
        <v>288</v>
      </c>
      <c r="N288">
        <f>VLOOKUP(A288,Tbills!$B$4:$C$10000,2,1)</f>
        <v>0.15</v>
      </c>
    </row>
    <row r="289" spans="1:14">
      <c r="A289" s="1">
        <v>40588</v>
      </c>
      <c r="B289" t="str">
        <f>IFERROR(VLOOKUP($A289,'BTC-Web'!$A$2:$H$10000,2,0),"")</f>
        <v/>
      </c>
      <c r="D289" s="2"/>
      <c r="F289" s="2"/>
      <c r="I289">
        <f>ROW()</f>
        <v>289</v>
      </c>
      <c r="N289">
        <f>VLOOKUP(A289,Tbills!$B$4:$C$10000,2,1)</f>
        <v>0.13</v>
      </c>
    </row>
    <row r="290" spans="1:14">
      <c r="A290" s="1">
        <v>40589</v>
      </c>
      <c r="B290" t="str">
        <f>IFERROR(VLOOKUP($A290,'BTC-Web'!$A$2:$H$10000,2,0),"")</f>
        <v/>
      </c>
      <c r="D290" s="2"/>
      <c r="F290" s="2"/>
      <c r="I290">
        <f>ROW()</f>
        <v>290</v>
      </c>
      <c r="N290">
        <f>VLOOKUP(A290,Tbills!$B$4:$C$10000,2,1)</f>
        <v>0.13</v>
      </c>
    </row>
    <row r="291" spans="1:14">
      <c r="A291" s="1">
        <v>40590</v>
      </c>
      <c r="B291" t="str">
        <f>IFERROR(VLOOKUP($A291,'BTC-Web'!$A$2:$H$10000,2,0),"")</f>
        <v/>
      </c>
      <c r="D291" s="2"/>
      <c r="F291" s="2"/>
      <c r="I291">
        <f>ROW()</f>
        <v>291</v>
      </c>
      <c r="N291">
        <f>VLOOKUP(A291,Tbills!$B$4:$C$10000,2,1)</f>
        <v>0.13</v>
      </c>
    </row>
    <row r="292" spans="1:14">
      <c r="A292" s="1">
        <v>40591</v>
      </c>
      <c r="B292" t="str">
        <f>IFERROR(VLOOKUP($A292,'BTC-Web'!$A$2:$H$10000,2,0),"")</f>
        <v/>
      </c>
      <c r="D292" s="2"/>
      <c r="F292" s="2"/>
      <c r="I292">
        <f>ROW()</f>
        <v>292</v>
      </c>
      <c r="N292">
        <f>VLOOKUP(A292,Tbills!$B$4:$C$10000,2,1)</f>
        <v>0.13</v>
      </c>
    </row>
    <row r="293" spans="1:14">
      <c r="A293" s="1">
        <v>40592</v>
      </c>
      <c r="B293" t="str">
        <f>IFERROR(VLOOKUP($A293,'BTC-Web'!$A$2:$H$10000,2,0),"")</f>
        <v/>
      </c>
      <c r="D293" s="2"/>
      <c r="F293" s="2"/>
      <c r="I293">
        <f>ROW()</f>
        <v>293</v>
      </c>
      <c r="N293">
        <f>VLOOKUP(A293,Tbills!$B$4:$C$10000,2,1)</f>
        <v>0.13</v>
      </c>
    </row>
    <row r="294" spans="1:14">
      <c r="A294" s="1">
        <v>40596</v>
      </c>
      <c r="B294" t="str">
        <f>IFERROR(VLOOKUP($A294,'BTC-Web'!$A$2:$H$10000,2,0),"")</f>
        <v/>
      </c>
      <c r="D294" s="2"/>
      <c r="F294" s="2"/>
      <c r="I294">
        <f>ROW()</f>
        <v>294</v>
      </c>
      <c r="N294">
        <f>VLOOKUP(A294,Tbills!$B$4:$C$10000,2,1)</f>
        <v>0.11</v>
      </c>
    </row>
    <row r="295" spans="1:14">
      <c r="A295" s="1">
        <v>40597</v>
      </c>
      <c r="B295" t="str">
        <f>IFERROR(VLOOKUP($A295,'BTC-Web'!$A$2:$H$10000,2,0),"")</f>
        <v/>
      </c>
      <c r="D295" s="2"/>
      <c r="F295" s="2"/>
      <c r="I295">
        <f>ROW()</f>
        <v>295</v>
      </c>
      <c r="N295">
        <f>VLOOKUP(A295,Tbills!$B$4:$C$10000,2,1)</f>
        <v>0.11</v>
      </c>
    </row>
    <row r="296" spans="1:14">
      <c r="A296" s="1">
        <v>40598</v>
      </c>
      <c r="B296" t="str">
        <f>IFERROR(VLOOKUP($A296,'BTC-Web'!$A$2:$H$10000,2,0),"")</f>
        <v/>
      </c>
      <c r="D296" s="2"/>
      <c r="F296" s="2"/>
      <c r="I296">
        <f>ROW()</f>
        <v>296</v>
      </c>
      <c r="N296">
        <f>VLOOKUP(A296,Tbills!$B$4:$C$10000,2,1)</f>
        <v>0.11</v>
      </c>
    </row>
    <row r="297" spans="1:14">
      <c r="A297" s="1">
        <v>40599</v>
      </c>
      <c r="B297" t="str">
        <f>IFERROR(VLOOKUP($A297,'BTC-Web'!$A$2:$H$10000,2,0),"")</f>
        <v/>
      </c>
      <c r="D297" s="2"/>
      <c r="F297" s="2"/>
      <c r="I297">
        <f>ROW()</f>
        <v>297</v>
      </c>
      <c r="N297">
        <f>VLOOKUP(A297,Tbills!$B$4:$C$10000,2,1)</f>
        <v>0.11</v>
      </c>
    </row>
    <row r="298" spans="1:14">
      <c r="A298" s="1">
        <v>40602</v>
      </c>
      <c r="B298" t="str">
        <f>IFERROR(VLOOKUP($A298,'BTC-Web'!$A$2:$H$10000,2,0),"")</f>
        <v/>
      </c>
      <c r="D298" s="2"/>
      <c r="F298" s="2"/>
      <c r="I298">
        <f>ROW()</f>
        <v>298</v>
      </c>
      <c r="N298">
        <f>VLOOKUP(A298,Tbills!$B$4:$C$10000,2,1)</f>
        <v>0.14499999999999999</v>
      </c>
    </row>
    <row r="299" spans="1:14">
      <c r="A299" s="1">
        <v>40603</v>
      </c>
      <c r="B299" t="str">
        <f>IFERROR(VLOOKUP($A299,'BTC-Web'!$A$2:$H$10000,2,0),"")</f>
        <v/>
      </c>
      <c r="D299" s="2"/>
      <c r="F299" s="2"/>
      <c r="I299">
        <f>ROW()</f>
        <v>299</v>
      </c>
      <c r="N299">
        <f>VLOOKUP(A299,Tbills!$B$4:$C$10000,2,1)</f>
        <v>0.14499999999999999</v>
      </c>
    </row>
    <row r="300" spans="1:14">
      <c r="A300" s="1">
        <v>40604</v>
      </c>
      <c r="B300" t="str">
        <f>IFERROR(VLOOKUP($A300,'BTC-Web'!$A$2:$H$10000,2,0),"")</f>
        <v/>
      </c>
      <c r="D300" s="2"/>
      <c r="F300" s="2"/>
      <c r="I300">
        <f>ROW()</f>
        <v>300</v>
      </c>
      <c r="N300">
        <f>VLOOKUP(A300,Tbills!$B$4:$C$10000,2,1)</f>
        <v>0.14499999999999999</v>
      </c>
    </row>
    <row r="301" spans="1:14">
      <c r="A301" s="1">
        <v>40605</v>
      </c>
      <c r="B301" t="str">
        <f>IFERROR(VLOOKUP($A301,'BTC-Web'!$A$2:$H$10000,2,0),"")</f>
        <v/>
      </c>
      <c r="D301" s="2"/>
      <c r="F301" s="2"/>
      <c r="I301">
        <f>ROW()</f>
        <v>301</v>
      </c>
      <c r="N301">
        <f>VLOOKUP(A301,Tbills!$B$4:$C$10000,2,1)</f>
        <v>0.14499999999999999</v>
      </c>
    </row>
    <row r="302" spans="1:14">
      <c r="A302" s="1">
        <v>40606</v>
      </c>
      <c r="B302" t="str">
        <f>IFERROR(VLOOKUP($A302,'BTC-Web'!$A$2:$H$10000,2,0),"")</f>
        <v/>
      </c>
      <c r="D302" s="2"/>
      <c r="F302" s="2"/>
      <c r="I302">
        <f>ROW()</f>
        <v>302</v>
      </c>
      <c r="N302">
        <f>VLOOKUP(A302,Tbills!$B$4:$C$10000,2,1)</f>
        <v>0.14499999999999999</v>
      </c>
    </row>
    <row r="303" spans="1:14">
      <c r="A303" s="1">
        <v>40609</v>
      </c>
      <c r="B303" t="str">
        <f>IFERROR(VLOOKUP($A303,'BTC-Web'!$A$2:$H$10000,2,0),"")</f>
        <v/>
      </c>
      <c r="D303" s="2"/>
      <c r="F303" s="2"/>
      <c r="I303">
        <f>ROW()</f>
        <v>303</v>
      </c>
      <c r="N303">
        <f>VLOOKUP(A303,Tbills!$B$4:$C$10000,2,1)</f>
        <v>0.11</v>
      </c>
    </row>
    <row r="304" spans="1:14">
      <c r="A304" s="1">
        <v>40610</v>
      </c>
      <c r="B304" t="str">
        <f>IFERROR(VLOOKUP($A304,'BTC-Web'!$A$2:$H$10000,2,0),"")</f>
        <v/>
      </c>
      <c r="D304" s="2"/>
      <c r="F304" s="2"/>
      <c r="I304">
        <f>ROW()</f>
        <v>304</v>
      </c>
      <c r="N304">
        <f>VLOOKUP(A304,Tbills!$B$4:$C$10000,2,1)</f>
        <v>0.11</v>
      </c>
    </row>
    <row r="305" spans="1:14">
      <c r="A305" s="1">
        <v>40611</v>
      </c>
      <c r="B305" t="str">
        <f>IFERROR(VLOOKUP($A305,'BTC-Web'!$A$2:$H$10000,2,0),"")</f>
        <v/>
      </c>
      <c r="D305" s="2"/>
      <c r="F305" s="2"/>
      <c r="I305">
        <f>ROW()</f>
        <v>305</v>
      </c>
      <c r="N305">
        <f>VLOOKUP(A305,Tbills!$B$4:$C$10000,2,1)</f>
        <v>0.11</v>
      </c>
    </row>
    <row r="306" spans="1:14">
      <c r="A306" s="1">
        <v>40612</v>
      </c>
      <c r="B306" t="str">
        <f>IFERROR(VLOOKUP($A306,'BTC-Web'!$A$2:$H$10000,2,0),"")</f>
        <v/>
      </c>
      <c r="D306" s="2"/>
      <c r="F306" s="2"/>
      <c r="I306">
        <f>ROW()</f>
        <v>306</v>
      </c>
      <c r="N306">
        <f>VLOOKUP(A306,Tbills!$B$4:$C$10000,2,1)</f>
        <v>0.11</v>
      </c>
    </row>
    <row r="307" spans="1:14">
      <c r="A307" s="1">
        <v>40613</v>
      </c>
      <c r="B307" t="str">
        <f>IFERROR(VLOOKUP($A307,'BTC-Web'!$A$2:$H$10000,2,0),"")</f>
        <v/>
      </c>
      <c r="D307" s="2"/>
      <c r="F307" s="2"/>
      <c r="I307">
        <f>ROW()</f>
        <v>307</v>
      </c>
      <c r="N307">
        <f>VLOOKUP(A307,Tbills!$B$4:$C$10000,2,1)</f>
        <v>0.11</v>
      </c>
    </row>
    <row r="308" spans="1:14">
      <c r="A308" s="1">
        <v>40616</v>
      </c>
      <c r="B308" t="str">
        <f>IFERROR(VLOOKUP($A308,'BTC-Web'!$A$2:$H$10000,2,0),"")</f>
        <v/>
      </c>
      <c r="D308" s="2"/>
      <c r="F308" s="2"/>
      <c r="I308">
        <f>ROW()</f>
        <v>308</v>
      </c>
      <c r="N308">
        <f>VLOOKUP(A308,Tbills!$B$4:$C$10000,2,1)</f>
        <v>0.09</v>
      </c>
    </row>
    <row r="309" spans="1:14">
      <c r="A309" s="1">
        <v>40617</v>
      </c>
      <c r="B309" t="str">
        <f>IFERROR(VLOOKUP($A309,'BTC-Web'!$A$2:$H$10000,2,0),"")</f>
        <v/>
      </c>
      <c r="D309" s="2"/>
      <c r="F309" s="2"/>
      <c r="I309">
        <f>ROW()</f>
        <v>309</v>
      </c>
      <c r="N309">
        <f>VLOOKUP(A309,Tbills!$B$4:$C$10000,2,1)</f>
        <v>0.09</v>
      </c>
    </row>
    <row r="310" spans="1:14">
      <c r="A310" s="1">
        <v>40618</v>
      </c>
      <c r="B310" t="str">
        <f>IFERROR(VLOOKUP($A310,'BTC-Web'!$A$2:$H$10000,2,0),"")</f>
        <v/>
      </c>
      <c r="D310" s="2"/>
      <c r="F310" s="2"/>
      <c r="I310">
        <f>ROW()</f>
        <v>310</v>
      </c>
      <c r="N310">
        <f>VLOOKUP(A310,Tbills!$B$4:$C$10000,2,1)</f>
        <v>0.09</v>
      </c>
    </row>
    <row r="311" spans="1:14">
      <c r="A311" s="1">
        <v>40619</v>
      </c>
      <c r="B311" t="str">
        <f>IFERROR(VLOOKUP($A311,'BTC-Web'!$A$2:$H$10000,2,0),"")</f>
        <v/>
      </c>
      <c r="D311" s="2"/>
      <c r="F311" s="2"/>
      <c r="I311">
        <f>ROW()</f>
        <v>311</v>
      </c>
      <c r="N311">
        <f>VLOOKUP(A311,Tbills!$B$4:$C$10000,2,1)</f>
        <v>0.09</v>
      </c>
    </row>
    <row r="312" spans="1:14">
      <c r="A312" s="1">
        <v>40620</v>
      </c>
      <c r="B312" t="str">
        <f>IFERROR(VLOOKUP($A312,'BTC-Web'!$A$2:$H$10000,2,0),"")</f>
        <v/>
      </c>
      <c r="D312" s="2"/>
      <c r="F312" s="2"/>
      <c r="I312">
        <f>ROW()</f>
        <v>312</v>
      </c>
      <c r="N312">
        <f>VLOOKUP(A312,Tbills!$B$4:$C$10000,2,1)</f>
        <v>0.09</v>
      </c>
    </row>
    <row r="313" spans="1:14">
      <c r="A313" s="1">
        <v>40623</v>
      </c>
      <c r="B313" t="str">
        <f>IFERROR(VLOOKUP($A313,'BTC-Web'!$A$2:$H$10000,2,0),"")</f>
        <v/>
      </c>
      <c r="D313" s="2"/>
      <c r="F313" s="2"/>
      <c r="I313">
        <f>ROW()</f>
        <v>313</v>
      </c>
      <c r="N313">
        <f>VLOOKUP(A313,Tbills!$B$4:$C$10000,2,1)</f>
        <v>9.5000000000000001E-2</v>
      </c>
    </row>
    <row r="314" spans="1:14">
      <c r="A314" s="1">
        <v>40624</v>
      </c>
      <c r="B314" t="str">
        <f>IFERROR(VLOOKUP($A314,'BTC-Web'!$A$2:$H$10000,2,0),"")</f>
        <v/>
      </c>
      <c r="D314" s="2"/>
      <c r="F314" s="2"/>
      <c r="I314">
        <f>ROW()</f>
        <v>314</v>
      </c>
      <c r="N314">
        <f>VLOOKUP(A314,Tbills!$B$4:$C$10000,2,1)</f>
        <v>9.5000000000000001E-2</v>
      </c>
    </row>
    <row r="315" spans="1:14">
      <c r="A315" s="1">
        <v>40625</v>
      </c>
      <c r="B315" t="str">
        <f>IFERROR(VLOOKUP($A315,'BTC-Web'!$A$2:$H$10000,2,0),"")</f>
        <v/>
      </c>
      <c r="D315" s="2"/>
      <c r="F315" s="2"/>
      <c r="I315">
        <f>ROW()</f>
        <v>315</v>
      </c>
      <c r="N315">
        <f>VLOOKUP(A315,Tbills!$B$4:$C$10000,2,1)</f>
        <v>9.5000000000000001E-2</v>
      </c>
    </row>
    <row r="316" spans="1:14">
      <c r="A316" s="1">
        <v>40626</v>
      </c>
      <c r="B316" t="str">
        <f>IFERROR(VLOOKUP($A316,'BTC-Web'!$A$2:$H$10000,2,0),"")</f>
        <v/>
      </c>
      <c r="D316" s="2"/>
      <c r="F316" s="2"/>
      <c r="I316">
        <f>ROW()</f>
        <v>316</v>
      </c>
      <c r="N316">
        <f>VLOOKUP(A316,Tbills!$B$4:$C$10000,2,1)</f>
        <v>9.5000000000000001E-2</v>
      </c>
    </row>
    <row r="317" spans="1:14">
      <c r="A317" s="1">
        <v>40627</v>
      </c>
      <c r="B317" t="str">
        <f>IFERROR(VLOOKUP($A317,'BTC-Web'!$A$2:$H$10000,2,0),"")</f>
        <v/>
      </c>
      <c r="D317" s="2"/>
      <c r="F317" s="2"/>
      <c r="I317">
        <f>ROW()</f>
        <v>317</v>
      </c>
      <c r="N317">
        <f>VLOOKUP(A317,Tbills!$B$4:$C$10000,2,1)</f>
        <v>9.5000000000000001E-2</v>
      </c>
    </row>
    <row r="318" spans="1:14">
      <c r="A318" s="1">
        <v>40630</v>
      </c>
      <c r="B318" t="str">
        <f>IFERROR(VLOOKUP($A318,'BTC-Web'!$A$2:$H$10000,2,0),"")</f>
        <v/>
      </c>
      <c r="D318" s="2"/>
      <c r="F318" s="2"/>
      <c r="I318">
        <f>ROW()</f>
        <v>318</v>
      </c>
      <c r="N318">
        <f>VLOOKUP(A318,Tbills!$B$4:$C$10000,2,1)</f>
        <v>0.1</v>
      </c>
    </row>
    <row r="319" spans="1:14">
      <c r="A319" s="1">
        <v>40631</v>
      </c>
      <c r="B319" t="str">
        <f>IFERROR(VLOOKUP($A319,'BTC-Web'!$A$2:$H$10000,2,0),"")</f>
        <v/>
      </c>
      <c r="D319" s="2"/>
      <c r="F319" s="2"/>
      <c r="I319">
        <f>ROW()</f>
        <v>319</v>
      </c>
      <c r="N319">
        <f>VLOOKUP(A319,Tbills!$B$4:$C$10000,2,1)</f>
        <v>0.1</v>
      </c>
    </row>
    <row r="320" spans="1:14">
      <c r="A320" s="1">
        <v>40632</v>
      </c>
      <c r="B320" t="str">
        <f>IFERROR(VLOOKUP($A320,'BTC-Web'!$A$2:$H$10000,2,0),"")</f>
        <v/>
      </c>
      <c r="D320" s="2"/>
      <c r="F320" s="2"/>
      <c r="I320">
        <f>ROW()</f>
        <v>320</v>
      </c>
      <c r="N320">
        <f>VLOOKUP(A320,Tbills!$B$4:$C$10000,2,1)</f>
        <v>0.1</v>
      </c>
    </row>
    <row r="321" spans="1:14">
      <c r="A321" s="1">
        <v>40633</v>
      </c>
      <c r="B321" t="str">
        <f>IFERROR(VLOOKUP($A321,'BTC-Web'!$A$2:$H$10000,2,0),"")</f>
        <v/>
      </c>
      <c r="D321" s="2"/>
      <c r="F321" s="2"/>
      <c r="I321">
        <f>ROW()</f>
        <v>321</v>
      </c>
      <c r="N321">
        <f>VLOOKUP(A321,Tbills!$B$4:$C$10000,2,1)</f>
        <v>0.1</v>
      </c>
    </row>
    <row r="322" spans="1:14">
      <c r="A322" s="1">
        <v>40634</v>
      </c>
      <c r="B322" t="str">
        <f>IFERROR(VLOOKUP($A322,'BTC-Web'!$A$2:$H$10000,2,0),"")</f>
        <v/>
      </c>
      <c r="D322" s="2"/>
      <c r="F322" s="2"/>
      <c r="I322">
        <f>ROW()</f>
        <v>322</v>
      </c>
      <c r="N322">
        <f>VLOOKUP(A322,Tbills!$B$4:$C$10000,2,1)</f>
        <v>0.1</v>
      </c>
    </row>
    <row r="323" spans="1:14">
      <c r="A323" s="1">
        <v>40637</v>
      </c>
      <c r="B323" t="str">
        <f>IFERROR(VLOOKUP($A323,'BTC-Web'!$A$2:$H$10000,2,0),"")</f>
        <v/>
      </c>
      <c r="D323" s="2"/>
      <c r="F323" s="2"/>
      <c r="I323">
        <f>ROW()</f>
        <v>323</v>
      </c>
      <c r="N323">
        <f>VLOOKUP(A323,Tbills!$B$4:$C$10000,2,1)</f>
        <v>0.05</v>
      </c>
    </row>
    <row r="324" spans="1:14">
      <c r="A324" s="1">
        <v>40638</v>
      </c>
      <c r="B324" t="str">
        <f>IFERROR(VLOOKUP($A324,'BTC-Web'!$A$2:$H$10000,2,0),"")</f>
        <v/>
      </c>
      <c r="D324" s="2"/>
      <c r="F324" s="2"/>
      <c r="I324">
        <f>ROW()</f>
        <v>324</v>
      </c>
      <c r="N324">
        <f>VLOOKUP(A324,Tbills!$B$4:$C$10000,2,1)</f>
        <v>0.05</v>
      </c>
    </row>
    <row r="325" spans="1:14">
      <c r="A325" s="1">
        <v>40639</v>
      </c>
      <c r="B325" t="str">
        <f>IFERROR(VLOOKUP($A325,'BTC-Web'!$A$2:$H$10000,2,0),"")</f>
        <v/>
      </c>
      <c r="D325" s="2"/>
      <c r="F325" s="2"/>
      <c r="I325">
        <f>ROW()</f>
        <v>325</v>
      </c>
      <c r="N325">
        <f>VLOOKUP(A325,Tbills!$B$4:$C$10000,2,1)</f>
        <v>0.05</v>
      </c>
    </row>
    <row r="326" spans="1:14">
      <c r="A326" s="1">
        <v>40640</v>
      </c>
      <c r="B326" t="str">
        <f>IFERROR(VLOOKUP($A326,'BTC-Web'!$A$2:$H$10000,2,0),"")</f>
        <v/>
      </c>
      <c r="D326" s="2"/>
      <c r="F326" s="2"/>
      <c r="I326">
        <f>ROW()</f>
        <v>326</v>
      </c>
      <c r="N326">
        <f>VLOOKUP(A326,Tbills!$B$4:$C$10000,2,1)</f>
        <v>0.05</v>
      </c>
    </row>
    <row r="327" spans="1:14">
      <c r="A327" s="1">
        <v>40641</v>
      </c>
      <c r="B327" t="str">
        <f>IFERROR(VLOOKUP($A327,'BTC-Web'!$A$2:$H$10000,2,0),"")</f>
        <v/>
      </c>
      <c r="D327" s="2"/>
      <c r="F327" s="2"/>
      <c r="I327">
        <f>ROW()</f>
        <v>327</v>
      </c>
      <c r="N327">
        <f>VLOOKUP(A327,Tbills!$B$4:$C$10000,2,1)</f>
        <v>0.05</v>
      </c>
    </row>
    <row r="328" spans="1:14">
      <c r="A328" s="1">
        <v>40644</v>
      </c>
      <c r="B328" t="str">
        <f>IFERROR(VLOOKUP($A328,'BTC-Web'!$A$2:$H$10000,2,0),"")</f>
        <v/>
      </c>
      <c r="D328" s="2"/>
      <c r="F328" s="2"/>
      <c r="I328">
        <f>ROW()</f>
        <v>328</v>
      </c>
      <c r="N328">
        <f>VLOOKUP(A328,Tbills!$B$4:$C$10000,2,1)</f>
        <v>0.05</v>
      </c>
    </row>
    <row r="329" spans="1:14">
      <c r="A329" s="1">
        <v>40645</v>
      </c>
      <c r="B329" t="str">
        <f>IFERROR(VLOOKUP($A329,'BTC-Web'!$A$2:$H$10000,2,0),"")</f>
        <v/>
      </c>
      <c r="D329" s="2"/>
      <c r="F329" s="2"/>
      <c r="I329">
        <f>ROW()</f>
        <v>329</v>
      </c>
      <c r="N329">
        <f>VLOOKUP(A329,Tbills!$B$4:$C$10000,2,1)</f>
        <v>0.05</v>
      </c>
    </row>
    <row r="330" spans="1:14">
      <c r="A330" s="1">
        <v>40646</v>
      </c>
      <c r="B330" t="str">
        <f>IFERROR(VLOOKUP($A330,'BTC-Web'!$A$2:$H$10000,2,0),"")</f>
        <v/>
      </c>
      <c r="D330" s="2"/>
      <c r="F330" s="2"/>
      <c r="I330">
        <f>ROW()</f>
        <v>330</v>
      </c>
      <c r="N330">
        <f>VLOOKUP(A330,Tbills!$B$4:$C$10000,2,1)</f>
        <v>0.05</v>
      </c>
    </row>
    <row r="331" spans="1:14">
      <c r="A331" s="1">
        <v>40647</v>
      </c>
      <c r="B331" t="str">
        <f>IFERROR(VLOOKUP($A331,'BTC-Web'!$A$2:$H$10000,2,0),"")</f>
        <v/>
      </c>
      <c r="D331" s="2"/>
      <c r="F331" s="2"/>
      <c r="I331">
        <f>ROW()</f>
        <v>331</v>
      </c>
      <c r="N331">
        <f>VLOOKUP(A331,Tbills!$B$4:$C$10000,2,1)</f>
        <v>0.05</v>
      </c>
    </row>
    <row r="332" spans="1:14">
      <c r="A332" s="1">
        <v>40648</v>
      </c>
      <c r="B332" t="str">
        <f>IFERROR(VLOOKUP($A332,'BTC-Web'!$A$2:$H$10000,2,0),"")</f>
        <v/>
      </c>
      <c r="D332" s="2"/>
      <c r="F332" s="2"/>
      <c r="I332">
        <f>ROW()</f>
        <v>332</v>
      </c>
      <c r="N332">
        <f>VLOOKUP(A332,Tbills!$B$4:$C$10000,2,1)</f>
        <v>0.05</v>
      </c>
    </row>
    <row r="333" spans="1:14">
      <c r="A333" s="1">
        <v>40651</v>
      </c>
      <c r="B333" t="str">
        <f>IFERROR(VLOOKUP($A333,'BTC-Web'!$A$2:$H$10000,2,0),"")</f>
        <v/>
      </c>
      <c r="D333" s="2"/>
      <c r="F333" s="2"/>
      <c r="I333">
        <f>ROW()</f>
        <v>333</v>
      </c>
      <c r="N333">
        <f>VLOOKUP(A333,Tbills!$B$4:$C$10000,2,1)</f>
        <v>0.06</v>
      </c>
    </row>
    <row r="334" spans="1:14">
      <c r="A334" s="1">
        <v>40652</v>
      </c>
      <c r="B334" t="str">
        <f>IFERROR(VLOOKUP($A334,'BTC-Web'!$A$2:$H$10000,2,0),"")</f>
        <v/>
      </c>
      <c r="D334" s="2"/>
      <c r="F334" s="2"/>
      <c r="I334">
        <f>ROW()</f>
        <v>334</v>
      </c>
      <c r="N334">
        <f>VLOOKUP(A334,Tbills!$B$4:$C$10000,2,1)</f>
        <v>0.06</v>
      </c>
    </row>
    <row r="335" spans="1:14">
      <c r="A335" s="1">
        <v>40653</v>
      </c>
      <c r="B335" t="str">
        <f>IFERROR(VLOOKUP($A335,'BTC-Web'!$A$2:$H$10000,2,0),"")</f>
        <v/>
      </c>
      <c r="D335" s="2"/>
      <c r="F335" s="2"/>
      <c r="I335">
        <f>ROW()</f>
        <v>335</v>
      </c>
      <c r="N335">
        <f>VLOOKUP(A335,Tbills!$B$4:$C$10000,2,1)</f>
        <v>0.06</v>
      </c>
    </row>
    <row r="336" spans="1:14">
      <c r="A336" s="1">
        <v>40654</v>
      </c>
      <c r="B336" t="str">
        <f>IFERROR(VLOOKUP($A336,'BTC-Web'!$A$2:$H$10000,2,0),"")</f>
        <v/>
      </c>
      <c r="D336" s="2"/>
      <c r="F336" s="2"/>
      <c r="I336">
        <f>ROW()</f>
        <v>336</v>
      </c>
      <c r="N336">
        <f>VLOOKUP(A336,Tbills!$B$4:$C$10000,2,1)</f>
        <v>0.06</v>
      </c>
    </row>
    <row r="337" spans="1:14">
      <c r="A337" s="1">
        <v>40658</v>
      </c>
      <c r="B337" t="str">
        <f>IFERROR(VLOOKUP($A337,'BTC-Web'!$A$2:$H$10000,2,0),"")</f>
        <v/>
      </c>
      <c r="D337" s="2"/>
      <c r="F337" s="2"/>
      <c r="I337">
        <f>ROW()</f>
        <v>337</v>
      </c>
      <c r="N337">
        <f>VLOOKUP(A337,Tbills!$B$4:$C$10000,2,1)</f>
        <v>6.5000000000000002E-2</v>
      </c>
    </row>
    <row r="338" spans="1:14">
      <c r="A338" s="1">
        <v>40659</v>
      </c>
      <c r="B338" t="str">
        <f>IFERROR(VLOOKUP($A338,'BTC-Web'!$A$2:$H$10000,2,0),"")</f>
        <v/>
      </c>
      <c r="D338" s="2"/>
      <c r="F338" s="2"/>
      <c r="I338">
        <f>ROW()</f>
        <v>338</v>
      </c>
      <c r="N338">
        <f>VLOOKUP(A338,Tbills!$B$4:$C$10000,2,1)</f>
        <v>6.5000000000000002E-2</v>
      </c>
    </row>
    <row r="339" spans="1:14">
      <c r="A339" s="1">
        <v>40660</v>
      </c>
      <c r="B339" t="str">
        <f>IFERROR(VLOOKUP($A339,'BTC-Web'!$A$2:$H$10000,2,0),"")</f>
        <v/>
      </c>
      <c r="D339" s="2"/>
      <c r="F339" s="2"/>
      <c r="I339">
        <f>ROW()</f>
        <v>339</v>
      </c>
      <c r="N339">
        <f>VLOOKUP(A339,Tbills!$B$4:$C$10000,2,1)</f>
        <v>6.5000000000000002E-2</v>
      </c>
    </row>
    <row r="340" spans="1:14">
      <c r="A340" s="1">
        <v>40661</v>
      </c>
      <c r="B340" t="str">
        <f>IFERROR(VLOOKUP($A340,'BTC-Web'!$A$2:$H$10000,2,0),"")</f>
        <v/>
      </c>
      <c r="D340" s="2"/>
      <c r="F340" s="2"/>
      <c r="I340">
        <f>ROW()</f>
        <v>340</v>
      </c>
      <c r="N340">
        <f>VLOOKUP(A340,Tbills!$B$4:$C$10000,2,1)</f>
        <v>6.5000000000000002E-2</v>
      </c>
    </row>
    <row r="341" spans="1:14">
      <c r="A341" s="1">
        <v>40662</v>
      </c>
      <c r="B341" t="str">
        <f>IFERROR(VLOOKUP($A341,'BTC-Web'!$A$2:$H$10000,2,0),"")</f>
        <v/>
      </c>
      <c r="D341" s="2"/>
      <c r="F341" s="2"/>
      <c r="I341">
        <f>ROW()</f>
        <v>341</v>
      </c>
      <c r="N341">
        <f>VLOOKUP(A341,Tbills!$B$4:$C$10000,2,1)</f>
        <v>6.5000000000000002E-2</v>
      </c>
    </row>
    <row r="342" spans="1:14">
      <c r="A342" s="1">
        <v>40665</v>
      </c>
      <c r="B342" t="str">
        <f>IFERROR(VLOOKUP($A342,'BTC-Web'!$A$2:$H$10000,2,0),"")</f>
        <v/>
      </c>
      <c r="D342" s="2"/>
      <c r="F342" s="2"/>
      <c r="I342">
        <f>ROW()</f>
        <v>342</v>
      </c>
      <c r="N342">
        <f>VLOOKUP(A342,Tbills!$B$4:$C$10000,2,1)</f>
        <v>0.05</v>
      </c>
    </row>
    <row r="343" spans="1:14">
      <c r="A343" s="1">
        <v>40666</v>
      </c>
      <c r="B343" t="str">
        <f>IFERROR(VLOOKUP($A343,'BTC-Web'!$A$2:$H$10000,2,0),"")</f>
        <v/>
      </c>
      <c r="D343" s="2"/>
      <c r="F343" s="2"/>
      <c r="I343">
        <f>ROW()</f>
        <v>343</v>
      </c>
      <c r="N343">
        <f>VLOOKUP(A343,Tbills!$B$4:$C$10000,2,1)</f>
        <v>0.05</v>
      </c>
    </row>
    <row r="344" spans="1:14">
      <c r="A344" s="1">
        <v>40667</v>
      </c>
      <c r="B344" t="str">
        <f>IFERROR(VLOOKUP($A344,'BTC-Web'!$A$2:$H$10000,2,0),"")</f>
        <v/>
      </c>
      <c r="D344" s="2"/>
      <c r="F344" s="2"/>
      <c r="I344">
        <f>ROW()</f>
        <v>344</v>
      </c>
      <c r="N344">
        <f>VLOOKUP(A344,Tbills!$B$4:$C$10000,2,1)</f>
        <v>0.05</v>
      </c>
    </row>
    <row r="345" spans="1:14">
      <c r="A345" s="1">
        <v>40668</v>
      </c>
      <c r="B345" t="str">
        <f>IFERROR(VLOOKUP($A345,'BTC-Web'!$A$2:$H$10000,2,0),"")</f>
        <v/>
      </c>
      <c r="D345" s="2"/>
      <c r="F345" s="2"/>
      <c r="I345">
        <f>ROW()</f>
        <v>345</v>
      </c>
      <c r="N345">
        <f>VLOOKUP(A345,Tbills!$B$4:$C$10000,2,1)</f>
        <v>0.05</v>
      </c>
    </row>
    <row r="346" spans="1:14">
      <c r="A346" s="1">
        <v>40669</v>
      </c>
      <c r="B346" t="str">
        <f>IFERROR(VLOOKUP($A346,'BTC-Web'!$A$2:$H$10000,2,0),"")</f>
        <v/>
      </c>
      <c r="D346" s="2"/>
      <c r="F346" s="2"/>
      <c r="I346">
        <f>ROW()</f>
        <v>346</v>
      </c>
      <c r="N346">
        <f>VLOOKUP(A346,Tbills!$B$4:$C$10000,2,1)</f>
        <v>0.05</v>
      </c>
    </row>
    <row r="347" spans="1:14">
      <c r="A347" s="1">
        <v>40672</v>
      </c>
      <c r="B347" t="str">
        <f>IFERROR(VLOOKUP($A347,'BTC-Web'!$A$2:$H$10000,2,0),"")</f>
        <v/>
      </c>
      <c r="D347" s="2"/>
      <c r="F347" s="2"/>
      <c r="I347">
        <f>ROW()</f>
        <v>347</v>
      </c>
      <c r="N347">
        <f>VLOOKUP(A347,Tbills!$B$4:$C$10000,2,1)</f>
        <v>2.5000000000000001E-2</v>
      </c>
    </row>
    <row r="348" spans="1:14">
      <c r="A348" s="1">
        <v>40673</v>
      </c>
      <c r="B348" t="str">
        <f>IFERROR(VLOOKUP($A348,'BTC-Web'!$A$2:$H$10000,2,0),"")</f>
        <v/>
      </c>
      <c r="D348" s="2"/>
      <c r="F348" s="2"/>
      <c r="I348">
        <f>ROW()</f>
        <v>348</v>
      </c>
      <c r="N348">
        <f>VLOOKUP(A348,Tbills!$B$4:$C$10000,2,1)</f>
        <v>2.5000000000000001E-2</v>
      </c>
    </row>
    <row r="349" spans="1:14">
      <c r="A349" s="1">
        <v>40674</v>
      </c>
      <c r="B349" t="str">
        <f>IFERROR(VLOOKUP($A349,'BTC-Web'!$A$2:$H$10000,2,0),"")</f>
        <v/>
      </c>
      <c r="D349" s="2"/>
      <c r="F349" s="2"/>
      <c r="I349">
        <f>ROW()</f>
        <v>349</v>
      </c>
      <c r="N349">
        <f>VLOOKUP(A349,Tbills!$B$4:$C$10000,2,1)</f>
        <v>2.5000000000000001E-2</v>
      </c>
    </row>
    <row r="350" spans="1:14">
      <c r="A350" s="1">
        <v>40675</v>
      </c>
      <c r="B350" t="str">
        <f>IFERROR(VLOOKUP($A350,'BTC-Web'!$A$2:$H$10000,2,0),"")</f>
        <v/>
      </c>
      <c r="D350" s="2"/>
      <c r="F350" s="2"/>
      <c r="I350">
        <f>ROW()</f>
        <v>350</v>
      </c>
      <c r="N350">
        <f>VLOOKUP(A350,Tbills!$B$4:$C$10000,2,1)</f>
        <v>2.5000000000000001E-2</v>
      </c>
    </row>
    <row r="351" spans="1:14">
      <c r="A351" s="1">
        <v>40676</v>
      </c>
      <c r="B351" t="str">
        <f>IFERROR(VLOOKUP($A351,'BTC-Web'!$A$2:$H$10000,2,0),"")</f>
        <v/>
      </c>
      <c r="D351" s="2"/>
      <c r="F351" s="2"/>
      <c r="I351">
        <f>ROW()</f>
        <v>351</v>
      </c>
      <c r="N351">
        <f>VLOOKUP(A351,Tbills!$B$4:$C$10000,2,1)</f>
        <v>2.5000000000000001E-2</v>
      </c>
    </row>
    <row r="352" spans="1:14">
      <c r="A352" s="1">
        <v>40679</v>
      </c>
      <c r="B352" t="str">
        <f>IFERROR(VLOOKUP($A352,'BTC-Web'!$A$2:$H$10000,2,0),"")</f>
        <v/>
      </c>
      <c r="D352" s="2"/>
      <c r="F352" s="2"/>
      <c r="I352">
        <f>ROW()</f>
        <v>352</v>
      </c>
      <c r="N352">
        <f>VLOOKUP(A352,Tbills!$B$4:$C$10000,2,1)</f>
        <v>0.03</v>
      </c>
    </row>
    <row r="353" spans="1:14">
      <c r="A353" s="1">
        <v>40680</v>
      </c>
      <c r="B353" t="str">
        <f>IFERROR(VLOOKUP($A353,'BTC-Web'!$A$2:$H$10000,2,0),"")</f>
        <v/>
      </c>
      <c r="D353" s="2"/>
      <c r="F353" s="2"/>
      <c r="I353">
        <f>ROW()</f>
        <v>353</v>
      </c>
      <c r="N353">
        <f>VLOOKUP(A353,Tbills!$B$4:$C$10000,2,1)</f>
        <v>0.03</v>
      </c>
    </row>
    <row r="354" spans="1:14">
      <c r="A354" s="1">
        <v>40681</v>
      </c>
      <c r="B354" t="str">
        <f>IFERROR(VLOOKUP($A354,'BTC-Web'!$A$2:$H$10000,2,0),"")</f>
        <v/>
      </c>
      <c r="D354" s="2"/>
      <c r="F354" s="2"/>
      <c r="I354">
        <f>ROW()</f>
        <v>354</v>
      </c>
      <c r="N354">
        <f>VLOOKUP(A354,Tbills!$B$4:$C$10000,2,1)</f>
        <v>0.03</v>
      </c>
    </row>
    <row r="355" spans="1:14">
      <c r="A355" s="1">
        <v>40682</v>
      </c>
      <c r="B355" t="str">
        <f>IFERROR(VLOOKUP($A355,'BTC-Web'!$A$2:$H$10000,2,0),"")</f>
        <v/>
      </c>
      <c r="D355" s="2"/>
      <c r="F355" s="2"/>
      <c r="I355">
        <f>ROW()</f>
        <v>355</v>
      </c>
      <c r="N355">
        <f>VLOOKUP(A355,Tbills!$B$4:$C$10000,2,1)</f>
        <v>0.03</v>
      </c>
    </row>
    <row r="356" spans="1:14">
      <c r="A356" s="1">
        <v>40683</v>
      </c>
      <c r="B356" t="str">
        <f>IFERROR(VLOOKUP($A356,'BTC-Web'!$A$2:$H$10000,2,0),"")</f>
        <v/>
      </c>
      <c r="D356" s="2"/>
      <c r="F356" s="2"/>
      <c r="I356">
        <f>ROW()</f>
        <v>356</v>
      </c>
      <c r="N356">
        <f>VLOOKUP(A356,Tbills!$B$4:$C$10000,2,1)</f>
        <v>0.03</v>
      </c>
    </row>
    <row r="357" spans="1:14">
      <c r="A357" s="1">
        <v>40686</v>
      </c>
      <c r="B357" t="str">
        <f>IFERROR(VLOOKUP($A357,'BTC-Web'!$A$2:$H$10000,2,0),"")</f>
        <v/>
      </c>
      <c r="D357" s="2"/>
      <c r="F357" s="2"/>
      <c r="I357">
        <f>ROW()</f>
        <v>357</v>
      </c>
      <c r="N357">
        <f>VLOOKUP(A357,Tbills!$B$4:$C$10000,2,1)</f>
        <v>5.5E-2</v>
      </c>
    </row>
    <row r="358" spans="1:14">
      <c r="A358" s="1">
        <v>40687</v>
      </c>
      <c r="B358" t="str">
        <f>IFERROR(VLOOKUP($A358,'BTC-Web'!$A$2:$H$10000,2,0),"")</f>
        <v/>
      </c>
      <c r="D358" s="2"/>
      <c r="F358" s="2"/>
      <c r="I358">
        <f>ROW()</f>
        <v>358</v>
      </c>
      <c r="N358">
        <f>VLOOKUP(A358,Tbills!$B$4:$C$10000,2,1)</f>
        <v>5.5E-2</v>
      </c>
    </row>
    <row r="359" spans="1:14">
      <c r="A359" s="1">
        <v>40688</v>
      </c>
      <c r="B359" t="str">
        <f>IFERROR(VLOOKUP($A359,'BTC-Web'!$A$2:$H$10000,2,0),"")</f>
        <v/>
      </c>
      <c r="D359" s="2"/>
      <c r="F359" s="2"/>
      <c r="I359">
        <f>ROW()</f>
        <v>359</v>
      </c>
      <c r="N359">
        <f>VLOOKUP(A359,Tbills!$B$4:$C$10000,2,1)</f>
        <v>5.5E-2</v>
      </c>
    </row>
    <row r="360" spans="1:14">
      <c r="A360" s="1">
        <v>40689</v>
      </c>
      <c r="B360" t="str">
        <f>IFERROR(VLOOKUP($A360,'BTC-Web'!$A$2:$H$10000,2,0),"")</f>
        <v/>
      </c>
      <c r="D360" s="2"/>
      <c r="F360" s="2"/>
      <c r="I360">
        <f>ROW()</f>
        <v>360</v>
      </c>
      <c r="N360">
        <f>VLOOKUP(A360,Tbills!$B$4:$C$10000,2,1)</f>
        <v>5.5E-2</v>
      </c>
    </row>
    <row r="361" spans="1:14">
      <c r="A361" s="1">
        <v>40690</v>
      </c>
      <c r="B361" t="str">
        <f>IFERROR(VLOOKUP($A361,'BTC-Web'!$A$2:$H$10000,2,0),"")</f>
        <v/>
      </c>
      <c r="D361" s="2"/>
      <c r="F361" s="2"/>
      <c r="I361">
        <f>ROW()</f>
        <v>361</v>
      </c>
      <c r="N361">
        <f>VLOOKUP(A361,Tbills!$B$4:$C$10000,2,1)</f>
        <v>5.5E-2</v>
      </c>
    </row>
    <row r="362" spans="1:14">
      <c r="A362" s="1">
        <v>40694</v>
      </c>
      <c r="B362" t="str">
        <f>IFERROR(VLOOKUP($A362,'BTC-Web'!$A$2:$H$10000,2,0),"")</f>
        <v/>
      </c>
      <c r="D362" s="2"/>
      <c r="F362" s="2"/>
      <c r="I362">
        <f>ROW()</f>
        <v>362</v>
      </c>
      <c r="N362">
        <f>VLOOKUP(A362,Tbills!$B$4:$C$10000,2,1)</f>
        <v>0.06</v>
      </c>
    </row>
    <row r="363" spans="1:14">
      <c r="A363" s="1">
        <v>40695</v>
      </c>
      <c r="B363" t="str">
        <f>IFERROR(VLOOKUP($A363,'BTC-Web'!$A$2:$H$10000,2,0),"")</f>
        <v/>
      </c>
      <c r="D363" s="2"/>
      <c r="F363" s="2"/>
      <c r="I363">
        <f>ROW()</f>
        <v>363</v>
      </c>
      <c r="N363">
        <f>VLOOKUP(A363,Tbills!$B$4:$C$10000,2,1)</f>
        <v>0.06</v>
      </c>
    </row>
    <row r="364" spans="1:14">
      <c r="A364" s="1">
        <v>40696</v>
      </c>
      <c r="B364" t="str">
        <f>IFERROR(VLOOKUP($A364,'BTC-Web'!$A$2:$H$10000,2,0),"")</f>
        <v/>
      </c>
      <c r="D364" s="2"/>
      <c r="F364" s="2"/>
      <c r="I364">
        <f>ROW()</f>
        <v>364</v>
      </c>
      <c r="N364">
        <f>VLOOKUP(A364,Tbills!$B$4:$C$10000,2,1)</f>
        <v>0.06</v>
      </c>
    </row>
    <row r="365" spans="1:14">
      <c r="A365" s="1">
        <v>40697</v>
      </c>
      <c r="B365" t="str">
        <f>IFERROR(VLOOKUP($A365,'BTC-Web'!$A$2:$H$10000,2,0),"")</f>
        <v/>
      </c>
      <c r="D365" s="2"/>
      <c r="F365" s="2"/>
      <c r="I365">
        <f>ROW()</f>
        <v>365</v>
      </c>
      <c r="N365">
        <f>VLOOKUP(A365,Tbills!$B$4:$C$10000,2,1)</f>
        <v>0.06</v>
      </c>
    </row>
    <row r="366" spans="1:14">
      <c r="A366" s="1">
        <v>40700</v>
      </c>
      <c r="B366" t="str">
        <f>IFERROR(VLOOKUP($A366,'BTC-Web'!$A$2:$H$10000,2,0),"")</f>
        <v/>
      </c>
      <c r="D366" s="2"/>
      <c r="F366" s="2"/>
      <c r="I366">
        <f>ROW()</f>
        <v>366</v>
      </c>
      <c r="N366">
        <f>VLOOKUP(A366,Tbills!$B$4:$C$10000,2,1)</f>
        <v>4.4999999999999998E-2</v>
      </c>
    </row>
    <row r="367" spans="1:14">
      <c r="A367" s="1">
        <v>40701</v>
      </c>
      <c r="B367" t="str">
        <f>IFERROR(VLOOKUP($A367,'BTC-Web'!$A$2:$H$10000,2,0),"")</f>
        <v/>
      </c>
      <c r="D367" s="2"/>
      <c r="F367" s="2"/>
      <c r="I367">
        <f>ROW()</f>
        <v>367</v>
      </c>
      <c r="N367">
        <f>VLOOKUP(A367,Tbills!$B$4:$C$10000,2,1)</f>
        <v>4.4999999999999998E-2</v>
      </c>
    </row>
    <row r="368" spans="1:14">
      <c r="A368" s="1">
        <v>40702</v>
      </c>
      <c r="B368" t="str">
        <f>IFERROR(VLOOKUP($A368,'BTC-Web'!$A$2:$H$10000,2,0),"")</f>
        <v/>
      </c>
      <c r="D368" s="2"/>
      <c r="F368" s="2"/>
      <c r="I368">
        <f>ROW()</f>
        <v>368</v>
      </c>
      <c r="N368">
        <f>VLOOKUP(A368,Tbills!$B$4:$C$10000,2,1)</f>
        <v>4.4999999999999998E-2</v>
      </c>
    </row>
    <row r="369" spans="1:14">
      <c r="A369" s="1">
        <v>40703</v>
      </c>
      <c r="B369" t="str">
        <f>IFERROR(VLOOKUP($A369,'BTC-Web'!$A$2:$H$10000,2,0),"")</f>
        <v/>
      </c>
      <c r="D369" s="2"/>
      <c r="F369" s="2"/>
      <c r="I369">
        <f>ROW()</f>
        <v>369</v>
      </c>
      <c r="N369">
        <f>VLOOKUP(A369,Tbills!$B$4:$C$10000,2,1)</f>
        <v>4.4999999999999998E-2</v>
      </c>
    </row>
    <row r="370" spans="1:14">
      <c r="A370" s="1">
        <v>40704</v>
      </c>
      <c r="B370" t="str">
        <f>IFERROR(VLOOKUP($A370,'BTC-Web'!$A$2:$H$10000,2,0),"")</f>
        <v/>
      </c>
      <c r="D370" s="2"/>
      <c r="F370" s="2"/>
      <c r="I370">
        <f>ROW()</f>
        <v>370</v>
      </c>
      <c r="N370">
        <f>VLOOKUP(A370,Tbills!$B$4:$C$10000,2,1)</f>
        <v>4.4999999999999998E-2</v>
      </c>
    </row>
    <row r="371" spans="1:14">
      <c r="A371" s="1">
        <v>40707</v>
      </c>
      <c r="B371" t="str">
        <f>IFERROR(VLOOKUP($A371,'BTC-Web'!$A$2:$H$10000,2,0),"")</f>
        <v/>
      </c>
      <c r="D371" s="2"/>
      <c r="F371" s="2"/>
      <c r="I371">
        <f>ROW()</f>
        <v>371</v>
      </c>
      <c r="N371">
        <f>VLOOKUP(A371,Tbills!$B$4:$C$10000,2,1)</f>
        <v>0.05</v>
      </c>
    </row>
    <row r="372" spans="1:14">
      <c r="A372" s="1">
        <v>40708</v>
      </c>
      <c r="B372" t="str">
        <f>IFERROR(VLOOKUP($A372,'BTC-Web'!$A$2:$H$10000,2,0),"")</f>
        <v/>
      </c>
      <c r="D372" s="2"/>
      <c r="F372" s="2"/>
      <c r="I372">
        <f>ROW()</f>
        <v>372</v>
      </c>
      <c r="N372">
        <f>VLOOKUP(A372,Tbills!$B$4:$C$10000,2,1)</f>
        <v>0.05</v>
      </c>
    </row>
    <row r="373" spans="1:14">
      <c r="A373" s="1">
        <v>40709</v>
      </c>
      <c r="B373" t="str">
        <f>IFERROR(VLOOKUP($A373,'BTC-Web'!$A$2:$H$10000,2,0),"")</f>
        <v/>
      </c>
      <c r="D373" s="2"/>
      <c r="F373" s="2"/>
      <c r="I373">
        <f>ROW()</f>
        <v>373</v>
      </c>
      <c r="N373">
        <f>VLOOKUP(A373,Tbills!$B$4:$C$10000,2,1)</f>
        <v>0.05</v>
      </c>
    </row>
    <row r="374" spans="1:14">
      <c r="A374" s="1">
        <v>40710</v>
      </c>
      <c r="B374" t="str">
        <f>IFERROR(VLOOKUP($A374,'BTC-Web'!$A$2:$H$10000,2,0),"")</f>
        <v/>
      </c>
      <c r="D374" s="2"/>
      <c r="F374" s="2"/>
      <c r="I374">
        <f>ROW()</f>
        <v>374</v>
      </c>
      <c r="N374">
        <f>VLOOKUP(A374,Tbills!$B$4:$C$10000,2,1)</f>
        <v>0.05</v>
      </c>
    </row>
    <row r="375" spans="1:14">
      <c r="A375" s="1">
        <v>40711</v>
      </c>
      <c r="B375" t="str">
        <f>IFERROR(VLOOKUP($A375,'BTC-Web'!$A$2:$H$10000,2,0),"")</f>
        <v/>
      </c>
      <c r="D375" s="2"/>
      <c r="F375" s="2"/>
      <c r="I375">
        <f>ROW()</f>
        <v>375</v>
      </c>
      <c r="N375">
        <f>VLOOKUP(A375,Tbills!$B$4:$C$10000,2,1)</f>
        <v>0.05</v>
      </c>
    </row>
    <row r="376" spans="1:14">
      <c r="A376" s="1">
        <v>40714</v>
      </c>
      <c r="B376" t="str">
        <f>IFERROR(VLOOKUP($A376,'BTC-Web'!$A$2:$H$10000,2,0),"")</f>
        <v/>
      </c>
      <c r="D376" s="2"/>
      <c r="F376" s="2"/>
      <c r="I376">
        <f>ROW()</f>
        <v>376</v>
      </c>
      <c r="N376">
        <f>VLOOKUP(A376,Tbills!$B$4:$C$10000,2,1)</f>
        <v>3.5000000000000003E-2</v>
      </c>
    </row>
    <row r="377" spans="1:14">
      <c r="A377" s="1">
        <v>40715</v>
      </c>
      <c r="B377" t="str">
        <f>IFERROR(VLOOKUP($A377,'BTC-Web'!$A$2:$H$10000,2,0),"")</f>
        <v/>
      </c>
      <c r="D377" s="2"/>
      <c r="F377" s="2"/>
      <c r="I377">
        <f>ROW()</f>
        <v>377</v>
      </c>
      <c r="N377">
        <f>VLOOKUP(A377,Tbills!$B$4:$C$10000,2,1)</f>
        <v>3.5000000000000003E-2</v>
      </c>
    </row>
    <row r="378" spans="1:14">
      <c r="A378" s="1">
        <v>40716</v>
      </c>
      <c r="B378" t="str">
        <f>IFERROR(VLOOKUP($A378,'BTC-Web'!$A$2:$H$10000,2,0),"")</f>
        <v/>
      </c>
      <c r="D378" s="2"/>
      <c r="F378" s="2"/>
      <c r="I378">
        <f>ROW()</f>
        <v>378</v>
      </c>
      <c r="N378">
        <f>VLOOKUP(A378,Tbills!$B$4:$C$10000,2,1)</f>
        <v>3.5000000000000003E-2</v>
      </c>
    </row>
    <row r="379" spans="1:14">
      <c r="A379" s="1">
        <v>40717</v>
      </c>
      <c r="B379" t="str">
        <f>IFERROR(VLOOKUP($A379,'BTC-Web'!$A$2:$H$10000,2,0),"")</f>
        <v/>
      </c>
      <c r="D379" s="2"/>
      <c r="F379" s="2"/>
      <c r="I379">
        <f>ROW()</f>
        <v>379</v>
      </c>
      <c r="N379">
        <f>VLOOKUP(A379,Tbills!$B$4:$C$10000,2,1)</f>
        <v>3.5000000000000003E-2</v>
      </c>
    </row>
    <row r="380" spans="1:14">
      <c r="A380" s="1">
        <v>40718</v>
      </c>
      <c r="B380" t="str">
        <f>IFERROR(VLOOKUP($A380,'BTC-Web'!$A$2:$H$10000,2,0),"")</f>
        <v/>
      </c>
      <c r="D380" s="2"/>
      <c r="F380" s="2"/>
      <c r="I380">
        <f>ROW()</f>
        <v>380</v>
      </c>
      <c r="N380">
        <f>VLOOKUP(A380,Tbills!$B$4:$C$10000,2,1)</f>
        <v>3.5000000000000003E-2</v>
      </c>
    </row>
    <row r="381" spans="1:14">
      <c r="A381" s="1">
        <v>40721</v>
      </c>
      <c r="B381" t="str">
        <f>IFERROR(VLOOKUP($A381,'BTC-Web'!$A$2:$H$10000,2,0),"")</f>
        <v/>
      </c>
      <c r="D381" s="2"/>
      <c r="F381" s="2"/>
      <c r="I381">
        <f>ROW()</f>
        <v>381</v>
      </c>
      <c r="N381">
        <f>VLOOKUP(A381,Tbills!$B$4:$C$10000,2,1)</f>
        <v>2.5000000000000001E-2</v>
      </c>
    </row>
    <row r="382" spans="1:14">
      <c r="A382" s="1">
        <v>40722</v>
      </c>
      <c r="B382" t="str">
        <f>IFERROR(VLOOKUP($A382,'BTC-Web'!$A$2:$H$10000,2,0),"")</f>
        <v/>
      </c>
      <c r="D382" s="2"/>
      <c r="F382" s="2"/>
      <c r="I382">
        <f>ROW()</f>
        <v>382</v>
      </c>
      <c r="N382">
        <f>VLOOKUP(A382,Tbills!$B$4:$C$10000,2,1)</f>
        <v>2.5000000000000001E-2</v>
      </c>
    </row>
    <row r="383" spans="1:14">
      <c r="A383" s="1">
        <v>40723</v>
      </c>
      <c r="B383" t="str">
        <f>IFERROR(VLOOKUP($A383,'BTC-Web'!$A$2:$H$10000,2,0),"")</f>
        <v/>
      </c>
      <c r="D383" s="2"/>
      <c r="F383" s="2"/>
      <c r="I383">
        <f>ROW()</f>
        <v>383</v>
      </c>
      <c r="N383">
        <f>VLOOKUP(A383,Tbills!$B$4:$C$10000,2,1)</f>
        <v>2.5000000000000001E-2</v>
      </c>
    </row>
    <row r="384" spans="1:14">
      <c r="A384" s="1">
        <v>40724</v>
      </c>
      <c r="B384" t="str">
        <f>IFERROR(VLOOKUP($A384,'BTC-Web'!$A$2:$H$10000,2,0),"")</f>
        <v/>
      </c>
      <c r="D384" s="2"/>
      <c r="F384" s="2"/>
      <c r="I384">
        <f>ROW()</f>
        <v>384</v>
      </c>
      <c r="N384">
        <f>VLOOKUP(A384,Tbills!$B$4:$C$10000,2,1)</f>
        <v>2.5000000000000001E-2</v>
      </c>
    </row>
    <row r="385" spans="1:14">
      <c r="A385" s="1">
        <v>40725</v>
      </c>
      <c r="B385" t="str">
        <f>IFERROR(VLOOKUP($A385,'BTC-Web'!$A$2:$H$10000,2,0),"")</f>
        <v/>
      </c>
      <c r="D385" s="2"/>
      <c r="F385" s="2"/>
      <c r="I385">
        <f>ROW()</f>
        <v>385</v>
      </c>
      <c r="N385">
        <f>VLOOKUP(A385,Tbills!$B$4:$C$10000,2,1)</f>
        <v>2.5000000000000001E-2</v>
      </c>
    </row>
    <row r="386" spans="1:14">
      <c r="A386" s="1">
        <v>40729</v>
      </c>
      <c r="B386" t="str">
        <f>IFERROR(VLOOKUP($A386,'BTC-Web'!$A$2:$H$10000,2,0),"")</f>
        <v/>
      </c>
      <c r="D386" s="2"/>
      <c r="F386" s="2"/>
      <c r="I386">
        <f>ROW()</f>
        <v>386</v>
      </c>
      <c r="N386">
        <f>VLOOKUP(A386,Tbills!$B$4:$C$10000,2,1)</f>
        <v>2.5000000000000001E-2</v>
      </c>
    </row>
    <row r="387" spans="1:14">
      <c r="A387" s="1">
        <v>40730</v>
      </c>
      <c r="B387" t="str">
        <f>IFERROR(VLOOKUP($A387,'BTC-Web'!$A$2:$H$10000,2,0),"")</f>
        <v/>
      </c>
      <c r="D387" s="2"/>
      <c r="F387" s="2"/>
      <c r="I387">
        <f>ROW()</f>
        <v>387</v>
      </c>
      <c r="N387">
        <f>VLOOKUP(A387,Tbills!$B$4:$C$10000,2,1)</f>
        <v>2.5000000000000001E-2</v>
      </c>
    </row>
    <row r="388" spans="1:14">
      <c r="A388" s="1">
        <v>40731</v>
      </c>
      <c r="B388" t="str">
        <f>IFERROR(VLOOKUP($A388,'BTC-Web'!$A$2:$H$10000,2,0),"")</f>
        <v/>
      </c>
      <c r="D388" s="2"/>
      <c r="F388" s="2"/>
      <c r="I388">
        <f>ROW()</f>
        <v>388</v>
      </c>
      <c r="N388">
        <f>VLOOKUP(A388,Tbills!$B$4:$C$10000,2,1)</f>
        <v>2.5000000000000001E-2</v>
      </c>
    </row>
    <row r="389" spans="1:14">
      <c r="A389" s="1">
        <v>40732</v>
      </c>
      <c r="B389" t="str">
        <f>IFERROR(VLOOKUP($A389,'BTC-Web'!$A$2:$H$10000,2,0),"")</f>
        <v/>
      </c>
      <c r="D389" s="2"/>
      <c r="F389" s="2"/>
      <c r="I389">
        <f>ROW()</f>
        <v>389</v>
      </c>
      <c r="N389">
        <f>VLOOKUP(A389,Tbills!$B$4:$C$10000,2,1)</f>
        <v>2.5000000000000001E-2</v>
      </c>
    </row>
    <row r="390" spans="1:14">
      <c r="A390" s="1">
        <v>40735</v>
      </c>
      <c r="B390" t="str">
        <f>IFERROR(VLOOKUP($A390,'BTC-Web'!$A$2:$H$10000,2,0),"")</f>
        <v/>
      </c>
      <c r="D390" s="2"/>
      <c r="F390" s="2"/>
      <c r="I390">
        <f>ROW()</f>
        <v>390</v>
      </c>
      <c r="N390">
        <f>VLOOKUP(A390,Tbills!$B$4:$C$10000,2,1)</f>
        <v>0.03</v>
      </c>
    </row>
    <row r="391" spans="1:14">
      <c r="A391" s="1">
        <v>40736</v>
      </c>
      <c r="B391" t="str">
        <f>IFERROR(VLOOKUP($A391,'BTC-Web'!$A$2:$H$10000,2,0),"")</f>
        <v/>
      </c>
      <c r="D391" s="2"/>
      <c r="F391" s="2"/>
      <c r="I391">
        <f>ROW()</f>
        <v>391</v>
      </c>
      <c r="N391">
        <f>VLOOKUP(A391,Tbills!$B$4:$C$10000,2,1)</f>
        <v>0.03</v>
      </c>
    </row>
    <row r="392" spans="1:14">
      <c r="A392" s="1">
        <v>40737</v>
      </c>
      <c r="B392" t="str">
        <f>IFERROR(VLOOKUP($A392,'BTC-Web'!$A$2:$H$10000,2,0),"")</f>
        <v/>
      </c>
      <c r="D392" s="2"/>
      <c r="F392" s="2"/>
      <c r="I392">
        <f>ROW()</f>
        <v>392</v>
      </c>
      <c r="N392">
        <f>VLOOKUP(A392,Tbills!$B$4:$C$10000,2,1)</f>
        <v>0.03</v>
      </c>
    </row>
    <row r="393" spans="1:14">
      <c r="A393" s="1">
        <v>40738</v>
      </c>
      <c r="B393" t="str">
        <f>IFERROR(VLOOKUP($A393,'BTC-Web'!$A$2:$H$10000,2,0),"")</f>
        <v/>
      </c>
      <c r="D393" s="2"/>
      <c r="F393" s="2"/>
      <c r="I393">
        <f>ROW()</f>
        <v>393</v>
      </c>
      <c r="N393">
        <f>VLOOKUP(A393,Tbills!$B$4:$C$10000,2,1)</f>
        <v>0.03</v>
      </c>
    </row>
    <row r="394" spans="1:14">
      <c r="A394" s="1">
        <v>40739</v>
      </c>
      <c r="B394" t="str">
        <f>IFERROR(VLOOKUP($A394,'BTC-Web'!$A$2:$H$10000,2,0),"")</f>
        <v/>
      </c>
      <c r="D394" s="2"/>
      <c r="F394" s="2"/>
      <c r="I394">
        <f>ROW()</f>
        <v>394</v>
      </c>
      <c r="N394">
        <f>VLOOKUP(A394,Tbills!$B$4:$C$10000,2,1)</f>
        <v>0.03</v>
      </c>
    </row>
    <row r="395" spans="1:14">
      <c r="A395" s="1">
        <v>40742</v>
      </c>
      <c r="B395" t="str">
        <f>IFERROR(VLOOKUP($A395,'BTC-Web'!$A$2:$H$10000,2,0),"")</f>
        <v/>
      </c>
      <c r="D395" s="2"/>
      <c r="F395" s="2"/>
      <c r="I395">
        <f>ROW()</f>
        <v>395</v>
      </c>
      <c r="N395">
        <f>VLOOKUP(A395,Tbills!$B$4:$C$10000,2,1)</f>
        <v>0.02</v>
      </c>
    </row>
    <row r="396" spans="1:14">
      <c r="A396" s="1">
        <v>40743</v>
      </c>
      <c r="B396" t="str">
        <f>IFERROR(VLOOKUP($A396,'BTC-Web'!$A$2:$H$10000,2,0),"")</f>
        <v/>
      </c>
      <c r="D396" s="2"/>
      <c r="F396" s="2"/>
      <c r="I396">
        <f>ROW()</f>
        <v>396</v>
      </c>
      <c r="N396">
        <f>VLOOKUP(A396,Tbills!$B$4:$C$10000,2,1)</f>
        <v>0.02</v>
      </c>
    </row>
    <row r="397" spans="1:14">
      <c r="A397" s="1">
        <v>40744</v>
      </c>
      <c r="B397" t="str">
        <f>IFERROR(VLOOKUP($A397,'BTC-Web'!$A$2:$H$10000,2,0),"")</f>
        <v/>
      </c>
      <c r="D397" s="2"/>
      <c r="F397" s="2"/>
      <c r="I397">
        <f>ROW()</f>
        <v>397</v>
      </c>
      <c r="N397">
        <f>VLOOKUP(A397,Tbills!$B$4:$C$10000,2,1)</f>
        <v>0.02</v>
      </c>
    </row>
    <row r="398" spans="1:14">
      <c r="A398" s="1">
        <v>40745</v>
      </c>
      <c r="B398" t="str">
        <f>IFERROR(VLOOKUP($A398,'BTC-Web'!$A$2:$H$10000,2,0),"")</f>
        <v/>
      </c>
      <c r="D398" s="2"/>
      <c r="F398" s="2"/>
      <c r="I398">
        <f>ROW()</f>
        <v>398</v>
      </c>
      <c r="N398">
        <f>VLOOKUP(A398,Tbills!$B$4:$C$10000,2,1)</f>
        <v>0.02</v>
      </c>
    </row>
    <row r="399" spans="1:14">
      <c r="A399" s="1">
        <v>40746</v>
      </c>
      <c r="B399" t="str">
        <f>IFERROR(VLOOKUP($A399,'BTC-Web'!$A$2:$H$10000,2,0),"")</f>
        <v/>
      </c>
      <c r="D399" s="2"/>
      <c r="F399" s="2"/>
      <c r="I399">
        <f>ROW()</f>
        <v>399</v>
      </c>
      <c r="N399">
        <f>VLOOKUP(A399,Tbills!$B$4:$C$10000,2,1)</f>
        <v>0.02</v>
      </c>
    </row>
    <row r="400" spans="1:14">
      <c r="A400" s="1">
        <v>40749</v>
      </c>
      <c r="B400" t="str">
        <f>IFERROR(VLOOKUP($A400,'BTC-Web'!$A$2:$H$10000,2,0),"")</f>
        <v/>
      </c>
      <c r="D400" s="2"/>
      <c r="F400" s="2"/>
      <c r="I400">
        <f>ROW()</f>
        <v>400</v>
      </c>
      <c r="N400">
        <f>VLOOKUP(A400,Tbills!$B$4:$C$10000,2,1)</f>
        <v>0.06</v>
      </c>
    </row>
    <row r="401" spans="1:14">
      <c r="A401" s="1">
        <v>40750</v>
      </c>
      <c r="B401" t="str">
        <f>IFERROR(VLOOKUP($A401,'BTC-Web'!$A$2:$H$10000,2,0),"")</f>
        <v/>
      </c>
      <c r="D401" s="2"/>
      <c r="F401" s="2"/>
      <c r="I401">
        <f>ROW()</f>
        <v>401</v>
      </c>
      <c r="N401">
        <f>VLOOKUP(A401,Tbills!$B$4:$C$10000,2,1)</f>
        <v>0.06</v>
      </c>
    </row>
    <row r="402" spans="1:14">
      <c r="A402" s="1">
        <v>40751</v>
      </c>
      <c r="B402" t="str">
        <f>IFERROR(VLOOKUP($A402,'BTC-Web'!$A$2:$H$10000,2,0),"")</f>
        <v/>
      </c>
      <c r="D402" s="2"/>
      <c r="F402" s="2"/>
      <c r="I402">
        <f>ROW()</f>
        <v>402</v>
      </c>
      <c r="N402">
        <f>VLOOKUP(A402,Tbills!$B$4:$C$10000,2,1)</f>
        <v>0.06</v>
      </c>
    </row>
    <row r="403" spans="1:14">
      <c r="A403" s="1">
        <v>40752</v>
      </c>
      <c r="B403" t="str">
        <f>IFERROR(VLOOKUP($A403,'BTC-Web'!$A$2:$H$10000,2,0),"")</f>
        <v/>
      </c>
      <c r="D403" s="2"/>
      <c r="F403" s="2"/>
      <c r="I403">
        <f>ROW()</f>
        <v>403</v>
      </c>
      <c r="N403">
        <f>VLOOKUP(A403,Tbills!$B$4:$C$10000,2,1)</f>
        <v>0.06</v>
      </c>
    </row>
    <row r="404" spans="1:14">
      <c r="A404" s="1">
        <v>40753</v>
      </c>
      <c r="B404" t="str">
        <f>IFERROR(VLOOKUP($A404,'BTC-Web'!$A$2:$H$10000,2,0),"")</f>
        <v/>
      </c>
      <c r="D404" s="2"/>
      <c r="F404" s="2"/>
      <c r="I404">
        <f>ROW()</f>
        <v>404</v>
      </c>
      <c r="N404">
        <f>VLOOKUP(A404,Tbills!$B$4:$C$10000,2,1)</f>
        <v>0.06</v>
      </c>
    </row>
    <row r="405" spans="1:14">
      <c r="A405" s="1">
        <v>40756</v>
      </c>
      <c r="B405" t="str">
        <f>IFERROR(VLOOKUP($A405,'BTC-Web'!$A$2:$H$10000,2,0),"")</f>
        <v/>
      </c>
      <c r="D405" s="2"/>
      <c r="F405" s="2"/>
      <c r="I405">
        <f>ROW()</f>
        <v>405</v>
      </c>
      <c r="N405">
        <f>VLOOKUP(A405,Tbills!$B$4:$C$10000,2,1)</f>
        <v>0.115</v>
      </c>
    </row>
    <row r="406" spans="1:14">
      <c r="A406" s="1">
        <v>40757</v>
      </c>
      <c r="B406" t="str">
        <f>IFERROR(VLOOKUP($A406,'BTC-Web'!$A$2:$H$10000,2,0),"")</f>
        <v/>
      </c>
      <c r="D406" s="2"/>
      <c r="F406" s="2"/>
      <c r="I406">
        <f>ROW()</f>
        <v>406</v>
      </c>
      <c r="N406">
        <f>VLOOKUP(A406,Tbills!$B$4:$C$10000,2,1)</f>
        <v>0.115</v>
      </c>
    </row>
    <row r="407" spans="1:14">
      <c r="A407" s="1">
        <v>40758</v>
      </c>
      <c r="B407" t="str">
        <f>IFERROR(VLOOKUP($A407,'BTC-Web'!$A$2:$H$10000,2,0),"")</f>
        <v/>
      </c>
      <c r="D407" s="2"/>
      <c r="F407" s="2"/>
      <c r="I407">
        <f>ROW()</f>
        <v>407</v>
      </c>
      <c r="N407">
        <f>VLOOKUP(A407,Tbills!$B$4:$C$10000,2,1)</f>
        <v>0.115</v>
      </c>
    </row>
    <row r="408" spans="1:14">
      <c r="A408" s="1">
        <v>40759</v>
      </c>
      <c r="B408" t="str">
        <f>IFERROR(VLOOKUP($A408,'BTC-Web'!$A$2:$H$10000,2,0),"")</f>
        <v/>
      </c>
      <c r="D408" s="2"/>
      <c r="F408" s="2"/>
      <c r="I408">
        <f>ROW()</f>
        <v>408</v>
      </c>
      <c r="N408">
        <f>VLOOKUP(A408,Tbills!$B$4:$C$10000,2,1)</f>
        <v>0.115</v>
      </c>
    </row>
    <row r="409" spans="1:14">
      <c r="A409" s="1">
        <v>40760</v>
      </c>
      <c r="B409" t="str">
        <f>IFERROR(VLOOKUP($A409,'BTC-Web'!$A$2:$H$10000,2,0),"")</f>
        <v/>
      </c>
      <c r="D409" s="2"/>
      <c r="F409" s="2"/>
      <c r="I409">
        <f>ROW()</f>
        <v>409</v>
      </c>
      <c r="N409">
        <f>VLOOKUP(A409,Tbills!$B$4:$C$10000,2,1)</f>
        <v>0.115</v>
      </c>
    </row>
    <row r="410" spans="1:14">
      <c r="A410" s="1">
        <v>40763</v>
      </c>
      <c r="B410" t="str">
        <f>IFERROR(VLOOKUP($A410,'BTC-Web'!$A$2:$H$10000,2,0),"")</f>
        <v/>
      </c>
      <c r="D410" s="2"/>
      <c r="F410" s="2"/>
      <c r="I410">
        <f>ROW()</f>
        <v>410</v>
      </c>
      <c r="N410">
        <f>VLOOKUP(A410,Tbills!$B$4:$C$10000,2,1)</f>
        <v>4.4999999999999998E-2</v>
      </c>
    </row>
    <row r="411" spans="1:14">
      <c r="A411" s="1">
        <v>40764</v>
      </c>
      <c r="B411" t="str">
        <f>IFERROR(VLOOKUP($A411,'BTC-Web'!$A$2:$H$10000,2,0),"")</f>
        <v/>
      </c>
      <c r="D411" s="2"/>
      <c r="F411" s="2"/>
      <c r="I411">
        <f>ROW()</f>
        <v>411</v>
      </c>
      <c r="N411">
        <f>VLOOKUP(A411,Tbills!$B$4:$C$10000,2,1)</f>
        <v>4.4999999999999998E-2</v>
      </c>
    </row>
    <row r="412" spans="1:14">
      <c r="A412" s="1">
        <v>40765</v>
      </c>
      <c r="B412" t="str">
        <f>IFERROR(VLOOKUP($A412,'BTC-Web'!$A$2:$H$10000,2,0),"")</f>
        <v/>
      </c>
      <c r="D412" s="2"/>
      <c r="F412" s="2"/>
      <c r="I412">
        <f>ROW()</f>
        <v>412</v>
      </c>
      <c r="N412">
        <f>VLOOKUP(A412,Tbills!$B$4:$C$10000,2,1)</f>
        <v>4.4999999999999998E-2</v>
      </c>
    </row>
    <row r="413" spans="1:14">
      <c r="A413" s="1">
        <v>40766</v>
      </c>
      <c r="B413" t="str">
        <f>IFERROR(VLOOKUP($A413,'BTC-Web'!$A$2:$H$10000,2,0),"")</f>
        <v/>
      </c>
      <c r="D413" s="2"/>
      <c r="F413" s="2"/>
      <c r="I413">
        <f>ROW()</f>
        <v>413</v>
      </c>
      <c r="N413">
        <f>VLOOKUP(A413,Tbills!$B$4:$C$10000,2,1)</f>
        <v>4.4999999999999998E-2</v>
      </c>
    </row>
    <row r="414" spans="1:14">
      <c r="A414" s="1">
        <v>40767</v>
      </c>
      <c r="B414" t="str">
        <f>IFERROR(VLOOKUP($A414,'BTC-Web'!$A$2:$H$10000,2,0),"")</f>
        <v/>
      </c>
      <c r="D414" s="2"/>
      <c r="F414" s="2"/>
      <c r="I414">
        <f>ROW()</f>
        <v>414</v>
      </c>
      <c r="N414">
        <f>VLOOKUP(A414,Tbills!$B$4:$C$10000,2,1)</f>
        <v>4.4999999999999998E-2</v>
      </c>
    </row>
    <row r="415" spans="1:14">
      <c r="A415" s="1">
        <v>40770</v>
      </c>
      <c r="B415" t="str">
        <f>IFERROR(VLOOKUP($A415,'BTC-Web'!$A$2:$H$10000,2,0),"")</f>
        <v/>
      </c>
      <c r="D415" s="2"/>
      <c r="F415" s="2"/>
      <c r="I415">
        <f>ROW()</f>
        <v>415</v>
      </c>
      <c r="N415">
        <f>VLOOKUP(A415,Tbills!$B$4:$C$10000,2,1)</f>
        <v>3.5000000000000003E-2</v>
      </c>
    </row>
    <row r="416" spans="1:14">
      <c r="A416" s="1">
        <v>40771</v>
      </c>
      <c r="B416" t="str">
        <f>IFERROR(VLOOKUP($A416,'BTC-Web'!$A$2:$H$10000,2,0),"")</f>
        <v/>
      </c>
      <c r="D416" s="2"/>
      <c r="F416" s="2"/>
      <c r="I416">
        <f>ROW()</f>
        <v>416</v>
      </c>
      <c r="N416">
        <f>VLOOKUP(A416,Tbills!$B$4:$C$10000,2,1)</f>
        <v>3.5000000000000003E-2</v>
      </c>
    </row>
    <row r="417" spans="1:14">
      <c r="A417" s="1">
        <v>40772</v>
      </c>
      <c r="B417" t="str">
        <f>IFERROR(VLOOKUP($A417,'BTC-Web'!$A$2:$H$10000,2,0),"")</f>
        <v/>
      </c>
      <c r="D417" s="2"/>
      <c r="F417" s="2"/>
      <c r="I417">
        <f>ROW()</f>
        <v>417</v>
      </c>
      <c r="N417">
        <f>VLOOKUP(A417,Tbills!$B$4:$C$10000,2,1)</f>
        <v>3.5000000000000003E-2</v>
      </c>
    </row>
    <row r="418" spans="1:14">
      <c r="A418" s="1">
        <v>40773</v>
      </c>
      <c r="B418" t="str">
        <f>IFERROR(VLOOKUP($A418,'BTC-Web'!$A$2:$H$10000,2,0),"")</f>
        <v/>
      </c>
      <c r="D418" s="2"/>
      <c r="F418" s="2"/>
      <c r="I418">
        <f>ROW()</f>
        <v>418</v>
      </c>
      <c r="N418">
        <f>VLOOKUP(A418,Tbills!$B$4:$C$10000,2,1)</f>
        <v>3.5000000000000003E-2</v>
      </c>
    </row>
    <row r="419" spans="1:14">
      <c r="A419" s="1">
        <v>40774</v>
      </c>
      <c r="B419" t="str">
        <f>IFERROR(VLOOKUP($A419,'BTC-Web'!$A$2:$H$10000,2,0),"")</f>
        <v/>
      </c>
      <c r="D419" s="2"/>
      <c r="F419" s="2"/>
      <c r="I419">
        <f>ROW()</f>
        <v>419</v>
      </c>
      <c r="N419">
        <f>VLOOKUP(A419,Tbills!$B$4:$C$10000,2,1)</f>
        <v>3.5000000000000003E-2</v>
      </c>
    </row>
    <row r="420" spans="1:14">
      <c r="A420" s="1">
        <v>40777</v>
      </c>
      <c r="B420" t="str">
        <f>IFERROR(VLOOKUP($A420,'BTC-Web'!$A$2:$H$10000,2,0),"")</f>
        <v/>
      </c>
      <c r="D420" s="2"/>
      <c r="F420" s="2"/>
      <c r="I420">
        <f>ROW()</f>
        <v>420</v>
      </c>
      <c r="N420">
        <f>VLOOKUP(A420,Tbills!$B$4:$C$10000,2,1)</f>
        <v>1.4999999999999999E-2</v>
      </c>
    </row>
    <row r="421" spans="1:14">
      <c r="A421" s="1">
        <v>40778</v>
      </c>
      <c r="B421" t="str">
        <f>IFERROR(VLOOKUP($A421,'BTC-Web'!$A$2:$H$10000,2,0),"")</f>
        <v/>
      </c>
      <c r="D421" s="2"/>
      <c r="F421" s="2"/>
      <c r="I421">
        <f>ROW()</f>
        <v>421</v>
      </c>
      <c r="N421">
        <f>VLOOKUP(A421,Tbills!$B$4:$C$10000,2,1)</f>
        <v>1.4999999999999999E-2</v>
      </c>
    </row>
    <row r="422" spans="1:14">
      <c r="A422" s="1">
        <v>40779</v>
      </c>
      <c r="B422" t="str">
        <f>IFERROR(VLOOKUP($A422,'BTC-Web'!$A$2:$H$10000,2,0),"")</f>
        <v/>
      </c>
      <c r="D422" s="2"/>
      <c r="F422" s="2"/>
      <c r="I422">
        <f>ROW()</f>
        <v>422</v>
      </c>
      <c r="N422">
        <f>VLOOKUP(A422,Tbills!$B$4:$C$10000,2,1)</f>
        <v>1.4999999999999999E-2</v>
      </c>
    </row>
    <row r="423" spans="1:14">
      <c r="A423" s="1">
        <v>40780</v>
      </c>
      <c r="B423" t="str">
        <f>IFERROR(VLOOKUP($A423,'BTC-Web'!$A$2:$H$10000,2,0),"")</f>
        <v/>
      </c>
      <c r="D423" s="2"/>
      <c r="F423" s="2"/>
      <c r="I423">
        <f>ROW()</f>
        <v>423</v>
      </c>
      <c r="N423">
        <f>VLOOKUP(A423,Tbills!$B$4:$C$10000,2,1)</f>
        <v>1.4999999999999999E-2</v>
      </c>
    </row>
    <row r="424" spans="1:14">
      <c r="A424" s="1">
        <v>40781</v>
      </c>
      <c r="B424" t="str">
        <f>IFERROR(VLOOKUP($A424,'BTC-Web'!$A$2:$H$10000,2,0),"")</f>
        <v/>
      </c>
      <c r="D424" s="2"/>
      <c r="F424" s="2"/>
      <c r="I424">
        <f>ROW()</f>
        <v>424</v>
      </c>
      <c r="N424">
        <f>VLOOKUP(A424,Tbills!$B$4:$C$10000,2,1)</f>
        <v>1.4999999999999999E-2</v>
      </c>
    </row>
    <row r="425" spans="1:14">
      <c r="A425" s="1">
        <v>40784</v>
      </c>
      <c r="B425" t="str">
        <f>IFERROR(VLOOKUP($A425,'BTC-Web'!$A$2:$H$10000,2,0),"")</f>
        <v/>
      </c>
      <c r="D425" s="2"/>
      <c r="F425" s="2"/>
      <c r="I425">
        <f>ROW()</f>
        <v>425</v>
      </c>
      <c r="N425">
        <f>VLOOKUP(A425,Tbills!$B$4:$C$10000,2,1)</f>
        <v>1.4999999999999999E-2</v>
      </c>
    </row>
    <row r="426" spans="1:14">
      <c r="A426" s="1">
        <v>40785</v>
      </c>
      <c r="B426" t="str">
        <f>IFERROR(VLOOKUP($A426,'BTC-Web'!$A$2:$H$10000,2,0),"")</f>
        <v/>
      </c>
      <c r="D426" s="2"/>
      <c r="F426" s="2"/>
      <c r="I426">
        <f>ROW()</f>
        <v>426</v>
      </c>
      <c r="N426">
        <f>VLOOKUP(A426,Tbills!$B$4:$C$10000,2,1)</f>
        <v>1.4999999999999999E-2</v>
      </c>
    </row>
    <row r="427" spans="1:14">
      <c r="A427" s="1">
        <v>40786</v>
      </c>
      <c r="B427" t="str">
        <f>IFERROR(VLOOKUP($A427,'BTC-Web'!$A$2:$H$10000,2,0),"")</f>
        <v/>
      </c>
      <c r="D427" s="2"/>
      <c r="F427" s="2"/>
      <c r="I427">
        <f>ROW()</f>
        <v>427</v>
      </c>
      <c r="N427">
        <f>VLOOKUP(A427,Tbills!$B$4:$C$10000,2,1)</f>
        <v>1.4999999999999999E-2</v>
      </c>
    </row>
    <row r="428" spans="1:14">
      <c r="A428" s="1">
        <v>40787</v>
      </c>
      <c r="B428" t="str">
        <f>IFERROR(VLOOKUP($A428,'BTC-Web'!$A$2:$H$10000,2,0),"")</f>
        <v/>
      </c>
      <c r="D428" s="2"/>
      <c r="F428" s="2"/>
      <c r="I428">
        <f>ROW()</f>
        <v>428</v>
      </c>
      <c r="N428">
        <f>VLOOKUP(A428,Tbills!$B$4:$C$10000,2,1)</f>
        <v>1.4999999999999999E-2</v>
      </c>
    </row>
    <row r="429" spans="1:14">
      <c r="A429" s="1">
        <v>40788</v>
      </c>
      <c r="B429" t="str">
        <f>IFERROR(VLOOKUP($A429,'BTC-Web'!$A$2:$H$10000,2,0),"")</f>
        <v/>
      </c>
      <c r="D429" s="2"/>
      <c r="F429" s="2"/>
      <c r="I429">
        <f>ROW()</f>
        <v>429</v>
      </c>
      <c r="N429">
        <f>VLOOKUP(A429,Tbills!$B$4:$C$10000,2,1)</f>
        <v>1.4999999999999999E-2</v>
      </c>
    </row>
    <row r="430" spans="1:14">
      <c r="A430" s="1">
        <v>40792</v>
      </c>
      <c r="B430" t="str">
        <f>IFERROR(VLOOKUP($A430,'BTC-Web'!$A$2:$H$10000,2,0),"")</f>
        <v/>
      </c>
      <c r="D430" s="2"/>
      <c r="F430" s="2"/>
      <c r="I430">
        <f>ROW()</f>
        <v>430</v>
      </c>
      <c r="N430">
        <f>VLOOKUP(A430,Tbills!$B$4:$C$10000,2,1)</f>
        <v>0.03</v>
      </c>
    </row>
    <row r="431" spans="1:14">
      <c r="A431" s="1">
        <v>40793</v>
      </c>
      <c r="B431" t="str">
        <f>IFERROR(VLOOKUP($A431,'BTC-Web'!$A$2:$H$10000,2,0),"")</f>
        <v/>
      </c>
      <c r="D431" s="2"/>
      <c r="F431" s="2"/>
      <c r="I431">
        <f>ROW()</f>
        <v>431</v>
      </c>
      <c r="N431">
        <f>VLOOKUP(A431,Tbills!$B$4:$C$10000,2,1)</f>
        <v>0.03</v>
      </c>
    </row>
    <row r="432" spans="1:14">
      <c r="A432" s="1">
        <v>40794</v>
      </c>
      <c r="B432" t="str">
        <f>IFERROR(VLOOKUP($A432,'BTC-Web'!$A$2:$H$10000,2,0),"")</f>
        <v/>
      </c>
      <c r="D432" s="2"/>
      <c r="F432" s="2"/>
      <c r="I432">
        <f>ROW()</f>
        <v>432</v>
      </c>
      <c r="N432">
        <f>VLOOKUP(A432,Tbills!$B$4:$C$10000,2,1)</f>
        <v>0.03</v>
      </c>
    </row>
    <row r="433" spans="1:14">
      <c r="A433" s="1">
        <v>40795</v>
      </c>
      <c r="B433" t="str">
        <f>IFERROR(VLOOKUP($A433,'BTC-Web'!$A$2:$H$10000,2,0),"")</f>
        <v/>
      </c>
      <c r="D433" s="2"/>
      <c r="F433" s="2"/>
      <c r="I433">
        <f>ROW()</f>
        <v>433</v>
      </c>
      <c r="N433">
        <f>VLOOKUP(A433,Tbills!$B$4:$C$10000,2,1)</f>
        <v>0.03</v>
      </c>
    </row>
    <row r="434" spans="1:14">
      <c r="A434" s="1">
        <v>40798</v>
      </c>
      <c r="B434" t="str">
        <f>IFERROR(VLOOKUP($A434,'BTC-Web'!$A$2:$H$10000,2,0),"")</f>
        <v/>
      </c>
      <c r="D434" s="2"/>
      <c r="F434" s="2"/>
      <c r="I434">
        <f>ROW()</f>
        <v>434</v>
      </c>
      <c r="N434">
        <f>VLOOKUP(A434,Tbills!$B$4:$C$10000,2,1)</f>
        <v>0.01</v>
      </c>
    </row>
    <row r="435" spans="1:14">
      <c r="A435" s="1">
        <v>40799</v>
      </c>
      <c r="B435" t="str">
        <f>IFERROR(VLOOKUP($A435,'BTC-Web'!$A$2:$H$10000,2,0),"")</f>
        <v/>
      </c>
      <c r="D435" s="2"/>
      <c r="F435" s="2"/>
      <c r="I435">
        <f>ROW()</f>
        <v>435</v>
      </c>
      <c r="N435">
        <f>VLOOKUP(A435,Tbills!$B$4:$C$10000,2,1)</f>
        <v>0.01</v>
      </c>
    </row>
    <row r="436" spans="1:14">
      <c r="A436" s="1">
        <v>40800</v>
      </c>
      <c r="B436" t="str">
        <f>IFERROR(VLOOKUP($A436,'BTC-Web'!$A$2:$H$10000,2,0),"")</f>
        <v/>
      </c>
      <c r="D436" s="2"/>
      <c r="F436" s="2"/>
      <c r="I436">
        <f>ROW()</f>
        <v>436</v>
      </c>
      <c r="N436">
        <f>VLOOKUP(A436,Tbills!$B$4:$C$10000,2,1)</f>
        <v>0.01</v>
      </c>
    </row>
    <row r="437" spans="1:14">
      <c r="A437" s="1">
        <v>40801</v>
      </c>
      <c r="B437" t="str">
        <f>IFERROR(VLOOKUP($A437,'BTC-Web'!$A$2:$H$10000,2,0),"")</f>
        <v/>
      </c>
      <c r="D437" s="2"/>
      <c r="F437" s="2"/>
      <c r="I437">
        <f>ROW()</f>
        <v>437</v>
      </c>
      <c r="N437">
        <f>VLOOKUP(A437,Tbills!$B$4:$C$10000,2,1)</f>
        <v>0.01</v>
      </c>
    </row>
    <row r="438" spans="1:14">
      <c r="A438" s="1">
        <v>40802</v>
      </c>
      <c r="B438" t="str">
        <f>IFERROR(VLOOKUP($A438,'BTC-Web'!$A$2:$H$10000,2,0),"")</f>
        <v/>
      </c>
      <c r="D438" s="2"/>
      <c r="F438" s="2"/>
      <c r="I438">
        <f>ROW()</f>
        <v>438</v>
      </c>
      <c r="N438">
        <f>VLOOKUP(A438,Tbills!$B$4:$C$10000,2,1)</f>
        <v>0.01</v>
      </c>
    </row>
    <row r="439" spans="1:14">
      <c r="A439" s="1">
        <v>40805</v>
      </c>
      <c r="B439" t="str">
        <f>IFERROR(VLOOKUP($A439,'BTC-Web'!$A$2:$H$10000,2,0),"")</f>
        <v/>
      </c>
      <c r="D439" s="2"/>
      <c r="F439" s="2"/>
      <c r="I439">
        <f>ROW()</f>
        <v>439</v>
      </c>
      <c r="N439">
        <f>VLOOKUP(A439,Tbills!$B$4:$C$10000,2,1)</f>
        <v>0.01</v>
      </c>
    </row>
    <row r="440" spans="1:14">
      <c r="A440" s="1">
        <v>40806</v>
      </c>
      <c r="B440" t="str">
        <f>IFERROR(VLOOKUP($A440,'BTC-Web'!$A$2:$H$10000,2,0),"")</f>
        <v/>
      </c>
      <c r="D440" s="2"/>
      <c r="F440" s="2"/>
      <c r="I440">
        <f>ROW()</f>
        <v>440</v>
      </c>
      <c r="N440">
        <f>VLOOKUP(A440,Tbills!$B$4:$C$10000,2,1)</f>
        <v>0.01</v>
      </c>
    </row>
    <row r="441" spans="1:14">
      <c r="A441" s="1">
        <v>40807</v>
      </c>
      <c r="B441" t="str">
        <f>IFERROR(VLOOKUP($A441,'BTC-Web'!$A$2:$H$10000,2,0),"")</f>
        <v/>
      </c>
      <c r="D441" s="2"/>
      <c r="F441" s="2"/>
      <c r="I441">
        <f>ROW()</f>
        <v>441</v>
      </c>
      <c r="N441">
        <f>VLOOKUP(A441,Tbills!$B$4:$C$10000,2,1)</f>
        <v>0.01</v>
      </c>
    </row>
    <row r="442" spans="1:14">
      <c r="A442" s="1">
        <v>40808</v>
      </c>
      <c r="B442" t="str">
        <f>IFERROR(VLOOKUP($A442,'BTC-Web'!$A$2:$H$10000,2,0),"")</f>
        <v/>
      </c>
      <c r="D442" s="2"/>
      <c r="F442" s="2"/>
      <c r="I442">
        <f>ROW()</f>
        <v>442</v>
      </c>
      <c r="N442">
        <f>VLOOKUP(A442,Tbills!$B$4:$C$10000,2,1)</f>
        <v>0.01</v>
      </c>
    </row>
    <row r="443" spans="1:14">
      <c r="A443" s="1">
        <v>40809</v>
      </c>
      <c r="B443" t="str">
        <f>IFERROR(VLOOKUP($A443,'BTC-Web'!$A$2:$H$10000,2,0),"")</f>
        <v/>
      </c>
      <c r="D443" s="2"/>
      <c r="F443" s="2"/>
      <c r="I443">
        <f>ROW()</f>
        <v>443</v>
      </c>
      <c r="N443">
        <f>VLOOKUP(A443,Tbills!$B$4:$C$10000,2,1)</f>
        <v>0.01</v>
      </c>
    </row>
    <row r="444" spans="1:14">
      <c r="A444" s="1">
        <v>40812</v>
      </c>
      <c r="B444" t="str">
        <f>IFERROR(VLOOKUP($A444,'BTC-Web'!$A$2:$H$10000,2,0),"")</f>
        <v/>
      </c>
      <c r="D444" s="2"/>
      <c r="F444" s="2"/>
      <c r="I444">
        <f>ROW()</f>
        <v>444</v>
      </c>
      <c r="N444">
        <f>VLOOKUP(A444,Tbills!$B$4:$C$10000,2,1)</f>
        <v>0.02</v>
      </c>
    </row>
    <row r="445" spans="1:14">
      <c r="A445" s="1">
        <v>40813</v>
      </c>
      <c r="B445" t="str">
        <f>IFERROR(VLOOKUP($A445,'BTC-Web'!$A$2:$H$10000,2,0),"")</f>
        <v/>
      </c>
      <c r="D445" s="2"/>
      <c r="F445" s="2"/>
      <c r="I445">
        <f>ROW()</f>
        <v>445</v>
      </c>
      <c r="N445">
        <f>VLOOKUP(A445,Tbills!$B$4:$C$10000,2,1)</f>
        <v>0.02</v>
      </c>
    </row>
    <row r="446" spans="1:14">
      <c r="A446" s="1">
        <v>40814</v>
      </c>
      <c r="B446" t="str">
        <f>IFERROR(VLOOKUP($A446,'BTC-Web'!$A$2:$H$10000,2,0),"")</f>
        <v/>
      </c>
      <c r="D446" s="2"/>
      <c r="F446" s="2"/>
      <c r="I446">
        <f>ROW()</f>
        <v>446</v>
      </c>
      <c r="N446">
        <f>VLOOKUP(A446,Tbills!$B$4:$C$10000,2,1)</f>
        <v>0.02</v>
      </c>
    </row>
    <row r="447" spans="1:14">
      <c r="A447" s="1">
        <v>40815</v>
      </c>
      <c r="B447" t="str">
        <f>IFERROR(VLOOKUP($A447,'BTC-Web'!$A$2:$H$10000,2,0),"")</f>
        <v/>
      </c>
      <c r="D447" s="2"/>
      <c r="F447" s="2"/>
      <c r="I447">
        <f>ROW()</f>
        <v>447</v>
      </c>
      <c r="N447">
        <f>VLOOKUP(A447,Tbills!$B$4:$C$10000,2,1)</f>
        <v>0.02</v>
      </c>
    </row>
    <row r="448" spans="1:14">
      <c r="A448" s="1">
        <v>40816</v>
      </c>
      <c r="B448" t="str">
        <f>IFERROR(VLOOKUP($A448,'BTC-Web'!$A$2:$H$10000,2,0),"")</f>
        <v/>
      </c>
      <c r="D448" s="2"/>
      <c r="F448" s="2"/>
      <c r="I448">
        <f>ROW()</f>
        <v>448</v>
      </c>
      <c r="N448">
        <f>VLOOKUP(A448,Tbills!$B$4:$C$10000,2,1)</f>
        <v>0.02</v>
      </c>
    </row>
    <row r="449" spans="1:14">
      <c r="A449" s="1">
        <v>40819</v>
      </c>
      <c r="B449" t="str">
        <f>IFERROR(VLOOKUP($A449,'BTC-Web'!$A$2:$H$10000,2,0),"")</f>
        <v/>
      </c>
      <c r="D449" s="2"/>
      <c r="F449" s="2"/>
      <c r="I449">
        <f>ROW()</f>
        <v>449</v>
      </c>
      <c r="N449">
        <f>VLOOKUP(A449,Tbills!$B$4:$C$10000,2,1)</f>
        <v>0.02</v>
      </c>
    </row>
    <row r="450" spans="1:14">
      <c r="A450" s="1">
        <v>40820</v>
      </c>
      <c r="B450" t="str">
        <f>IFERROR(VLOOKUP($A450,'BTC-Web'!$A$2:$H$10000,2,0),"")</f>
        <v/>
      </c>
      <c r="D450" s="2"/>
      <c r="F450" s="2"/>
      <c r="I450">
        <f>ROW()</f>
        <v>450</v>
      </c>
      <c r="N450">
        <f>VLOOKUP(A450,Tbills!$B$4:$C$10000,2,1)</f>
        <v>0.02</v>
      </c>
    </row>
    <row r="451" spans="1:14">
      <c r="A451" s="1">
        <v>40821</v>
      </c>
      <c r="B451" t="str">
        <f>IFERROR(VLOOKUP($A451,'BTC-Web'!$A$2:$H$10000,2,0),"")</f>
        <v/>
      </c>
      <c r="D451" s="2"/>
      <c r="F451" s="2"/>
      <c r="I451">
        <f>ROW()</f>
        <v>451</v>
      </c>
      <c r="N451">
        <f>VLOOKUP(A451,Tbills!$B$4:$C$10000,2,1)</f>
        <v>0.02</v>
      </c>
    </row>
    <row r="452" spans="1:14">
      <c r="A452" s="1">
        <v>40822</v>
      </c>
      <c r="B452" t="str">
        <f>IFERROR(VLOOKUP($A452,'BTC-Web'!$A$2:$H$10000,2,0),"")</f>
        <v/>
      </c>
      <c r="D452" s="2"/>
      <c r="F452" s="2"/>
      <c r="I452">
        <f>ROW()</f>
        <v>452</v>
      </c>
      <c r="N452">
        <f>VLOOKUP(A452,Tbills!$B$4:$C$10000,2,1)</f>
        <v>0.02</v>
      </c>
    </row>
    <row r="453" spans="1:14">
      <c r="A453" s="1">
        <v>40823</v>
      </c>
      <c r="B453" t="str">
        <f>IFERROR(VLOOKUP($A453,'BTC-Web'!$A$2:$H$10000,2,0),"")</f>
        <v/>
      </c>
      <c r="D453" s="2"/>
      <c r="F453" s="2"/>
      <c r="I453">
        <f>ROW()</f>
        <v>453</v>
      </c>
      <c r="N453">
        <f>VLOOKUP(A453,Tbills!$B$4:$C$10000,2,1)</f>
        <v>0.02</v>
      </c>
    </row>
    <row r="454" spans="1:14">
      <c r="A454" s="1">
        <v>40826</v>
      </c>
      <c r="B454" t="str">
        <f>IFERROR(VLOOKUP($A454,'BTC-Web'!$A$2:$H$10000,2,0),"")</f>
        <v/>
      </c>
      <c r="D454" s="2"/>
      <c r="F454" s="2"/>
      <c r="I454">
        <f>ROW()</f>
        <v>454</v>
      </c>
      <c r="N454">
        <f>VLOOKUP(A454,Tbills!$B$4:$C$10000,2,1)</f>
        <v>0.02</v>
      </c>
    </row>
    <row r="455" spans="1:14">
      <c r="A455" s="1">
        <v>40827</v>
      </c>
      <c r="B455" t="str">
        <f>IFERROR(VLOOKUP($A455,'BTC-Web'!$A$2:$H$10000,2,0),"")</f>
        <v/>
      </c>
      <c r="D455" s="2"/>
      <c r="F455" s="2"/>
      <c r="I455">
        <f>ROW()</f>
        <v>455</v>
      </c>
      <c r="N455">
        <f>VLOOKUP(A455,Tbills!$B$4:$C$10000,2,1)</f>
        <v>1.4999999999999999E-2</v>
      </c>
    </row>
    <row r="456" spans="1:14">
      <c r="A456" s="1">
        <v>40828</v>
      </c>
      <c r="B456" t="str">
        <f>IFERROR(VLOOKUP($A456,'BTC-Web'!$A$2:$H$10000,2,0),"")</f>
        <v/>
      </c>
      <c r="D456" s="2"/>
      <c r="F456" s="2"/>
      <c r="I456">
        <f>ROW()</f>
        <v>456</v>
      </c>
      <c r="N456">
        <f>VLOOKUP(A456,Tbills!$B$4:$C$10000,2,1)</f>
        <v>1.4999999999999999E-2</v>
      </c>
    </row>
    <row r="457" spans="1:14">
      <c r="A457" s="1">
        <v>40829</v>
      </c>
      <c r="B457" t="str">
        <f>IFERROR(VLOOKUP($A457,'BTC-Web'!$A$2:$H$10000,2,0),"")</f>
        <v/>
      </c>
      <c r="D457" s="2"/>
      <c r="F457" s="2"/>
      <c r="I457">
        <f>ROW()</f>
        <v>457</v>
      </c>
      <c r="N457">
        <f>VLOOKUP(A457,Tbills!$B$4:$C$10000,2,1)</f>
        <v>1.4999999999999999E-2</v>
      </c>
    </row>
    <row r="458" spans="1:14">
      <c r="A458" s="1">
        <v>40830</v>
      </c>
      <c r="B458" t="str">
        <f>IFERROR(VLOOKUP($A458,'BTC-Web'!$A$2:$H$10000,2,0),"")</f>
        <v/>
      </c>
      <c r="D458" s="2"/>
      <c r="F458" s="2"/>
      <c r="I458">
        <f>ROW()</f>
        <v>458</v>
      </c>
      <c r="N458">
        <f>VLOOKUP(A458,Tbills!$B$4:$C$10000,2,1)</f>
        <v>1.4999999999999999E-2</v>
      </c>
    </row>
    <row r="459" spans="1:14">
      <c r="A459" s="1">
        <v>40833</v>
      </c>
      <c r="B459" t="str">
        <f>IFERROR(VLOOKUP($A459,'BTC-Web'!$A$2:$H$10000,2,0),"")</f>
        <v/>
      </c>
      <c r="D459" s="2"/>
      <c r="F459" s="2"/>
      <c r="I459">
        <f>ROW()</f>
        <v>459</v>
      </c>
      <c r="N459">
        <f>VLOOKUP(A459,Tbills!$B$4:$C$10000,2,1)</f>
        <v>0.03</v>
      </c>
    </row>
    <row r="460" spans="1:14">
      <c r="A460" s="1">
        <v>40834</v>
      </c>
      <c r="B460" t="str">
        <f>IFERROR(VLOOKUP($A460,'BTC-Web'!$A$2:$H$10000,2,0),"")</f>
        <v/>
      </c>
      <c r="D460" s="2"/>
      <c r="F460" s="2"/>
      <c r="I460">
        <f>ROW()</f>
        <v>460</v>
      </c>
      <c r="N460">
        <f>VLOOKUP(A460,Tbills!$B$4:$C$10000,2,1)</f>
        <v>0.03</v>
      </c>
    </row>
    <row r="461" spans="1:14">
      <c r="A461" s="1">
        <v>40835</v>
      </c>
      <c r="B461" t="str">
        <f>IFERROR(VLOOKUP($A461,'BTC-Web'!$A$2:$H$10000,2,0),"")</f>
        <v/>
      </c>
      <c r="D461" s="2"/>
      <c r="F461" s="2"/>
      <c r="I461">
        <f>ROW()</f>
        <v>461</v>
      </c>
      <c r="N461">
        <f>VLOOKUP(A461,Tbills!$B$4:$C$10000,2,1)</f>
        <v>0.03</v>
      </c>
    </row>
    <row r="462" spans="1:14">
      <c r="A462" s="1">
        <v>40836</v>
      </c>
      <c r="B462" t="str">
        <f>IFERROR(VLOOKUP($A462,'BTC-Web'!$A$2:$H$10000,2,0),"")</f>
        <v/>
      </c>
      <c r="D462" s="2"/>
      <c r="F462" s="2"/>
      <c r="I462">
        <f>ROW()</f>
        <v>462</v>
      </c>
      <c r="N462">
        <f>VLOOKUP(A462,Tbills!$B$4:$C$10000,2,1)</f>
        <v>0.03</v>
      </c>
    </row>
    <row r="463" spans="1:14">
      <c r="A463" s="1">
        <v>40837</v>
      </c>
      <c r="B463" t="str">
        <f>IFERROR(VLOOKUP($A463,'BTC-Web'!$A$2:$H$10000,2,0),"")</f>
        <v/>
      </c>
      <c r="D463" s="2"/>
      <c r="F463" s="2"/>
      <c r="I463">
        <f>ROW()</f>
        <v>463</v>
      </c>
      <c r="N463">
        <f>VLOOKUP(A463,Tbills!$B$4:$C$10000,2,1)</f>
        <v>0.03</v>
      </c>
    </row>
    <row r="464" spans="1:14">
      <c r="A464" s="1">
        <v>40840</v>
      </c>
      <c r="B464" t="str">
        <f>IFERROR(VLOOKUP($A464,'BTC-Web'!$A$2:$H$10000,2,0),"")</f>
        <v/>
      </c>
      <c r="D464" s="2"/>
      <c r="F464" s="2"/>
      <c r="I464">
        <f>ROW()</f>
        <v>464</v>
      </c>
      <c r="N464">
        <f>VLOOKUP(A464,Tbills!$B$4:$C$10000,2,1)</f>
        <v>0.02</v>
      </c>
    </row>
    <row r="465" spans="1:14">
      <c r="A465" s="1">
        <v>40841</v>
      </c>
      <c r="B465" t="str">
        <f>IFERROR(VLOOKUP($A465,'BTC-Web'!$A$2:$H$10000,2,0),"")</f>
        <v/>
      </c>
      <c r="D465" s="2"/>
      <c r="F465" s="2"/>
      <c r="I465">
        <f>ROW()</f>
        <v>465</v>
      </c>
      <c r="N465">
        <f>VLOOKUP(A465,Tbills!$B$4:$C$10000,2,1)</f>
        <v>0.02</v>
      </c>
    </row>
    <row r="466" spans="1:14">
      <c r="A466" s="1">
        <v>40842</v>
      </c>
      <c r="B466" t="str">
        <f>IFERROR(VLOOKUP($A466,'BTC-Web'!$A$2:$H$10000,2,0),"")</f>
        <v/>
      </c>
      <c r="D466" s="2"/>
      <c r="F466" s="2"/>
      <c r="I466">
        <f>ROW()</f>
        <v>466</v>
      </c>
      <c r="N466">
        <f>VLOOKUP(A466,Tbills!$B$4:$C$10000,2,1)</f>
        <v>0.02</v>
      </c>
    </row>
    <row r="467" spans="1:14">
      <c r="A467" s="1">
        <v>40843</v>
      </c>
      <c r="B467" t="str">
        <f>IFERROR(VLOOKUP($A467,'BTC-Web'!$A$2:$H$10000,2,0),"")</f>
        <v/>
      </c>
      <c r="D467" s="2"/>
      <c r="F467" s="2"/>
      <c r="I467">
        <f>ROW()</f>
        <v>467</v>
      </c>
      <c r="N467">
        <f>VLOOKUP(A467,Tbills!$B$4:$C$10000,2,1)</f>
        <v>0.02</v>
      </c>
    </row>
    <row r="468" spans="1:14">
      <c r="A468" s="1">
        <v>40844</v>
      </c>
      <c r="B468" t="str">
        <f>IFERROR(VLOOKUP($A468,'BTC-Web'!$A$2:$H$10000,2,0),"")</f>
        <v/>
      </c>
      <c r="D468" s="2"/>
      <c r="F468" s="2"/>
      <c r="I468">
        <f>ROW()</f>
        <v>468</v>
      </c>
      <c r="N468">
        <f>VLOOKUP(A468,Tbills!$B$4:$C$10000,2,1)</f>
        <v>0.02</v>
      </c>
    </row>
    <row r="469" spans="1:14">
      <c r="A469" s="1">
        <v>40847</v>
      </c>
      <c r="B469" t="str">
        <f>IFERROR(VLOOKUP($A469,'BTC-Web'!$A$2:$H$10000,2,0),"")</f>
        <v/>
      </c>
      <c r="D469" s="2"/>
      <c r="F469" s="2"/>
      <c r="I469">
        <f>ROW()</f>
        <v>469</v>
      </c>
      <c r="N469">
        <f>VLOOKUP(A469,Tbills!$B$4:$C$10000,2,1)</f>
        <v>0.01</v>
      </c>
    </row>
    <row r="470" spans="1:14">
      <c r="A470" s="1">
        <v>40848</v>
      </c>
      <c r="B470" t="str">
        <f>IFERROR(VLOOKUP($A470,'BTC-Web'!$A$2:$H$10000,2,0),"")</f>
        <v/>
      </c>
      <c r="D470" s="2"/>
      <c r="F470" s="2"/>
      <c r="I470">
        <f>ROW()</f>
        <v>470</v>
      </c>
      <c r="N470">
        <f>VLOOKUP(A470,Tbills!$B$4:$C$10000,2,1)</f>
        <v>0.01</v>
      </c>
    </row>
    <row r="471" spans="1:14">
      <c r="A471" s="1">
        <v>40849</v>
      </c>
      <c r="B471" t="str">
        <f>IFERROR(VLOOKUP($A471,'BTC-Web'!$A$2:$H$10000,2,0),"")</f>
        <v/>
      </c>
      <c r="D471" s="2"/>
      <c r="F471" s="2"/>
      <c r="I471">
        <f>ROW()</f>
        <v>471</v>
      </c>
      <c r="N471">
        <f>VLOOKUP(A471,Tbills!$B$4:$C$10000,2,1)</f>
        <v>0.01</v>
      </c>
    </row>
    <row r="472" spans="1:14">
      <c r="A472" s="1">
        <v>40850</v>
      </c>
      <c r="B472" t="str">
        <f>IFERROR(VLOOKUP($A472,'BTC-Web'!$A$2:$H$10000,2,0),"")</f>
        <v/>
      </c>
      <c r="D472" s="2"/>
      <c r="F472" s="2"/>
      <c r="I472">
        <f>ROW()</f>
        <v>472</v>
      </c>
      <c r="N472">
        <f>VLOOKUP(A472,Tbills!$B$4:$C$10000,2,1)</f>
        <v>0.01</v>
      </c>
    </row>
    <row r="473" spans="1:14">
      <c r="A473" s="1">
        <v>40851</v>
      </c>
      <c r="B473" t="str">
        <f>IFERROR(VLOOKUP($A473,'BTC-Web'!$A$2:$H$10000,2,0),"")</f>
        <v/>
      </c>
      <c r="D473" s="2"/>
      <c r="F473" s="2"/>
      <c r="I473">
        <f>ROW()</f>
        <v>473</v>
      </c>
      <c r="N473">
        <f>VLOOKUP(A473,Tbills!$B$4:$C$10000,2,1)</f>
        <v>0.01</v>
      </c>
    </row>
    <row r="474" spans="1:14">
      <c r="A474" s="1">
        <v>40854</v>
      </c>
      <c r="B474" t="str">
        <f>IFERROR(VLOOKUP($A474,'BTC-Web'!$A$2:$H$10000,2,0),"")</f>
        <v/>
      </c>
      <c r="D474" s="2"/>
      <c r="F474" s="2"/>
      <c r="I474">
        <f>ROW()</f>
        <v>474</v>
      </c>
      <c r="N474">
        <f>VLOOKUP(A474,Tbills!$B$4:$C$10000,2,1)</f>
        <v>5.0000000000000001E-3</v>
      </c>
    </row>
    <row r="475" spans="1:14">
      <c r="A475" s="1">
        <v>40855</v>
      </c>
      <c r="B475" t="str">
        <f>IFERROR(VLOOKUP($A475,'BTC-Web'!$A$2:$H$10000,2,0),"")</f>
        <v/>
      </c>
      <c r="D475" s="2"/>
      <c r="F475" s="2"/>
      <c r="I475">
        <f>ROW()</f>
        <v>475</v>
      </c>
      <c r="N475">
        <f>VLOOKUP(A475,Tbills!$B$4:$C$10000,2,1)</f>
        <v>5.0000000000000001E-3</v>
      </c>
    </row>
    <row r="476" spans="1:14">
      <c r="A476" s="1">
        <v>40856</v>
      </c>
      <c r="B476" t="str">
        <f>IFERROR(VLOOKUP($A476,'BTC-Web'!$A$2:$H$10000,2,0),"")</f>
        <v/>
      </c>
      <c r="D476" s="2"/>
      <c r="F476" s="2"/>
      <c r="I476">
        <f>ROW()</f>
        <v>476</v>
      </c>
      <c r="N476">
        <f>VLOOKUP(A476,Tbills!$B$4:$C$10000,2,1)</f>
        <v>5.0000000000000001E-3</v>
      </c>
    </row>
    <row r="477" spans="1:14">
      <c r="A477" s="1">
        <v>40857</v>
      </c>
      <c r="B477" t="str">
        <f>IFERROR(VLOOKUP($A477,'BTC-Web'!$A$2:$H$10000,2,0),"")</f>
        <v/>
      </c>
      <c r="D477" s="2"/>
      <c r="F477" s="2"/>
      <c r="I477">
        <f>ROW()</f>
        <v>477</v>
      </c>
      <c r="N477">
        <f>VLOOKUP(A477,Tbills!$B$4:$C$10000,2,1)</f>
        <v>5.0000000000000001E-3</v>
      </c>
    </row>
    <row r="478" spans="1:14">
      <c r="A478" s="1">
        <v>40858</v>
      </c>
      <c r="B478" t="str">
        <f>IFERROR(VLOOKUP($A478,'BTC-Web'!$A$2:$H$10000,2,0),"")</f>
        <v/>
      </c>
      <c r="D478" s="2"/>
      <c r="F478" s="2"/>
      <c r="I478">
        <f>ROW()</f>
        <v>478</v>
      </c>
      <c r="N478">
        <f>VLOOKUP(A478,Tbills!$B$4:$C$10000,2,1)</f>
        <v>5.0000000000000001E-3</v>
      </c>
    </row>
    <row r="479" spans="1:14">
      <c r="A479" s="1">
        <v>40861</v>
      </c>
      <c r="B479" t="str">
        <f>IFERROR(VLOOKUP($A479,'BTC-Web'!$A$2:$H$10000,2,0),"")</f>
        <v/>
      </c>
      <c r="D479" s="2"/>
      <c r="F479" s="2"/>
      <c r="I479">
        <f>ROW()</f>
        <v>479</v>
      </c>
      <c r="N479">
        <f>VLOOKUP(A479,Tbills!$B$4:$C$10000,2,1)</f>
        <v>0.01</v>
      </c>
    </row>
    <row r="480" spans="1:14">
      <c r="A480" s="1">
        <v>40862</v>
      </c>
      <c r="B480" t="str">
        <f>IFERROR(VLOOKUP($A480,'BTC-Web'!$A$2:$H$10000,2,0),"")</f>
        <v/>
      </c>
      <c r="D480" s="2"/>
      <c r="F480" s="2"/>
      <c r="I480">
        <f>ROW()</f>
        <v>480</v>
      </c>
      <c r="N480">
        <f>VLOOKUP(A480,Tbills!$B$4:$C$10000,2,1)</f>
        <v>0.01</v>
      </c>
    </row>
    <row r="481" spans="1:14">
      <c r="A481" s="1">
        <v>40863</v>
      </c>
      <c r="B481" t="str">
        <f>IFERROR(VLOOKUP($A481,'BTC-Web'!$A$2:$H$10000,2,0),"")</f>
        <v/>
      </c>
      <c r="D481" s="2"/>
      <c r="F481" s="2"/>
      <c r="I481">
        <f>ROW()</f>
        <v>481</v>
      </c>
      <c r="N481">
        <f>VLOOKUP(A481,Tbills!$B$4:$C$10000,2,1)</f>
        <v>0.01</v>
      </c>
    </row>
    <row r="482" spans="1:14">
      <c r="A482" s="1">
        <v>40864</v>
      </c>
      <c r="B482" t="str">
        <f>IFERROR(VLOOKUP($A482,'BTC-Web'!$A$2:$H$10000,2,0),"")</f>
        <v/>
      </c>
      <c r="D482" s="2"/>
      <c r="F482" s="2"/>
      <c r="I482">
        <f>ROW()</f>
        <v>482</v>
      </c>
      <c r="N482">
        <f>VLOOKUP(A482,Tbills!$B$4:$C$10000,2,1)</f>
        <v>0.01</v>
      </c>
    </row>
    <row r="483" spans="1:14">
      <c r="A483" s="1">
        <v>40865</v>
      </c>
      <c r="B483" t="str">
        <f>IFERROR(VLOOKUP($A483,'BTC-Web'!$A$2:$H$10000,2,0),"")</f>
        <v/>
      </c>
      <c r="D483" s="2"/>
      <c r="F483" s="2"/>
      <c r="I483">
        <f>ROW()</f>
        <v>483</v>
      </c>
      <c r="N483">
        <f>VLOOKUP(A483,Tbills!$B$4:$C$10000,2,1)</f>
        <v>0.01</v>
      </c>
    </row>
    <row r="484" spans="1:14">
      <c r="A484" s="1">
        <v>40868</v>
      </c>
      <c r="B484" t="str">
        <f>IFERROR(VLOOKUP($A484,'BTC-Web'!$A$2:$H$10000,2,0),"")</f>
        <v/>
      </c>
      <c r="D484" s="2"/>
      <c r="F484" s="2"/>
      <c r="I484">
        <f>ROW()</f>
        <v>484</v>
      </c>
      <c r="N484">
        <f>VLOOKUP(A484,Tbills!$B$4:$C$10000,2,1)</f>
        <v>1.4999999999999999E-2</v>
      </c>
    </row>
    <row r="485" spans="1:14">
      <c r="A485" s="1">
        <v>40869</v>
      </c>
      <c r="B485" t="str">
        <f>IFERROR(VLOOKUP($A485,'BTC-Web'!$A$2:$H$10000,2,0),"")</f>
        <v/>
      </c>
      <c r="D485" s="2"/>
      <c r="F485" s="2"/>
      <c r="I485">
        <f>ROW()</f>
        <v>485</v>
      </c>
      <c r="N485">
        <f>VLOOKUP(A485,Tbills!$B$4:$C$10000,2,1)</f>
        <v>1.4999999999999999E-2</v>
      </c>
    </row>
    <row r="486" spans="1:14">
      <c r="A486" s="1">
        <v>40870</v>
      </c>
      <c r="B486" t="str">
        <f>IFERROR(VLOOKUP($A486,'BTC-Web'!$A$2:$H$10000,2,0),"")</f>
        <v/>
      </c>
      <c r="D486" s="2"/>
      <c r="F486" s="2"/>
      <c r="I486">
        <f>ROW()</f>
        <v>486</v>
      </c>
      <c r="N486">
        <f>VLOOKUP(A486,Tbills!$B$4:$C$10000,2,1)</f>
        <v>1.4999999999999999E-2</v>
      </c>
    </row>
    <row r="487" spans="1:14">
      <c r="A487" s="1">
        <v>40872</v>
      </c>
      <c r="B487" t="str">
        <f>IFERROR(VLOOKUP($A487,'BTC-Web'!$A$2:$H$10000,2,0),"")</f>
        <v/>
      </c>
      <c r="D487" s="2"/>
      <c r="F487" s="2"/>
      <c r="I487">
        <f>ROW()</f>
        <v>487</v>
      </c>
      <c r="N487">
        <f>VLOOKUP(A487,Tbills!$B$4:$C$10000,2,1)</f>
        <v>1.4999999999999999E-2</v>
      </c>
    </row>
    <row r="488" spans="1:14">
      <c r="A488" s="1">
        <v>40875</v>
      </c>
      <c r="B488" t="str">
        <f>IFERROR(VLOOKUP($A488,'BTC-Web'!$A$2:$H$10000,2,0),"")</f>
        <v/>
      </c>
      <c r="D488" s="2"/>
      <c r="F488" s="2"/>
      <c r="I488">
        <f>ROW()</f>
        <v>488</v>
      </c>
      <c r="N488">
        <f>VLOOKUP(A488,Tbills!$B$4:$C$10000,2,1)</f>
        <v>0.03</v>
      </c>
    </row>
    <row r="489" spans="1:14">
      <c r="A489" s="1">
        <v>40876</v>
      </c>
      <c r="B489" t="str">
        <f>IFERROR(VLOOKUP($A489,'BTC-Web'!$A$2:$H$10000,2,0),"")</f>
        <v/>
      </c>
      <c r="D489" s="2"/>
      <c r="F489" s="2"/>
      <c r="I489">
        <f>ROW()</f>
        <v>489</v>
      </c>
      <c r="N489">
        <f>VLOOKUP(A489,Tbills!$B$4:$C$10000,2,1)</f>
        <v>0.03</v>
      </c>
    </row>
    <row r="490" spans="1:14">
      <c r="A490" s="1">
        <v>40877</v>
      </c>
      <c r="B490" t="str">
        <f>IFERROR(VLOOKUP($A490,'BTC-Web'!$A$2:$H$10000,2,0),"")</f>
        <v/>
      </c>
      <c r="D490" s="2"/>
      <c r="F490" s="2"/>
      <c r="I490">
        <f>ROW()</f>
        <v>490</v>
      </c>
      <c r="N490">
        <f>VLOOKUP(A490,Tbills!$B$4:$C$10000,2,1)</f>
        <v>0.03</v>
      </c>
    </row>
    <row r="491" spans="1:14">
      <c r="A491" s="1">
        <v>40878</v>
      </c>
      <c r="B491" t="str">
        <f>IFERROR(VLOOKUP($A491,'BTC-Web'!$A$2:$H$10000,2,0),"")</f>
        <v/>
      </c>
      <c r="D491" s="2"/>
      <c r="F491" s="2"/>
      <c r="I491">
        <f>ROW()</f>
        <v>491</v>
      </c>
      <c r="N491">
        <f>VLOOKUP(A491,Tbills!$B$4:$C$10000,2,1)</f>
        <v>0.03</v>
      </c>
    </row>
    <row r="492" spans="1:14">
      <c r="A492" s="1">
        <v>40879</v>
      </c>
      <c r="B492" t="str">
        <f>IFERROR(VLOOKUP($A492,'BTC-Web'!$A$2:$H$10000,2,0),"")</f>
        <v/>
      </c>
      <c r="D492" s="2"/>
      <c r="F492" s="2"/>
      <c r="I492">
        <f>ROW()</f>
        <v>492</v>
      </c>
      <c r="N492">
        <f>VLOOKUP(A492,Tbills!$B$4:$C$10000,2,1)</f>
        <v>0.03</v>
      </c>
    </row>
    <row r="493" spans="1:14">
      <c r="A493" s="1">
        <v>40882</v>
      </c>
      <c r="B493" t="str">
        <f>IFERROR(VLOOKUP($A493,'BTC-Web'!$A$2:$H$10000,2,0),"")</f>
        <v/>
      </c>
      <c r="D493" s="2"/>
      <c r="F493" s="2"/>
      <c r="I493">
        <f>ROW()</f>
        <v>493</v>
      </c>
      <c r="N493">
        <f>VLOOKUP(A493,Tbills!$B$4:$C$10000,2,1)</f>
        <v>5.0000000000000001E-3</v>
      </c>
    </row>
    <row r="494" spans="1:14">
      <c r="A494" s="1">
        <v>40883</v>
      </c>
      <c r="B494" t="str">
        <f>IFERROR(VLOOKUP($A494,'BTC-Web'!$A$2:$H$10000,2,0),"")</f>
        <v/>
      </c>
      <c r="D494" s="2"/>
      <c r="F494" s="2"/>
      <c r="I494">
        <f>ROW()</f>
        <v>494</v>
      </c>
      <c r="N494">
        <f>VLOOKUP(A494,Tbills!$B$4:$C$10000,2,1)</f>
        <v>5.0000000000000001E-3</v>
      </c>
    </row>
    <row r="495" spans="1:14">
      <c r="A495" s="1">
        <v>40884</v>
      </c>
      <c r="B495" t="str">
        <f>IFERROR(VLOOKUP($A495,'BTC-Web'!$A$2:$H$10000,2,0),"")</f>
        <v/>
      </c>
      <c r="D495" s="2"/>
      <c r="F495" s="2"/>
      <c r="I495">
        <f>ROW()</f>
        <v>495</v>
      </c>
      <c r="N495">
        <f>VLOOKUP(A495,Tbills!$B$4:$C$10000,2,1)</f>
        <v>5.0000000000000001E-3</v>
      </c>
    </row>
    <row r="496" spans="1:14">
      <c r="A496" s="1">
        <v>40885</v>
      </c>
      <c r="B496" t="str">
        <f>IFERROR(VLOOKUP($A496,'BTC-Web'!$A$2:$H$10000,2,0),"")</f>
        <v/>
      </c>
      <c r="D496" s="2"/>
      <c r="F496" s="2"/>
      <c r="I496">
        <f>ROW()</f>
        <v>496</v>
      </c>
      <c r="N496">
        <f>VLOOKUP(A496,Tbills!$B$4:$C$10000,2,1)</f>
        <v>5.0000000000000001E-3</v>
      </c>
    </row>
    <row r="497" spans="1:14">
      <c r="A497" s="1">
        <v>40886</v>
      </c>
      <c r="B497" t="str">
        <f>IFERROR(VLOOKUP($A497,'BTC-Web'!$A$2:$H$10000,2,0),"")</f>
        <v/>
      </c>
      <c r="D497" s="2"/>
      <c r="F497" s="2"/>
      <c r="I497">
        <f>ROW()</f>
        <v>497</v>
      </c>
      <c r="N497">
        <f>VLOOKUP(A497,Tbills!$B$4:$C$10000,2,1)</f>
        <v>5.0000000000000001E-3</v>
      </c>
    </row>
    <row r="498" spans="1:14">
      <c r="A498" s="1">
        <v>40889</v>
      </c>
      <c r="B498" t="str">
        <f>IFERROR(VLOOKUP($A498,'BTC-Web'!$A$2:$H$10000,2,0),"")</f>
        <v/>
      </c>
      <c r="D498" s="2"/>
      <c r="F498" s="2"/>
      <c r="I498">
        <f>ROW()</f>
        <v>498</v>
      </c>
      <c r="N498">
        <f>VLOOKUP(A498,Tbills!$B$4:$C$10000,2,1)</f>
        <v>0.01</v>
      </c>
    </row>
    <row r="499" spans="1:14">
      <c r="A499" s="1">
        <v>40890</v>
      </c>
      <c r="B499" t="str">
        <f>IFERROR(VLOOKUP($A499,'BTC-Web'!$A$2:$H$10000,2,0),"")</f>
        <v/>
      </c>
      <c r="D499" s="2"/>
      <c r="F499" s="2"/>
      <c r="I499">
        <f>ROW()</f>
        <v>499</v>
      </c>
      <c r="N499">
        <f>VLOOKUP(A499,Tbills!$B$4:$C$10000,2,1)</f>
        <v>0.01</v>
      </c>
    </row>
    <row r="500" spans="1:14">
      <c r="A500" s="1">
        <v>40891</v>
      </c>
      <c r="B500" t="str">
        <f>IFERROR(VLOOKUP($A500,'BTC-Web'!$A$2:$H$10000,2,0),"")</f>
        <v/>
      </c>
      <c r="D500" s="2"/>
      <c r="F500" s="2"/>
      <c r="I500">
        <f>ROW()</f>
        <v>500</v>
      </c>
      <c r="N500">
        <f>VLOOKUP(A500,Tbills!$B$4:$C$10000,2,1)</f>
        <v>0.01</v>
      </c>
    </row>
    <row r="501" spans="1:14">
      <c r="A501" s="1">
        <v>40892</v>
      </c>
      <c r="B501" t="str">
        <f>IFERROR(VLOOKUP($A501,'BTC-Web'!$A$2:$H$10000,2,0),"")</f>
        <v/>
      </c>
      <c r="D501" s="2"/>
      <c r="F501" s="2"/>
      <c r="I501">
        <f>ROW()</f>
        <v>501</v>
      </c>
      <c r="N501">
        <f>VLOOKUP(A501,Tbills!$B$4:$C$10000,2,1)</f>
        <v>0.01</v>
      </c>
    </row>
    <row r="502" spans="1:14">
      <c r="A502" s="1">
        <v>40893</v>
      </c>
      <c r="B502" t="str">
        <f>IFERROR(VLOOKUP($A502,'BTC-Web'!$A$2:$H$10000,2,0),"")</f>
        <v/>
      </c>
      <c r="D502" s="2"/>
      <c r="F502" s="2"/>
      <c r="I502">
        <f>ROW()</f>
        <v>502</v>
      </c>
      <c r="N502">
        <f>VLOOKUP(A502,Tbills!$B$4:$C$10000,2,1)</f>
        <v>0.01</v>
      </c>
    </row>
    <row r="503" spans="1:14">
      <c r="A503" s="1">
        <v>40896</v>
      </c>
      <c r="B503" t="str">
        <f>IFERROR(VLOOKUP($A503,'BTC-Web'!$A$2:$H$10000,2,0),"")</f>
        <v/>
      </c>
      <c r="D503" s="2"/>
      <c r="F503" s="2"/>
      <c r="I503">
        <f>ROW()</f>
        <v>503</v>
      </c>
      <c r="N503">
        <f>VLOOKUP(A503,Tbills!$B$4:$C$10000,2,1)</f>
        <v>5.0000000000000001E-3</v>
      </c>
    </row>
    <row r="504" spans="1:14">
      <c r="A504" s="1">
        <v>40897</v>
      </c>
      <c r="B504" t="str">
        <f>IFERROR(VLOOKUP($A504,'BTC-Web'!$A$2:$H$10000,2,0),"")</f>
        <v/>
      </c>
      <c r="D504" s="2"/>
      <c r="F504" s="2"/>
      <c r="I504">
        <f>ROW()</f>
        <v>504</v>
      </c>
      <c r="N504">
        <f>VLOOKUP(A504,Tbills!$B$4:$C$10000,2,1)</f>
        <v>5.0000000000000001E-3</v>
      </c>
    </row>
    <row r="505" spans="1:14">
      <c r="A505" s="1">
        <v>40898</v>
      </c>
      <c r="B505" t="str">
        <f>IFERROR(VLOOKUP($A505,'BTC-Web'!$A$2:$H$10000,2,0),"")</f>
        <v/>
      </c>
      <c r="D505" s="2"/>
      <c r="F505" s="2"/>
      <c r="I505">
        <f>ROW()</f>
        <v>505</v>
      </c>
      <c r="N505">
        <f>VLOOKUP(A505,Tbills!$B$4:$C$10000,2,1)</f>
        <v>5.0000000000000001E-3</v>
      </c>
    </row>
    <row r="506" spans="1:14">
      <c r="A506" s="1">
        <v>40899</v>
      </c>
      <c r="B506" t="str">
        <f>IFERROR(VLOOKUP($A506,'BTC-Web'!$A$2:$H$10000,2,0),"")</f>
        <v/>
      </c>
      <c r="D506" s="2"/>
      <c r="F506" s="2"/>
      <c r="I506">
        <f>ROW()</f>
        <v>506</v>
      </c>
      <c r="N506">
        <f>VLOOKUP(A506,Tbills!$B$4:$C$10000,2,1)</f>
        <v>5.0000000000000001E-3</v>
      </c>
    </row>
    <row r="507" spans="1:14">
      <c r="A507" s="1">
        <v>40900</v>
      </c>
      <c r="B507" t="str">
        <f>IFERROR(VLOOKUP($A507,'BTC-Web'!$A$2:$H$10000,2,0),"")</f>
        <v/>
      </c>
      <c r="D507" s="2"/>
      <c r="F507" s="2"/>
      <c r="I507">
        <f>ROW()</f>
        <v>507</v>
      </c>
      <c r="N507">
        <f>VLOOKUP(A507,Tbills!$B$4:$C$10000,2,1)</f>
        <v>5.0000000000000001E-3</v>
      </c>
    </row>
    <row r="508" spans="1:14">
      <c r="A508" s="1">
        <v>40904</v>
      </c>
      <c r="B508" t="str">
        <f>IFERROR(VLOOKUP($A508,'BTC-Web'!$A$2:$H$10000,2,0),"")</f>
        <v/>
      </c>
      <c r="D508" s="2"/>
      <c r="F508" s="2"/>
      <c r="I508">
        <f>ROW()</f>
        <v>508</v>
      </c>
      <c r="N508">
        <f>VLOOKUP(A508,Tbills!$B$4:$C$10000,2,1)</f>
        <v>2.5000000000000001E-2</v>
      </c>
    </row>
    <row r="509" spans="1:14">
      <c r="A509" s="1">
        <v>40905</v>
      </c>
      <c r="B509" t="str">
        <f>IFERROR(VLOOKUP($A509,'BTC-Web'!$A$2:$H$10000,2,0),"")</f>
        <v/>
      </c>
      <c r="D509" s="2"/>
      <c r="F509" s="2"/>
      <c r="I509">
        <f>ROW()</f>
        <v>509</v>
      </c>
      <c r="N509">
        <f>VLOOKUP(A509,Tbills!$B$4:$C$10000,2,1)</f>
        <v>2.5000000000000001E-2</v>
      </c>
    </row>
    <row r="510" spans="1:14">
      <c r="A510" s="1">
        <v>40906</v>
      </c>
      <c r="B510" t="str">
        <f>IFERROR(VLOOKUP($A510,'BTC-Web'!$A$2:$H$10000,2,0),"")</f>
        <v/>
      </c>
      <c r="D510" s="2"/>
      <c r="F510" s="2"/>
      <c r="I510">
        <f>ROW()</f>
        <v>510</v>
      </c>
      <c r="N510">
        <f>VLOOKUP(A510,Tbills!$B$4:$C$10000,2,1)</f>
        <v>2.5000000000000001E-2</v>
      </c>
    </row>
    <row r="511" spans="1:14">
      <c r="A511" s="1">
        <v>40907</v>
      </c>
      <c r="B511" t="str">
        <f>IFERROR(VLOOKUP($A511,'BTC-Web'!$A$2:$H$10000,2,0),"")</f>
        <v/>
      </c>
      <c r="D511" s="2"/>
      <c r="F511" s="2"/>
      <c r="I511">
        <f>ROW()</f>
        <v>511</v>
      </c>
      <c r="N511">
        <f>VLOOKUP(A511,Tbills!$B$4:$C$10000,2,1)</f>
        <v>2.5000000000000001E-2</v>
      </c>
    </row>
    <row r="512" spans="1:14">
      <c r="A512" s="1">
        <v>40911</v>
      </c>
      <c r="B512" t="str">
        <f>IFERROR(VLOOKUP($A512,'BTC-Web'!$A$2:$H$10000,2,0),"")</f>
        <v/>
      </c>
      <c r="D512" s="2"/>
      <c r="F512" s="2"/>
      <c r="I512">
        <f>ROW()</f>
        <v>512</v>
      </c>
      <c r="N512">
        <f>VLOOKUP(A512,Tbills!$B$4:$C$10000,2,1)</f>
        <v>1.4999999999999999E-2</v>
      </c>
    </row>
    <row r="513" spans="1:14">
      <c r="A513" s="1">
        <v>40912</v>
      </c>
      <c r="B513" t="str">
        <f>IFERROR(VLOOKUP($A513,'BTC-Web'!$A$2:$H$10000,2,0),"")</f>
        <v/>
      </c>
      <c r="D513" s="2"/>
      <c r="F513" s="2"/>
      <c r="I513">
        <f>ROW()</f>
        <v>513</v>
      </c>
      <c r="N513">
        <f>VLOOKUP(A513,Tbills!$B$4:$C$10000,2,1)</f>
        <v>1.4999999999999999E-2</v>
      </c>
    </row>
    <row r="514" spans="1:14">
      <c r="A514" s="1">
        <v>40913</v>
      </c>
      <c r="B514" t="str">
        <f>IFERROR(VLOOKUP($A514,'BTC-Web'!$A$2:$H$10000,2,0),"")</f>
        <v/>
      </c>
      <c r="D514" s="2"/>
      <c r="F514" s="2"/>
      <c r="I514">
        <f>ROW()</f>
        <v>514</v>
      </c>
      <c r="N514">
        <f>VLOOKUP(A514,Tbills!$B$4:$C$10000,2,1)</f>
        <v>1.4999999999999999E-2</v>
      </c>
    </row>
    <row r="515" spans="1:14">
      <c r="A515" s="1">
        <v>40914</v>
      </c>
      <c r="B515" t="str">
        <f>IFERROR(VLOOKUP($A515,'BTC-Web'!$A$2:$H$10000,2,0),"")</f>
        <v/>
      </c>
      <c r="D515" s="2"/>
      <c r="F515" s="2"/>
      <c r="I515">
        <f>ROW()</f>
        <v>515</v>
      </c>
      <c r="N515">
        <f>VLOOKUP(A515,Tbills!$B$4:$C$10000,2,1)</f>
        <v>1.4999999999999999E-2</v>
      </c>
    </row>
    <row r="516" spans="1:14">
      <c r="A516" s="1">
        <v>40917</v>
      </c>
      <c r="B516" t="str">
        <f>IFERROR(VLOOKUP($A516,'BTC-Web'!$A$2:$H$10000,2,0),"")</f>
        <v/>
      </c>
      <c r="D516" s="2"/>
      <c r="F516" s="2"/>
      <c r="I516">
        <f>ROW()</f>
        <v>516</v>
      </c>
      <c r="N516">
        <f>VLOOKUP(A516,Tbills!$B$4:$C$10000,2,1)</f>
        <v>0.01</v>
      </c>
    </row>
    <row r="517" spans="1:14">
      <c r="A517" s="1">
        <v>40918</v>
      </c>
      <c r="B517" t="str">
        <f>IFERROR(VLOOKUP($A517,'BTC-Web'!$A$2:$H$10000,2,0),"")</f>
        <v/>
      </c>
      <c r="D517" s="2"/>
      <c r="F517" s="2"/>
      <c r="I517">
        <f>ROW()</f>
        <v>517</v>
      </c>
      <c r="N517">
        <f>VLOOKUP(A517,Tbills!$B$4:$C$10000,2,1)</f>
        <v>0.01</v>
      </c>
    </row>
    <row r="518" spans="1:14">
      <c r="A518" s="1">
        <v>40919</v>
      </c>
      <c r="B518" t="str">
        <f>IFERROR(VLOOKUP($A518,'BTC-Web'!$A$2:$H$10000,2,0),"")</f>
        <v/>
      </c>
      <c r="D518" s="2"/>
      <c r="F518" s="2"/>
      <c r="I518">
        <f>ROW()</f>
        <v>518</v>
      </c>
      <c r="N518">
        <f>VLOOKUP(A518,Tbills!$B$4:$C$10000,2,1)</f>
        <v>0.01</v>
      </c>
    </row>
    <row r="519" spans="1:14">
      <c r="A519" s="1">
        <v>40920</v>
      </c>
      <c r="B519" t="str">
        <f>IFERROR(VLOOKUP($A519,'BTC-Web'!$A$2:$H$10000,2,0),"")</f>
        <v/>
      </c>
      <c r="D519" s="2"/>
      <c r="F519" s="2"/>
      <c r="I519">
        <f>ROW()</f>
        <v>519</v>
      </c>
      <c r="N519">
        <f>VLOOKUP(A519,Tbills!$B$4:$C$10000,2,1)</f>
        <v>0.01</v>
      </c>
    </row>
    <row r="520" spans="1:14">
      <c r="A520" s="1">
        <v>40921</v>
      </c>
      <c r="B520" t="str">
        <f>IFERROR(VLOOKUP($A520,'BTC-Web'!$A$2:$H$10000,2,0),"")</f>
        <v/>
      </c>
      <c r="D520" s="2"/>
      <c r="F520" s="2"/>
      <c r="I520">
        <f>ROW()</f>
        <v>520</v>
      </c>
      <c r="N520">
        <f>VLOOKUP(A520,Tbills!$B$4:$C$10000,2,1)</f>
        <v>0.01</v>
      </c>
    </row>
    <row r="521" spans="1:14">
      <c r="A521" s="1">
        <v>40925</v>
      </c>
      <c r="B521" t="str">
        <f>IFERROR(VLOOKUP($A521,'BTC-Web'!$A$2:$H$10000,2,0),"")</f>
        <v/>
      </c>
      <c r="D521" s="2"/>
      <c r="F521" s="2"/>
      <c r="I521">
        <f>ROW()</f>
        <v>521</v>
      </c>
      <c r="N521">
        <f>VLOOKUP(A521,Tbills!$B$4:$C$10000,2,1)</f>
        <v>2.5000000000000001E-2</v>
      </c>
    </row>
    <row r="522" spans="1:14">
      <c r="A522" s="1">
        <v>40926</v>
      </c>
      <c r="B522" t="str">
        <f>IFERROR(VLOOKUP($A522,'BTC-Web'!$A$2:$H$10000,2,0),"")</f>
        <v/>
      </c>
      <c r="D522" s="2"/>
      <c r="F522" s="2"/>
      <c r="I522">
        <f>ROW()</f>
        <v>522</v>
      </c>
      <c r="N522">
        <f>VLOOKUP(A522,Tbills!$B$4:$C$10000,2,1)</f>
        <v>2.5000000000000001E-2</v>
      </c>
    </row>
    <row r="523" spans="1:14">
      <c r="A523" s="1">
        <v>40927</v>
      </c>
      <c r="B523" t="str">
        <f>IFERROR(VLOOKUP($A523,'BTC-Web'!$A$2:$H$10000,2,0),"")</f>
        <v/>
      </c>
      <c r="D523" s="2"/>
      <c r="F523" s="2"/>
      <c r="I523">
        <f>ROW()</f>
        <v>523</v>
      </c>
      <c r="N523">
        <f>VLOOKUP(A523,Tbills!$B$4:$C$10000,2,1)</f>
        <v>2.5000000000000001E-2</v>
      </c>
    </row>
    <row r="524" spans="1:14">
      <c r="A524" s="1">
        <v>40928</v>
      </c>
      <c r="B524" t="str">
        <f>IFERROR(VLOOKUP($A524,'BTC-Web'!$A$2:$H$10000,2,0),"")</f>
        <v/>
      </c>
      <c r="D524" s="2"/>
      <c r="F524" s="2"/>
      <c r="I524">
        <f>ROW()</f>
        <v>524</v>
      </c>
      <c r="N524">
        <f>VLOOKUP(A524,Tbills!$B$4:$C$10000,2,1)</f>
        <v>2.5000000000000001E-2</v>
      </c>
    </row>
    <row r="525" spans="1:14">
      <c r="A525" s="1">
        <v>40931</v>
      </c>
      <c r="B525" t="str">
        <f>IFERROR(VLOOKUP($A525,'BTC-Web'!$A$2:$H$10000,2,0),"")</f>
        <v/>
      </c>
      <c r="D525" s="2"/>
      <c r="F525" s="2"/>
      <c r="I525">
        <f>ROW()</f>
        <v>525</v>
      </c>
      <c r="N525">
        <f>VLOOKUP(A525,Tbills!$B$4:$C$10000,2,1)</f>
        <v>0.04</v>
      </c>
    </row>
    <row r="526" spans="1:14">
      <c r="A526" s="1">
        <v>40932</v>
      </c>
      <c r="B526" t="str">
        <f>IFERROR(VLOOKUP($A526,'BTC-Web'!$A$2:$H$10000,2,0),"")</f>
        <v/>
      </c>
      <c r="D526" s="2"/>
      <c r="F526" s="2"/>
      <c r="I526">
        <f>ROW()</f>
        <v>526</v>
      </c>
      <c r="N526">
        <f>VLOOKUP(A526,Tbills!$B$4:$C$10000,2,1)</f>
        <v>0.04</v>
      </c>
    </row>
    <row r="527" spans="1:14">
      <c r="A527" s="1">
        <v>40933</v>
      </c>
      <c r="B527" t="str">
        <f>IFERROR(VLOOKUP($A527,'BTC-Web'!$A$2:$H$10000,2,0),"")</f>
        <v/>
      </c>
      <c r="D527" s="2"/>
      <c r="F527" s="2"/>
      <c r="I527">
        <f>ROW()</f>
        <v>527</v>
      </c>
      <c r="N527">
        <f>VLOOKUP(A527,Tbills!$B$4:$C$10000,2,1)</f>
        <v>0.04</v>
      </c>
    </row>
    <row r="528" spans="1:14">
      <c r="A528" s="1">
        <v>40934</v>
      </c>
      <c r="B528" t="str">
        <f>IFERROR(VLOOKUP($A528,'BTC-Web'!$A$2:$H$10000,2,0),"")</f>
        <v/>
      </c>
      <c r="D528" s="2"/>
      <c r="F528" s="2"/>
      <c r="I528">
        <f>ROW()</f>
        <v>528</v>
      </c>
      <c r="N528">
        <f>VLOOKUP(A528,Tbills!$B$4:$C$10000,2,1)</f>
        <v>0.04</v>
      </c>
    </row>
    <row r="529" spans="1:14">
      <c r="A529" s="1">
        <v>40935</v>
      </c>
      <c r="B529" t="str">
        <f>IFERROR(VLOOKUP($A529,'BTC-Web'!$A$2:$H$10000,2,0),"")</f>
        <v/>
      </c>
      <c r="D529" s="2"/>
      <c r="F529" s="2"/>
      <c r="I529">
        <f>ROW()</f>
        <v>529</v>
      </c>
      <c r="N529">
        <f>VLOOKUP(A529,Tbills!$B$4:$C$10000,2,1)</f>
        <v>0.04</v>
      </c>
    </row>
    <row r="530" spans="1:14">
      <c r="A530" s="1">
        <v>40938</v>
      </c>
      <c r="B530" t="str">
        <f>IFERROR(VLOOKUP($A530,'BTC-Web'!$A$2:$H$10000,2,0),"")</f>
        <v/>
      </c>
      <c r="D530" s="2"/>
      <c r="F530" s="2"/>
      <c r="I530">
        <f>ROW()</f>
        <v>530</v>
      </c>
      <c r="N530">
        <f>VLOOKUP(A530,Tbills!$B$4:$C$10000,2,1)</f>
        <v>0.05</v>
      </c>
    </row>
    <row r="531" spans="1:14">
      <c r="A531" s="1">
        <v>40939</v>
      </c>
      <c r="B531" t="str">
        <f>IFERROR(VLOOKUP($A531,'BTC-Web'!$A$2:$H$10000,2,0),"")</f>
        <v/>
      </c>
      <c r="D531" s="2"/>
      <c r="F531" s="2"/>
      <c r="I531">
        <f>ROW()</f>
        <v>531</v>
      </c>
      <c r="N531">
        <f>VLOOKUP(A531,Tbills!$B$4:$C$10000,2,1)</f>
        <v>0.05</v>
      </c>
    </row>
    <row r="532" spans="1:14">
      <c r="A532" s="1">
        <v>40940</v>
      </c>
      <c r="B532" t="str">
        <f>IFERROR(VLOOKUP($A532,'BTC-Web'!$A$2:$H$10000,2,0),"")</f>
        <v/>
      </c>
      <c r="D532" s="2"/>
      <c r="F532" s="2"/>
      <c r="I532">
        <f>ROW()</f>
        <v>532</v>
      </c>
      <c r="N532">
        <f>VLOOKUP(A532,Tbills!$B$4:$C$10000,2,1)</f>
        <v>0.05</v>
      </c>
    </row>
    <row r="533" spans="1:14">
      <c r="A533" s="1">
        <v>40941</v>
      </c>
      <c r="B533" t="str">
        <f>IFERROR(VLOOKUP($A533,'BTC-Web'!$A$2:$H$10000,2,0),"")</f>
        <v/>
      </c>
      <c r="D533" s="2"/>
      <c r="F533" s="2"/>
      <c r="I533">
        <f>ROW()</f>
        <v>533</v>
      </c>
      <c r="N533">
        <f>VLOOKUP(A533,Tbills!$B$4:$C$10000,2,1)</f>
        <v>0.05</v>
      </c>
    </row>
    <row r="534" spans="1:14">
      <c r="A534" s="1">
        <v>40942</v>
      </c>
      <c r="B534" t="str">
        <f>IFERROR(VLOOKUP($A534,'BTC-Web'!$A$2:$H$10000,2,0),"")</f>
        <v/>
      </c>
      <c r="D534" s="2"/>
      <c r="F534" s="2"/>
      <c r="I534">
        <f>ROW()</f>
        <v>534</v>
      </c>
      <c r="N534">
        <f>VLOOKUP(A534,Tbills!$B$4:$C$10000,2,1)</f>
        <v>0.05</v>
      </c>
    </row>
    <row r="535" spans="1:14">
      <c r="A535" s="1">
        <v>40945</v>
      </c>
      <c r="B535" t="str">
        <f>IFERROR(VLOOKUP($A535,'BTC-Web'!$A$2:$H$10000,2,0),"")</f>
        <v/>
      </c>
      <c r="D535" s="2"/>
      <c r="F535" s="2"/>
      <c r="I535">
        <f>ROW()</f>
        <v>535</v>
      </c>
      <c r="N535">
        <f>VLOOKUP(A535,Tbills!$B$4:$C$10000,2,1)</f>
        <v>0.08</v>
      </c>
    </row>
    <row r="536" spans="1:14">
      <c r="A536" s="1">
        <v>40946</v>
      </c>
      <c r="B536" t="str">
        <f>IFERROR(VLOOKUP($A536,'BTC-Web'!$A$2:$H$10000,2,0),"")</f>
        <v/>
      </c>
      <c r="D536" s="2"/>
      <c r="F536" s="2"/>
      <c r="I536">
        <f>ROW()</f>
        <v>536</v>
      </c>
      <c r="N536">
        <f>VLOOKUP(A536,Tbills!$B$4:$C$10000,2,1)</f>
        <v>0.08</v>
      </c>
    </row>
    <row r="537" spans="1:14">
      <c r="A537" s="1">
        <v>40947</v>
      </c>
      <c r="B537" t="str">
        <f>IFERROR(VLOOKUP($A537,'BTC-Web'!$A$2:$H$10000,2,0),"")</f>
        <v/>
      </c>
      <c r="D537" s="2"/>
      <c r="F537" s="2"/>
      <c r="I537">
        <f>ROW()</f>
        <v>537</v>
      </c>
      <c r="N537">
        <f>VLOOKUP(A537,Tbills!$B$4:$C$10000,2,1)</f>
        <v>0.08</v>
      </c>
    </row>
    <row r="538" spans="1:14">
      <c r="A538" s="1">
        <v>40948</v>
      </c>
      <c r="B538" t="str">
        <f>IFERROR(VLOOKUP($A538,'BTC-Web'!$A$2:$H$10000,2,0),"")</f>
        <v/>
      </c>
      <c r="D538" s="2"/>
      <c r="F538" s="2"/>
      <c r="I538">
        <f>ROW()</f>
        <v>538</v>
      </c>
      <c r="N538">
        <f>VLOOKUP(A538,Tbills!$B$4:$C$10000,2,1)</f>
        <v>0.08</v>
      </c>
    </row>
    <row r="539" spans="1:14">
      <c r="A539" s="1">
        <v>40949</v>
      </c>
      <c r="B539" t="str">
        <f>IFERROR(VLOOKUP($A539,'BTC-Web'!$A$2:$H$10000,2,0),"")</f>
        <v/>
      </c>
      <c r="D539" s="2"/>
      <c r="F539" s="2"/>
      <c r="I539">
        <f>ROW()</f>
        <v>539</v>
      </c>
      <c r="N539">
        <f>VLOOKUP(A539,Tbills!$B$4:$C$10000,2,1)</f>
        <v>0.08</v>
      </c>
    </row>
    <row r="540" spans="1:14">
      <c r="A540" s="1">
        <v>40952</v>
      </c>
      <c r="B540" t="str">
        <f>IFERROR(VLOOKUP($A540,'BTC-Web'!$A$2:$H$10000,2,0),"")</f>
        <v/>
      </c>
      <c r="D540" s="2"/>
      <c r="F540" s="2"/>
      <c r="I540">
        <f>ROW()</f>
        <v>540</v>
      </c>
      <c r="N540">
        <f>VLOOKUP(A540,Tbills!$B$4:$C$10000,2,1)</f>
        <v>9.5000000000000001E-2</v>
      </c>
    </row>
    <row r="541" spans="1:14">
      <c r="A541" s="1">
        <v>40953</v>
      </c>
      <c r="B541" t="str">
        <f>IFERROR(VLOOKUP($A541,'BTC-Web'!$A$2:$H$10000,2,0),"")</f>
        <v/>
      </c>
      <c r="D541" s="2"/>
      <c r="F541" s="2"/>
      <c r="I541">
        <f>ROW()</f>
        <v>541</v>
      </c>
      <c r="N541">
        <f>VLOOKUP(A541,Tbills!$B$4:$C$10000,2,1)</f>
        <v>9.5000000000000001E-2</v>
      </c>
    </row>
    <row r="542" spans="1:14">
      <c r="A542" s="1">
        <v>40954</v>
      </c>
      <c r="B542" t="str">
        <f>IFERROR(VLOOKUP($A542,'BTC-Web'!$A$2:$H$10000,2,0),"")</f>
        <v/>
      </c>
      <c r="D542" s="2"/>
      <c r="F542" s="2"/>
      <c r="I542">
        <f>ROW()</f>
        <v>542</v>
      </c>
      <c r="N542">
        <f>VLOOKUP(A542,Tbills!$B$4:$C$10000,2,1)</f>
        <v>9.5000000000000001E-2</v>
      </c>
    </row>
    <row r="543" spans="1:14">
      <c r="A543" s="1">
        <v>40955</v>
      </c>
      <c r="B543" t="str">
        <f>IFERROR(VLOOKUP($A543,'BTC-Web'!$A$2:$H$10000,2,0),"")</f>
        <v/>
      </c>
      <c r="D543" s="2"/>
      <c r="F543" s="2"/>
      <c r="I543">
        <f>ROW()</f>
        <v>543</v>
      </c>
      <c r="N543">
        <f>VLOOKUP(A543,Tbills!$B$4:$C$10000,2,1)</f>
        <v>9.5000000000000001E-2</v>
      </c>
    </row>
    <row r="544" spans="1:14">
      <c r="A544" s="1">
        <v>40956</v>
      </c>
      <c r="B544" t="str">
        <f>IFERROR(VLOOKUP($A544,'BTC-Web'!$A$2:$H$10000,2,0),"")</f>
        <v/>
      </c>
      <c r="D544" s="2"/>
      <c r="F544" s="2"/>
      <c r="I544">
        <f>ROW()</f>
        <v>544</v>
      </c>
      <c r="N544">
        <f>VLOOKUP(A544,Tbills!$B$4:$C$10000,2,1)</f>
        <v>9.5000000000000001E-2</v>
      </c>
    </row>
    <row r="545" spans="1:14">
      <c r="A545" s="1">
        <v>40960</v>
      </c>
      <c r="B545" t="str">
        <f>IFERROR(VLOOKUP($A545,'BTC-Web'!$A$2:$H$10000,2,0),"")</f>
        <v/>
      </c>
      <c r="D545" s="2"/>
      <c r="F545" s="2"/>
      <c r="I545">
        <f>ROW()</f>
        <v>545</v>
      </c>
      <c r="N545">
        <f>VLOOKUP(A545,Tbills!$B$4:$C$10000,2,1)</f>
        <v>8.5000000000000006E-2</v>
      </c>
    </row>
    <row r="546" spans="1:14">
      <c r="A546" s="1">
        <v>40961</v>
      </c>
      <c r="B546" t="str">
        <f>IFERROR(VLOOKUP($A546,'BTC-Web'!$A$2:$H$10000,2,0),"")</f>
        <v/>
      </c>
      <c r="D546" s="2"/>
      <c r="F546" s="2"/>
      <c r="I546">
        <f>ROW()</f>
        <v>546</v>
      </c>
      <c r="N546">
        <f>VLOOKUP(A546,Tbills!$B$4:$C$10000,2,1)</f>
        <v>8.5000000000000006E-2</v>
      </c>
    </row>
    <row r="547" spans="1:14">
      <c r="A547" s="1">
        <v>40962</v>
      </c>
      <c r="B547" t="str">
        <f>IFERROR(VLOOKUP($A547,'BTC-Web'!$A$2:$H$10000,2,0),"")</f>
        <v/>
      </c>
      <c r="D547" s="2"/>
      <c r="F547" s="2"/>
      <c r="I547">
        <f>ROW()</f>
        <v>547</v>
      </c>
      <c r="N547">
        <f>VLOOKUP(A547,Tbills!$B$4:$C$10000,2,1)</f>
        <v>8.5000000000000006E-2</v>
      </c>
    </row>
    <row r="548" spans="1:14">
      <c r="A548" s="1">
        <v>40963</v>
      </c>
      <c r="B548" t="str">
        <f>IFERROR(VLOOKUP($A548,'BTC-Web'!$A$2:$H$10000,2,0),"")</f>
        <v/>
      </c>
      <c r="D548" s="2"/>
      <c r="F548" s="2"/>
      <c r="I548">
        <f>ROW()</f>
        <v>548</v>
      </c>
      <c r="N548">
        <f>VLOOKUP(A548,Tbills!$B$4:$C$10000,2,1)</f>
        <v>8.5000000000000006E-2</v>
      </c>
    </row>
    <row r="549" spans="1:14">
      <c r="A549" s="1">
        <v>40966</v>
      </c>
      <c r="B549" t="str">
        <f>IFERROR(VLOOKUP($A549,'BTC-Web'!$A$2:$H$10000,2,0),"")</f>
        <v/>
      </c>
      <c r="D549" s="2"/>
      <c r="F549" s="2"/>
      <c r="I549">
        <f>ROW()</f>
        <v>549</v>
      </c>
      <c r="N549">
        <f>VLOOKUP(A549,Tbills!$B$4:$C$10000,2,1)</f>
        <v>0.115</v>
      </c>
    </row>
    <row r="550" spans="1:14">
      <c r="A550" s="1">
        <v>40967</v>
      </c>
      <c r="B550" t="str">
        <f>IFERROR(VLOOKUP($A550,'BTC-Web'!$A$2:$H$10000,2,0),"")</f>
        <v/>
      </c>
      <c r="D550" s="2"/>
      <c r="F550" s="2"/>
      <c r="I550">
        <f>ROW()</f>
        <v>550</v>
      </c>
      <c r="N550">
        <f>VLOOKUP(A550,Tbills!$B$4:$C$10000,2,1)</f>
        <v>0.115</v>
      </c>
    </row>
    <row r="551" spans="1:14">
      <c r="A551" s="1">
        <v>40968</v>
      </c>
      <c r="B551" t="str">
        <f>IFERROR(VLOOKUP($A551,'BTC-Web'!$A$2:$H$10000,2,0),"")</f>
        <v/>
      </c>
      <c r="D551" s="2"/>
      <c r="F551" s="2"/>
      <c r="I551">
        <f>ROW()</f>
        <v>551</v>
      </c>
      <c r="N551">
        <f>VLOOKUP(A551,Tbills!$B$4:$C$10000,2,1)</f>
        <v>0.115</v>
      </c>
    </row>
    <row r="552" spans="1:14">
      <c r="A552" s="1">
        <v>40969</v>
      </c>
      <c r="B552" t="str">
        <f>IFERROR(VLOOKUP($A552,'BTC-Web'!$A$2:$H$10000,2,0),"")</f>
        <v/>
      </c>
      <c r="D552" s="2"/>
      <c r="F552" s="2"/>
      <c r="I552">
        <f>ROW()</f>
        <v>552</v>
      </c>
      <c r="N552">
        <f>VLOOKUP(A552,Tbills!$B$4:$C$10000,2,1)</f>
        <v>0.115</v>
      </c>
    </row>
    <row r="553" spans="1:14">
      <c r="A553" s="1">
        <v>40970</v>
      </c>
      <c r="B553" t="str">
        <f>IFERROR(VLOOKUP($A553,'BTC-Web'!$A$2:$H$10000,2,0),"")</f>
        <v/>
      </c>
      <c r="D553" s="2"/>
      <c r="F553" s="2"/>
      <c r="I553">
        <f>ROW()</f>
        <v>553</v>
      </c>
      <c r="N553">
        <f>VLOOKUP(A553,Tbills!$B$4:$C$10000,2,1)</f>
        <v>0.115</v>
      </c>
    </row>
    <row r="554" spans="1:14">
      <c r="A554" s="1">
        <v>40973</v>
      </c>
      <c r="B554" t="str">
        <f>IFERROR(VLOOKUP($A554,'BTC-Web'!$A$2:$H$10000,2,0),"")</f>
        <v/>
      </c>
      <c r="D554" s="2"/>
      <c r="F554" s="2"/>
      <c r="I554">
        <f>ROW()</f>
        <v>554</v>
      </c>
      <c r="N554">
        <f>VLOOKUP(A554,Tbills!$B$4:$C$10000,2,1)</f>
        <v>0.08</v>
      </c>
    </row>
    <row r="555" spans="1:14">
      <c r="A555" s="1">
        <v>40974</v>
      </c>
      <c r="B555" t="str">
        <f>IFERROR(VLOOKUP($A555,'BTC-Web'!$A$2:$H$10000,2,0),"")</f>
        <v/>
      </c>
      <c r="D555" s="2"/>
      <c r="F555" s="2"/>
      <c r="I555">
        <f>ROW()</f>
        <v>555</v>
      </c>
      <c r="N555">
        <f>VLOOKUP(A555,Tbills!$B$4:$C$10000,2,1)</f>
        <v>0.08</v>
      </c>
    </row>
    <row r="556" spans="1:14">
      <c r="A556" s="1">
        <v>40975</v>
      </c>
      <c r="B556" t="str">
        <f>IFERROR(VLOOKUP($A556,'BTC-Web'!$A$2:$H$10000,2,0),"")</f>
        <v/>
      </c>
      <c r="D556" s="2"/>
      <c r="F556" s="2"/>
      <c r="I556">
        <f>ROW()</f>
        <v>556</v>
      </c>
      <c r="N556">
        <f>VLOOKUP(A556,Tbills!$B$4:$C$10000,2,1)</f>
        <v>0.08</v>
      </c>
    </row>
    <row r="557" spans="1:14">
      <c r="A557" s="1">
        <v>40976</v>
      </c>
      <c r="B557" t="str">
        <f>IFERROR(VLOOKUP($A557,'BTC-Web'!$A$2:$H$10000,2,0),"")</f>
        <v/>
      </c>
      <c r="D557" s="2"/>
      <c r="F557" s="2"/>
      <c r="I557">
        <f>ROW()</f>
        <v>557</v>
      </c>
      <c r="N557">
        <f>VLOOKUP(A557,Tbills!$B$4:$C$10000,2,1)</f>
        <v>0.08</v>
      </c>
    </row>
    <row r="558" spans="1:14">
      <c r="A558" s="1">
        <v>40977</v>
      </c>
      <c r="B558" t="str">
        <f>IFERROR(VLOOKUP($A558,'BTC-Web'!$A$2:$H$10000,2,0),"")</f>
        <v/>
      </c>
      <c r="D558" s="2"/>
      <c r="F558" s="2"/>
      <c r="I558">
        <f>ROW()</f>
        <v>558</v>
      </c>
      <c r="N558">
        <f>VLOOKUP(A558,Tbills!$B$4:$C$10000,2,1)</f>
        <v>0.08</v>
      </c>
    </row>
    <row r="559" spans="1:14">
      <c r="A559" s="1">
        <v>40980</v>
      </c>
      <c r="B559" t="str">
        <f>IFERROR(VLOOKUP($A559,'BTC-Web'!$A$2:$H$10000,2,0),"")</f>
        <v/>
      </c>
      <c r="D559" s="2"/>
      <c r="F559" s="2"/>
      <c r="I559">
        <f>ROW()</f>
        <v>559</v>
      </c>
      <c r="N559">
        <f>VLOOKUP(A559,Tbills!$B$4:$C$10000,2,1)</f>
        <v>9.5000000000000001E-2</v>
      </c>
    </row>
    <row r="560" spans="1:14">
      <c r="A560" s="1">
        <v>40981</v>
      </c>
      <c r="B560" t="str">
        <f>IFERROR(VLOOKUP($A560,'BTC-Web'!$A$2:$H$10000,2,0),"")</f>
        <v/>
      </c>
      <c r="D560" s="2"/>
      <c r="F560" s="2"/>
      <c r="I560">
        <f>ROW()</f>
        <v>560</v>
      </c>
      <c r="N560">
        <f>VLOOKUP(A560,Tbills!$B$4:$C$10000,2,1)</f>
        <v>9.5000000000000001E-2</v>
      </c>
    </row>
    <row r="561" spans="1:14">
      <c r="A561" s="1">
        <v>40982</v>
      </c>
      <c r="B561" t="str">
        <f>IFERROR(VLOOKUP($A561,'BTC-Web'!$A$2:$H$10000,2,0),"")</f>
        <v/>
      </c>
      <c r="D561" s="2"/>
      <c r="F561" s="2"/>
      <c r="I561">
        <f>ROW()</f>
        <v>561</v>
      </c>
      <c r="N561">
        <f>VLOOKUP(A561,Tbills!$B$4:$C$10000,2,1)</f>
        <v>9.5000000000000001E-2</v>
      </c>
    </row>
    <row r="562" spans="1:14">
      <c r="A562" s="1">
        <v>40983</v>
      </c>
      <c r="B562" t="str">
        <f>IFERROR(VLOOKUP($A562,'BTC-Web'!$A$2:$H$10000,2,0),"")</f>
        <v/>
      </c>
      <c r="D562" s="2"/>
      <c r="F562" s="2"/>
      <c r="I562">
        <f>ROW()</f>
        <v>562</v>
      </c>
      <c r="N562">
        <f>VLOOKUP(A562,Tbills!$B$4:$C$10000,2,1)</f>
        <v>9.5000000000000001E-2</v>
      </c>
    </row>
    <row r="563" spans="1:14">
      <c r="A563" s="1">
        <v>40984</v>
      </c>
      <c r="B563" t="str">
        <f>IFERROR(VLOOKUP($A563,'BTC-Web'!$A$2:$H$10000,2,0),"")</f>
        <v/>
      </c>
      <c r="D563" s="2"/>
      <c r="F563" s="2"/>
      <c r="I563">
        <f>ROW()</f>
        <v>563</v>
      </c>
      <c r="N563">
        <f>VLOOKUP(A563,Tbills!$B$4:$C$10000,2,1)</f>
        <v>9.5000000000000001E-2</v>
      </c>
    </row>
    <row r="564" spans="1:14">
      <c r="A564" s="1">
        <v>40987</v>
      </c>
      <c r="B564" t="str">
        <f>IFERROR(VLOOKUP($A564,'BTC-Web'!$A$2:$H$10000,2,0),"")</f>
        <v/>
      </c>
      <c r="D564" s="2"/>
      <c r="F564" s="2"/>
      <c r="I564">
        <f>ROW()</f>
        <v>564</v>
      </c>
      <c r="N564">
        <f>VLOOKUP(A564,Tbills!$B$4:$C$10000,2,1)</f>
        <v>9.5000000000000001E-2</v>
      </c>
    </row>
    <row r="565" spans="1:14">
      <c r="A565" s="1">
        <v>40988</v>
      </c>
      <c r="B565" t="str">
        <f>IFERROR(VLOOKUP($A565,'BTC-Web'!$A$2:$H$10000,2,0),"")</f>
        <v/>
      </c>
      <c r="D565" s="2"/>
      <c r="F565" s="2"/>
      <c r="I565">
        <f>ROW()</f>
        <v>565</v>
      </c>
      <c r="N565">
        <f>VLOOKUP(A565,Tbills!$B$4:$C$10000,2,1)</f>
        <v>9.5000000000000001E-2</v>
      </c>
    </row>
    <row r="566" spans="1:14">
      <c r="A566" s="1">
        <v>40989</v>
      </c>
      <c r="B566" t="str">
        <f>IFERROR(VLOOKUP($A566,'BTC-Web'!$A$2:$H$10000,2,0),"")</f>
        <v/>
      </c>
      <c r="D566" s="2"/>
      <c r="F566" s="2"/>
      <c r="I566">
        <f>ROW()</f>
        <v>566</v>
      </c>
      <c r="N566">
        <f>VLOOKUP(A566,Tbills!$B$4:$C$10000,2,1)</f>
        <v>9.5000000000000001E-2</v>
      </c>
    </row>
    <row r="567" spans="1:14">
      <c r="A567" s="1">
        <v>40990</v>
      </c>
      <c r="B567" t="str">
        <f>IFERROR(VLOOKUP($A567,'BTC-Web'!$A$2:$H$10000,2,0),"")</f>
        <v/>
      </c>
      <c r="D567" s="2"/>
      <c r="F567" s="2"/>
      <c r="I567">
        <f>ROW()</f>
        <v>567</v>
      </c>
      <c r="N567">
        <f>VLOOKUP(A567,Tbills!$B$4:$C$10000,2,1)</f>
        <v>9.5000000000000001E-2</v>
      </c>
    </row>
    <row r="568" spans="1:14">
      <c r="A568" s="1">
        <v>40991</v>
      </c>
      <c r="B568" t="str">
        <f>IFERROR(VLOOKUP($A568,'BTC-Web'!$A$2:$H$10000,2,0),"")</f>
        <v/>
      </c>
      <c r="D568" s="2"/>
      <c r="F568" s="2"/>
      <c r="I568">
        <f>ROW()</f>
        <v>568</v>
      </c>
      <c r="N568">
        <f>VLOOKUP(A568,Tbills!$B$4:$C$10000,2,1)</f>
        <v>9.5000000000000001E-2</v>
      </c>
    </row>
    <row r="569" spans="1:14">
      <c r="A569" s="1">
        <v>40994</v>
      </c>
      <c r="B569" t="str">
        <f>IFERROR(VLOOKUP($A569,'BTC-Web'!$A$2:$H$10000,2,0),"")</f>
        <v/>
      </c>
      <c r="D569" s="2"/>
      <c r="F569" s="2"/>
      <c r="I569">
        <f>ROW()</f>
        <v>569</v>
      </c>
      <c r="N569">
        <f>VLOOKUP(A569,Tbills!$B$4:$C$10000,2,1)</f>
        <v>8.5000000000000006E-2</v>
      </c>
    </row>
    <row r="570" spans="1:14">
      <c r="A570" s="1">
        <v>40995</v>
      </c>
      <c r="B570" t="str">
        <f>IFERROR(VLOOKUP($A570,'BTC-Web'!$A$2:$H$10000,2,0),"")</f>
        <v/>
      </c>
      <c r="D570" s="2"/>
      <c r="F570" s="2"/>
      <c r="I570">
        <f>ROW()</f>
        <v>570</v>
      </c>
      <c r="N570">
        <f>VLOOKUP(A570,Tbills!$B$4:$C$10000,2,1)</f>
        <v>8.5000000000000006E-2</v>
      </c>
    </row>
    <row r="571" spans="1:14">
      <c r="A571" s="1">
        <v>40996</v>
      </c>
      <c r="B571" t="str">
        <f>IFERROR(VLOOKUP($A571,'BTC-Web'!$A$2:$H$10000,2,0),"")</f>
        <v/>
      </c>
      <c r="D571" s="2"/>
      <c r="F571" s="2"/>
      <c r="I571">
        <f>ROW()</f>
        <v>571</v>
      </c>
      <c r="N571">
        <f>VLOOKUP(A571,Tbills!$B$4:$C$10000,2,1)</f>
        <v>8.5000000000000006E-2</v>
      </c>
    </row>
    <row r="572" spans="1:14">
      <c r="A572" s="1">
        <v>40997</v>
      </c>
      <c r="B572" t="str">
        <f>IFERROR(VLOOKUP($A572,'BTC-Web'!$A$2:$H$10000,2,0),"")</f>
        <v/>
      </c>
      <c r="D572" s="2"/>
      <c r="F572" s="2"/>
      <c r="I572">
        <f>ROW()</f>
        <v>572</v>
      </c>
      <c r="N572">
        <f>VLOOKUP(A572,Tbills!$B$4:$C$10000,2,1)</f>
        <v>8.5000000000000006E-2</v>
      </c>
    </row>
    <row r="573" spans="1:14">
      <c r="A573" s="1">
        <v>40998</v>
      </c>
      <c r="B573" t="str">
        <f>IFERROR(VLOOKUP($A573,'BTC-Web'!$A$2:$H$10000,2,0),"")</f>
        <v/>
      </c>
      <c r="D573" s="2"/>
      <c r="F573" s="2"/>
      <c r="I573">
        <f>ROW()</f>
        <v>573</v>
      </c>
      <c r="N573">
        <f>VLOOKUP(A573,Tbills!$B$4:$C$10000,2,1)</f>
        <v>8.5000000000000006E-2</v>
      </c>
    </row>
    <row r="574" spans="1:14">
      <c r="A574" s="1">
        <v>41001</v>
      </c>
      <c r="B574" t="str">
        <f>IFERROR(VLOOKUP($A574,'BTC-Web'!$A$2:$H$10000,2,0),"")</f>
        <v/>
      </c>
      <c r="D574" s="2"/>
      <c r="F574" s="2"/>
      <c r="I574">
        <f>ROW()</f>
        <v>574</v>
      </c>
      <c r="N574">
        <f>VLOOKUP(A574,Tbills!$B$4:$C$10000,2,1)</f>
        <v>7.4999999999999997E-2</v>
      </c>
    </row>
    <row r="575" spans="1:14">
      <c r="A575" s="1">
        <v>41002</v>
      </c>
      <c r="B575" t="str">
        <f>IFERROR(VLOOKUP($A575,'BTC-Web'!$A$2:$H$10000,2,0),"")</f>
        <v/>
      </c>
      <c r="D575" s="2"/>
      <c r="F575" s="2"/>
      <c r="I575">
        <f>ROW()</f>
        <v>575</v>
      </c>
      <c r="N575">
        <f>VLOOKUP(A575,Tbills!$B$4:$C$10000,2,1)</f>
        <v>7.4999999999999997E-2</v>
      </c>
    </row>
    <row r="576" spans="1:14">
      <c r="A576" s="1">
        <v>41003</v>
      </c>
      <c r="B576" t="str">
        <f>IFERROR(VLOOKUP($A576,'BTC-Web'!$A$2:$H$10000,2,0),"")</f>
        <v/>
      </c>
      <c r="D576" s="2"/>
      <c r="F576" s="2"/>
      <c r="I576">
        <f>ROW()</f>
        <v>576</v>
      </c>
      <c r="N576">
        <f>VLOOKUP(A576,Tbills!$B$4:$C$10000,2,1)</f>
        <v>7.4999999999999997E-2</v>
      </c>
    </row>
    <row r="577" spans="1:14">
      <c r="A577" s="1">
        <v>41004</v>
      </c>
      <c r="B577" t="str">
        <f>IFERROR(VLOOKUP($A577,'BTC-Web'!$A$2:$H$10000,2,0),"")</f>
        <v/>
      </c>
      <c r="D577" s="2"/>
      <c r="F577" s="2"/>
      <c r="I577">
        <f>ROW()</f>
        <v>577</v>
      </c>
      <c r="N577">
        <f>VLOOKUP(A577,Tbills!$B$4:$C$10000,2,1)</f>
        <v>7.4999999999999997E-2</v>
      </c>
    </row>
    <row r="578" spans="1:14">
      <c r="A578" s="1">
        <v>41008</v>
      </c>
      <c r="B578" t="str">
        <f>IFERROR(VLOOKUP($A578,'BTC-Web'!$A$2:$H$10000,2,0),"")</f>
        <v/>
      </c>
      <c r="D578" s="2"/>
      <c r="F578" s="2"/>
      <c r="I578">
        <f>ROW()</f>
        <v>578</v>
      </c>
      <c r="N578">
        <f>VLOOKUP(A578,Tbills!$B$4:$C$10000,2,1)</f>
        <v>8.5000000000000006E-2</v>
      </c>
    </row>
    <row r="579" spans="1:14">
      <c r="A579" s="1">
        <v>41009</v>
      </c>
      <c r="B579" t="str">
        <f>IFERROR(VLOOKUP($A579,'BTC-Web'!$A$2:$H$10000,2,0),"")</f>
        <v/>
      </c>
      <c r="D579" s="2"/>
      <c r="F579" s="2"/>
      <c r="I579">
        <f>ROW()</f>
        <v>579</v>
      </c>
      <c r="N579">
        <f>VLOOKUP(A579,Tbills!$B$4:$C$10000,2,1)</f>
        <v>8.5000000000000006E-2</v>
      </c>
    </row>
    <row r="580" spans="1:14">
      <c r="A580" s="1">
        <v>41010</v>
      </c>
      <c r="B580" t="str">
        <f>IFERROR(VLOOKUP($A580,'BTC-Web'!$A$2:$H$10000,2,0),"")</f>
        <v/>
      </c>
      <c r="D580" s="2"/>
      <c r="F580" s="2"/>
      <c r="I580">
        <f>ROW()</f>
        <v>580</v>
      </c>
      <c r="N580">
        <f>VLOOKUP(A580,Tbills!$B$4:$C$10000,2,1)</f>
        <v>8.5000000000000006E-2</v>
      </c>
    </row>
    <row r="581" spans="1:14">
      <c r="A581" s="1">
        <v>41011</v>
      </c>
      <c r="B581" t="str">
        <f>IFERROR(VLOOKUP($A581,'BTC-Web'!$A$2:$H$10000,2,0),"")</f>
        <v/>
      </c>
      <c r="D581" s="2"/>
      <c r="F581" s="2"/>
      <c r="I581">
        <f>ROW()</f>
        <v>581</v>
      </c>
      <c r="N581">
        <f>VLOOKUP(A581,Tbills!$B$4:$C$10000,2,1)</f>
        <v>8.5000000000000006E-2</v>
      </c>
    </row>
    <row r="582" spans="1:14">
      <c r="A582" s="1">
        <v>41012</v>
      </c>
      <c r="B582" t="str">
        <f>IFERROR(VLOOKUP($A582,'BTC-Web'!$A$2:$H$10000,2,0),"")</f>
        <v/>
      </c>
      <c r="D582" s="2"/>
      <c r="F582" s="2"/>
      <c r="I582">
        <f>ROW()</f>
        <v>582</v>
      </c>
      <c r="N582">
        <f>VLOOKUP(A582,Tbills!$B$4:$C$10000,2,1)</f>
        <v>8.5000000000000006E-2</v>
      </c>
    </row>
    <row r="583" spans="1:14">
      <c r="A583" s="1">
        <v>41015</v>
      </c>
      <c r="B583" t="str">
        <f>IFERROR(VLOOKUP($A583,'BTC-Web'!$A$2:$H$10000,2,0),"")</f>
        <v/>
      </c>
      <c r="D583" s="2"/>
      <c r="F583" s="2"/>
      <c r="I583">
        <f>ROW()</f>
        <v>583</v>
      </c>
      <c r="N583">
        <f>VLOOKUP(A583,Tbills!$B$4:$C$10000,2,1)</f>
        <v>0.08</v>
      </c>
    </row>
    <row r="584" spans="1:14">
      <c r="A584" s="1">
        <v>41016</v>
      </c>
      <c r="B584" t="str">
        <f>IFERROR(VLOOKUP($A584,'BTC-Web'!$A$2:$H$10000,2,0),"")</f>
        <v/>
      </c>
      <c r="D584" s="2"/>
      <c r="F584" s="2"/>
      <c r="I584">
        <f>ROW()</f>
        <v>584</v>
      </c>
      <c r="N584">
        <f>VLOOKUP(A584,Tbills!$B$4:$C$10000,2,1)</f>
        <v>0.08</v>
      </c>
    </row>
    <row r="585" spans="1:14">
      <c r="A585" s="1">
        <v>41017</v>
      </c>
      <c r="B585" t="str">
        <f>IFERROR(VLOOKUP($A585,'BTC-Web'!$A$2:$H$10000,2,0),"")</f>
        <v/>
      </c>
      <c r="D585" s="2"/>
      <c r="F585" s="2"/>
      <c r="I585">
        <f>ROW()</f>
        <v>585</v>
      </c>
      <c r="N585">
        <f>VLOOKUP(A585,Tbills!$B$4:$C$10000,2,1)</f>
        <v>0.08</v>
      </c>
    </row>
    <row r="586" spans="1:14">
      <c r="A586" s="1">
        <v>41018</v>
      </c>
      <c r="B586" t="str">
        <f>IFERROR(VLOOKUP($A586,'BTC-Web'!$A$2:$H$10000,2,0),"")</f>
        <v/>
      </c>
      <c r="D586" s="2"/>
      <c r="F586" s="2"/>
      <c r="I586">
        <f>ROW()</f>
        <v>586</v>
      </c>
      <c r="N586">
        <f>VLOOKUP(A586,Tbills!$B$4:$C$10000,2,1)</f>
        <v>0.08</v>
      </c>
    </row>
    <row r="587" spans="1:14">
      <c r="A587" s="1">
        <v>41019</v>
      </c>
      <c r="B587" t="str">
        <f>IFERROR(VLOOKUP($A587,'BTC-Web'!$A$2:$H$10000,2,0),"")</f>
        <v/>
      </c>
      <c r="D587" s="2"/>
      <c r="F587" s="2"/>
      <c r="I587">
        <f>ROW()</f>
        <v>587</v>
      </c>
      <c r="N587">
        <f>VLOOKUP(A587,Tbills!$B$4:$C$10000,2,1)</f>
        <v>0.08</v>
      </c>
    </row>
    <row r="588" spans="1:14">
      <c r="A588" s="1">
        <v>41022</v>
      </c>
      <c r="B588" t="str">
        <f>IFERROR(VLOOKUP($A588,'BTC-Web'!$A$2:$H$10000,2,0),"")</f>
        <v/>
      </c>
      <c r="D588" s="2"/>
      <c r="F588" s="2"/>
      <c r="I588">
        <f>ROW()</f>
        <v>588</v>
      </c>
      <c r="N588">
        <f>VLOOKUP(A588,Tbills!$B$4:$C$10000,2,1)</f>
        <v>0.08</v>
      </c>
    </row>
    <row r="589" spans="1:14">
      <c r="A589" s="1">
        <v>41023</v>
      </c>
      <c r="B589" t="str">
        <f>IFERROR(VLOOKUP($A589,'BTC-Web'!$A$2:$H$10000,2,0),"")</f>
        <v/>
      </c>
      <c r="D589" s="2"/>
      <c r="F589" s="2"/>
      <c r="I589">
        <f>ROW()</f>
        <v>589</v>
      </c>
      <c r="N589">
        <f>VLOOKUP(A589,Tbills!$B$4:$C$10000,2,1)</f>
        <v>0.08</v>
      </c>
    </row>
    <row r="590" spans="1:14">
      <c r="A590" s="1">
        <v>41024</v>
      </c>
      <c r="B590" t="str">
        <f>IFERROR(VLOOKUP($A590,'BTC-Web'!$A$2:$H$10000,2,0),"")</f>
        <v/>
      </c>
      <c r="D590" s="2"/>
      <c r="F590" s="2"/>
      <c r="I590">
        <f>ROW()</f>
        <v>590</v>
      </c>
      <c r="N590">
        <f>VLOOKUP(A590,Tbills!$B$4:$C$10000,2,1)</f>
        <v>0.08</v>
      </c>
    </row>
    <row r="591" spans="1:14">
      <c r="A591" s="1">
        <v>41025</v>
      </c>
      <c r="B591" t="str">
        <f>IFERROR(VLOOKUP($A591,'BTC-Web'!$A$2:$H$10000,2,0),"")</f>
        <v/>
      </c>
      <c r="D591" s="2"/>
      <c r="F591" s="2"/>
      <c r="I591">
        <f>ROW()</f>
        <v>591</v>
      </c>
      <c r="N591">
        <f>VLOOKUP(A591,Tbills!$B$4:$C$10000,2,1)</f>
        <v>0.08</v>
      </c>
    </row>
    <row r="592" spans="1:14">
      <c r="A592" s="1">
        <v>41026</v>
      </c>
      <c r="B592" t="str">
        <f>IFERROR(VLOOKUP($A592,'BTC-Web'!$A$2:$H$10000,2,0),"")</f>
        <v/>
      </c>
      <c r="D592" s="2"/>
      <c r="F592" s="2"/>
      <c r="I592">
        <f>ROW()</f>
        <v>592</v>
      </c>
      <c r="N592">
        <f>VLOOKUP(A592,Tbills!$B$4:$C$10000,2,1)</f>
        <v>0.08</v>
      </c>
    </row>
    <row r="593" spans="1:14">
      <c r="A593" s="1">
        <v>41029</v>
      </c>
      <c r="B593" t="str">
        <f>IFERROR(VLOOKUP($A593,'BTC-Web'!$A$2:$H$10000,2,0),"")</f>
        <v/>
      </c>
      <c r="D593" s="2"/>
      <c r="F593" s="2"/>
      <c r="I593">
        <f>ROW()</f>
        <v>593</v>
      </c>
      <c r="N593">
        <f>VLOOKUP(A593,Tbills!$B$4:$C$10000,2,1)</f>
        <v>9.5000000000000001E-2</v>
      </c>
    </row>
    <row r="594" spans="1:14">
      <c r="A594" s="1">
        <v>41030</v>
      </c>
      <c r="B594" t="str">
        <f>IFERROR(VLOOKUP($A594,'BTC-Web'!$A$2:$H$10000,2,0),"")</f>
        <v/>
      </c>
      <c r="D594" s="2"/>
      <c r="F594" s="2"/>
      <c r="I594">
        <f>ROW()</f>
        <v>594</v>
      </c>
      <c r="N594">
        <f>VLOOKUP(A594,Tbills!$B$4:$C$10000,2,1)</f>
        <v>9.5000000000000001E-2</v>
      </c>
    </row>
    <row r="595" spans="1:14">
      <c r="A595" s="1">
        <v>41031</v>
      </c>
      <c r="B595" t="str">
        <f>IFERROR(VLOOKUP($A595,'BTC-Web'!$A$2:$H$10000,2,0),"")</f>
        <v/>
      </c>
      <c r="D595" s="2"/>
      <c r="F595" s="2"/>
      <c r="I595">
        <f>ROW()</f>
        <v>595</v>
      </c>
      <c r="N595">
        <f>VLOOKUP(A595,Tbills!$B$4:$C$10000,2,1)</f>
        <v>9.5000000000000001E-2</v>
      </c>
    </row>
    <row r="596" spans="1:14">
      <c r="A596" s="1">
        <v>41032</v>
      </c>
      <c r="B596" t="str">
        <f>IFERROR(VLOOKUP($A596,'BTC-Web'!$A$2:$H$10000,2,0),"")</f>
        <v/>
      </c>
      <c r="D596" s="2"/>
      <c r="F596" s="2"/>
      <c r="I596">
        <f>ROW()</f>
        <v>596</v>
      </c>
      <c r="N596">
        <f>VLOOKUP(A596,Tbills!$B$4:$C$10000,2,1)</f>
        <v>9.5000000000000001E-2</v>
      </c>
    </row>
    <row r="597" spans="1:14">
      <c r="A597" s="1">
        <v>41033</v>
      </c>
      <c r="B597" t="str">
        <f>IFERROR(VLOOKUP($A597,'BTC-Web'!$A$2:$H$10000,2,0),"")</f>
        <v/>
      </c>
      <c r="D597" s="2"/>
      <c r="F597" s="2"/>
      <c r="I597">
        <f>ROW()</f>
        <v>597</v>
      </c>
      <c r="N597">
        <f>VLOOKUP(A597,Tbills!$B$4:$C$10000,2,1)</f>
        <v>9.5000000000000001E-2</v>
      </c>
    </row>
    <row r="598" spans="1:14">
      <c r="A598" s="1">
        <v>41036</v>
      </c>
      <c r="B598" t="str">
        <f>IFERROR(VLOOKUP($A598,'BTC-Web'!$A$2:$H$10000,2,0),"")</f>
        <v/>
      </c>
      <c r="D598" s="2"/>
      <c r="F598" s="2"/>
      <c r="I598">
        <f>ROW()</f>
        <v>598</v>
      </c>
      <c r="N598">
        <f>VLOOKUP(A598,Tbills!$B$4:$C$10000,2,1)</f>
        <v>0.09</v>
      </c>
    </row>
    <row r="599" spans="1:14">
      <c r="A599" s="1">
        <v>41037</v>
      </c>
      <c r="B599" t="str">
        <f>IFERROR(VLOOKUP($A599,'BTC-Web'!$A$2:$H$10000,2,0),"")</f>
        <v/>
      </c>
      <c r="D599" s="2"/>
      <c r="F599" s="2"/>
      <c r="I599">
        <f>ROW()</f>
        <v>599</v>
      </c>
      <c r="N599">
        <f>VLOOKUP(A599,Tbills!$B$4:$C$10000,2,1)</f>
        <v>0.09</v>
      </c>
    </row>
    <row r="600" spans="1:14">
      <c r="A600" s="1">
        <v>41038</v>
      </c>
      <c r="B600" t="str">
        <f>IFERROR(VLOOKUP($A600,'BTC-Web'!$A$2:$H$10000,2,0),"")</f>
        <v/>
      </c>
      <c r="D600" s="2"/>
      <c r="F600" s="2"/>
      <c r="I600">
        <f>ROW()</f>
        <v>600</v>
      </c>
      <c r="N600">
        <f>VLOOKUP(A600,Tbills!$B$4:$C$10000,2,1)</f>
        <v>0.09</v>
      </c>
    </row>
    <row r="601" spans="1:14">
      <c r="A601" s="1">
        <v>41039</v>
      </c>
      <c r="B601" t="str">
        <f>IFERROR(VLOOKUP($A601,'BTC-Web'!$A$2:$H$10000,2,0),"")</f>
        <v/>
      </c>
      <c r="D601" s="2"/>
      <c r="F601" s="2"/>
      <c r="I601">
        <f>ROW()</f>
        <v>601</v>
      </c>
      <c r="N601">
        <f>VLOOKUP(A601,Tbills!$B$4:$C$10000,2,1)</f>
        <v>0.09</v>
      </c>
    </row>
    <row r="602" spans="1:14">
      <c r="A602" s="1">
        <v>41040</v>
      </c>
      <c r="B602" t="str">
        <f>IFERROR(VLOOKUP($A602,'BTC-Web'!$A$2:$H$10000,2,0),"")</f>
        <v/>
      </c>
      <c r="D602" s="2"/>
      <c r="F602" s="2"/>
      <c r="I602">
        <f>ROW()</f>
        <v>602</v>
      </c>
      <c r="N602">
        <f>VLOOKUP(A602,Tbills!$B$4:$C$10000,2,1)</f>
        <v>0.09</v>
      </c>
    </row>
    <row r="603" spans="1:14">
      <c r="A603" s="1">
        <v>41043</v>
      </c>
      <c r="B603" t="str">
        <f>IFERROR(VLOOKUP($A603,'BTC-Web'!$A$2:$H$10000,2,0),"")</f>
        <v/>
      </c>
      <c r="D603" s="2"/>
      <c r="F603" s="2"/>
      <c r="I603">
        <f>ROW()</f>
        <v>603</v>
      </c>
      <c r="N603">
        <f>VLOOKUP(A603,Tbills!$B$4:$C$10000,2,1)</f>
        <v>9.5000000000000001E-2</v>
      </c>
    </row>
    <row r="604" spans="1:14">
      <c r="A604" s="1">
        <v>41044</v>
      </c>
      <c r="B604" t="str">
        <f>IFERROR(VLOOKUP($A604,'BTC-Web'!$A$2:$H$10000,2,0),"")</f>
        <v/>
      </c>
      <c r="D604" s="2"/>
      <c r="F604" s="2"/>
      <c r="I604">
        <f>ROW()</f>
        <v>604</v>
      </c>
      <c r="N604">
        <f>VLOOKUP(A604,Tbills!$B$4:$C$10000,2,1)</f>
        <v>9.5000000000000001E-2</v>
      </c>
    </row>
    <row r="605" spans="1:14">
      <c r="A605" s="1">
        <v>41045</v>
      </c>
      <c r="B605" t="str">
        <f>IFERROR(VLOOKUP($A605,'BTC-Web'!$A$2:$H$10000,2,0),"")</f>
        <v/>
      </c>
      <c r="D605" s="2"/>
      <c r="F605" s="2"/>
      <c r="I605">
        <f>ROW()</f>
        <v>605</v>
      </c>
      <c r="N605">
        <f>VLOOKUP(A605,Tbills!$B$4:$C$10000,2,1)</f>
        <v>9.5000000000000001E-2</v>
      </c>
    </row>
    <row r="606" spans="1:14">
      <c r="A606" s="1">
        <v>41046</v>
      </c>
      <c r="B606" t="str">
        <f>IFERROR(VLOOKUP($A606,'BTC-Web'!$A$2:$H$10000,2,0),"")</f>
        <v/>
      </c>
      <c r="D606" s="2"/>
      <c r="F606" s="2"/>
      <c r="I606">
        <f>ROW()</f>
        <v>606</v>
      </c>
      <c r="N606">
        <f>VLOOKUP(A606,Tbills!$B$4:$C$10000,2,1)</f>
        <v>9.5000000000000001E-2</v>
      </c>
    </row>
    <row r="607" spans="1:14">
      <c r="A607" s="1">
        <v>41047</v>
      </c>
      <c r="B607" t="str">
        <f>IFERROR(VLOOKUP($A607,'BTC-Web'!$A$2:$H$10000,2,0),"")</f>
        <v/>
      </c>
      <c r="D607" s="2"/>
      <c r="F607" s="2"/>
      <c r="I607">
        <f>ROW()</f>
        <v>607</v>
      </c>
      <c r="N607">
        <f>VLOOKUP(A607,Tbills!$B$4:$C$10000,2,1)</f>
        <v>9.5000000000000001E-2</v>
      </c>
    </row>
    <row r="608" spans="1:14">
      <c r="A608" s="1">
        <v>41050</v>
      </c>
      <c r="B608" t="str">
        <f>IFERROR(VLOOKUP($A608,'BTC-Web'!$A$2:$H$10000,2,0),"")</f>
        <v/>
      </c>
      <c r="D608" s="2"/>
      <c r="F608" s="2"/>
      <c r="I608">
        <f>ROW()</f>
        <v>608</v>
      </c>
      <c r="N608">
        <f>VLOOKUP(A608,Tbills!$B$4:$C$10000,2,1)</f>
        <v>8.5000000000000006E-2</v>
      </c>
    </row>
    <row r="609" spans="1:14">
      <c r="A609" s="1">
        <v>41051</v>
      </c>
      <c r="B609" t="str">
        <f>IFERROR(VLOOKUP($A609,'BTC-Web'!$A$2:$H$10000,2,0),"")</f>
        <v/>
      </c>
      <c r="D609" s="2"/>
      <c r="F609" s="2"/>
      <c r="I609">
        <f>ROW()</f>
        <v>609</v>
      </c>
      <c r="N609">
        <f>VLOOKUP(A609,Tbills!$B$4:$C$10000,2,1)</f>
        <v>8.5000000000000006E-2</v>
      </c>
    </row>
    <row r="610" spans="1:14">
      <c r="A610" s="1">
        <v>41052</v>
      </c>
      <c r="B610" t="str">
        <f>IFERROR(VLOOKUP($A610,'BTC-Web'!$A$2:$H$10000,2,0),"")</f>
        <v/>
      </c>
      <c r="D610" s="2"/>
      <c r="F610" s="2"/>
      <c r="I610">
        <f>ROW()</f>
        <v>610</v>
      </c>
      <c r="N610">
        <f>VLOOKUP(A610,Tbills!$B$4:$C$10000,2,1)</f>
        <v>8.5000000000000006E-2</v>
      </c>
    </row>
    <row r="611" spans="1:14">
      <c r="A611" s="1">
        <v>41053</v>
      </c>
      <c r="B611" t="str">
        <f>IFERROR(VLOOKUP($A611,'BTC-Web'!$A$2:$H$10000,2,0),"")</f>
        <v/>
      </c>
      <c r="D611" s="2"/>
      <c r="F611" s="2"/>
      <c r="I611">
        <f>ROW()</f>
        <v>611</v>
      </c>
      <c r="N611">
        <f>VLOOKUP(A611,Tbills!$B$4:$C$10000,2,1)</f>
        <v>8.5000000000000006E-2</v>
      </c>
    </row>
    <row r="612" spans="1:14">
      <c r="A612" s="1">
        <v>41054</v>
      </c>
      <c r="B612" t="str">
        <f>IFERROR(VLOOKUP($A612,'BTC-Web'!$A$2:$H$10000,2,0),"")</f>
        <v/>
      </c>
      <c r="D612" s="2"/>
      <c r="F612" s="2"/>
      <c r="I612">
        <f>ROW()</f>
        <v>612</v>
      </c>
      <c r="N612">
        <f>VLOOKUP(A612,Tbills!$B$4:$C$10000,2,1)</f>
        <v>8.5000000000000006E-2</v>
      </c>
    </row>
    <row r="613" spans="1:14">
      <c r="A613" s="1">
        <v>41058</v>
      </c>
      <c r="B613" t="str">
        <f>IFERROR(VLOOKUP($A613,'BTC-Web'!$A$2:$H$10000,2,0),"")</f>
        <v/>
      </c>
      <c r="D613" s="2"/>
      <c r="F613" s="2"/>
      <c r="I613">
        <f>ROW()</f>
        <v>613</v>
      </c>
      <c r="N613">
        <f>VLOOKUP(A613,Tbills!$B$4:$C$10000,2,1)</f>
        <v>8.5000000000000006E-2</v>
      </c>
    </row>
    <row r="614" spans="1:14">
      <c r="A614" s="1">
        <v>41059</v>
      </c>
      <c r="B614" t="str">
        <f>IFERROR(VLOOKUP($A614,'BTC-Web'!$A$2:$H$10000,2,0),"")</f>
        <v/>
      </c>
      <c r="D614" s="2"/>
      <c r="F614" s="2"/>
      <c r="I614">
        <f>ROW()</f>
        <v>614</v>
      </c>
      <c r="N614">
        <f>VLOOKUP(A614,Tbills!$B$4:$C$10000,2,1)</f>
        <v>8.5000000000000006E-2</v>
      </c>
    </row>
    <row r="615" spans="1:14">
      <c r="A615" s="1">
        <v>41060</v>
      </c>
      <c r="B615" t="str">
        <f>IFERROR(VLOOKUP($A615,'BTC-Web'!$A$2:$H$10000,2,0),"")</f>
        <v/>
      </c>
      <c r="D615" s="2"/>
      <c r="F615" s="2"/>
      <c r="I615">
        <f>ROW()</f>
        <v>615</v>
      </c>
      <c r="N615">
        <f>VLOOKUP(A615,Tbills!$B$4:$C$10000,2,1)</f>
        <v>8.5000000000000006E-2</v>
      </c>
    </row>
    <row r="616" spans="1:14">
      <c r="A616" s="1">
        <v>41061</v>
      </c>
      <c r="B616" t="str">
        <f>IFERROR(VLOOKUP($A616,'BTC-Web'!$A$2:$H$10000,2,0),"")</f>
        <v/>
      </c>
      <c r="D616" s="2"/>
      <c r="F616" s="2"/>
      <c r="I616">
        <f>ROW()</f>
        <v>616</v>
      </c>
      <c r="N616">
        <f>VLOOKUP(A616,Tbills!$B$4:$C$10000,2,1)</f>
        <v>8.5000000000000006E-2</v>
      </c>
    </row>
    <row r="617" spans="1:14">
      <c r="A617" s="1">
        <v>41064</v>
      </c>
      <c r="B617" t="str">
        <f>IFERROR(VLOOKUP($A617,'BTC-Web'!$A$2:$H$10000,2,0),"")</f>
        <v/>
      </c>
      <c r="D617" s="2"/>
      <c r="F617" s="2"/>
      <c r="I617">
        <f>ROW()</f>
        <v>617</v>
      </c>
      <c r="N617">
        <f>VLOOKUP(A617,Tbills!$B$4:$C$10000,2,1)</f>
        <v>7.4999999999999997E-2</v>
      </c>
    </row>
    <row r="618" spans="1:14">
      <c r="A618" s="1">
        <v>41065</v>
      </c>
      <c r="B618" t="str">
        <f>IFERROR(VLOOKUP($A618,'BTC-Web'!$A$2:$H$10000,2,0),"")</f>
        <v/>
      </c>
      <c r="D618" s="2"/>
      <c r="F618" s="2"/>
      <c r="I618">
        <f>ROW()</f>
        <v>618</v>
      </c>
      <c r="N618">
        <f>VLOOKUP(A618,Tbills!$B$4:$C$10000,2,1)</f>
        <v>7.4999999999999997E-2</v>
      </c>
    </row>
    <row r="619" spans="1:14">
      <c r="A619" s="1">
        <v>41066</v>
      </c>
      <c r="B619" t="str">
        <f>IFERROR(VLOOKUP($A619,'BTC-Web'!$A$2:$H$10000,2,0),"")</f>
        <v/>
      </c>
      <c r="D619" s="2"/>
      <c r="F619" s="2"/>
      <c r="I619">
        <f>ROW()</f>
        <v>619</v>
      </c>
      <c r="N619">
        <f>VLOOKUP(A619,Tbills!$B$4:$C$10000,2,1)</f>
        <v>7.4999999999999997E-2</v>
      </c>
    </row>
    <row r="620" spans="1:14">
      <c r="A620" s="1">
        <v>41067</v>
      </c>
      <c r="B620" t="str">
        <f>IFERROR(VLOOKUP($A620,'BTC-Web'!$A$2:$H$10000,2,0),"")</f>
        <v/>
      </c>
      <c r="D620" s="2"/>
      <c r="F620" s="2"/>
      <c r="I620">
        <f>ROW()</f>
        <v>620</v>
      </c>
      <c r="N620">
        <f>VLOOKUP(A620,Tbills!$B$4:$C$10000,2,1)</f>
        <v>7.4999999999999997E-2</v>
      </c>
    </row>
    <row r="621" spans="1:14">
      <c r="A621" s="1">
        <v>41068</v>
      </c>
      <c r="B621" t="str">
        <f>IFERROR(VLOOKUP($A621,'BTC-Web'!$A$2:$H$10000,2,0),"")</f>
        <v/>
      </c>
      <c r="D621" s="2"/>
      <c r="F621" s="2"/>
      <c r="I621">
        <f>ROW()</f>
        <v>621</v>
      </c>
      <c r="N621">
        <f>VLOOKUP(A621,Tbills!$B$4:$C$10000,2,1)</f>
        <v>7.4999999999999997E-2</v>
      </c>
    </row>
    <row r="622" spans="1:14">
      <c r="A622" s="1">
        <v>41071</v>
      </c>
      <c r="B622" t="str">
        <f>IFERROR(VLOOKUP($A622,'BTC-Web'!$A$2:$H$10000,2,0),"")</f>
        <v/>
      </c>
      <c r="D622" s="2"/>
      <c r="F622" s="2"/>
      <c r="I622">
        <f>ROW()</f>
        <v>622</v>
      </c>
      <c r="N622">
        <f>VLOOKUP(A622,Tbills!$B$4:$C$10000,2,1)</f>
        <v>8.5000000000000006E-2</v>
      </c>
    </row>
    <row r="623" spans="1:14">
      <c r="A623" s="1">
        <v>41072</v>
      </c>
      <c r="B623" t="str">
        <f>IFERROR(VLOOKUP($A623,'BTC-Web'!$A$2:$H$10000,2,0),"")</f>
        <v/>
      </c>
      <c r="D623" s="2"/>
      <c r="F623" s="2"/>
      <c r="I623">
        <f>ROW()</f>
        <v>623</v>
      </c>
      <c r="N623">
        <f>VLOOKUP(A623,Tbills!$B$4:$C$10000,2,1)</f>
        <v>8.5000000000000006E-2</v>
      </c>
    </row>
    <row r="624" spans="1:14">
      <c r="A624" s="1">
        <v>41073</v>
      </c>
      <c r="B624" t="str">
        <f>IFERROR(VLOOKUP($A624,'BTC-Web'!$A$2:$H$10000,2,0),"")</f>
        <v/>
      </c>
      <c r="D624" s="2"/>
      <c r="F624" s="2"/>
      <c r="I624">
        <f>ROW()</f>
        <v>624</v>
      </c>
      <c r="N624">
        <f>VLOOKUP(A624,Tbills!$B$4:$C$10000,2,1)</f>
        <v>8.5000000000000006E-2</v>
      </c>
    </row>
    <row r="625" spans="1:14">
      <c r="A625" s="1">
        <v>41074</v>
      </c>
      <c r="B625" t="str">
        <f>IFERROR(VLOOKUP($A625,'BTC-Web'!$A$2:$H$10000,2,0),"")</f>
        <v/>
      </c>
      <c r="D625" s="2"/>
      <c r="F625" s="2"/>
      <c r="I625">
        <f>ROW()</f>
        <v>625</v>
      </c>
      <c r="N625">
        <f>VLOOKUP(A625,Tbills!$B$4:$C$10000,2,1)</f>
        <v>8.5000000000000006E-2</v>
      </c>
    </row>
    <row r="626" spans="1:14">
      <c r="A626" s="1">
        <v>41075</v>
      </c>
      <c r="B626" t="str">
        <f>IFERROR(VLOOKUP($A626,'BTC-Web'!$A$2:$H$10000,2,0),"")</f>
        <v/>
      </c>
      <c r="D626" s="2"/>
      <c r="F626" s="2"/>
      <c r="I626">
        <f>ROW()</f>
        <v>626</v>
      </c>
      <c r="N626">
        <f>VLOOKUP(A626,Tbills!$B$4:$C$10000,2,1)</f>
        <v>8.5000000000000006E-2</v>
      </c>
    </row>
    <row r="627" spans="1:14">
      <c r="A627" s="1">
        <v>41078</v>
      </c>
      <c r="B627" t="str">
        <f>IFERROR(VLOOKUP($A627,'BTC-Web'!$A$2:$H$10000,2,0),"")</f>
        <v/>
      </c>
      <c r="D627" s="2"/>
      <c r="F627" s="2"/>
      <c r="I627">
        <f>ROW()</f>
        <v>627</v>
      </c>
      <c r="N627">
        <f>VLOOKUP(A627,Tbills!$B$4:$C$10000,2,1)</f>
        <v>9.5000000000000001E-2</v>
      </c>
    </row>
    <row r="628" spans="1:14">
      <c r="A628" s="1">
        <v>41079</v>
      </c>
      <c r="B628" t="str">
        <f>IFERROR(VLOOKUP($A628,'BTC-Web'!$A$2:$H$10000,2,0),"")</f>
        <v/>
      </c>
      <c r="D628" s="2"/>
      <c r="F628" s="2"/>
      <c r="I628">
        <f>ROW()</f>
        <v>628</v>
      </c>
      <c r="N628">
        <f>VLOOKUP(A628,Tbills!$B$4:$C$10000,2,1)</f>
        <v>9.5000000000000001E-2</v>
      </c>
    </row>
    <row r="629" spans="1:14">
      <c r="A629" s="1">
        <v>41080</v>
      </c>
      <c r="B629" t="str">
        <f>IFERROR(VLOOKUP($A629,'BTC-Web'!$A$2:$H$10000,2,0),"")</f>
        <v/>
      </c>
      <c r="D629" s="2"/>
      <c r="F629" s="2"/>
      <c r="I629">
        <f>ROW()</f>
        <v>629</v>
      </c>
      <c r="N629">
        <f>VLOOKUP(A629,Tbills!$B$4:$C$10000,2,1)</f>
        <v>9.5000000000000001E-2</v>
      </c>
    </row>
    <row r="630" spans="1:14">
      <c r="A630" s="1">
        <v>41081</v>
      </c>
      <c r="B630" t="str">
        <f>IFERROR(VLOOKUP($A630,'BTC-Web'!$A$2:$H$10000,2,0),"")</f>
        <v/>
      </c>
      <c r="D630" s="2"/>
      <c r="F630" s="2"/>
      <c r="I630">
        <f>ROW()</f>
        <v>630</v>
      </c>
      <c r="N630">
        <f>VLOOKUP(A630,Tbills!$B$4:$C$10000,2,1)</f>
        <v>9.5000000000000001E-2</v>
      </c>
    </row>
    <row r="631" spans="1:14">
      <c r="A631" s="1">
        <v>41082</v>
      </c>
      <c r="B631" t="str">
        <f>IFERROR(VLOOKUP($A631,'BTC-Web'!$A$2:$H$10000,2,0),"")</f>
        <v/>
      </c>
      <c r="D631" s="2"/>
      <c r="F631" s="2"/>
      <c r="I631">
        <f>ROW()</f>
        <v>631</v>
      </c>
      <c r="N631">
        <f>VLOOKUP(A631,Tbills!$B$4:$C$10000,2,1)</f>
        <v>9.5000000000000001E-2</v>
      </c>
    </row>
    <row r="632" spans="1:14">
      <c r="A632" s="1">
        <v>41085</v>
      </c>
      <c r="B632" t="str">
        <f>IFERROR(VLOOKUP($A632,'BTC-Web'!$A$2:$H$10000,2,0),"")</f>
        <v/>
      </c>
      <c r="D632" s="2"/>
      <c r="F632" s="2"/>
      <c r="I632">
        <f>ROW()</f>
        <v>632</v>
      </c>
      <c r="N632">
        <f>VLOOKUP(A632,Tbills!$B$4:$C$10000,2,1)</f>
        <v>9.5000000000000001E-2</v>
      </c>
    </row>
    <row r="633" spans="1:14">
      <c r="A633" s="1">
        <v>41086</v>
      </c>
      <c r="B633" t="str">
        <f>IFERROR(VLOOKUP($A633,'BTC-Web'!$A$2:$H$10000,2,0),"")</f>
        <v/>
      </c>
      <c r="D633" s="2"/>
      <c r="F633" s="2"/>
      <c r="I633">
        <f>ROW()</f>
        <v>633</v>
      </c>
      <c r="N633">
        <f>VLOOKUP(A633,Tbills!$B$4:$C$10000,2,1)</f>
        <v>9.5000000000000001E-2</v>
      </c>
    </row>
    <row r="634" spans="1:14">
      <c r="A634" s="1">
        <v>41087</v>
      </c>
      <c r="B634" t="str">
        <f>IFERROR(VLOOKUP($A634,'BTC-Web'!$A$2:$H$10000,2,0),"")</f>
        <v/>
      </c>
      <c r="D634" s="2"/>
      <c r="F634" s="2"/>
      <c r="I634">
        <f>ROW()</f>
        <v>634</v>
      </c>
      <c r="N634">
        <f>VLOOKUP(A634,Tbills!$B$4:$C$10000,2,1)</f>
        <v>9.5000000000000001E-2</v>
      </c>
    </row>
    <row r="635" spans="1:14">
      <c r="A635" s="1">
        <v>41088</v>
      </c>
      <c r="B635" t="str">
        <f>IFERROR(VLOOKUP($A635,'BTC-Web'!$A$2:$H$10000,2,0),"")</f>
        <v/>
      </c>
      <c r="D635" s="2"/>
      <c r="F635" s="2"/>
      <c r="I635">
        <f>ROW()</f>
        <v>635</v>
      </c>
      <c r="N635">
        <f>VLOOKUP(A635,Tbills!$B$4:$C$10000,2,1)</f>
        <v>9.5000000000000001E-2</v>
      </c>
    </row>
    <row r="636" spans="1:14">
      <c r="A636" s="1">
        <v>41089</v>
      </c>
      <c r="B636" t="str">
        <f>IFERROR(VLOOKUP($A636,'BTC-Web'!$A$2:$H$10000,2,0),"")</f>
        <v/>
      </c>
      <c r="D636" s="2"/>
      <c r="F636" s="2"/>
      <c r="I636">
        <f>ROW()</f>
        <v>636</v>
      </c>
      <c r="N636">
        <f>VLOOKUP(A636,Tbills!$B$4:$C$10000,2,1)</f>
        <v>9.5000000000000001E-2</v>
      </c>
    </row>
    <row r="637" spans="1:14">
      <c r="A637" s="1">
        <v>41092</v>
      </c>
      <c r="B637" t="str">
        <f>IFERROR(VLOOKUP($A637,'BTC-Web'!$A$2:$H$10000,2,0),"")</f>
        <v/>
      </c>
      <c r="D637" s="2"/>
      <c r="F637" s="2"/>
      <c r="I637">
        <f>ROW()</f>
        <v>637</v>
      </c>
      <c r="N637">
        <f>VLOOKUP(A637,Tbills!$B$4:$C$10000,2,1)</f>
        <v>0.1</v>
      </c>
    </row>
    <row r="638" spans="1:14">
      <c r="A638" s="1">
        <v>41093</v>
      </c>
      <c r="B638" t="str">
        <f>IFERROR(VLOOKUP($A638,'BTC-Web'!$A$2:$H$10000,2,0),"")</f>
        <v/>
      </c>
      <c r="D638" s="2"/>
      <c r="F638" s="2"/>
      <c r="I638">
        <f>ROW()</f>
        <v>638</v>
      </c>
      <c r="N638">
        <f>VLOOKUP(A638,Tbills!$B$4:$C$10000,2,1)</f>
        <v>0.1</v>
      </c>
    </row>
    <row r="639" spans="1:14">
      <c r="A639" s="1">
        <v>41095</v>
      </c>
      <c r="B639" t="str">
        <f>IFERROR(VLOOKUP($A639,'BTC-Web'!$A$2:$H$10000,2,0),"")</f>
        <v/>
      </c>
      <c r="D639" s="2"/>
      <c r="F639" s="2"/>
      <c r="I639">
        <f>ROW()</f>
        <v>639</v>
      </c>
      <c r="N639">
        <f>VLOOKUP(A639,Tbills!$B$4:$C$10000,2,1)</f>
        <v>0.1</v>
      </c>
    </row>
    <row r="640" spans="1:14">
      <c r="A640" s="1">
        <v>41096</v>
      </c>
      <c r="B640" t="str">
        <f>IFERROR(VLOOKUP($A640,'BTC-Web'!$A$2:$H$10000,2,0),"")</f>
        <v/>
      </c>
      <c r="D640" s="2"/>
      <c r="F640" s="2"/>
      <c r="I640">
        <f>ROW()</f>
        <v>640</v>
      </c>
      <c r="N640">
        <f>VLOOKUP(A640,Tbills!$B$4:$C$10000,2,1)</f>
        <v>0.1</v>
      </c>
    </row>
    <row r="641" spans="1:14">
      <c r="A641" s="1">
        <v>41099</v>
      </c>
      <c r="B641" t="str">
        <f>IFERROR(VLOOKUP($A641,'BTC-Web'!$A$2:$H$10000,2,0),"")</f>
        <v/>
      </c>
      <c r="D641" s="2"/>
      <c r="F641" s="2"/>
      <c r="I641">
        <f>ROW()</f>
        <v>641</v>
      </c>
      <c r="N641">
        <f>VLOOKUP(A641,Tbills!$B$4:$C$10000,2,1)</f>
        <v>0.09</v>
      </c>
    </row>
    <row r="642" spans="1:14">
      <c r="A642" s="1">
        <v>41100</v>
      </c>
      <c r="B642" t="str">
        <f>IFERROR(VLOOKUP($A642,'BTC-Web'!$A$2:$H$10000,2,0),"")</f>
        <v/>
      </c>
      <c r="D642" s="2"/>
      <c r="F642" s="2"/>
      <c r="I642">
        <f>ROW()</f>
        <v>642</v>
      </c>
      <c r="N642">
        <f>VLOOKUP(A642,Tbills!$B$4:$C$10000,2,1)</f>
        <v>0.09</v>
      </c>
    </row>
    <row r="643" spans="1:14">
      <c r="A643" s="1">
        <v>41101</v>
      </c>
      <c r="B643" t="str">
        <f>IFERROR(VLOOKUP($A643,'BTC-Web'!$A$2:$H$10000,2,0),"")</f>
        <v/>
      </c>
      <c r="D643" s="2"/>
      <c r="F643" s="2"/>
      <c r="I643">
        <f>ROW()</f>
        <v>643</v>
      </c>
      <c r="N643">
        <f>VLOOKUP(A643,Tbills!$B$4:$C$10000,2,1)</f>
        <v>0.09</v>
      </c>
    </row>
    <row r="644" spans="1:14">
      <c r="A644" s="1">
        <v>41102</v>
      </c>
      <c r="B644" t="str">
        <f>IFERROR(VLOOKUP($A644,'BTC-Web'!$A$2:$H$10000,2,0),"")</f>
        <v/>
      </c>
      <c r="D644" s="2"/>
      <c r="F644" s="2"/>
      <c r="I644">
        <f>ROW()</f>
        <v>644</v>
      </c>
      <c r="N644">
        <f>VLOOKUP(A644,Tbills!$B$4:$C$10000,2,1)</f>
        <v>0.09</v>
      </c>
    </row>
    <row r="645" spans="1:14">
      <c r="A645" s="1">
        <v>41103</v>
      </c>
      <c r="B645" t="str">
        <f>IFERROR(VLOOKUP($A645,'BTC-Web'!$A$2:$H$10000,2,0),"")</f>
        <v/>
      </c>
      <c r="D645" s="2"/>
      <c r="F645" s="2"/>
      <c r="I645">
        <f>ROW()</f>
        <v>645</v>
      </c>
      <c r="N645">
        <f>VLOOKUP(A645,Tbills!$B$4:$C$10000,2,1)</f>
        <v>0.09</v>
      </c>
    </row>
    <row r="646" spans="1:14">
      <c r="A646" s="1">
        <v>41106</v>
      </c>
      <c r="B646" t="str">
        <f>IFERROR(VLOOKUP($A646,'BTC-Web'!$A$2:$H$10000,2,0),"")</f>
        <v/>
      </c>
      <c r="D646" s="2"/>
      <c r="F646" s="2"/>
      <c r="I646">
        <f>ROW()</f>
        <v>646</v>
      </c>
      <c r="N646">
        <f>VLOOKUP(A646,Tbills!$B$4:$C$10000,2,1)</f>
        <v>9.5000000000000001E-2</v>
      </c>
    </row>
    <row r="647" spans="1:14">
      <c r="A647" s="1">
        <v>41107</v>
      </c>
      <c r="B647" t="str">
        <f>IFERROR(VLOOKUP($A647,'BTC-Web'!$A$2:$H$10000,2,0),"")</f>
        <v/>
      </c>
      <c r="D647" s="2"/>
      <c r="F647" s="2"/>
      <c r="I647">
        <f>ROW()</f>
        <v>647</v>
      </c>
      <c r="N647">
        <f>VLOOKUP(A647,Tbills!$B$4:$C$10000,2,1)</f>
        <v>9.5000000000000001E-2</v>
      </c>
    </row>
    <row r="648" spans="1:14">
      <c r="A648" s="1">
        <v>41108</v>
      </c>
      <c r="B648" t="str">
        <f>IFERROR(VLOOKUP($A648,'BTC-Web'!$A$2:$H$10000,2,0),"")</f>
        <v/>
      </c>
      <c r="D648" s="2"/>
      <c r="F648" s="2"/>
      <c r="I648">
        <f>ROW()</f>
        <v>648</v>
      </c>
      <c r="N648">
        <f>VLOOKUP(A648,Tbills!$B$4:$C$10000,2,1)</f>
        <v>9.5000000000000001E-2</v>
      </c>
    </row>
    <row r="649" spans="1:14">
      <c r="A649" s="1">
        <v>41109</v>
      </c>
      <c r="B649" t="str">
        <f>IFERROR(VLOOKUP($A649,'BTC-Web'!$A$2:$H$10000,2,0),"")</f>
        <v/>
      </c>
      <c r="D649" s="2"/>
      <c r="F649" s="2"/>
      <c r="I649">
        <f>ROW()</f>
        <v>649</v>
      </c>
      <c r="N649">
        <f>VLOOKUP(A649,Tbills!$B$4:$C$10000,2,1)</f>
        <v>9.5000000000000001E-2</v>
      </c>
    </row>
    <row r="650" spans="1:14">
      <c r="A650" s="1">
        <v>41110</v>
      </c>
      <c r="B650" t="str">
        <f>IFERROR(VLOOKUP($A650,'BTC-Web'!$A$2:$H$10000,2,0),"")</f>
        <v/>
      </c>
      <c r="D650" s="2"/>
      <c r="F650" s="2"/>
      <c r="I650">
        <f>ROW()</f>
        <v>650</v>
      </c>
      <c r="N650">
        <f>VLOOKUP(A650,Tbills!$B$4:$C$10000,2,1)</f>
        <v>9.5000000000000001E-2</v>
      </c>
    </row>
    <row r="651" spans="1:14">
      <c r="A651" s="1">
        <v>41113</v>
      </c>
      <c r="B651" t="str">
        <f>IFERROR(VLOOKUP($A651,'BTC-Web'!$A$2:$H$10000,2,0),"")</f>
        <v/>
      </c>
      <c r="D651" s="2"/>
      <c r="F651" s="2"/>
      <c r="I651">
        <f>ROW()</f>
        <v>651</v>
      </c>
      <c r="N651">
        <f>VLOOKUP(A651,Tbills!$B$4:$C$10000,2,1)</f>
        <v>9.5000000000000001E-2</v>
      </c>
    </row>
    <row r="652" spans="1:14">
      <c r="A652" s="1">
        <v>41114</v>
      </c>
      <c r="B652" t="str">
        <f>IFERROR(VLOOKUP($A652,'BTC-Web'!$A$2:$H$10000,2,0),"")</f>
        <v/>
      </c>
      <c r="D652" s="2"/>
      <c r="F652" s="2"/>
      <c r="I652">
        <f>ROW()</f>
        <v>652</v>
      </c>
      <c r="N652">
        <f>VLOOKUP(A652,Tbills!$B$4:$C$10000,2,1)</f>
        <v>9.5000000000000001E-2</v>
      </c>
    </row>
    <row r="653" spans="1:14">
      <c r="A653" s="1">
        <v>41115</v>
      </c>
      <c r="B653" t="str">
        <f>IFERROR(VLOOKUP($A653,'BTC-Web'!$A$2:$H$10000,2,0),"")</f>
        <v/>
      </c>
      <c r="D653" s="2"/>
      <c r="F653" s="2"/>
      <c r="I653">
        <f>ROW()</f>
        <v>653</v>
      </c>
      <c r="N653">
        <f>VLOOKUP(A653,Tbills!$B$4:$C$10000,2,1)</f>
        <v>9.5000000000000001E-2</v>
      </c>
    </row>
    <row r="654" spans="1:14">
      <c r="A654" s="1">
        <v>41116</v>
      </c>
      <c r="B654" t="str">
        <f>IFERROR(VLOOKUP($A654,'BTC-Web'!$A$2:$H$10000,2,0),"")</f>
        <v/>
      </c>
      <c r="D654" s="2"/>
      <c r="F654" s="2"/>
      <c r="I654">
        <f>ROW()</f>
        <v>654</v>
      </c>
      <c r="N654">
        <f>VLOOKUP(A654,Tbills!$B$4:$C$10000,2,1)</f>
        <v>9.5000000000000001E-2</v>
      </c>
    </row>
    <row r="655" spans="1:14">
      <c r="A655" s="1">
        <v>41117</v>
      </c>
      <c r="B655" t="str">
        <f>IFERROR(VLOOKUP($A655,'BTC-Web'!$A$2:$H$10000,2,0),"")</f>
        <v/>
      </c>
      <c r="D655" s="2"/>
      <c r="F655" s="2"/>
      <c r="I655">
        <f>ROW()</f>
        <v>655</v>
      </c>
      <c r="N655">
        <f>VLOOKUP(A655,Tbills!$B$4:$C$10000,2,1)</f>
        <v>9.5000000000000001E-2</v>
      </c>
    </row>
    <row r="656" spans="1:14">
      <c r="A656" s="1">
        <v>41120</v>
      </c>
      <c r="B656" t="str">
        <f>IFERROR(VLOOKUP($A656,'BTC-Web'!$A$2:$H$10000,2,0),"")</f>
        <v/>
      </c>
      <c r="D656" s="2"/>
      <c r="F656" s="2"/>
      <c r="I656">
        <f>ROW()</f>
        <v>656</v>
      </c>
      <c r="N656">
        <f>VLOOKUP(A656,Tbills!$B$4:$C$10000,2,1)</f>
        <v>0.11</v>
      </c>
    </row>
    <row r="657" spans="1:14">
      <c r="A657" s="1">
        <v>41121</v>
      </c>
      <c r="B657" t="str">
        <f>IFERROR(VLOOKUP($A657,'BTC-Web'!$A$2:$H$10000,2,0),"")</f>
        <v/>
      </c>
      <c r="D657" s="2"/>
      <c r="F657" s="2"/>
      <c r="I657">
        <f>ROW()</f>
        <v>657</v>
      </c>
      <c r="N657">
        <f>VLOOKUP(A657,Tbills!$B$4:$C$10000,2,1)</f>
        <v>0.11</v>
      </c>
    </row>
    <row r="658" spans="1:14">
      <c r="A658" s="1">
        <v>41122</v>
      </c>
      <c r="B658" t="str">
        <f>IFERROR(VLOOKUP($A658,'BTC-Web'!$A$2:$H$10000,2,0),"")</f>
        <v/>
      </c>
      <c r="D658" s="2"/>
      <c r="F658" s="2"/>
      <c r="I658">
        <f>ROW()</f>
        <v>658</v>
      </c>
      <c r="N658">
        <f>VLOOKUP(A658,Tbills!$B$4:$C$10000,2,1)</f>
        <v>0.11</v>
      </c>
    </row>
    <row r="659" spans="1:14">
      <c r="A659" s="1">
        <v>41123</v>
      </c>
      <c r="B659" t="str">
        <f>IFERROR(VLOOKUP($A659,'BTC-Web'!$A$2:$H$10000,2,0),"")</f>
        <v/>
      </c>
      <c r="D659" s="2"/>
      <c r="F659" s="2"/>
      <c r="I659">
        <f>ROW()</f>
        <v>659</v>
      </c>
      <c r="N659">
        <f>VLOOKUP(A659,Tbills!$B$4:$C$10000,2,1)</f>
        <v>0.11</v>
      </c>
    </row>
    <row r="660" spans="1:14">
      <c r="A660" s="1">
        <v>41124</v>
      </c>
      <c r="B660" t="str">
        <f>IFERROR(VLOOKUP($A660,'BTC-Web'!$A$2:$H$10000,2,0),"")</f>
        <v/>
      </c>
      <c r="D660" s="2"/>
      <c r="F660" s="2"/>
      <c r="I660">
        <f>ROW()</f>
        <v>660</v>
      </c>
      <c r="N660">
        <f>VLOOKUP(A660,Tbills!$B$4:$C$10000,2,1)</f>
        <v>0.11</v>
      </c>
    </row>
    <row r="661" spans="1:14">
      <c r="A661" s="1">
        <v>41127</v>
      </c>
      <c r="B661" t="str">
        <f>IFERROR(VLOOKUP($A661,'BTC-Web'!$A$2:$H$10000,2,0),"")</f>
        <v/>
      </c>
      <c r="D661" s="2"/>
      <c r="F661" s="2"/>
      <c r="I661">
        <f>ROW()</f>
        <v>661</v>
      </c>
      <c r="N661">
        <f>VLOOKUP(A661,Tbills!$B$4:$C$10000,2,1)</f>
        <v>0.1</v>
      </c>
    </row>
    <row r="662" spans="1:14">
      <c r="A662" s="1">
        <v>41128</v>
      </c>
      <c r="B662" t="str">
        <f>IFERROR(VLOOKUP($A662,'BTC-Web'!$A$2:$H$10000,2,0),"")</f>
        <v/>
      </c>
      <c r="D662" s="2"/>
      <c r="F662" s="2"/>
      <c r="I662">
        <f>ROW()</f>
        <v>662</v>
      </c>
      <c r="N662">
        <f>VLOOKUP(A662,Tbills!$B$4:$C$10000,2,1)</f>
        <v>0.1</v>
      </c>
    </row>
    <row r="663" spans="1:14">
      <c r="A663" s="1">
        <v>41129</v>
      </c>
      <c r="B663" t="str">
        <f>IFERROR(VLOOKUP($A663,'BTC-Web'!$A$2:$H$10000,2,0),"")</f>
        <v/>
      </c>
      <c r="D663" s="2"/>
      <c r="F663" s="2"/>
      <c r="I663">
        <f>ROW()</f>
        <v>663</v>
      </c>
      <c r="N663">
        <f>VLOOKUP(A663,Tbills!$B$4:$C$10000,2,1)</f>
        <v>0.1</v>
      </c>
    </row>
    <row r="664" spans="1:14">
      <c r="A664" s="1">
        <v>41130</v>
      </c>
      <c r="B664" t="str">
        <f>IFERROR(VLOOKUP($A664,'BTC-Web'!$A$2:$H$10000,2,0),"")</f>
        <v/>
      </c>
      <c r="D664" s="2"/>
      <c r="F664" s="2"/>
      <c r="I664">
        <f>ROW()</f>
        <v>664</v>
      </c>
      <c r="N664">
        <f>VLOOKUP(A664,Tbills!$B$4:$C$10000,2,1)</f>
        <v>0.1</v>
      </c>
    </row>
    <row r="665" spans="1:14">
      <c r="A665" s="1">
        <v>41131</v>
      </c>
      <c r="B665" t="str">
        <f>IFERROR(VLOOKUP($A665,'BTC-Web'!$A$2:$H$10000,2,0),"")</f>
        <v/>
      </c>
      <c r="D665" s="2"/>
      <c r="F665" s="2"/>
      <c r="I665">
        <f>ROW()</f>
        <v>665</v>
      </c>
      <c r="N665">
        <f>VLOOKUP(A665,Tbills!$B$4:$C$10000,2,1)</f>
        <v>0.1</v>
      </c>
    </row>
    <row r="666" spans="1:14">
      <c r="A666" s="1">
        <v>41134</v>
      </c>
      <c r="B666" t="str">
        <f>IFERROR(VLOOKUP($A666,'BTC-Web'!$A$2:$H$10000,2,0),"")</f>
        <v/>
      </c>
      <c r="D666" s="2"/>
      <c r="F666" s="2"/>
      <c r="I666">
        <f>ROW()</f>
        <v>666</v>
      </c>
      <c r="N666">
        <f>VLOOKUP(A666,Tbills!$B$4:$C$10000,2,1)</f>
        <v>0.11</v>
      </c>
    </row>
    <row r="667" spans="1:14">
      <c r="A667" s="1">
        <v>41135</v>
      </c>
      <c r="B667" t="str">
        <f>IFERROR(VLOOKUP($A667,'BTC-Web'!$A$2:$H$10000,2,0),"")</f>
        <v/>
      </c>
      <c r="D667" s="2"/>
      <c r="F667" s="2"/>
      <c r="I667">
        <f>ROW()</f>
        <v>667</v>
      </c>
      <c r="N667">
        <f>VLOOKUP(A667,Tbills!$B$4:$C$10000,2,1)</f>
        <v>0.11</v>
      </c>
    </row>
    <row r="668" spans="1:14">
      <c r="A668" s="1">
        <v>41136</v>
      </c>
      <c r="B668" t="str">
        <f>IFERROR(VLOOKUP($A668,'BTC-Web'!$A$2:$H$10000,2,0),"")</f>
        <v/>
      </c>
      <c r="D668" s="2"/>
      <c r="F668" s="2"/>
      <c r="I668">
        <f>ROW()</f>
        <v>668</v>
      </c>
      <c r="N668">
        <f>VLOOKUP(A668,Tbills!$B$4:$C$10000,2,1)</f>
        <v>0.11</v>
      </c>
    </row>
    <row r="669" spans="1:14">
      <c r="A669" s="1">
        <v>41137</v>
      </c>
      <c r="B669" t="str">
        <f>IFERROR(VLOOKUP($A669,'BTC-Web'!$A$2:$H$10000,2,0),"")</f>
        <v/>
      </c>
      <c r="D669" s="2"/>
      <c r="F669" s="2"/>
      <c r="I669">
        <f>ROW()</f>
        <v>669</v>
      </c>
      <c r="N669">
        <f>VLOOKUP(A669,Tbills!$B$4:$C$10000,2,1)</f>
        <v>0.11</v>
      </c>
    </row>
    <row r="670" spans="1:14">
      <c r="A670" s="1">
        <v>41138</v>
      </c>
      <c r="B670" t="str">
        <f>IFERROR(VLOOKUP($A670,'BTC-Web'!$A$2:$H$10000,2,0),"")</f>
        <v/>
      </c>
      <c r="D670" s="2"/>
      <c r="F670" s="2"/>
      <c r="I670">
        <f>ROW()</f>
        <v>670</v>
      </c>
      <c r="N670">
        <f>VLOOKUP(A670,Tbills!$B$4:$C$10000,2,1)</f>
        <v>0.11</v>
      </c>
    </row>
    <row r="671" spans="1:14">
      <c r="A671" s="1">
        <v>41141</v>
      </c>
      <c r="B671" t="str">
        <f>IFERROR(VLOOKUP($A671,'BTC-Web'!$A$2:$H$10000,2,0),"")</f>
        <v/>
      </c>
      <c r="D671" s="2"/>
      <c r="F671" s="2"/>
      <c r="I671">
        <f>ROW()</f>
        <v>671</v>
      </c>
      <c r="N671">
        <f>VLOOKUP(A671,Tbills!$B$4:$C$10000,2,1)</f>
        <v>0.1</v>
      </c>
    </row>
    <row r="672" spans="1:14">
      <c r="A672" s="1">
        <v>41142</v>
      </c>
      <c r="B672" t="str">
        <f>IFERROR(VLOOKUP($A672,'BTC-Web'!$A$2:$H$10000,2,0),"")</f>
        <v/>
      </c>
      <c r="D672" s="2"/>
      <c r="F672" s="2"/>
      <c r="I672">
        <f>ROW()</f>
        <v>672</v>
      </c>
      <c r="N672">
        <f>VLOOKUP(A672,Tbills!$B$4:$C$10000,2,1)</f>
        <v>0.1</v>
      </c>
    </row>
    <row r="673" spans="1:14">
      <c r="A673" s="1">
        <v>41143</v>
      </c>
      <c r="B673" t="str">
        <f>IFERROR(VLOOKUP($A673,'BTC-Web'!$A$2:$H$10000,2,0),"")</f>
        <v/>
      </c>
      <c r="D673" s="2"/>
      <c r="F673" s="2"/>
      <c r="I673">
        <f>ROW()</f>
        <v>673</v>
      </c>
      <c r="N673">
        <f>VLOOKUP(A673,Tbills!$B$4:$C$10000,2,1)</f>
        <v>0.1</v>
      </c>
    </row>
    <row r="674" spans="1:14">
      <c r="A674" s="1">
        <v>41144</v>
      </c>
      <c r="B674" t="str">
        <f>IFERROR(VLOOKUP($A674,'BTC-Web'!$A$2:$H$10000,2,0),"")</f>
        <v/>
      </c>
      <c r="D674" s="2"/>
      <c r="F674" s="2"/>
      <c r="I674">
        <f>ROW()</f>
        <v>674</v>
      </c>
      <c r="N674">
        <f>VLOOKUP(A674,Tbills!$B$4:$C$10000,2,1)</f>
        <v>0.1</v>
      </c>
    </row>
    <row r="675" spans="1:14">
      <c r="A675" s="1">
        <v>41145</v>
      </c>
      <c r="B675" t="str">
        <f>IFERROR(VLOOKUP($A675,'BTC-Web'!$A$2:$H$10000,2,0),"")</f>
        <v/>
      </c>
      <c r="D675" s="2"/>
      <c r="F675" s="2"/>
      <c r="I675">
        <f>ROW()</f>
        <v>675</v>
      </c>
      <c r="N675">
        <f>VLOOKUP(A675,Tbills!$B$4:$C$10000,2,1)</f>
        <v>0.1</v>
      </c>
    </row>
    <row r="676" spans="1:14">
      <c r="A676" s="1">
        <v>41148</v>
      </c>
      <c r="B676" t="str">
        <f>IFERROR(VLOOKUP($A676,'BTC-Web'!$A$2:$H$10000,2,0),"")</f>
        <v/>
      </c>
      <c r="D676" s="2"/>
      <c r="F676" s="2"/>
      <c r="I676">
        <f>ROW()</f>
        <v>676</v>
      </c>
      <c r="N676">
        <f>VLOOKUP(A676,Tbills!$B$4:$C$10000,2,1)</f>
        <v>0.11</v>
      </c>
    </row>
    <row r="677" spans="1:14">
      <c r="A677" s="1">
        <v>41149</v>
      </c>
      <c r="B677" t="str">
        <f>IFERROR(VLOOKUP($A677,'BTC-Web'!$A$2:$H$10000,2,0),"")</f>
        <v/>
      </c>
      <c r="D677" s="2"/>
      <c r="F677" s="2"/>
      <c r="I677">
        <f>ROW()</f>
        <v>677</v>
      </c>
      <c r="N677">
        <f>VLOOKUP(A677,Tbills!$B$4:$C$10000,2,1)</f>
        <v>0.11</v>
      </c>
    </row>
    <row r="678" spans="1:14">
      <c r="A678" s="1">
        <v>41150</v>
      </c>
      <c r="B678" t="str">
        <f>IFERROR(VLOOKUP($A678,'BTC-Web'!$A$2:$H$10000,2,0),"")</f>
        <v/>
      </c>
      <c r="D678" s="2"/>
      <c r="F678" s="2"/>
      <c r="I678">
        <f>ROW()</f>
        <v>678</v>
      </c>
      <c r="N678">
        <f>VLOOKUP(A678,Tbills!$B$4:$C$10000,2,1)</f>
        <v>0.11</v>
      </c>
    </row>
    <row r="679" spans="1:14">
      <c r="A679" s="1">
        <v>41151</v>
      </c>
      <c r="B679" t="str">
        <f>IFERROR(VLOOKUP($A679,'BTC-Web'!$A$2:$H$10000,2,0),"")</f>
        <v/>
      </c>
      <c r="D679" s="2"/>
      <c r="F679" s="2"/>
      <c r="I679">
        <f>ROW()</f>
        <v>679</v>
      </c>
      <c r="N679">
        <f>VLOOKUP(A679,Tbills!$B$4:$C$10000,2,1)</f>
        <v>0.11</v>
      </c>
    </row>
    <row r="680" spans="1:14">
      <c r="A680" s="1">
        <v>41152</v>
      </c>
      <c r="B680" t="str">
        <f>IFERROR(VLOOKUP($A680,'BTC-Web'!$A$2:$H$10000,2,0),"")</f>
        <v/>
      </c>
      <c r="D680" s="2"/>
      <c r="F680" s="2"/>
      <c r="I680">
        <f>ROW()</f>
        <v>680</v>
      </c>
      <c r="N680">
        <f>VLOOKUP(A680,Tbills!$B$4:$C$10000,2,1)</f>
        <v>0.11</v>
      </c>
    </row>
    <row r="681" spans="1:14">
      <c r="A681" s="1">
        <v>41156</v>
      </c>
      <c r="B681" t="str">
        <f>IFERROR(VLOOKUP($A681,'BTC-Web'!$A$2:$H$10000,2,0),"")</f>
        <v/>
      </c>
      <c r="D681" s="2"/>
      <c r="F681" s="2"/>
      <c r="I681">
        <f>ROW()</f>
        <v>681</v>
      </c>
      <c r="N681">
        <f>VLOOKUP(A681,Tbills!$B$4:$C$10000,2,1)</f>
        <v>0.1</v>
      </c>
    </row>
    <row r="682" spans="1:14">
      <c r="A682" s="1">
        <v>41157</v>
      </c>
      <c r="B682" t="str">
        <f>IFERROR(VLOOKUP($A682,'BTC-Web'!$A$2:$H$10000,2,0),"")</f>
        <v/>
      </c>
      <c r="D682" s="2"/>
      <c r="F682" s="2"/>
      <c r="I682">
        <f>ROW()</f>
        <v>682</v>
      </c>
      <c r="N682">
        <f>VLOOKUP(A682,Tbills!$B$4:$C$10000,2,1)</f>
        <v>0.1</v>
      </c>
    </row>
    <row r="683" spans="1:14">
      <c r="A683" s="1">
        <v>41158</v>
      </c>
      <c r="B683" t="str">
        <f>IFERROR(VLOOKUP($A683,'BTC-Web'!$A$2:$H$10000,2,0),"")</f>
        <v/>
      </c>
      <c r="D683" s="2"/>
      <c r="F683" s="2"/>
      <c r="I683">
        <f>ROW()</f>
        <v>683</v>
      </c>
      <c r="N683">
        <f>VLOOKUP(A683,Tbills!$B$4:$C$10000,2,1)</f>
        <v>0.1</v>
      </c>
    </row>
    <row r="684" spans="1:14">
      <c r="A684" s="1">
        <v>41159</v>
      </c>
      <c r="B684" t="str">
        <f>IFERROR(VLOOKUP($A684,'BTC-Web'!$A$2:$H$10000,2,0),"")</f>
        <v/>
      </c>
      <c r="D684" s="2"/>
      <c r="F684" s="2"/>
      <c r="I684">
        <f>ROW()</f>
        <v>684</v>
      </c>
      <c r="N684">
        <f>VLOOKUP(A684,Tbills!$B$4:$C$10000,2,1)</f>
        <v>0.1</v>
      </c>
    </row>
    <row r="685" spans="1:14">
      <c r="A685" s="1">
        <v>41162</v>
      </c>
      <c r="B685" t="str">
        <f>IFERROR(VLOOKUP($A685,'BTC-Web'!$A$2:$H$10000,2,0),"")</f>
        <v/>
      </c>
      <c r="D685" s="2"/>
      <c r="F685" s="2"/>
      <c r="I685">
        <f>ROW()</f>
        <v>685</v>
      </c>
      <c r="N685">
        <f>VLOOKUP(A685,Tbills!$B$4:$C$10000,2,1)</f>
        <v>0.1</v>
      </c>
    </row>
    <row r="686" spans="1:14">
      <c r="A686" s="1">
        <v>41163</v>
      </c>
      <c r="B686" t="str">
        <f>IFERROR(VLOOKUP($A686,'BTC-Web'!$A$2:$H$10000,2,0),"")</f>
        <v/>
      </c>
      <c r="D686" s="2"/>
      <c r="F686" s="2"/>
      <c r="I686">
        <f>ROW()</f>
        <v>686</v>
      </c>
      <c r="N686">
        <f>VLOOKUP(A686,Tbills!$B$4:$C$10000,2,1)</f>
        <v>0.1</v>
      </c>
    </row>
    <row r="687" spans="1:14">
      <c r="A687" s="1">
        <v>41164</v>
      </c>
      <c r="B687" t="str">
        <f>IFERROR(VLOOKUP($A687,'BTC-Web'!$A$2:$H$10000,2,0),"")</f>
        <v/>
      </c>
      <c r="D687" s="2"/>
      <c r="F687" s="2"/>
      <c r="I687">
        <f>ROW()</f>
        <v>687</v>
      </c>
      <c r="N687">
        <f>VLOOKUP(A687,Tbills!$B$4:$C$10000,2,1)</f>
        <v>0.1</v>
      </c>
    </row>
    <row r="688" spans="1:14">
      <c r="A688" s="1">
        <v>41165</v>
      </c>
      <c r="B688" t="str">
        <f>IFERROR(VLOOKUP($A688,'BTC-Web'!$A$2:$H$10000,2,0),"")</f>
        <v/>
      </c>
      <c r="D688" s="2"/>
      <c r="F688" s="2"/>
      <c r="I688">
        <f>ROW()</f>
        <v>688</v>
      </c>
      <c r="N688">
        <f>VLOOKUP(A688,Tbills!$B$4:$C$10000,2,1)</f>
        <v>0.1</v>
      </c>
    </row>
    <row r="689" spans="1:14">
      <c r="A689" s="1">
        <v>41166</v>
      </c>
      <c r="B689" t="str">
        <f>IFERROR(VLOOKUP($A689,'BTC-Web'!$A$2:$H$10000,2,0),"")</f>
        <v/>
      </c>
      <c r="D689" s="2"/>
      <c r="F689" s="2"/>
      <c r="I689">
        <f>ROW()</f>
        <v>689</v>
      </c>
      <c r="N689">
        <f>VLOOKUP(A689,Tbills!$B$4:$C$10000,2,1)</f>
        <v>0.1</v>
      </c>
    </row>
    <row r="690" spans="1:14">
      <c r="A690" s="1">
        <v>41169</v>
      </c>
      <c r="B690" t="str">
        <f>IFERROR(VLOOKUP($A690,'BTC-Web'!$A$2:$H$10000,2,0),"")</f>
        <v/>
      </c>
      <c r="D690" s="2"/>
      <c r="F690" s="2"/>
      <c r="I690">
        <f>ROW()</f>
        <v>690</v>
      </c>
      <c r="N690">
        <f>VLOOKUP(A690,Tbills!$B$4:$C$10000,2,1)</f>
        <v>0.11</v>
      </c>
    </row>
    <row r="691" spans="1:14">
      <c r="A691" s="1">
        <v>41170</v>
      </c>
      <c r="B691" t="str">
        <f>IFERROR(VLOOKUP($A691,'BTC-Web'!$A$2:$H$10000,2,0),"")</f>
        <v/>
      </c>
      <c r="D691" s="2"/>
      <c r="F691" s="2"/>
      <c r="I691">
        <f>ROW()</f>
        <v>691</v>
      </c>
      <c r="N691">
        <f>VLOOKUP(A691,Tbills!$B$4:$C$10000,2,1)</f>
        <v>0.11</v>
      </c>
    </row>
    <row r="692" spans="1:14">
      <c r="A692" s="1">
        <v>41171</v>
      </c>
      <c r="B692" t="str">
        <f>IFERROR(VLOOKUP($A692,'BTC-Web'!$A$2:$H$10000,2,0),"")</f>
        <v/>
      </c>
      <c r="D692" s="2"/>
      <c r="F692" s="2"/>
      <c r="I692">
        <f>ROW()</f>
        <v>692</v>
      </c>
      <c r="N692">
        <f>VLOOKUP(A692,Tbills!$B$4:$C$10000,2,1)</f>
        <v>0.11</v>
      </c>
    </row>
    <row r="693" spans="1:14">
      <c r="A693" s="1">
        <v>41172</v>
      </c>
      <c r="B693" t="str">
        <f>IFERROR(VLOOKUP($A693,'BTC-Web'!$A$2:$H$10000,2,0),"")</f>
        <v/>
      </c>
      <c r="D693" s="2"/>
      <c r="F693" s="2"/>
      <c r="I693">
        <f>ROW()</f>
        <v>693</v>
      </c>
      <c r="N693">
        <f>VLOOKUP(A693,Tbills!$B$4:$C$10000,2,1)</f>
        <v>0.11</v>
      </c>
    </row>
    <row r="694" spans="1:14">
      <c r="A694" s="1">
        <v>41173</v>
      </c>
      <c r="B694" t="str">
        <f>IFERROR(VLOOKUP($A694,'BTC-Web'!$A$2:$H$10000,2,0),"")</f>
        <v/>
      </c>
      <c r="D694" s="2"/>
      <c r="F694" s="2"/>
      <c r="I694">
        <f>ROW()</f>
        <v>694</v>
      </c>
      <c r="N694">
        <f>VLOOKUP(A694,Tbills!$B$4:$C$10000,2,1)</f>
        <v>0.11</v>
      </c>
    </row>
    <row r="695" spans="1:14">
      <c r="A695" s="1">
        <v>41176</v>
      </c>
      <c r="B695" t="str">
        <f>IFERROR(VLOOKUP($A695,'BTC-Web'!$A$2:$H$10000,2,0),"")</f>
        <v/>
      </c>
      <c r="D695" s="2"/>
      <c r="F695" s="2"/>
      <c r="I695">
        <f>ROW()</f>
        <v>695</v>
      </c>
      <c r="N695">
        <f>VLOOKUP(A695,Tbills!$B$4:$C$10000,2,1)</f>
        <v>0.11</v>
      </c>
    </row>
    <row r="696" spans="1:14">
      <c r="A696" s="1">
        <v>41177</v>
      </c>
      <c r="B696" t="str">
        <f>IFERROR(VLOOKUP($A696,'BTC-Web'!$A$2:$H$10000,2,0),"")</f>
        <v/>
      </c>
      <c r="D696" s="2"/>
      <c r="F696" s="2"/>
      <c r="I696">
        <f>ROW()</f>
        <v>696</v>
      </c>
      <c r="N696">
        <f>VLOOKUP(A696,Tbills!$B$4:$C$10000,2,1)</f>
        <v>0.11</v>
      </c>
    </row>
    <row r="697" spans="1:14">
      <c r="A697" s="1">
        <v>41178</v>
      </c>
      <c r="B697" t="str">
        <f>IFERROR(VLOOKUP($A697,'BTC-Web'!$A$2:$H$10000,2,0),"")</f>
        <v/>
      </c>
      <c r="D697" s="2"/>
      <c r="F697" s="2"/>
      <c r="I697">
        <f>ROW()</f>
        <v>697</v>
      </c>
      <c r="N697">
        <f>VLOOKUP(A697,Tbills!$B$4:$C$10000,2,1)</f>
        <v>0.11</v>
      </c>
    </row>
    <row r="698" spans="1:14">
      <c r="A698" s="1">
        <v>41179</v>
      </c>
      <c r="B698" t="str">
        <f>IFERROR(VLOOKUP($A698,'BTC-Web'!$A$2:$H$10000,2,0),"")</f>
        <v/>
      </c>
      <c r="D698" s="2"/>
      <c r="F698" s="2"/>
      <c r="I698">
        <f>ROW()</f>
        <v>698</v>
      </c>
      <c r="N698">
        <f>VLOOKUP(A698,Tbills!$B$4:$C$10000,2,1)</f>
        <v>0.11</v>
      </c>
    </row>
    <row r="699" spans="1:14">
      <c r="A699" s="1">
        <v>41180</v>
      </c>
      <c r="B699" t="str">
        <f>IFERROR(VLOOKUP($A699,'BTC-Web'!$A$2:$H$10000,2,0),"")</f>
        <v/>
      </c>
      <c r="D699" s="2"/>
      <c r="F699" s="2"/>
      <c r="I699">
        <f>ROW()</f>
        <v>699</v>
      </c>
      <c r="N699">
        <f>VLOOKUP(A699,Tbills!$B$4:$C$10000,2,1)</f>
        <v>0.11</v>
      </c>
    </row>
    <row r="700" spans="1:14">
      <c r="A700" s="1">
        <v>41183</v>
      </c>
      <c r="B700" t="str">
        <f>IFERROR(VLOOKUP($A700,'BTC-Web'!$A$2:$H$10000,2,0),"")</f>
        <v/>
      </c>
      <c r="D700" s="2"/>
      <c r="F700" s="2"/>
      <c r="I700">
        <f>ROW()</f>
        <v>700</v>
      </c>
      <c r="N700">
        <f>VLOOKUP(A700,Tbills!$B$4:$C$10000,2,1)</f>
        <v>0.09</v>
      </c>
    </row>
    <row r="701" spans="1:14">
      <c r="A701" s="1">
        <v>41184</v>
      </c>
      <c r="B701" t="str">
        <f>IFERROR(VLOOKUP($A701,'BTC-Web'!$A$2:$H$10000,2,0),"")</f>
        <v/>
      </c>
      <c r="D701" s="2"/>
      <c r="F701" s="2"/>
      <c r="I701">
        <f>ROW()</f>
        <v>701</v>
      </c>
      <c r="N701">
        <f>VLOOKUP(A701,Tbills!$B$4:$C$10000,2,1)</f>
        <v>0.09</v>
      </c>
    </row>
    <row r="702" spans="1:14">
      <c r="A702" s="1">
        <v>41185</v>
      </c>
      <c r="B702" t="str">
        <f>IFERROR(VLOOKUP($A702,'BTC-Web'!$A$2:$H$10000,2,0),"")</f>
        <v/>
      </c>
      <c r="D702" s="2"/>
      <c r="F702" s="2"/>
      <c r="I702">
        <f>ROW()</f>
        <v>702</v>
      </c>
      <c r="N702">
        <f>VLOOKUP(A702,Tbills!$B$4:$C$10000,2,1)</f>
        <v>0.09</v>
      </c>
    </row>
    <row r="703" spans="1:14">
      <c r="A703" s="1">
        <v>41186</v>
      </c>
      <c r="B703" t="str">
        <f>IFERROR(VLOOKUP($A703,'BTC-Web'!$A$2:$H$10000,2,0),"")</f>
        <v/>
      </c>
      <c r="D703" s="2"/>
      <c r="F703" s="2"/>
      <c r="I703">
        <f>ROW()</f>
        <v>703</v>
      </c>
      <c r="N703">
        <f>VLOOKUP(A703,Tbills!$B$4:$C$10000,2,1)</f>
        <v>0.09</v>
      </c>
    </row>
    <row r="704" spans="1:14">
      <c r="A704" s="1">
        <v>41187</v>
      </c>
      <c r="B704" t="str">
        <f>IFERROR(VLOOKUP($A704,'BTC-Web'!$A$2:$H$10000,2,0),"")</f>
        <v/>
      </c>
      <c r="D704" s="2"/>
      <c r="F704" s="2"/>
      <c r="I704">
        <f>ROW()</f>
        <v>704</v>
      </c>
      <c r="N704">
        <f>VLOOKUP(A704,Tbills!$B$4:$C$10000,2,1)</f>
        <v>0.09</v>
      </c>
    </row>
    <row r="705" spans="1:14">
      <c r="A705" s="1">
        <v>41190</v>
      </c>
      <c r="B705" t="str">
        <f>IFERROR(VLOOKUP($A705,'BTC-Web'!$A$2:$H$10000,2,0),"")</f>
        <v/>
      </c>
      <c r="D705" s="2"/>
      <c r="F705" s="2"/>
      <c r="I705">
        <f>ROW()</f>
        <v>705</v>
      </c>
      <c r="N705">
        <f>VLOOKUP(A705,Tbills!$B$4:$C$10000,2,1)</f>
        <v>0.09</v>
      </c>
    </row>
    <row r="706" spans="1:14">
      <c r="A706" s="1">
        <v>41191</v>
      </c>
      <c r="B706" t="str">
        <f>IFERROR(VLOOKUP($A706,'BTC-Web'!$A$2:$H$10000,2,0),"")</f>
        <v/>
      </c>
      <c r="D706" s="2"/>
      <c r="F706" s="2"/>
      <c r="I706">
        <f>ROW()</f>
        <v>706</v>
      </c>
      <c r="N706">
        <f>VLOOKUP(A706,Tbills!$B$4:$C$10000,2,1)</f>
        <v>0.1</v>
      </c>
    </row>
    <row r="707" spans="1:14">
      <c r="A707" s="1">
        <v>41192</v>
      </c>
      <c r="B707" t="str">
        <f>IFERROR(VLOOKUP($A707,'BTC-Web'!$A$2:$H$10000,2,0),"")</f>
        <v/>
      </c>
      <c r="D707" s="2"/>
      <c r="F707" s="2"/>
      <c r="I707">
        <f>ROW()</f>
        <v>707</v>
      </c>
      <c r="N707">
        <f>VLOOKUP(A707,Tbills!$B$4:$C$10000,2,1)</f>
        <v>0.1</v>
      </c>
    </row>
    <row r="708" spans="1:14">
      <c r="A708" s="1">
        <v>41193</v>
      </c>
      <c r="B708" t="str">
        <f>IFERROR(VLOOKUP($A708,'BTC-Web'!$A$2:$H$10000,2,0),"")</f>
        <v/>
      </c>
      <c r="D708" s="2"/>
      <c r="F708" s="2"/>
      <c r="I708">
        <f>ROW()</f>
        <v>708</v>
      </c>
      <c r="N708">
        <f>VLOOKUP(A708,Tbills!$B$4:$C$10000,2,1)</f>
        <v>0.1</v>
      </c>
    </row>
    <row r="709" spans="1:14">
      <c r="A709" s="1">
        <v>41194</v>
      </c>
      <c r="B709" t="str">
        <f>IFERROR(VLOOKUP($A709,'BTC-Web'!$A$2:$H$10000,2,0),"")</f>
        <v/>
      </c>
      <c r="D709" s="2"/>
      <c r="F709" s="2"/>
      <c r="I709">
        <f>ROW()</f>
        <v>709</v>
      </c>
      <c r="N709">
        <f>VLOOKUP(A709,Tbills!$B$4:$C$10000,2,1)</f>
        <v>0.1</v>
      </c>
    </row>
    <row r="710" spans="1:14">
      <c r="A710" s="1">
        <v>41197</v>
      </c>
      <c r="B710" t="str">
        <f>IFERROR(VLOOKUP($A710,'BTC-Web'!$A$2:$H$10000,2,0),"")</f>
        <v/>
      </c>
      <c r="D710" s="2"/>
      <c r="F710" s="2"/>
      <c r="I710">
        <f>ROW()</f>
        <v>710</v>
      </c>
      <c r="N710">
        <f>VLOOKUP(A710,Tbills!$B$4:$C$10000,2,1)</f>
        <v>0.11</v>
      </c>
    </row>
    <row r="711" spans="1:14">
      <c r="A711" s="1">
        <v>41198</v>
      </c>
      <c r="B711" t="str">
        <f>IFERROR(VLOOKUP($A711,'BTC-Web'!$A$2:$H$10000,2,0),"")</f>
        <v/>
      </c>
      <c r="D711" s="2"/>
      <c r="F711" s="2"/>
      <c r="I711">
        <f>ROW()</f>
        <v>711</v>
      </c>
      <c r="N711">
        <f>VLOOKUP(A711,Tbills!$B$4:$C$10000,2,1)</f>
        <v>0.11</v>
      </c>
    </row>
    <row r="712" spans="1:14">
      <c r="A712" s="1">
        <v>41199</v>
      </c>
      <c r="B712" t="str">
        <f>IFERROR(VLOOKUP($A712,'BTC-Web'!$A$2:$H$10000,2,0),"")</f>
        <v/>
      </c>
      <c r="D712" s="2"/>
      <c r="F712" s="2"/>
      <c r="I712">
        <f>ROW()</f>
        <v>712</v>
      </c>
      <c r="N712">
        <f>VLOOKUP(A712,Tbills!$B$4:$C$10000,2,1)</f>
        <v>0.11</v>
      </c>
    </row>
    <row r="713" spans="1:14">
      <c r="A713" s="1">
        <v>41200</v>
      </c>
      <c r="B713" t="str">
        <f>IFERROR(VLOOKUP($A713,'BTC-Web'!$A$2:$H$10000,2,0),"")</f>
        <v/>
      </c>
      <c r="D713" s="2"/>
      <c r="F713" s="2"/>
      <c r="I713">
        <f>ROW()</f>
        <v>713</v>
      </c>
      <c r="N713">
        <f>VLOOKUP(A713,Tbills!$B$4:$C$10000,2,1)</f>
        <v>0.11</v>
      </c>
    </row>
    <row r="714" spans="1:14">
      <c r="A714" s="1">
        <v>41201</v>
      </c>
      <c r="B714" t="str">
        <f>IFERROR(VLOOKUP($A714,'BTC-Web'!$A$2:$H$10000,2,0),"")</f>
        <v/>
      </c>
      <c r="D714" s="2"/>
      <c r="F714" s="2"/>
      <c r="I714">
        <f>ROW()</f>
        <v>714</v>
      </c>
      <c r="N714">
        <f>VLOOKUP(A714,Tbills!$B$4:$C$10000,2,1)</f>
        <v>0.11</v>
      </c>
    </row>
    <row r="715" spans="1:14">
      <c r="A715" s="1">
        <v>41204</v>
      </c>
      <c r="B715" t="str">
        <f>IFERROR(VLOOKUP($A715,'BTC-Web'!$A$2:$H$10000,2,0),"")</f>
        <v/>
      </c>
      <c r="D715" s="2"/>
      <c r="F715" s="2"/>
      <c r="I715">
        <f>ROW()</f>
        <v>715</v>
      </c>
      <c r="N715">
        <f>VLOOKUP(A715,Tbills!$B$4:$C$10000,2,1)</f>
        <v>0.1</v>
      </c>
    </row>
    <row r="716" spans="1:14">
      <c r="A716" s="1">
        <v>41205</v>
      </c>
      <c r="B716" t="str">
        <f>IFERROR(VLOOKUP($A716,'BTC-Web'!$A$2:$H$10000,2,0),"")</f>
        <v/>
      </c>
      <c r="D716" s="2"/>
      <c r="F716" s="2"/>
      <c r="I716">
        <f>ROW()</f>
        <v>716</v>
      </c>
      <c r="N716">
        <f>VLOOKUP(A716,Tbills!$B$4:$C$10000,2,1)</f>
        <v>0.1</v>
      </c>
    </row>
    <row r="717" spans="1:14">
      <c r="A717" s="1">
        <v>41206</v>
      </c>
      <c r="B717" t="str">
        <f>IFERROR(VLOOKUP($A717,'BTC-Web'!$A$2:$H$10000,2,0),"")</f>
        <v/>
      </c>
      <c r="D717" s="2"/>
      <c r="F717" s="2"/>
      <c r="I717">
        <f>ROW()</f>
        <v>717</v>
      </c>
      <c r="N717">
        <f>VLOOKUP(A717,Tbills!$B$4:$C$10000,2,1)</f>
        <v>0.1</v>
      </c>
    </row>
    <row r="718" spans="1:14">
      <c r="A718" s="1">
        <v>41207</v>
      </c>
      <c r="B718" t="str">
        <f>IFERROR(VLOOKUP($A718,'BTC-Web'!$A$2:$H$10000,2,0),"")</f>
        <v/>
      </c>
      <c r="D718" s="2"/>
      <c r="F718" s="2"/>
      <c r="I718">
        <f>ROW()</f>
        <v>718</v>
      </c>
      <c r="N718">
        <f>VLOOKUP(A718,Tbills!$B$4:$C$10000,2,1)</f>
        <v>0.1</v>
      </c>
    </row>
    <row r="719" spans="1:14">
      <c r="A719" s="10">
        <v>41208</v>
      </c>
      <c r="B719" t="str">
        <f>IFERROR(VLOOKUP($A719,'BTC-Web'!$A$2:$H$10000,2,0),"")</f>
        <v/>
      </c>
      <c r="D719" s="2"/>
      <c r="F719" s="2"/>
      <c r="I719">
        <f>ROW()</f>
        <v>719</v>
      </c>
      <c r="N719">
        <f>VLOOKUP(A719,Tbills!$B$4:$C$10000,2,1)</f>
        <v>0.1</v>
      </c>
    </row>
    <row r="720" spans="1:14">
      <c r="A720" s="10">
        <v>41213</v>
      </c>
      <c r="B720" t="str">
        <f>IFERROR(VLOOKUP($A720,'BTC-Web'!$A$2:$H$10000,2,0),"")</f>
        <v/>
      </c>
      <c r="D720" s="2"/>
      <c r="F720" s="2"/>
      <c r="I720">
        <f>ROW()</f>
        <v>720</v>
      </c>
      <c r="N720">
        <f>VLOOKUP(A720,Tbills!$B$4:$C$10000,2,1)</f>
        <v>0.13</v>
      </c>
    </row>
    <row r="721" spans="1:14">
      <c r="A721" s="1">
        <v>41214</v>
      </c>
      <c r="B721" t="str">
        <f>IFERROR(VLOOKUP($A721,'BTC-Web'!$A$2:$H$10000,2,0),"")</f>
        <v/>
      </c>
      <c r="D721" s="2"/>
      <c r="F721" s="2"/>
      <c r="I721">
        <f>ROW()</f>
        <v>721</v>
      </c>
      <c r="N721">
        <f>VLOOKUP(A721,Tbills!$B$4:$C$10000,2,1)</f>
        <v>0.13</v>
      </c>
    </row>
    <row r="722" spans="1:14">
      <c r="A722" s="1">
        <v>41215</v>
      </c>
      <c r="B722" t="str">
        <f>IFERROR(VLOOKUP($A722,'BTC-Web'!$A$2:$H$10000,2,0),"")</f>
        <v/>
      </c>
      <c r="D722" s="2"/>
      <c r="F722" s="2"/>
      <c r="I722">
        <f>ROW()</f>
        <v>722</v>
      </c>
      <c r="N722">
        <f>VLOOKUP(A722,Tbills!$B$4:$C$10000,2,1)</f>
        <v>0.13</v>
      </c>
    </row>
    <row r="723" spans="1:14">
      <c r="A723" s="1">
        <v>41218</v>
      </c>
      <c r="B723" t="str">
        <f>IFERROR(VLOOKUP($A723,'BTC-Web'!$A$2:$H$10000,2,0),"")</f>
        <v/>
      </c>
      <c r="D723" s="2"/>
      <c r="F723" s="2"/>
      <c r="I723">
        <f>ROW()</f>
        <v>723</v>
      </c>
      <c r="N723">
        <f>VLOOKUP(A723,Tbills!$B$4:$C$10000,2,1)</f>
        <v>0.11</v>
      </c>
    </row>
    <row r="724" spans="1:14">
      <c r="A724" s="1">
        <v>41219</v>
      </c>
      <c r="B724" t="str">
        <f>IFERROR(VLOOKUP($A724,'BTC-Web'!$A$2:$H$10000,2,0),"")</f>
        <v/>
      </c>
      <c r="D724" s="2"/>
      <c r="F724" s="2"/>
      <c r="I724">
        <f>ROW()</f>
        <v>724</v>
      </c>
      <c r="N724">
        <f>VLOOKUP(A724,Tbills!$B$4:$C$10000,2,1)</f>
        <v>0.11</v>
      </c>
    </row>
    <row r="725" spans="1:14">
      <c r="A725" s="1">
        <v>41220</v>
      </c>
      <c r="B725" t="str">
        <f>IFERROR(VLOOKUP($A725,'BTC-Web'!$A$2:$H$10000,2,0),"")</f>
        <v/>
      </c>
      <c r="D725" s="2"/>
      <c r="F725" s="2"/>
      <c r="I725">
        <f>ROW()</f>
        <v>725</v>
      </c>
      <c r="N725">
        <f>VLOOKUP(A725,Tbills!$B$4:$C$10000,2,1)</f>
        <v>0.11</v>
      </c>
    </row>
    <row r="726" spans="1:14">
      <c r="A726" s="1">
        <v>41221</v>
      </c>
      <c r="B726" t="str">
        <f>IFERROR(VLOOKUP($A726,'BTC-Web'!$A$2:$H$10000,2,0),"")</f>
        <v/>
      </c>
      <c r="D726" s="2"/>
      <c r="F726" s="2"/>
      <c r="I726">
        <f>ROW()</f>
        <v>726</v>
      </c>
      <c r="N726">
        <f>VLOOKUP(A726,Tbills!$B$4:$C$10000,2,1)</f>
        <v>0.11</v>
      </c>
    </row>
    <row r="727" spans="1:14">
      <c r="A727" s="1">
        <v>41222</v>
      </c>
      <c r="B727" t="str">
        <f>IFERROR(VLOOKUP($A727,'BTC-Web'!$A$2:$H$10000,2,0),"")</f>
        <v/>
      </c>
      <c r="D727" s="2"/>
      <c r="F727" s="2"/>
      <c r="I727">
        <f>ROW()</f>
        <v>727</v>
      </c>
      <c r="N727">
        <f>VLOOKUP(A727,Tbills!$B$4:$C$10000,2,1)</f>
        <v>0.11</v>
      </c>
    </row>
    <row r="728" spans="1:14">
      <c r="A728" s="1">
        <v>41225</v>
      </c>
      <c r="B728" t="str">
        <f>IFERROR(VLOOKUP($A728,'BTC-Web'!$A$2:$H$10000,2,0),"")</f>
        <v/>
      </c>
      <c r="D728" s="2"/>
      <c r="F728" s="2"/>
      <c r="I728">
        <f>ROW()</f>
        <v>728</v>
      </c>
      <c r="N728">
        <f>VLOOKUP(A728,Tbills!$B$4:$C$10000,2,1)</f>
        <v>0.11</v>
      </c>
    </row>
    <row r="729" spans="1:14">
      <c r="A729" s="1">
        <v>41226</v>
      </c>
      <c r="B729" t="str">
        <f>IFERROR(VLOOKUP($A729,'BTC-Web'!$A$2:$H$10000,2,0),"")</f>
        <v/>
      </c>
      <c r="D729" s="2"/>
      <c r="F729" s="2"/>
      <c r="I729">
        <f>ROW()</f>
        <v>729</v>
      </c>
      <c r="N729">
        <f>VLOOKUP(A729,Tbills!$B$4:$C$10000,2,1)</f>
        <v>0.11</v>
      </c>
    </row>
    <row r="730" spans="1:14">
      <c r="A730" s="1">
        <v>41227</v>
      </c>
      <c r="B730" t="str">
        <f>IFERROR(VLOOKUP($A730,'BTC-Web'!$A$2:$H$10000,2,0),"")</f>
        <v/>
      </c>
      <c r="D730" s="2"/>
      <c r="F730" s="2"/>
      <c r="I730">
        <f>ROW()</f>
        <v>730</v>
      </c>
      <c r="N730">
        <f>VLOOKUP(A730,Tbills!$B$4:$C$10000,2,1)</f>
        <v>0.11</v>
      </c>
    </row>
    <row r="731" spans="1:14">
      <c r="A731" s="1">
        <v>41228</v>
      </c>
      <c r="B731" t="str">
        <f>IFERROR(VLOOKUP($A731,'BTC-Web'!$A$2:$H$10000,2,0),"")</f>
        <v/>
      </c>
      <c r="D731" s="2"/>
      <c r="F731" s="2"/>
      <c r="I731">
        <f>ROW()</f>
        <v>731</v>
      </c>
      <c r="N731">
        <f>VLOOKUP(A731,Tbills!$B$4:$C$10000,2,1)</f>
        <v>0.11</v>
      </c>
    </row>
    <row r="732" spans="1:14">
      <c r="A732" s="1">
        <v>41229</v>
      </c>
      <c r="B732" t="str">
        <f>IFERROR(VLOOKUP($A732,'BTC-Web'!$A$2:$H$10000,2,0),"")</f>
        <v/>
      </c>
      <c r="D732" s="2"/>
      <c r="F732" s="2"/>
      <c r="I732">
        <f>ROW()</f>
        <v>732</v>
      </c>
      <c r="N732">
        <f>VLOOKUP(A732,Tbills!$B$4:$C$10000,2,1)</f>
        <v>0.11</v>
      </c>
    </row>
    <row r="733" spans="1:14">
      <c r="A733" s="1">
        <v>41232</v>
      </c>
      <c r="B733" t="str">
        <f>IFERROR(VLOOKUP($A733,'BTC-Web'!$A$2:$H$10000,2,0),"")</f>
        <v/>
      </c>
      <c r="D733" s="2"/>
      <c r="F733" s="2"/>
      <c r="I733">
        <f>ROW()</f>
        <v>733</v>
      </c>
      <c r="N733">
        <f>VLOOKUP(A733,Tbills!$B$4:$C$10000,2,1)</f>
        <v>0.09</v>
      </c>
    </row>
    <row r="734" spans="1:14">
      <c r="A734" s="1">
        <v>41233</v>
      </c>
      <c r="B734" t="str">
        <f>IFERROR(VLOOKUP($A734,'BTC-Web'!$A$2:$H$10000,2,0),"")</f>
        <v/>
      </c>
      <c r="D734" s="2"/>
      <c r="F734" s="2"/>
      <c r="I734">
        <f>ROW()</f>
        <v>734</v>
      </c>
      <c r="N734">
        <f>VLOOKUP(A734,Tbills!$B$4:$C$10000,2,1)</f>
        <v>0.09</v>
      </c>
    </row>
    <row r="735" spans="1:14">
      <c r="A735" s="1">
        <v>41234</v>
      </c>
      <c r="B735" t="str">
        <f>IFERROR(VLOOKUP($A735,'BTC-Web'!$A$2:$H$10000,2,0),"")</f>
        <v/>
      </c>
      <c r="D735" s="2"/>
      <c r="F735" s="2"/>
      <c r="I735">
        <f>ROW()</f>
        <v>735</v>
      </c>
      <c r="N735">
        <f>VLOOKUP(A735,Tbills!$B$4:$C$10000,2,1)</f>
        <v>0.09</v>
      </c>
    </row>
    <row r="736" spans="1:14">
      <c r="A736" s="1">
        <v>41236</v>
      </c>
      <c r="B736" t="str">
        <f>IFERROR(VLOOKUP($A736,'BTC-Web'!$A$2:$H$10000,2,0),"")</f>
        <v/>
      </c>
      <c r="D736" s="2"/>
      <c r="F736" s="2"/>
      <c r="I736">
        <f>ROW()</f>
        <v>736</v>
      </c>
      <c r="N736">
        <f>VLOOKUP(A736,Tbills!$B$4:$C$10000,2,1)</f>
        <v>0.09</v>
      </c>
    </row>
    <row r="737" spans="1:14">
      <c r="A737" s="1">
        <v>41239</v>
      </c>
      <c r="B737" t="str">
        <f>IFERROR(VLOOKUP($A737,'BTC-Web'!$A$2:$H$10000,2,0),"")</f>
        <v/>
      </c>
      <c r="D737" s="2"/>
      <c r="F737" s="2"/>
      <c r="I737">
        <f>ROW()</f>
        <v>737</v>
      </c>
      <c r="N737">
        <f>VLOOKUP(A737,Tbills!$B$4:$C$10000,2,1)</f>
        <v>0.1</v>
      </c>
    </row>
    <row r="738" spans="1:14">
      <c r="A738" s="1">
        <v>41240</v>
      </c>
      <c r="B738" t="str">
        <f>IFERROR(VLOOKUP($A738,'BTC-Web'!$A$2:$H$10000,2,0),"")</f>
        <v/>
      </c>
      <c r="D738" s="2"/>
      <c r="F738" s="2"/>
      <c r="I738">
        <f>ROW()</f>
        <v>738</v>
      </c>
      <c r="N738">
        <f>VLOOKUP(A738,Tbills!$B$4:$C$10000,2,1)</f>
        <v>0.1</v>
      </c>
    </row>
    <row r="739" spans="1:14">
      <c r="A739" s="1">
        <v>41241</v>
      </c>
      <c r="B739" t="str">
        <f>IFERROR(VLOOKUP($A739,'BTC-Web'!$A$2:$H$10000,2,0),"")</f>
        <v/>
      </c>
      <c r="D739" s="2"/>
      <c r="F739" s="2"/>
      <c r="I739">
        <f>ROW()</f>
        <v>739</v>
      </c>
      <c r="N739">
        <f>VLOOKUP(A739,Tbills!$B$4:$C$10000,2,1)</f>
        <v>0.1</v>
      </c>
    </row>
    <row r="740" spans="1:14">
      <c r="A740" s="1">
        <v>41242</v>
      </c>
      <c r="B740" t="str">
        <f>IFERROR(VLOOKUP($A740,'BTC-Web'!$A$2:$H$10000,2,0),"")</f>
        <v/>
      </c>
      <c r="D740" s="2"/>
      <c r="F740" s="2"/>
      <c r="I740">
        <f>ROW()</f>
        <v>740</v>
      </c>
      <c r="N740">
        <f>VLOOKUP(A740,Tbills!$B$4:$C$10000,2,1)</f>
        <v>0.1</v>
      </c>
    </row>
    <row r="741" spans="1:14">
      <c r="A741" s="1">
        <v>41243</v>
      </c>
      <c r="B741" t="str">
        <f>IFERROR(VLOOKUP($A741,'BTC-Web'!$A$2:$H$10000,2,0),"")</f>
        <v/>
      </c>
      <c r="D741" s="2"/>
      <c r="F741" s="2"/>
      <c r="I741">
        <f>ROW()</f>
        <v>741</v>
      </c>
      <c r="N741">
        <f>VLOOKUP(A741,Tbills!$B$4:$C$10000,2,1)</f>
        <v>0.1</v>
      </c>
    </row>
    <row r="742" spans="1:14">
      <c r="A742" s="1">
        <v>41246</v>
      </c>
      <c r="B742" t="str">
        <f>IFERROR(VLOOKUP($A742,'BTC-Web'!$A$2:$H$10000,2,0),"")</f>
        <v/>
      </c>
      <c r="D742" s="2"/>
      <c r="F742" s="2"/>
      <c r="I742">
        <f>ROW()</f>
        <v>742</v>
      </c>
      <c r="N742">
        <f>VLOOKUP(A742,Tbills!$B$4:$C$10000,2,1)</f>
        <v>0.09</v>
      </c>
    </row>
    <row r="743" spans="1:14">
      <c r="A743" s="1">
        <v>41247</v>
      </c>
      <c r="B743" t="str">
        <f>IFERROR(VLOOKUP($A743,'BTC-Web'!$A$2:$H$10000,2,0),"")</f>
        <v/>
      </c>
      <c r="D743" s="2"/>
      <c r="F743" s="2"/>
      <c r="I743">
        <f>ROW()</f>
        <v>743</v>
      </c>
      <c r="N743">
        <f>VLOOKUP(A743,Tbills!$B$4:$C$10000,2,1)</f>
        <v>0.09</v>
      </c>
    </row>
    <row r="744" spans="1:14">
      <c r="A744" s="1">
        <v>41248</v>
      </c>
      <c r="B744" t="str">
        <f>IFERROR(VLOOKUP($A744,'BTC-Web'!$A$2:$H$10000,2,0),"")</f>
        <v/>
      </c>
      <c r="D744" s="2"/>
      <c r="F744" s="2"/>
      <c r="I744">
        <f>ROW()</f>
        <v>744</v>
      </c>
      <c r="N744">
        <f>VLOOKUP(A744,Tbills!$B$4:$C$10000,2,1)</f>
        <v>0.09</v>
      </c>
    </row>
    <row r="745" spans="1:14">
      <c r="A745" s="1">
        <v>41249</v>
      </c>
      <c r="B745" t="str">
        <f>IFERROR(VLOOKUP($A745,'BTC-Web'!$A$2:$H$10000,2,0),"")</f>
        <v/>
      </c>
      <c r="D745" s="2"/>
      <c r="F745" s="2"/>
      <c r="I745">
        <f>ROW()</f>
        <v>745</v>
      </c>
      <c r="N745">
        <f>VLOOKUP(A745,Tbills!$B$4:$C$10000,2,1)</f>
        <v>0.09</v>
      </c>
    </row>
    <row r="746" spans="1:14">
      <c r="A746" s="1">
        <v>41250</v>
      </c>
      <c r="B746" t="str">
        <f>IFERROR(VLOOKUP($A746,'BTC-Web'!$A$2:$H$10000,2,0),"")</f>
        <v/>
      </c>
      <c r="D746" s="2"/>
      <c r="F746" s="2"/>
      <c r="I746">
        <f>ROW()</f>
        <v>746</v>
      </c>
      <c r="N746">
        <f>VLOOKUP(A746,Tbills!$B$4:$C$10000,2,1)</f>
        <v>0.09</v>
      </c>
    </row>
    <row r="747" spans="1:14">
      <c r="A747" s="1">
        <v>41253</v>
      </c>
      <c r="B747" t="str">
        <f>IFERROR(VLOOKUP($A747,'BTC-Web'!$A$2:$H$10000,2,0),"")</f>
        <v/>
      </c>
      <c r="D747" s="2"/>
      <c r="F747" s="2"/>
      <c r="I747">
        <f>ROW()</f>
        <v>747</v>
      </c>
      <c r="N747">
        <f>VLOOKUP(A747,Tbills!$B$4:$C$10000,2,1)</f>
        <v>0.09</v>
      </c>
    </row>
    <row r="748" spans="1:14">
      <c r="A748" s="1">
        <v>41254</v>
      </c>
      <c r="B748" t="str">
        <f>IFERROR(VLOOKUP($A748,'BTC-Web'!$A$2:$H$10000,2,0),"")</f>
        <v/>
      </c>
      <c r="D748" s="2"/>
      <c r="F748" s="2"/>
      <c r="I748">
        <f>ROW()</f>
        <v>748</v>
      </c>
      <c r="N748">
        <f>VLOOKUP(A748,Tbills!$B$4:$C$10000,2,1)</f>
        <v>0.09</v>
      </c>
    </row>
    <row r="749" spans="1:14">
      <c r="A749" s="1">
        <v>41255</v>
      </c>
      <c r="B749" t="str">
        <f>IFERROR(VLOOKUP($A749,'BTC-Web'!$A$2:$H$10000,2,0),"")</f>
        <v/>
      </c>
      <c r="D749" s="2"/>
      <c r="F749" s="2"/>
      <c r="I749">
        <f>ROW()</f>
        <v>749</v>
      </c>
      <c r="N749">
        <f>VLOOKUP(A749,Tbills!$B$4:$C$10000,2,1)</f>
        <v>0.09</v>
      </c>
    </row>
    <row r="750" spans="1:14">
      <c r="A750" s="1">
        <v>41256</v>
      </c>
      <c r="B750" t="str">
        <f>IFERROR(VLOOKUP($A750,'BTC-Web'!$A$2:$H$10000,2,0),"")</f>
        <v/>
      </c>
      <c r="D750" s="2"/>
      <c r="F750" s="2"/>
      <c r="I750">
        <f>ROW()</f>
        <v>750</v>
      </c>
      <c r="N750">
        <f>VLOOKUP(A750,Tbills!$B$4:$C$10000,2,1)</f>
        <v>0.09</v>
      </c>
    </row>
    <row r="751" spans="1:14">
      <c r="A751" s="1">
        <v>41257</v>
      </c>
      <c r="B751" t="str">
        <f>IFERROR(VLOOKUP($A751,'BTC-Web'!$A$2:$H$10000,2,0),"")</f>
        <v/>
      </c>
      <c r="D751" s="2"/>
      <c r="F751" s="2"/>
      <c r="I751">
        <f>ROW()</f>
        <v>751</v>
      </c>
      <c r="N751">
        <f>VLOOKUP(A751,Tbills!$B$4:$C$10000,2,1)</f>
        <v>0.09</v>
      </c>
    </row>
    <row r="752" spans="1:14">
      <c r="A752" s="1">
        <v>41260</v>
      </c>
      <c r="B752" t="str">
        <f>IFERROR(VLOOKUP($A752,'BTC-Web'!$A$2:$H$10000,2,0),"")</f>
        <v/>
      </c>
      <c r="D752" s="2"/>
      <c r="F752" s="2"/>
      <c r="I752">
        <f>ROW()</f>
        <v>752</v>
      </c>
      <c r="N752">
        <f>VLOOKUP(A752,Tbills!$B$4:$C$10000,2,1)</f>
        <v>0.04</v>
      </c>
    </row>
    <row r="753" spans="1:14">
      <c r="A753" s="1">
        <v>41261</v>
      </c>
      <c r="B753" t="str">
        <f>IFERROR(VLOOKUP($A753,'BTC-Web'!$A$2:$H$10000,2,0),"")</f>
        <v/>
      </c>
      <c r="D753" s="2"/>
      <c r="F753" s="2"/>
      <c r="I753">
        <f>ROW()</f>
        <v>753</v>
      </c>
      <c r="N753">
        <f>VLOOKUP(A753,Tbills!$B$4:$C$10000,2,1)</f>
        <v>0.04</v>
      </c>
    </row>
    <row r="754" spans="1:14">
      <c r="A754" s="1">
        <v>41262</v>
      </c>
      <c r="B754" t="str">
        <f>IFERROR(VLOOKUP($A754,'BTC-Web'!$A$2:$H$10000,2,0),"")</f>
        <v/>
      </c>
      <c r="D754" s="2"/>
      <c r="F754" s="2"/>
      <c r="I754">
        <f>ROW()</f>
        <v>754</v>
      </c>
      <c r="N754">
        <f>VLOOKUP(A754,Tbills!$B$4:$C$10000,2,1)</f>
        <v>0.04</v>
      </c>
    </row>
    <row r="755" spans="1:14">
      <c r="A755" s="1">
        <v>41263</v>
      </c>
      <c r="B755" t="str">
        <f>IFERROR(VLOOKUP($A755,'BTC-Web'!$A$2:$H$10000,2,0),"")</f>
        <v/>
      </c>
      <c r="D755" s="2"/>
      <c r="F755" s="2"/>
      <c r="I755">
        <f>ROW()</f>
        <v>755</v>
      </c>
      <c r="N755">
        <f>VLOOKUP(A755,Tbills!$B$4:$C$10000,2,1)</f>
        <v>0.04</v>
      </c>
    </row>
    <row r="756" spans="1:14">
      <c r="A756" s="1">
        <v>41264</v>
      </c>
      <c r="B756" t="str">
        <f>IFERROR(VLOOKUP($A756,'BTC-Web'!$A$2:$H$10000,2,0),"")</f>
        <v/>
      </c>
      <c r="D756" s="2"/>
      <c r="F756" s="2"/>
      <c r="I756">
        <f>ROW()</f>
        <v>756</v>
      </c>
      <c r="N756">
        <f>VLOOKUP(A756,Tbills!$B$4:$C$10000,2,1)</f>
        <v>0.04</v>
      </c>
    </row>
    <row r="757" spans="1:14">
      <c r="A757" s="1">
        <v>41267</v>
      </c>
      <c r="B757" t="str">
        <f>IFERROR(VLOOKUP($A757,'BTC-Web'!$A$2:$H$10000,2,0),"")</f>
        <v/>
      </c>
      <c r="D757" s="2"/>
      <c r="F757" s="2"/>
      <c r="I757">
        <f>ROW()</f>
        <v>757</v>
      </c>
      <c r="N757">
        <f>VLOOKUP(A757,Tbills!$B$4:$C$10000,2,1)</f>
        <v>0.04</v>
      </c>
    </row>
    <row r="758" spans="1:14">
      <c r="A758" s="1">
        <v>41269</v>
      </c>
      <c r="B758" t="str">
        <f>IFERROR(VLOOKUP($A758,'BTC-Web'!$A$2:$H$10000,2,0),"")</f>
        <v/>
      </c>
      <c r="D758" s="2"/>
      <c r="F758" s="2"/>
      <c r="I758">
        <f>ROW()</f>
        <v>758</v>
      </c>
      <c r="N758">
        <f>VLOOKUP(A758,Tbills!$B$4:$C$10000,2,1)</f>
        <v>0.09</v>
      </c>
    </row>
    <row r="759" spans="1:14">
      <c r="A759" s="1">
        <v>41270</v>
      </c>
      <c r="B759" t="str">
        <f>IFERROR(VLOOKUP($A759,'BTC-Web'!$A$2:$H$10000,2,0),"")</f>
        <v/>
      </c>
      <c r="D759" s="2"/>
      <c r="F759" s="2"/>
      <c r="I759">
        <f>ROW()</f>
        <v>759</v>
      </c>
      <c r="N759">
        <f>VLOOKUP(A759,Tbills!$B$4:$C$10000,2,1)</f>
        <v>0.09</v>
      </c>
    </row>
    <row r="760" spans="1:14">
      <c r="A760" s="1">
        <v>41271</v>
      </c>
      <c r="B760" t="str">
        <f>IFERROR(VLOOKUP($A760,'BTC-Web'!$A$2:$H$10000,2,0),"")</f>
        <v/>
      </c>
      <c r="D760" s="2"/>
      <c r="F760" s="2"/>
      <c r="I760">
        <f>ROW()</f>
        <v>760</v>
      </c>
      <c r="N760">
        <f>VLOOKUP(A760,Tbills!$B$4:$C$10000,2,1)</f>
        <v>0.09</v>
      </c>
    </row>
    <row r="761" spans="1:14">
      <c r="A761" s="1">
        <v>41274</v>
      </c>
      <c r="B761" t="str">
        <f>IFERROR(VLOOKUP($A761,'BTC-Web'!$A$2:$H$10000,2,0),"")</f>
        <v/>
      </c>
      <c r="D761" s="2"/>
      <c r="F761" s="2"/>
      <c r="I761">
        <f>ROW()</f>
        <v>761</v>
      </c>
      <c r="N761">
        <f>VLOOKUP(A761,Tbills!$B$4:$C$10000,2,1)</f>
        <v>0.09</v>
      </c>
    </row>
    <row r="762" spans="1:14">
      <c r="A762" s="1">
        <v>41276</v>
      </c>
      <c r="B762" t="str">
        <f>IFERROR(VLOOKUP($A762,'BTC-Web'!$A$2:$H$10000,2,0),"")</f>
        <v/>
      </c>
      <c r="D762" s="2"/>
      <c r="F762" s="2"/>
      <c r="I762">
        <f>ROW()</f>
        <v>762</v>
      </c>
      <c r="N762">
        <f>VLOOKUP(A762,Tbills!$B$4:$C$10000,2,1)</f>
        <v>7.4999999999999997E-2</v>
      </c>
    </row>
    <row r="763" spans="1:14">
      <c r="A763" s="1">
        <v>41277</v>
      </c>
      <c r="B763" t="str">
        <f>IFERROR(VLOOKUP($A763,'BTC-Web'!$A$2:$H$10000,2,0),"")</f>
        <v/>
      </c>
      <c r="D763" s="2"/>
      <c r="F763" s="2"/>
      <c r="I763">
        <f>ROW()</f>
        <v>763</v>
      </c>
      <c r="N763">
        <f>VLOOKUP(A763,Tbills!$B$4:$C$10000,2,1)</f>
        <v>7.4999999999999997E-2</v>
      </c>
    </row>
    <row r="764" spans="1:14">
      <c r="A764" s="1">
        <v>41278</v>
      </c>
      <c r="B764" t="str">
        <f>IFERROR(VLOOKUP($A764,'BTC-Web'!$A$2:$H$10000,2,0),"")</f>
        <v/>
      </c>
      <c r="D764" s="2"/>
      <c r="F764" s="2"/>
      <c r="I764">
        <f>ROW()</f>
        <v>764</v>
      </c>
      <c r="N764">
        <f>VLOOKUP(A764,Tbills!$B$4:$C$10000,2,1)</f>
        <v>7.4999999999999997E-2</v>
      </c>
    </row>
    <row r="765" spans="1:14">
      <c r="A765" s="1">
        <v>41281</v>
      </c>
      <c r="B765" t="str">
        <f>IFERROR(VLOOKUP($A765,'BTC-Web'!$A$2:$H$10000,2,0),"")</f>
        <v/>
      </c>
      <c r="D765" s="2"/>
      <c r="F765" s="2"/>
      <c r="I765">
        <f>ROW()</f>
        <v>765</v>
      </c>
      <c r="N765">
        <f>VLOOKUP(A765,Tbills!$B$4:$C$10000,2,1)</f>
        <v>6.5000000000000002E-2</v>
      </c>
    </row>
    <row r="766" spans="1:14">
      <c r="A766" s="1">
        <v>41282</v>
      </c>
      <c r="B766" t="str">
        <f>IFERROR(VLOOKUP($A766,'BTC-Web'!$A$2:$H$10000,2,0),"")</f>
        <v/>
      </c>
      <c r="D766" s="2"/>
      <c r="F766" s="2"/>
      <c r="I766">
        <f>ROW()</f>
        <v>766</v>
      </c>
      <c r="N766">
        <f>VLOOKUP(A766,Tbills!$B$4:$C$10000,2,1)</f>
        <v>6.5000000000000002E-2</v>
      </c>
    </row>
    <row r="767" spans="1:14">
      <c r="A767" s="1">
        <v>41283</v>
      </c>
      <c r="B767" t="str">
        <f>IFERROR(VLOOKUP($A767,'BTC-Web'!$A$2:$H$10000,2,0),"")</f>
        <v/>
      </c>
      <c r="D767" s="2"/>
      <c r="F767" s="2"/>
      <c r="I767">
        <f>ROW()</f>
        <v>767</v>
      </c>
      <c r="N767">
        <f>VLOOKUP(A767,Tbills!$B$4:$C$10000,2,1)</f>
        <v>6.5000000000000002E-2</v>
      </c>
    </row>
    <row r="768" spans="1:14">
      <c r="A768" s="1">
        <v>41284</v>
      </c>
      <c r="B768" t="str">
        <f>IFERROR(VLOOKUP($A768,'BTC-Web'!$A$2:$H$10000,2,0),"")</f>
        <v/>
      </c>
      <c r="D768" s="2"/>
      <c r="F768" s="2"/>
      <c r="I768">
        <f>ROW()</f>
        <v>768</v>
      </c>
      <c r="N768">
        <f>VLOOKUP(A768,Tbills!$B$4:$C$10000,2,1)</f>
        <v>6.5000000000000002E-2</v>
      </c>
    </row>
    <row r="769" spans="1:14">
      <c r="A769" s="1">
        <v>41285</v>
      </c>
      <c r="B769" t="str">
        <f>IFERROR(VLOOKUP($A769,'BTC-Web'!$A$2:$H$10000,2,0),"")</f>
        <v/>
      </c>
      <c r="D769" s="2"/>
      <c r="F769" s="2"/>
      <c r="I769">
        <f>ROW()</f>
        <v>769</v>
      </c>
      <c r="N769">
        <f>VLOOKUP(A769,Tbills!$B$4:$C$10000,2,1)</f>
        <v>6.5000000000000002E-2</v>
      </c>
    </row>
    <row r="770" spans="1:14">
      <c r="A770" s="1">
        <v>41288</v>
      </c>
      <c r="B770" t="str">
        <f>IFERROR(VLOOKUP($A770,'BTC-Web'!$A$2:$H$10000,2,0),"")</f>
        <v/>
      </c>
      <c r="D770" s="2"/>
      <c r="F770" s="2"/>
      <c r="I770">
        <f>ROW()</f>
        <v>770</v>
      </c>
      <c r="N770">
        <f>VLOOKUP(A770,Tbills!$B$4:$C$10000,2,1)</f>
        <v>7.4999999999999997E-2</v>
      </c>
    </row>
    <row r="771" spans="1:14">
      <c r="A771" s="1">
        <v>41289</v>
      </c>
      <c r="B771" t="str">
        <f>IFERROR(VLOOKUP($A771,'BTC-Web'!$A$2:$H$10000,2,0),"")</f>
        <v/>
      </c>
      <c r="D771" s="2"/>
      <c r="F771" s="2"/>
      <c r="I771">
        <f>ROW()</f>
        <v>771</v>
      </c>
      <c r="N771">
        <f>VLOOKUP(A771,Tbills!$B$4:$C$10000,2,1)</f>
        <v>7.4999999999999997E-2</v>
      </c>
    </row>
    <row r="772" spans="1:14">
      <c r="A772" s="1">
        <v>41290</v>
      </c>
      <c r="B772" t="str">
        <f>IFERROR(VLOOKUP($A772,'BTC-Web'!$A$2:$H$10000,2,0),"")</f>
        <v/>
      </c>
      <c r="D772" s="2"/>
      <c r="F772" s="2"/>
      <c r="I772">
        <f>ROW()</f>
        <v>772</v>
      </c>
      <c r="N772">
        <f>VLOOKUP(A772,Tbills!$B$4:$C$10000,2,1)</f>
        <v>7.4999999999999997E-2</v>
      </c>
    </row>
    <row r="773" spans="1:14">
      <c r="A773" s="1">
        <v>41291</v>
      </c>
      <c r="B773" t="str">
        <f>IFERROR(VLOOKUP($A773,'BTC-Web'!$A$2:$H$10000,2,0),"")</f>
        <v/>
      </c>
      <c r="D773" s="2"/>
      <c r="F773" s="2"/>
      <c r="I773">
        <f>ROW()</f>
        <v>773</v>
      </c>
      <c r="N773">
        <f>VLOOKUP(A773,Tbills!$B$4:$C$10000,2,1)</f>
        <v>7.4999999999999997E-2</v>
      </c>
    </row>
    <row r="774" spans="1:14">
      <c r="A774" s="1">
        <v>41292</v>
      </c>
      <c r="B774" t="str">
        <f>IFERROR(VLOOKUP($A774,'BTC-Web'!$A$2:$H$10000,2,0),"")</f>
        <v/>
      </c>
      <c r="D774" s="2"/>
      <c r="F774" s="2"/>
      <c r="I774">
        <f>ROW()</f>
        <v>774</v>
      </c>
      <c r="N774">
        <f>VLOOKUP(A774,Tbills!$B$4:$C$10000,2,1)</f>
        <v>7.4999999999999997E-2</v>
      </c>
    </row>
    <row r="775" spans="1:14">
      <c r="A775" s="1">
        <v>41296</v>
      </c>
      <c r="B775" t="str">
        <f>IFERROR(VLOOKUP($A775,'BTC-Web'!$A$2:$H$10000,2,0),"")</f>
        <v/>
      </c>
      <c r="D775" s="2"/>
      <c r="F775" s="2"/>
      <c r="I775">
        <f>ROW()</f>
        <v>775</v>
      </c>
      <c r="N775">
        <f>VLOOKUP(A775,Tbills!$B$4:$C$10000,2,1)</f>
        <v>7.4999999999999997E-2</v>
      </c>
    </row>
    <row r="776" spans="1:14">
      <c r="A776" s="1">
        <v>41297</v>
      </c>
      <c r="B776" t="str">
        <f>IFERROR(VLOOKUP($A776,'BTC-Web'!$A$2:$H$10000,2,0),"")</f>
        <v/>
      </c>
      <c r="D776" s="2"/>
      <c r="F776" s="2"/>
      <c r="I776">
        <f>ROW()</f>
        <v>776</v>
      </c>
      <c r="N776">
        <f>VLOOKUP(A776,Tbills!$B$4:$C$10000,2,1)</f>
        <v>7.4999999999999997E-2</v>
      </c>
    </row>
    <row r="777" spans="1:14">
      <c r="A777" s="1">
        <v>41298</v>
      </c>
      <c r="B777" t="str">
        <f>IFERROR(VLOOKUP($A777,'BTC-Web'!$A$2:$H$10000,2,0),"")</f>
        <v/>
      </c>
      <c r="D777" s="2"/>
      <c r="F777" s="2"/>
      <c r="I777">
        <f>ROW()</f>
        <v>777</v>
      </c>
      <c r="N777">
        <f>VLOOKUP(A777,Tbills!$B$4:$C$10000,2,1)</f>
        <v>7.4999999999999997E-2</v>
      </c>
    </row>
    <row r="778" spans="1:14">
      <c r="A778" s="1">
        <v>41299</v>
      </c>
      <c r="B778" t="str">
        <f>IFERROR(VLOOKUP($A778,'BTC-Web'!$A$2:$H$10000,2,0),"")</f>
        <v/>
      </c>
      <c r="D778" s="2"/>
      <c r="F778" s="2"/>
      <c r="I778">
        <f>ROW()</f>
        <v>778</v>
      </c>
      <c r="N778">
        <f>VLOOKUP(A778,Tbills!$B$4:$C$10000,2,1)</f>
        <v>7.4999999999999997E-2</v>
      </c>
    </row>
    <row r="779" spans="1:14">
      <c r="A779" s="1">
        <v>41302</v>
      </c>
      <c r="B779" t="str">
        <f>IFERROR(VLOOKUP($A779,'BTC-Web'!$A$2:$H$10000,2,0),"")</f>
        <v/>
      </c>
      <c r="D779" s="2"/>
      <c r="F779" s="2"/>
      <c r="I779">
        <f>ROW()</f>
        <v>779</v>
      </c>
      <c r="N779">
        <f>VLOOKUP(A779,Tbills!$B$4:$C$10000,2,1)</f>
        <v>7.4999999999999997E-2</v>
      </c>
    </row>
    <row r="780" spans="1:14">
      <c r="A780" s="1">
        <v>41303</v>
      </c>
      <c r="B780" t="str">
        <f>IFERROR(VLOOKUP($A780,'BTC-Web'!$A$2:$H$10000,2,0),"")</f>
        <v/>
      </c>
      <c r="D780" s="2"/>
      <c r="F780" s="2"/>
      <c r="I780">
        <f>ROW()</f>
        <v>780</v>
      </c>
      <c r="N780">
        <f>VLOOKUP(A780,Tbills!$B$4:$C$10000,2,1)</f>
        <v>7.4999999999999997E-2</v>
      </c>
    </row>
    <row r="781" spans="1:14">
      <c r="A781" s="1">
        <v>41304</v>
      </c>
      <c r="B781" t="str">
        <f>IFERROR(VLOOKUP($A781,'BTC-Web'!$A$2:$H$10000,2,0),"")</f>
        <v/>
      </c>
      <c r="D781" s="2"/>
      <c r="F781" s="2"/>
      <c r="I781">
        <f>ROW()</f>
        <v>781</v>
      </c>
      <c r="N781">
        <f>VLOOKUP(A781,Tbills!$B$4:$C$10000,2,1)</f>
        <v>7.4999999999999997E-2</v>
      </c>
    </row>
    <row r="782" spans="1:14">
      <c r="A782" s="1">
        <v>41305</v>
      </c>
      <c r="B782" t="str">
        <f>IFERROR(VLOOKUP($A782,'BTC-Web'!$A$2:$H$10000,2,0),"")</f>
        <v/>
      </c>
      <c r="D782" s="2"/>
      <c r="F782" s="2"/>
      <c r="I782">
        <f>ROW()</f>
        <v>782</v>
      </c>
      <c r="N782">
        <f>VLOOKUP(A782,Tbills!$B$4:$C$10000,2,1)</f>
        <v>7.4999999999999997E-2</v>
      </c>
    </row>
    <row r="783" spans="1:14">
      <c r="A783" s="1">
        <v>41306</v>
      </c>
      <c r="B783" t="str">
        <f>IFERROR(VLOOKUP($A783,'BTC-Web'!$A$2:$H$10000,2,0),"")</f>
        <v/>
      </c>
      <c r="D783" s="2"/>
      <c r="F783" s="2"/>
      <c r="I783">
        <f>ROW()</f>
        <v>783</v>
      </c>
      <c r="N783">
        <f>VLOOKUP(A783,Tbills!$B$4:$C$10000,2,1)</f>
        <v>7.4999999999999997E-2</v>
      </c>
    </row>
    <row r="784" spans="1:14">
      <c r="A784" s="1">
        <v>41309</v>
      </c>
      <c r="B784" t="str">
        <f>IFERROR(VLOOKUP($A784,'BTC-Web'!$A$2:$H$10000,2,0),"")</f>
        <v/>
      </c>
      <c r="D784" s="2"/>
      <c r="F784" s="2"/>
      <c r="I784">
        <f>ROW()</f>
        <v>784</v>
      </c>
      <c r="N784">
        <f>VLOOKUP(A784,Tbills!$B$4:$C$10000,2,1)</f>
        <v>7.0000000000000007E-2</v>
      </c>
    </row>
    <row r="785" spans="1:14">
      <c r="A785" s="1">
        <v>41310</v>
      </c>
      <c r="B785" t="str">
        <f>IFERROR(VLOOKUP($A785,'BTC-Web'!$A$2:$H$10000,2,0),"")</f>
        <v/>
      </c>
      <c r="D785" s="2"/>
      <c r="F785" s="2"/>
      <c r="I785">
        <f>ROW()</f>
        <v>785</v>
      </c>
      <c r="N785">
        <f>VLOOKUP(A785,Tbills!$B$4:$C$10000,2,1)</f>
        <v>7.0000000000000007E-2</v>
      </c>
    </row>
    <row r="786" spans="1:14">
      <c r="A786" s="1">
        <v>41311</v>
      </c>
      <c r="B786" t="str">
        <f>IFERROR(VLOOKUP($A786,'BTC-Web'!$A$2:$H$10000,2,0),"")</f>
        <v/>
      </c>
      <c r="D786" s="2"/>
      <c r="F786" s="2"/>
      <c r="I786">
        <f>ROW()</f>
        <v>786</v>
      </c>
      <c r="N786">
        <f>VLOOKUP(A786,Tbills!$B$4:$C$10000,2,1)</f>
        <v>7.0000000000000007E-2</v>
      </c>
    </row>
    <row r="787" spans="1:14">
      <c r="A787" s="1">
        <v>41312</v>
      </c>
      <c r="B787" t="str">
        <f>IFERROR(VLOOKUP($A787,'BTC-Web'!$A$2:$H$10000,2,0),"")</f>
        <v/>
      </c>
      <c r="D787" s="2"/>
      <c r="F787" s="2"/>
      <c r="I787">
        <f>ROW()</f>
        <v>787</v>
      </c>
      <c r="N787">
        <f>VLOOKUP(A787,Tbills!$B$4:$C$10000,2,1)</f>
        <v>7.0000000000000007E-2</v>
      </c>
    </row>
    <row r="788" spans="1:14">
      <c r="A788" s="1">
        <v>41313</v>
      </c>
      <c r="B788" t="str">
        <f>IFERROR(VLOOKUP($A788,'BTC-Web'!$A$2:$H$10000,2,0),"")</f>
        <v/>
      </c>
      <c r="D788" s="2"/>
      <c r="F788" s="2"/>
      <c r="I788">
        <f>ROW()</f>
        <v>788</v>
      </c>
      <c r="N788">
        <f>VLOOKUP(A788,Tbills!$B$4:$C$10000,2,1)</f>
        <v>7.0000000000000007E-2</v>
      </c>
    </row>
    <row r="789" spans="1:14">
      <c r="A789" s="1">
        <v>41316</v>
      </c>
      <c r="B789" t="str">
        <f>IFERROR(VLOOKUP($A789,'BTC-Web'!$A$2:$H$10000,2,0),"")</f>
        <v/>
      </c>
      <c r="D789" s="2"/>
      <c r="F789" s="2"/>
      <c r="I789">
        <f>ROW()</f>
        <v>789</v>
      </c>
      <c r="N789">
        <f>VLOOKUP(A789,Tbills!$B$4:$C$10000,2,1)</f>
        <v>8.5000000000000006E-2</v>
      </c>
    </row>
    <row r="790" spans="1:14">
      <c r="A790" s="1">
        <v>41317</v>
      </c>
      <c r="B790" t="str">
        <f>IFERROR(VLOOKUP($A790,'BTC-Web'!$A$2:$H$10000,2,0),"")</f>
        <v/>
      </c>
      <c r="D790" s="2"/>
      <c r="F790" s="2"/>
      <c r="I790">
        <f>ROW()</f>
        <v>790</v>
      </c>
      <c r="N790">
        <f>VLOOKUP(A790,Tbills!$B$4:$C$10000,2,1)</f>
        <v>8.5000000000000006E-2</v>
      </c>
    </row>
    <row r="791" spans="1:14">
      <c r="A791" s="1">
        <v>41318</v>
      </c>
      <c r="B791" t="str">
        <f>IFERROR(VLOOKUP($A791,'BTC-Web'!$A$2:$H$10000,2,0),"")</f>
        <v/>
      </c>
      <c r="D791" s="2"/>
      <c r="F791" s="2"/>
      <c r="I791">
        <f>ROW()</f>
        <v>791</v>
      </c>
      <c r="N791">
        <f>VLOOKUP(A791,Tbills!$B$4:$C$10000,2,1)</f>
        <v>8.5000000000000006E-2</v>
      </c>
    </row>
    <row r="792" spans="1:14">
      <c r="A792" s="1">
        <v>41319</v>
      </c>
      <c r="B792" t="str">
        <f>IFERROR(VLOOKUP($A792,'BTC-Web'!$A$2:$H$10000,2,0),"")</f>
        <v/>
      </c>
      <c r="D792" s="2"/>
      <c r="F792" s="2"/>
      <c r="I792">
        <f>ROW()</f>
        <v>792</v>
      </c>
      <c r="N792">
        <f>VLOOKUP(A792,Tbills!$B$4:$C$10000,2,1)</f>
        <v>8.5000000000000006E-2</v>
      </c>
    </row>
    <row r="793" spans="1:14">
      <c r="A793" s="1">
        <v>41320</v>
      </c>
      <c r="B793" t="str">
        <f>IFERROR(VLOOKUP($A793,'BTC-Web'!$A$2:$H$10000,2,0),"")</f>
        <v/>
      </c>
      <c r="D793" s="2"/>
      <c r="F793" s="2"/>
      <c r="I793">
        <f>ROW()</f>
        <v>793</v>
      </c>
      <c r="N793">
        <f>VLOOKUP(A793,Tbills!$B$4:$C$10000,2,1)</f>
        <v>8.5000000000000006E-2</v>
      </c>
    </row>
    <row r="794" spans="1:14">
      <c r="A794" s="1">
        <v>41324</v>
      </c>
      <c r="B794" t="str">
        <f>IFERROR(VLOOKUP($A794,'BTC-Web'!$A$2:$H$10000,2,0),"")</f>
        <v/>
      </c>
      <c r="D794" s="2"/>
      <c r="F794" s="2"/>
      <c r="I794">
        <f>ROW()</f>
        <v>794</v>
      </c>
      <c r="N794">
        <f>VLOOKUP(A794,Tbills!$B$4:$C$10000,2,1)</f>
        <v>0.115</v>
      </c>
    </row>
    <row r="795" spans="1:14">
      <c r="A795" s="1">
        <v>41325</v>
      </c>
      <c r="B795" t="str">
        <f>IFERROR(VLOOKUP($A795,'BTC-Web'!$A$2:$H$10000,2,0),"")</f>
        <v/>
      </c>
      <c r="D795" s="2"/>
      <c r="F795" s="2"/>
      <c r="I795">
        <f>ROW()</f>
        <v>795</v>
      </c>
      <c r="N795">
        <f>VLOOKUP(A795,Tbills!$B$4:$C$10000,2,1)</f>
        <v>0.115</v>
      </c>
    </row>
    <row r="796" spans="1:14">
      <c r="A796" s="1">
        <v>41326</v>
      </c>
      <c r="B796" t="str">
        <f>IFERROR(VLOOKUP($A796,'BTC-Web'!$A$2:$H$10000,2,0),"")</f>
        <v/>
      </c>
      <c r="D796" s="2"/>
      <c r="F796" s="2"/>
      <c r="I796">
        <f>ROW()</f>
        <v>796</v>
      </c>
      <c r="N796">
        <f>VLOOKUP(A796,Tbills!$B$4:$C$10000,2,1)</f>
        <v>0.115</v>
      </c>
    </row>
    <row r="797" spans="1:14">
      <c r="A797" s="1">
        <v>41327</v>
      </c>
      <c r="B797" t="str">
        <f>IFERROR(VLOOKUP($A797,'BTC-Web'!$A$2:$H$10000,2,0),"")</f>
        <v/>
      </c>
      <c r="D797" s="2"/>
      <c r="F797" s="2"/>
      <c r="I797">
        <f>ROW()</f>
        <v>797</v>
      </c>
      <c r="N797">
        <f>VLOOKUP(A797,Tbills!$B$4:$C$10000,2,1)</f>
        <v>0.115</v>
      </c>
    </row>
    <row r="798" spans="1:14">
      <c r="A798" s="1">
        <v>41330</v>
      </c>
      <c r="B798" t="str">
        <f>IFERROR(VLOOKUP($A798,'BTC-Web'!$A$2:$H$10000,2,0),"")</f>
        <v/>
      </c>
      <c r="D798" s="2"/>
      <c r="F798" s="2"/>
      <c r="I798">
        <f>ROW()</f>
        <v>798</v>
      </c>
      <c r="N798">
        <f>VLOOKUP(A798,Tbills!$B$4:$C$10000,2,1)</f>
        <v>0.125</v>
      </c>
    </row>
    <row r="799" spans="1:14">
      <c r="A799" s="1">
        <v>41331</v>
      </c>
      <c r="B799" t="str">
        <f>IFERROR(VLOOKUP($A799,'BTC-Web'!$A$2:$H$10000,2,0),"")</f>
        <v/>
      </c>
      <c r="D799" s="2"/>
      <c r="F799" s="2"/>
      <c r="I799">
        <f>ROW()</f>
        <v>799</v>
      </c>
      <c r="N799">
        <f>VLOOKUP(A799,Tbills!$B$4:$C$10000,2,1)</f>
        <v>0.125</v>
      </c>
    </row>
    <row r="800" spans="1:14">
      <c r="A800" s="1">
        <v>41332</v>
      </c>
      <c r="B800" t="str">
        <f>IFERROR(VLOOKUP($A800,'BTC-Web'!$A$2:$H$10000,2,0),"")</f>
        <v/>
      </c>
      <c r="D800" s="2"/>
      <c r="F800" s="2"/>
      <c r="I800">
        <f>ROW()</f>
        <v>800</v>
      </c>
      <c r="N800">
        <f>VLOOKUP(A800,Tbills!$B$4:$C$10000,2,1)</f>
        <v>0.125</v>
      </c>
    </row>
    <row r="801" spans="1:14">
      <c r="A801" s="1">
        <v>41333</v>
      </c>
      <c r="B801" t="str">
        <f>IFERROR(VLOOKUP($A801,'BTC-Web'!$A$2:$H$10000,2,0),"")</f>
        <v/>
      </c>
      <c r="D801" s="2"/>
      <c r="F801" s="2"/>
      <c r="I801">
        <f>ROW()</f>
        <v>801</v>
      </c>
      <c r="N801">
        <f>VLOOKUP(A801,Tbills!$B$4:$C$10000,2,1)</f>
        <v>0.125</v>
      </c>
    </row>
    <row r="802" spans="1:14">
      <c r="A802" s="1">
        <v>41334</v>
      </c>
      <c r="B802" t="str">
        <f>IFERROR(VLOOKUP($A802,'BTC-Web'!$A$2:$H$10000,2,0),"")</f>
        <v/>
      </c>
      <c r="D802" s="2"/>
      <c r="F802" s="2"/>
      <c r="I802">
        <f>ROW()</f>
        <v>802</v>
      </c>
      <c r="N802">
        <f>VLOOKUP(A802,Tbills!$B$4:$C$10000,2,1)</f>
        <v>0.125</v>
      </c>
    </row>
    <row r="803" spans="1:14">
      <c r="A803" s="1">
        <v>41337</v>
      </c>
      <c r="B803" t="str">
        <f>IFERROR(VLOOKUP($A803,'BTC-Web'!$A$2:$H$10000,2,0),"")</f>
        <v/>
      </c>
      <c r="D803" s="2"/>
      <c r="F803" s="2"/>
      <c r="I803">
        <f>ROW()</f>
        <v>803</v>
      </c>
      <c r="N803">
        <f>VLOOKUP(A803,Tbills!$B$4:$C$10000,2,1)</f>
        <v>0.11</v>
      </c>
    </row>
    <row r="804" spans="1:14">
      <c r="A804" s="1">
        <v>41338</v>
      </c>
      <c r="B804" t="str">
        <f>IFERROR(VLOOKUP($A804,'BTC-Web'!$A$2:$H$10000,2,0),"")</f>
        <v/>
      </c>
      <c r="D804" s="2"/>
      <c r="F804" s="2"/>
      <c r="I804">
        <f>ROW()</f>
        <v>804</v>
      </c>
      <c r="N804">
        <f>VLOOKUP(A804,Tbills!$B$4:$C$10000,2,1)</f>
        <v>0.11</v>
      </c>
    </row>
    <row r="805" spans="1:14">
      <c r="A805" s="1">
        <v>41339</v>
      </c>
      <c r="B805" t="str">
        <f>IFERROR(VLOOKUP($A805,'BTC-Web'!$A$2:$H$10000,2,0),"")</f>
        <v/>
      </c>
      <c r="D805" s="2"/>
      <c r="F805" s="2"/>
      <c r="I805">
        <f>ROW()</f>
        <v>805</v>
      </c>
      <c r="N805">
        <f>VLOOKUP(A805,Tbills!$B$4:$C$10000,2,1)</f>
        <v>0.11</v>
      </c>
    </row>
    <row r="806" spans="1:14">
      <c r="A806" s="1">
        <v>41340</v>
      </c>
      <c r="B806" t="str">
        <f>IFERROR(VLOOKUP($A806,'BTC-Web'!$A$2:$H$10000,2,0),"")</f>
        <v/>
      </c>
      <c r="D806" s="2"/>
      <c r="F806" s="2"/>
      <c r="I806">
        <f>ROW()</f>
        <v>806</v>
      </c>
      <c r="N806">
        <f>VLOOKUP(A806,Tbills!$B$4:$C$10000,2,1)</f>
        <v>0.11</v>
      </c>
    </row>
    <row r="807" spans="1:14">
      <c r="A807" s="1">
        <v>41341</v>
      </c>
      <c r="B807" t="str">
        <f>IFERROR(VLOOKUP($A807,'BTC-Web'!$A$2:$H$10000,2,0),"")</f>
        <v/>
      </c>
      <c r="D807" s="2"/>
      <c r="F807" s="2"/>
      <c r="I807">
        <f>ROW()</f>
        <v>807</v>
      </c>
      <c r="N807">
        <f>VLOOKUP(A807,Tbills!$B$4:$C$10000,2,1)</f>
        <v>0.11</v>
      </c>
    </row>
    <row r="808" spans="1:14">
      <c r="A808" s="1">
        <v>41344</v>
      </c>
      <c r="B808" t="str">
        <f>IFERROR(VLOOKUP($A808,'BTC-Web'!$A$2:$H$10000,2,0),"")</f>
        <v/>
      </c>
      <c r="D808" s="2"/>
      <c r="F808" s="2"/>
      <c r="I808">
        <f>ROW()</f>
        <v>808</v>
      </c>
      <c r="N808">
        <f>VLOOKUP(A808,Tbills!$B$4:$C$10000,2,1)</f>
        <v>9.5000000000000001E-2</v>
      </c>
    </row>
    <row r="809" spans="1:14">
      <c r="A809" s="1">
        <v>41345</v>
      </c>
      <c r="B809" t="str">
        <f>IFERROR(VLOOKUP($A809,'BTC-Web'!$A$2:$H$10000,2,0),"")</f>
        <v/>
      </c>
      <c r="D809" s="2"/>
      <c r="F809" s="2"/>
      <c r="I809">
        <f>ROW()</f>
        <v>809</v>
      </c>
      <c r="N809">
        <f>VLOOKUP(A809,Tbills!$B$4:$C$10000,2,1)</f>
        <v>9.5000000000000001E-2</v>
      </c>
    </row>
    <row r="810" spans="1:14">
      <c r="A810" s="1">
        <v>41346</v>
      </c>
      <c r="B810" t="str">
        <f>IFERROR(VLOOKUP($A810,'BTC-Web'!$A$2:$H$10000,2,0),"")</f>
        <v/>
      </c>
      <c r="D810" s="2"/>
      <c r="F810" s="2"/>
      <c r="I810">
        <f>ROW()</f>
        <v>810</v>
      </c>
      <c r="N810">
        <f>VLOOKUP(A810,Tbills!$B$4:$C$10000,2,1)</f>
        <v>9.5000000000000001E-2</v>
      </c>
    </row>
    <row r="811" spans="1:14">
      <c r="A811" s="1">
        <v>41347</v>
      </c>
      <c r="B811" t="str">
        <f>IFERROR(VLOOKUP($A811,'BTC-Web'!$A$2:$H$10000,2,0),"")</f>
        <v/>
      </c>
      <c r="D811" s="2"/>
      <c r="F811" s="2"/>
      <c r="I811">
        <f>ROW()</f>
        <v>811</v>
      </c>
      <c r="N811">
        <f>VLOOKUP(A811,Tbills!$B$4:$C$10000,2,1)</f>
        <v>9.5000000000000001E-2</v>
      </c>
    </row>
    <row r="812" spans="1:14">
      <c r="A812" s="1">
        <v>41348</v>
      </c>
      <c r="B812" t="str">
        <f>IFERROR(VLOOKUP($A812,'BTC-Web'!$A$2:$H$10000,2,0),"")</f>
        <v/>
      </c>
      <c r="D812" s="2"/>
      <c r="F812" s="2"/>
      <c r="I812">
        <f>ROW()</f>
        <v>812</v>
      </c>
      <c r="N812">
        <f>VLOOKUP(A812,Tbills!$B$4:$C$10000,2,1)</f>
        <v>9.5000000000000001E-2</v>
      </c>
    </row>
    <row r="813" spans="1:14">
      <c r="A813" s="1">
        <v>41351</v>
      </c>
      <c r="B813" t="str">
        <f>IFERROR(VLOOKUP($A813,'BTC-Web'!$A$2:$H$10000,2,0),"")</f>
        <v/>
      </c>
      <c r="D813" s="2"/>
      <c r="F813" s="2"/>
      <c r="I813">
        <f>ROW()</f>
        <v>813</v>
      </c>
      <c r="N813">
        <f>VLOOKUP(A813,Tbills!$B$4:$C$10000,2,1)</f>
        <v>8.5000000000000006E-2</v>
      </c>
    </row>
    <row r="814" spans="1:14">
      <c r="A814" s="1">
        <v>41352</v>
      </c>
      <c r="B814" t="str">
        <f>IFERROR(VLOOKUP($A814,'BTC-Web'!$A$2:$H$10000,2,0),"")</f>
        <v/>
      </c>
      <c r="D814" s="2"/>
      <c r="F814" s="2"/>
      <c r="I814">
        <f>ROW()</f>
        <v>814</v>
      </c>
      <c r="N814">
        <f>VLOOKUP(A814,Tbills!$B$4:$C$10000,2,1)</f>
        <v>8.5000000000000006E-2</v>
      </c>
    </row>
    <row r="815" spans="1:14">
      <c r="A815" s="1">
        <v>41353</v>
      </c>
      <c r="B815" t="str">
        <f>IFERROR(VLOOKUP($A815,'BTC-Web'!$A$2:$H$10000,2,0),"")</f>
        <v/>
      </c>
      <c r="D815" s="2"/>
      <c r="F815" s="2"/>
      <c r="I815">
        <f>ROW()</f>
        <v>815</v>
      </c>
      <c r="N815">
        <f>VLOOKUP(A815,Tbills!$B$4:$C$10000,2,1)</f>
        <v>8.5000000000000006E-2</v>
      </c>
    </row>
    <row r="816" spans="1:14">
      <c r="A816" s="1">
        <v>41354</v>
      </c>
      <c r="B816" t="str">
        <f>IFERROR(VLOOKUP($A816,'BTC-Web'!$A$2:$H$10000,2,0),"")</f>
        <v/>
      </c>
      <c r="D816" s="2"/>
      <c r="F816" s="2"/>
      <c r="I816">
        <f>ROW()</f>
        <v>816</v>
      </c>
      <c r="N816">
        <f>VLOOKUP(A816,Tbills!$B$4:$C$10000,2,1)</f>
        <v>8.5000000000000006E-2</v>
      </c>
    </row>
    <row r="817" spans="1:14">
      <c r="A817" s="1">
        <v>41355</v>
      </c>
      <c r="B817" t="str">
        <f>IFERROR(VLOOKUP($A817,'BTC-Web'!$A$2:$H$10000,2,0),"")</f>
        <v/>
      </c>
      <c r="D817" s="2"/>
      <c r="F817" s="2"/>
      <c r="I817">
        <f>ROW()</f>
        <v>817</v>
      </c>
      <c r="N817">
        <f>VLOOKUP(A817,Tbills!$B$4:$C$10000,2,1)</f>
        <v>8.5000000000000006E-2</v>
      </c>
    </row>
    <row r="818" spans="1:14">
      <c r="A818" s="1">
        <v>41358</v>
      </c>
      <c r="B818" t="str">
        <f>IFERROR(VLOOKUP($A818,'BTC-Web'!$A$2:$H$10000,2,0),"")</f>
        <v/>
      </c>
      <c r="D818" s="2"/>
      <c r="F818" s="2"/>
      <c r="I818">
        <f>ROW()</f>
        <v>818</v>
      </c>
      <c r="N818">
        <f>VLOOKUP(A818,Tbills!$B$4:$C$10000,2,1)</f>
        <v>7.4999999999999997E-2</v>
      </c>
    </row>
    <row r="819" spans="1:14">
      <c r="A819" s="1">
        <v>41359</v>
      </c>
      <c r="B819" t="str">
        <f>IFERROR(VLOOKUP($A819,'BTC-Web'!$A$2:$H$10000,2,0),"")</f>
        <v/>
      </c>
      <c r="D819" s="2"/>
      <c r="F819" s="2"/>
      <c r="I819">
        <f>ROW()</f>
        <v>819</v>
      </c>
      <c r="N819">
        <f>VLOOKUP(A819,Tbills!$B$4:$C$10000,2,1)</f>
        <v>7.4999999999999997E-2</v>
      </c>
    </row>
    <row r="820" spans="1:14">
      <c r="A820" s="1">
        <v>41360</v>
      </c>
      <c r="B820" t="str">
        <f>IFERROR(VLOOKUP($A820,'BTC-Web'!$A$2:$H$10000,2,0),"")</f>
        <v/>
      </c>
      <c r="D820" s="2"/>
      <c r="F820" s="2"/>
      <c r="I820">
        <f>ROW()</f>
        <v>820</v>
      </c>
      <c r="N820">
        <f>VLOOKUP(A820,Tbills!$B$4:$C$10000,2,1)</f>
        <v>7.4999999999999997E-2</v>
      </c>
    </row>
    <row r="821" spans="1:14">
      <c r="A821" s="1">
        <v>41361</v>
      </c>
      <c r="B821" t="str">
        <f>IFERROR(VLOOKUP($A821,'BTC-Web'!$A$2:$H$10000,2,0),"")</f>
        <v/>
      </c>
      <c r="D821" s="2"/>
      <c r="F821" s="2"/>
      <c r="I821">
        <f>ROW()</f>
        <v>821</v>
      </c>
      <c r="N821">
        <f>VLOOKUP(A821,Tbills!$B$4:$C$10000,2,1)</f>
        <v>7.4999999999999997E-2</v>
      </c>
    </row>
    <row r="822" spans="1:14">
      <c r="A822" s="1">
        <v>41365</v>
      </c>
      <c r="B822" t="str">
        <f>IFERROR(VLOOKUP($A822,'BTC-Web'!$A$2:$H$10000,2,0),"")</f>
        <v/>
      </c>
      <c r="D822" s="2"/>
      <c r="F822" s="2"/>
      <c r="I822">
        <f>ROW()</f>
        <v>822</v>
      </c>
      <c r="N822">
        <f>VLOOKUP(A822,Tbills!$B$4:$C$10000,2,1)</f>
        <v>7.4999999999999997E-2</v>
      </c>
    </row>
    <row r="823" spans="1:14">
      <c r="A823" s="1">
        <v>41366</v>
      </c>
      <c r="B823" t="str">
        <f>IFERROR(VLOOKUP($A823,'BTC-Web'!$A$2:$H$10000,2,0),"")</f>
        <v/>
      </c>
      <c r="D823" s="2"/>
      <c r="F823" s="2"/>
      <c r="I823">
        <f>ROW()</f>
        <v>823</v>
      </c>
      <c r="N823">
        <f>VLOOKUP(A823,Tbills!$B$4:$C$10000,2,1)</f>
        <v>7.4999999999999997E-2</v>
      </c>
    </row>
    <row r="824" spans="1:14">
      <c r="A824" s="1">
        <v>41367</v>
      </c>
      <c r="B824" t="str">
        <f>IFERROR(VLOOKUP($A824,'BTC-Web'!$A$2:$H$10000,2,0),"")</f>
        <v/>
      </c>
      <c r="D824" s="2"/>
      <c r="F824" s="2"/>
      <c r="I824">
        <f>ROW()</f>
        <v>824</v>
      </c>
      <c r="N824">
        <f>VLOOKUP(A824,Tbills!$B$4:$C$10000,2,1)</f>
        <v>7.4999999999999997E-2</v>
      </c>
    </row>
    <row r="825" spans="1:14">
      <c r="A825" s="1">
        <v>41368</v>
      </c>
      <c r="B825" t="str">
        <f>IFERROR(VLOOKUP($A825,'BTC-Web'!$A$2:$H$10000,2,0),"")</f>
        <v/>
      </c>
      <c r="D825" s="2"/>
      <c r="F825" s="2"/>
      <c r="I825">
        <f>ROW()</f>
        <v>825</v>
      </c>
      <c r="N825">
        <f>VLOOKUP(A825,Tbills!$B$4:$C$10000,2,1)</f>
        <v>7.4999999999999997E-2</v>
      </c>
    </row>
    <row r="826" spans="1:14">
      <c r="A826" s="1">
        <v>41369</v>
      </c>
      <c r="B826" t="str">
        <f>IFERROR(VLOOKUP($A826,'BTC-Web'!$A$2:$H$10000,2,0),"")</f>
        <v/>
      </c>
      <c r="D826" s="2"/>
      <c r="F826" s="2"/>
      <c r="I826">
        <f>ROW()</f>
        <v>826</v>
      </c>
      <c r="N826">
        <f>VLOOKUP(A826,Tbills!$B$4:$C$10000,2,1)</f>
        <v>7.4999999999999997E-2</v>
      </c>
    </row>
    <row r="827" spans="1:14">
      <c r="A827" s="1">
        <v>41372</v>
      </c>
      <c r="B827" t="str">
        <f>IFERROR(VLOOKUP($A827,'BTC-Web'!$A$2:$H$10000,2,0),"")</f>
        <v/>
      </c>
      <c r="D827" s="2"/>
      <c r="F827" s="2"/>
      <c r="I827">
        <f>ROW()</f>
        <v>827</v>
      </c>
      <c r="N827">
        <f>VLOOKUP(A827,Tbills!$B$4:$C$10000,2,1)</f>
        <v>6.5000000000000002E-2</v>
      </c>
    </row>
    <row r="828" spans="1:14">
      <c r="A828" s="1">
        <v>41373</v>
      </c>
      <c r="B828" t="str">
        <f>IFERROR(VLOOKUP($A828,'BTC-Web'!$A$2:$H$10000,2,0),"")</f>
        <v/>
      </c>
      <c r="D828" s="2"/>
      <c r="F828" s="2"/>
      <c r="I828">
        <f>ROW()</f>
        <v>828</v>
      </c>
      <c r="N828">
        <f>VLOOKUP(A828,Tbills!$B$4:$C$10000,2,1)</f>
        <v>6.5000000000000002E-2</v>
      </c>
    </row>
    <row r="829" spans="1:14">
      <c r="A829" s="1">
        <v>41374</v>
      </c>
      <c r="B829" t="str">
        <f>IFERROR(VLOOKUP($A829,'BTC-Web'!$A$2:$H$10000,2,0),"")</f>
        <v/>
      </c>
      <c r="D829" s="2"/>
      <c r="F829" s="2"/>
      <c r="I829">
        <f>ROW()</f>
        <v>829</v>
      </c>
      <c r="N829">
        <f>VLOOKUP(A829,Tbills!$B$4:$C$10000,2,1)</f>
        <v>6.5000000000000002E-2</v>
      </c>
    </row>
    <row r="830" spans="1:14">
      <c r="A830" s="1">
        <v>41375</v>
      </c>
      <c r="B830" t="str">
        <f>IFERROR(VLOOKUP($A830,'BTC-Web'!$A$2:$H$10000,2,0),"")</f>
        <v/>
      </c>
      <c r="D830" s="2"/>
      <c r="F830" s="2"/>
      <c r="I830">
        <f>ROW()</f>
        <v>830</v>
      </c>
      <c r="N830">
        <f>VLOOKUP(A830,Tbills!$B$4:$C$10000,2,1)</f>
        <v>6.5000000000000002E-2</v>
      </c>
    </row>
    <row r="831" spans="1:14">
      <c r="A831" s="1">
        <v>41376</v>
      </c>
      <c r="B831" t="str">
        <f>IFERROR(VLOOKUP($A831,'BTC-Web'!$A$2:$H$10000,2,0),"")</f>
        <v/>
      </c>
      <c r="D831" s="2"/>
      <c r="F831" s="2"/>
      <c r="I831">
        <f>ROW()</f>
        <v>831</v>
      </c>
      <c r="N831">
        <f>VLOOKUP(A831,Tbills!$B$4:$C$10000,2,1)</f>
        <v>6.5000000000000002E-2</v>
      </c>
    </row>
    <row r="832" spans="1:14">
      <c r="A832" s="1">
        <v>41379</v>
      </c>
      <c r="B832" t="str">
        <f>IFERROR(VLOOKUP($A832,'BTC-Web'!$A$2:$H$10000,2,0),"")</f>
        <v/>
      </c>
      <c r="D832" s="2"/>
      <c r="F832" s="2"/>
      <c r="I832">
        <f>ROW()</f>
        <v>832</v>
      </c>
      <c r="N832">
        <f>VLOOKUP(A832,Tbills!$B$4:$C$10000,2,1)</f>
        <v>5.5E-2</v>
      </c>
    </row>
    <row r="833" spans="1:14">
      <c r="A833" s="1">
        <v>41380</v>
      </c>
      <c r="B833" t="str">
        <f>IFERROR(VLOOKUP($A833,'BTC-Web'!$A$2:$H$10000,2,0),"")</f>
        <v/>
      </c>
      <c r="D833" s="2"/>
      <c r="F833" s="2"/>
      <c r="I833">
        <f>ROW()</f>
        <v>833</v>
      </c>
      <c r="N833">
        <f>VLOOKUP(A833,Tbills!$B$4:$C$10000,2,1)</f>
        <v>5.5E-2</v>
      </c>
    </row>
    <row r="834" spans="1:14">
      <c r="A834" s="1">
        <v>41381</v>
      </c>
      <c r="B834" t="str">
        <f>IFERROR(VLOOKUP($A834,'BTC-Web'!$A$2:$H$10000,2,0),"")</f>
        <v/>
      </c>
      <c r="D834" s="2"/>
      <c r="F834" s="2"/>
      <c r="I834">
        <f>ROW()</f>
        <v>834</v>
      </c>
      <c r="N834">
        <f>VLOOKUP(A834,Tbills!$B$4:$C$10000,2,1)</f>
        <v>5.5E-2</v>
      </c>
    </row>
    <row r="835" spans="1:14">
      <c r="A835" s="1">
        <v>41382</v>
      </c>
      <c r="B835" t="str">
        <f>IFERROR(VLOOKUP($A835,'BTC-Web'!$A$2:$H$10000,2,0),"")</f>
        <v/>
      </c>
      <c r="D835" s="2"/>
      <c r="F835" s="2"/>
      <c r="I835">
        <f>ROW()</f>
        <v>835</v>
      </c>
      <c r="N835">
        <f>VLOOKUP(A835,Tbills!$B$4:$C$10000,2,1)</f>
        <v>5.5E-2</v>
      </c>
    </row>
    <row r="836" spans="1:14">
      <c r="A836" s="1">
        <v>41383</v>
      </c>
      <c r="B836" t="str">
        <f>IFERROR(VLOOKUP($A836,'BTC-Web'!$A$2:$H$10000,2,0),"")</f>
        <v/>
      </c>
      <c r="D836" s="2"/>
      <c r="F836" s="2"/>
      <c r="I836">
        <f>ROW()</f>
        <v>836</v>
      </c>
      <c r="N836">
        <f>VLOOKUP(A836,Tbills!$B$4:$C$10000,2,1)</f>
        <v>5.5E-2</v>
      </c>
    </row>
    <row r="837" spans="1:14">
      <c r="A837" s="1">
        <v>41386</v>
      </c>
      <c r="B837" t="str">
        <f>IFERROR(VLOOKUP($A837,'BTC-Web'!$A$2:$H$10000,2,0),"")</f>
        <v/>
      </c>
      <c r="D837" s="2"/>
      <c r="F837" s="2"/>
      <c r="I837">
        <f>ROW()</f>
        <v>837</v>
      </c>
      <c r="N837">
        <f>VLOOKUP(A837,Tbills!$B$4:$C$10000,2,1)</f>
        <v>0.05</v>
      </c>
    </row>
    <row r="838" spans="1:14">
      <c r="A838" s="1">
        <v>41387</v>
      </c>
      <c r="B838" t="str">
        <f>IFERROR(VLOOKUP($A838,'BTC-Web'!$A$2:$H$10000,2,0),"")</f>
        <v/>
      </c>
      <c r="D838" s="2"/>
      <c r="F838" s="2"/>
      <c r="I838">
        <f>ROW()</f>
        <v>838</v>
      </c>
      <c r="N838">
        <f>VLOOKUP(A838,Tbills!$B$4:$C$10000,2,1)</f>
        <v>0.05</v>
      </c>
    </row>
    <row r="839" spans="1:14">
      <c r="A839" s="1">
        <v>41388</v>
      </c>
      <c r="B839" t="str">
        <f>IFERROR(VLOOKUP($A839,'BTC-Web'!$A$2:$H$10000,2,0),"")</f>
        <v/>
      </c>
      <c r="D839" s="2"/>
      <c r="F839" s="2"/>
      <c r="I839">
        <f>ROW()</f>
        <v>839</v>
      </c>
      <c r="N839">
        <f>VLOOKUP(A839,Tbills!$B$4:$C$10000,2,1)</f>
        <v>0.05</v>
      </c>
    </row>
    <row r="840" spans="1:14">
      <c r="A840" s="1">
        <v>41389</v>
      </c>
      <c r="B840" t="str">
        <f>IFERROR(VLOOKUP($A840,'BTC-Web'!$A$2:$H$10000,2,0),"")</f>
        <v/>
      </c>
      <c r="D840" s="2"/>
      <c r="F840" s="2"/>
      <c r="I840">
        <f>ROW()</f>
        <v>840</v>
      </c>
      <c r="N840">
        <f>VLOOKUP(A840,Tbills!$B$4:$C$10000,2,1)</f>
        <v>0.05</v>
      </c>
    </row>
    <row r="841" spans="1:14">
      <c r="A841" s="1">
        <v>41390</v>
      </c>
      <c r="B841" t="str">
        <f>IFERROR(VLOOKUP($A841,'BTC-Web'!$A$2:$H$10000,2,0),"")</f>
        <v/>
      </c>
      <c r="D841" s="2"/>
      <c r="F841" s="2"/>
      <c r="I841">
        <f>ROW()</f>
        <v>841</v>
      </c>
      <c r="N841">
        <f>VLOOKUP(A841,Tbills!$B$4:$C$10000,2,1)</f>
        <v>0.05</v>
      </c>
    </row>
    <row r="842" spans="1:14">
      <c r="A842" s="1">
        <v>41393</v>
      </c>
      <c r="B842" t="str">
        <f>IFERROR(VLOOKUP($A842,'BTC-Web'!$A$2:$H$10000,2,0),"")</f>
        <v/>
      </c>
      <c r="D842" s="2"/>
      <c r="F842" s="2"/>
      <c r="I842">
        <f>ROW()</f>
        <v>842</v>
      </c>
      <c r="N842">
        <f>VLOOKUP(A842,Tbills!$B$4:$C$10000,2,1)</f>
        <v>0.05</v>
      </c>
    </row>
    <row r="843" spans="1:14">
      <c r="A843" s="1">
        <v>41394</v>
      </c>
      <c r="B843" t="str">
        <f>IFERROR(VLOOKUP($A843,'BTC-Web'!$A$2:$H$10000,2,0),"")</f>
        <v/>
      </c>
      <c r="D843" s="2"/>
      <c r="F843" s="2"/>
      <c r="I843">
        <f>ROW()</f>
        <v>843</v>
      </c>
      <c r="N843">
        <f>VLOOKUP(A843,Tbills!$B$4:$C$10000,2,1)</f>
        <v>0.05</v>
      </c>
    </row>
    <row r="844" spans="1:14">
      <c r="A844" s="1">
        <v>41395</v>
      </c>
      <c r="B844" t="str">
        <f>IFERROR(VLOOKUP($A844,'BTC-Web'!$A$2:$H$10000,2,0),"")</f>
        <v/>
      </c>
      <c r="D844" s="2"/>
      <c r="F844" s="2"/>
      <c r="I844">
        <f>ROW()</f>
        <v>844</v>
      </c>
      <c r="N844">
        <f>VLOOKUP(A844,Tbills!$B$4:$C$10000,2,1)</f>
        <v>0.05</v>
      </c>
    </row>
    <row r="845" spans="1:14">
      <c r="A845" s="1">
        <v>41396</v>
      </c>
      <c r="B845" t="str">
        <f>IFERROR(VLOOKUP($A845,'BTC-Web'!$A$2:$H$10000,2,0),"")</f>
        <v/>
      </c>
      <c r="D845" s="2"/>
      <c r="F845" s="2"/>
      <c r="I845">
        <f>ROW()</f>
        <v>845</v>
      </c>
      <c r="N845">
        <f>VLOOKUP(A845,Tbills!$B$4:$C$10000,2,1)</f>
        <v>0.05</v>
      </c>
    </row>
    <row r="846" spans="1:14">
      <c r="A846" s="1">
        <v>41397</v>
      </c>
      <c r="B846" t="str">
        <f>IFERROR(VLOOKUP($A846,'BTC-Web'!$A$2:$H$10000,2,0),"")</f>
        <v/>
      </c>
      <c r="D846" s="2"/>
      <c r="F846" s="2"/>
      <c r="I846">
        <f>ROW()</f>
        <v>846</v>
      </c>
      <c r="N846">
        <f>VLOOKUP(A846,Tbills!$B$4:$C$10000,2,1)</f>
        <v>0.05</v>
      </c>
    </row>
    <row r="847" spans="1:14">
      <c r="A847" s="1">
        <v>41400</v>
      </c>
      <c r="B847" t="str">
        <f>IFERROR(VLOOKUP($A847,'BTC-Web'!$A$2:$H$10000,2,0),"")</f>
        <v/>
      </c>
      <c r="D847" s="2"/>
      <c r="F847" s="2"/>
      <c r="I847">
        <f>ROW()</f>
        <v>847</v>
      </c>
      <c r="N847">
        <f>VLOOKUP(A847,Tbills!$B$4:$C$10000,2,1)</f>
        <v>0.04</v>
      </c>
    </row>
    <row r="848" spans="1:14">
      <c r="A848" s="1">
        <v>41401</v>
      </c>
      <c r="B848" t="str">
        <f>IFERROR(VLOOKUP($A848,'BTC-Web'!$A$2:$H$10000,2,0),"")</f>
        <v/>
      </c>
      <c r="D848" s="2"/>
      <c r="F848" s="2"/>
      <c r="I848">
        <f>ROW()</f>
        <v>848</v>
      </c>
      <c r="N848">
        <f>VLOOKUP(A848,Tbills!$B$4:$C$10000,2,1)</f>
        <v>0.04</v>
      </c>
    </row>
    <row r="849" spans="1:14">
      <c r="A849" s="1">
        <v>41402</v>
      </c>
      <c r="B849" t="str">
        <f>IFERROR(VLOOKUP($A849,'BTC-Web'!$A$2:$H$10000,2,0),"")</f>
        <v/>
      </c>
      <c r="D849" s="2"/>
      <c r="F849" s="2"/>
      <c r="I849">
        <f>ROW()</f>
        <v>849</v>
      </c>
      <c r="N849">
        <f>VLOOKUP(A849,Tbills!$B$4:$C$10000,2,1)</f>
        <v>0.04</v>
      </c>
    </row>
    <row r="850" spans="1:14">
      <c r="A850" s="1">
        <v>41403</v>
      </c>
      <c r="B850" t="str">
        <f>IFERROR(VLOOKUP($A850,'BTC-Web'!$A$2:$H$10000,2,0),"")</f>
        <v/>
      </c>
      <c r="D850" s="2"/>
      <c r="F850" s="2"/>
      <c r="I850">
        <f>ROW()</f>
        <v>850</v>
      </c>
      <c r="N850">
        <f>VLOOKUP(A850,Tbills!$B$4:$C$10000,2,1)</f>
        <v>0.04</v>
      </c>
    </row>
    <row r="851" spans="1:14">
      <c r="A851" s="1">
        <v>41404</v>
      </c>
      <c r="B851" t="str">
        <f>IFERROR(VLOOKUP($A851,'BTC-Web'!$A$2:$H$10000,2,0),"")</f>
        <v/>
      </c>
      <c r="D851" s="2"/>
      <c r="F851" s="2"/>
      <c r="I851">
        <f>ROW()</f>
        <v>851</v>
      </c>
      <c r="N851">
        <f>VLOOKUP(A851,Tbills!$B$4:$C$10000,2,1)</f>
        <v>0.04</v>
      </c>
    </row>
    <row r="852" spans="1:14">
      <c r="A852" s="1">
        <v>41407</v>
      </c>
      <c r="B852" t="str">
        <f>IFERROR(VLOOKUP($A852,'BTC-Web'!$A$2:$H$10000,2,0),"")</f>
        <v/>
      </c>
      <c r="D852" s="2"/>
      <c r="F852" s="2"/>
      <c r="I852">
        <f>ROW()</f>
        <v>852</v>
      </c>
      <c r="N852">
        <f>VLOOKUP(A852,Tbills!$B$4:$C$10000,2,1)</f>
        <v>4.4999999999999998E-2</v>
      </c>
    </row>
    <row r="853" spans="1:14">
      <c r="A853" s="1">
        <v>41408</v>
      </c>
      <c r="B853" t="str">
        <f>IFERROR(VLOOKUP($A853,'BTC-Web'!$A$2:$H$10000,2,0),"")</f>
        <v/>
      </c>
      <c r="D853" s="2"/>
      <c r="F853" s="2"/>
      <c r="I853">
        <f>ROW()</f>
        <v>853</v>
      </c>
      <c r="N853">
        <f>VLOOKUP(A853,Tbills!$B$4:$C$10000,2,1)</f>
        <v>4.4999999999999998E-2</v>
      </c>
    </row>
    <row r="854" spans="1:14">
      <c r="A854" s="1">
        <v>41409</v>
      </c>
      <c r="B854" t="str">
        <f>IFERROR(VLOOKUP($A854,'BTC-Web'!$A$2:$H$10000,2,0),"")</f>
        <v/>
      </c>
      <c r="D854" s="2"/>
      <c r="F854" s="2"/>
      <c r="I854">
        <f>ROW()</f>
        <v>854</v>
      </c>
      <c r="N854">
        <f>VLOOKUP(A854,Tbills!$B$4:$C$10000,2,1)</f>
        <v>4.4999999999999998E-2</v>
      </c>
    </row>
    <row r="855" spans="1:14">
      <c r="A855" s="1">
        <v>41410</v>
      </c>
      <c r="B855" t="str">
        <f>IFERROR(VLOOKUP($A855,'BTC-Web'!$A$2:$H$10000,2,0),"")</f>
        <v/>
      </c>
      <c r="D855" s="2"/>
      <c r="F855" s="2"/>
      <c r="I855">
        <f>ROW()</f>
        <v>855</v>
      </c>
      <c r="N855">
        <f>VLOOKUP(A855,Tbills!$B$4:$C$10000,2,1)</f>
        <v>4.4999999999999998E-2</v>
      </c>
    </row>
    <row r="856" spans="1:14">
      <c r="A856" s="1">
        <v>41411</v>
      </c>
      <c r="B856" t="str">
        <f>IFERROR(VLOOKUP($A856,'BTC-Web'!$A$2:$H$10000,2,0),"")</f>
        <v/>
      </c>
      <c r="D856" s="2"/>
      <c r="F856" s="2"/>
      <c r="I856">
        <f>ROW()</f>
        <v>856</v>
      </c>
      <c r="N856">
        <f>VLOOKUP(A856,Tbills!$B$4:$C$10000,2,1)</f>
        <v>4.4999999999999998E-2</v>
      </c>
    </row>
    <row r="857" spans="1:14">
      <c r="A857" s="1">
        <v>41414</v>
      </c>
      <c r="B857" t="str">
        <f>IFERROR(VLOOKUP($A857,'BTC-Web'!$A$2:$H$10000,2,0),"")</f>
        <v/>
      </c>
      <c r="D857" s="2"/>
      <c r="F857" s="2"/>
      <c r="I857">
        <f>ROW()</f>
        <v>857</v>
      </c>
      <c r="N857">
        <f>VLOOKUP(A857,Tbills!$B$4:$C$10000,2,1)</f>
        <v>4.4999999999999998E-2</v>
      </c>
    </row>
    <row r="858" spans="1:14">
      <c r="A858" s="1">
        <v>41415</v>
      </c>
      <c r="B858" t="str">
        <f>IFERROR(VLOOKUP($A858,'BTC-Web'!$A$2:$H$10000,2,0),"")</f>
        <v/>
      </c>
      <c r="D858" s="2"/>
      <c r="F858" s="2"/>
      <c r="I858">
        <f>ROW()</f>
        <v>858</v>
      </c>
      <c r="N858">
        <f>VLOOKUP(A858,Tbills!$B$4:$C$10000,2,1)</f>
        <v>4.4999999999999998E-2</v>
      </c>
    </row>
    <row r="859" spans="1:14">
      <c r="A859" s="1">
        <v>41416</v>
      </c>
      <c r="B859" t="str">
        <f>IFERROR(VLOOKUP($A859,'BTC-Web'!$A$2:$H$10000,2,0),"")</f>
        <v/>
      </c>
      <c r="D859" s="2"/>
      <c r="F859" s="2"/>
      <c r="I859">
        <f>ROW()</f>
        <v>859</v>
      </c>
      <c r="N859">
        <f>VLOOKUP(A859,Tbills!$B$4:$C$10000,2,1)</f>
        <v>4.4999999999999998E-2</v>
      </c>
    </row>
    <row r="860" spans="1:14">
      <c r="A860" s="1">
        <v>41417</v>
      </c>
      <c r="B860" t="str">
        <f>IFERROR(VLOOKUP($A860,'BTC-Web'!$A$2:$H$10000,2,0),"")</f>
        <v/>
      </c>
      <c r="D860" s="2"/>
      <c r="F860" s="2"/>
      <c r="I860">
        <f>ROW()</f>
        <v>860</v>
      </c>
      <c r="N860">
        <f>VLOOKUP(A860,Tbills!$B$4:$C$10000,2,1)</f>
        <v>4.4999999999999998E-2</v>
      </c>
    </row>
    <row r="861" spans="1:14">
      <c r="A861" s="1">
        <v>41418</v>
      </c>
      <c r="B861" t="str">
        <f>IFERROR(VLOOKUP($A861,'BTC-Web'!$A$2:$H$10000,2,0),"")</f>
        <v/>
      </c>
      <c r="D861" s="2"/>
      <c r="F861" s="2"/>
      <c r="I861">
        <f>ROW()</f>
        <v>861</v>
      </c>
      <c r="N861">
        <f>VLOOKUP(A861,Tbills!$B$4:$C$10000,2,1)</f>
        <v>4.4999999999999998E-2</v>
      </c>
    </row>
    <row r="862" spans="1:14">
      <c r="A862" s="1">
        <v>41422</v>
      </c>
      <c r="B862" t="str">
        <f>IFERROR(VLOOKUP($A862,'BTC-Web'!$A$2:$H$10000,2,0),"")</f>
        <v/>
      </c>
      <c r="D862" s="2"/>
      <c r="F862" s="2"/>
      <c r="I862">
        <f>ROW()</f>
        <v>862</v>
      </c>
      <c r="N862">
        <f>VLOOKUP(A862,Tbills!$B$4:$C$10000,2,1)</f>
        <v>4.4999999999999998E-2</v>
      </c>
    </row>
    <row r="863" spans="1:14">
      <c r="A863" s="1">
        <v>41423</v>
      </c>
      <c r="B863" t="str">
        <f>IFERROR(VLOOKUP($A863,'BTC-Web'!$A$2:$H$10000,2,0),"")</f>
        <v/>
      </c>
      <c r="D863" s="2"/>
      <c r="F863" s="2"/>
      <c r="I863">
        <f>ROW()</f>
        <v>863</v>
      </c>
      <c r="N863">
        <f>VLOOKUP(A863,Tbills!$B$4:$C$10000,2,1)</f>
        <v>4.4999999999999998E-2</v>
      </c>
    </row>
    <row r="864" spans="1:14">
      <c r="A864" s="1">
        <v>41424</v>
      </c>
      <c r="B864" t="str">
        <f>IFERROR(VLOOKUP($A864,'BTC-Web'!$A$2:$H$10000,2,0),"")</f>
        <v/>
      </c>
      <c r="D864" s="2"/>
      <c r="F864" s="2"/>
      <c r="I864">
        <f>ROW()</f>
        <v>864</v>
      </c>
      <c r="N864">
        <f>VLOOKUP(A864,Tbills!$B$4:$C$10000,2,1)</f>
        <v>4.4999999999999998E-2</v>
      </c>
    </row>
    <row r="865" spans="1:14">
      <c r="A865" s="1">
        <v>41425</v>
      </c>
      <c r="B865" t="str">
        <f>IFERROR(VLOOKUP($A865,'BTC-Web'!$A$2:$H$10000,2,0),"")</f>
        <v/>
      </c>
      <c r="D865" s="2"/>
      <c r="F865" s="2"/>
      <c r="I865">
        <f>ROW()</f>
        <v>865</v>
      </c>
      <c r="N865">
        <f>VLOOKUP(A865,Tbills!$B$4:$C$10000,2,1)</f>
        <v>4.4999999999999998E-2</v>
      </c>
    </row>
    <row r="866" spans="1:14">
      <c r="A866" s="1">
        <v>41428</v>
      </c>
      <c r="B866" t="str">
        <f>IFERROR(VLOOKUP($A866,'BTC-Web'!$A$2:$H$10000,2,0),"")</f>
        <v/>
      </c>
      <c r="D866" s="2"/>
      <c r="F866" s="2"/>
      <c r="I866">
        <f>ROW()</f>
        <v>866</v>
      </c>
      <c r="N866">
        <f>VLOOKUP(A866,Tbills!$B$4:$C$10000,2,1)</f>
        <v>4.4999999999999998E-2</v>
      </c>
    </row>
    <row r="867" spans="1:14">
      <c r="A867" s="1">
        <v>41429</v>
      </c>
      <c r="B867" t="str">
        <f>IFERROR(VLOOKUP($A867,'BTC-Web'!$A$2:$H$10000,2,0),"")</f>
        <v/>
      </c>
      <c r="D867" s="2"/>
      <c r="F867" s="2"/>
      <c r="I867">
        <f>ROW()</f>
        <v>867</v>
      </c>
      <c r="N867">
        <f>VLOOKUP(A867,Tbills!$B$4:$C$10000,2,1)</f>
        <v>4.4999999999999998E-2</v>
      </c>
    </row>
    <row r="868" spans="1:14">
      <c r="A868" s="1">
        <v>41430</v>
      </c>
      <c r="B868" t="str">
        <f>IFERROR(VLOOKUP($A868,'BTC-Web'!$A$2:$H$10000,2,0),"")</f>
        <v/>
      </c>
      <c r="D868" s="2"/>
      <c r="F868" s="2"/>
      <c r="I868">
        <f>ROW()</f>
        <v>868</v>
      </c>
      <c r="N868">
        <f>VLOOKUP(A868,Tbills!$B$4:$C$10000,2,1)</f>
        <v>4.4999999999999998E-2</v>
      </c>
    </row>
    <row r="869" spans="1:14">
      <c r="A869" s="1">
        <v>41431</v>
      </c>
      <c r="B869" t="str">
        <f>IFERROR(VLOOKUP($A869,'BTC-Web'!$A$2:$H$10000,2,0),"")</f>
        <v/>
      </c>
      <c r="D869" s="2"/>
      <c r="F869" s="2"/>
      <c r="I869">
        <f>ROW()</f>
        <v>869</v>
      </c>
      <c r="N869">
        <f>VLOOKUP(A869,Tbills!$B$4:$C$10000,2,1)</f>
        <v>4.4999999999999998E-2</v>
      </c>
    </row>
    <row r="870" spans="1:14">
      <c r="A870" s="1">
        <v>41432</v>
      </c>
      <c r="B870" t="str">
        <f>IFERROR(VLOOKUP($A870,'BTC-Web'!$A$2:$H$10000,2,0),"")</f>
        <v/>
      </c>
      <c r="D870" s="2"/>
      <c r="F870" s="2"/>
      <c r="I870">
        <f>ROW()</f>
        <v>870</v>
      </c>
      <c r="N870">
        <f>VLOOKUP(A870,Tbills!$B$4:$C$10000,2,1)</f>
        <v>4.4999999999999998E-2</v>
      </c>
    </row>
    <row r="871" spans="1:14">
      <c r="A871" s="1">
        <v>41435</v>
      </c>
      <c r="B871" t="str">
        <f>IFERROR(VLOOKUP($A871,'BTC-Web'!$A$2:$H$10000,2,0),"")</f>
        <v/>
      </c>
      <c r="D871" s="2"/>
      <c r="F871" s="2"/>
      <c r="I871">
        <f>ROW()</f>
        <v>871</v>
      </c>
      <c r="N871">
        <f>VLOOKUP(A871,Tbills!$B$4:$C$10000,2,1)</f>
        <v>4.4999999999999998E-2</v>
      </c>
    </row>
    <row r="872" spans="1:14">
      <c r="A872" s="1">
        <v>41436</v>
      </c>
      <c r="B872" t="str">
        <f>IFERROR(VLOOKUP($A872,'BTC-Web'!$A$2:$H$10000,2,0),"")</f>
        <v/>
      </c>
      <c r="D872" s="2"/>
      <c r="F872" s="2"/>
      <c r="I872">
        <f>ROW()</f>
        <v>872</v>
      </c>
      <c r="N872">
        <f>VLOOKUP(A872,Tbills!$B$4:$C$10000,2,1)</f>
        <v>4.4999999999999998E-2</v>
      </c>
    </row>
    <row r="873" spans="1:14">
      <c r="A873" s="1">
        <v>41437</v>
      </c>
      <c r="B873" t="str">
        <f>IFERROR(VLOOKUP($A873,'BTC-Web'!$A$2:$H$10000,2,0),"")</f>
        <v/>
      </c>
      <c r="D873" s="2"/>
      <c r="F873" s="2"/>
      <c r="I873">
        <f>ROW()</f>
        <v>873</v>
      </c>
      <c r="N873">
        <f>VLOOKUP(A873,Tbills!$B$4:$C$10000,2,1)</f>
        <v>4.4999999999999998E-2</v>
      </c>
    </row>
    <row r="874" spans="1:14">
      <c r="A874" s="1">
        <v>41438</v>
      </c>
      <c r="B874" t="str">
        <f>IFERROR(VLOOKUP($A874,'BTC-Web'!$A$2:$H$10000,2,0),"")</f>
        <v/>
      </c>
      <c r="D874" s="2"/>
      <c r="F874" s="2"/>
      <c r="I874">
        <f>ROW()</f>
        <v>874</v>
      </c>
      <c r="N874">
        <f>VLOOKUP(A874,Tbills!$B$4:$C$10000,2,1)</f>
        <v>4.4999999999999998E-2</v>
      </c>
    </row>
    <row r="875" spans="1:14">
      <c r="A875" s="1">
        <v>41439</v>
      </c>
      <c r="B875" t="str">
        <f>IFERROR(VLOOKUP($A875,'BTC-Web'!$A$2:$H$10000,2,0),"")</f>
        <v/>
      </c>
      <c r="D875" s="2"/>
      <c r="F875" s="2"/>
      <c r="I875">
        <f>ROW()</f>
        <v>875</v>
      </c>
      <c r="N875">
        <f>VLOOKUP(A875,Tbills!$B$4:$C$10000,2,1)</f>
        <v>4.4999999999999998E-2</v>
      </c>
    </row>
    <row r="876" spans="1:14">
      <c r="A876" s="1">
        <v>41442</v>
      </c>
      <c r="B876" t="str">
        <f>IFERROR(VLOOKUP($A876,'BTC-Web'!$A$2:$H$10000,2,0),"")</f>
        <v/>
      </c>
      <c r="D876" s="2"/>
      <c r="F876" s="2"/>
      <c r="I876">
        <f>ROW()</f>
        <v>876</v>
      </c>
      <c r="N876">
        <f>VLOOKUP(A876,Tbills!$B$4:$C$10000,2,1)</f>
        <v>4.4999999999999998E-2</v>
      </c>
    </row>
    <row r="877" spans="1:14">
      <c r="A877" s="1">
        <v>41443</v>
      </c>
      <c r="B877" t="str">
        <f>IFERROR(VLOOKUP($A877,'BTC-Web'!$A$2:$H$10000,2,0),"")</f>
        <v/>
      </c>
      <c r="D877" s="2"/>
      <c r="F877" s="2"/>
      <c r="I877">
        <f>ROW()</f>
        <v>877</v>
      </c>
      <c r="N877">
        <f>VLOOKUP(A877,Tbills!$B$4:$C$10000,2,1)</f>
        <v>4.4999999999999998E-2</v>
      </c>
    </row>
    <row r="878" spans="1:14">
      <c r="A878" s="1">
        <v>41444</v>
      </c>
      <c r="B878" t="str">
        <f>IFERROR(VLOOKUP($A878,'BTC-Web'!$A$2:$H$10000,2,0),"")</f>
        <v/>
      </c>
      <c r="D878" s="2"/>
      <c r="F878" s="2"/>
      <c r="I878">
        <f>ROW()</f>
        <v>878</v>
      </c>
      <c r="N878">
        <f>VLOOKUP(A878,Tbills!$B$4:$C$10000,2,1)</f>
        <v>4.4999999999999998E-2</v>
      </c>
    </row>
    <row r="879" spans="1:14">
      <c r="A879" s="1">
        <v>41445</v>
      </c>
      <c r="B879" t="str">
        <f>IFERROR(VLOOKUP($A879,'BTC-Web'!$A$2:$H$10000,2,0),"")</f>
        <v/>
      </c>
      <c r="D879" s="2"/>
      <c r="F879" s="2"/>
      <c r="I879">
        <f>ROW()</f>
        <v>879</v>
      </c>
      <c r="N879">
        <f>VLOOKUP(A879,Tbills!$B$4:$C$10000,2,1)</f>
        <v>4.4999999999999998E-2</v>
      </c>
    </row>
    <row r="880" spans="1:14">
      <c r="A880" s="1">
        <v>41446</v>
      </c>
      <c r="B880" t="str">
        <f>IFERROR(VLOOKUP($A880,'BTC-Web'!$A$2:$H$10000,2,0),"")</f>
        <v/>
      </c>
      <c r="D880" s="2"/>
      <c r="F880" s="2"/>
      <c r="I880">
        <f>ROW()</f>
        <v>880</v>
      </c>
      <c r="N880">
        <f>VLOOKUP(A880,Tbills!$B$4:$C$10000,2,1)</f>
        <v>4.4999999999999998E-2</v>
      </c>
    </row>
    <row r="881" spans="1:14">
      <c r="A881" s="1">
        <v>41449</v>
      </c>
      <c r="B881" t="str">
        <f>IFERROR(VLOOKUP($A881,'BTC-Web'!$A$2:$H$10000,2,0),"")</f>
        <v/>
      </c>
      <c r="D881" s="2"/>
      <c r="F881" s="2"/>
      <c r="I881">
        <f>ROW()</f>
        <v>881</v>
      </c>
      <c r="N881">
        <f>VLOOKUP(A881,Tbills!$B$4:$C$10000,2,1)</f>
        <v>0.06</v>
      </c>
    </row>
    <row r="882" spans="1:14">
      <c r="A882" s="1">
        <v>41450</v>
      </c>
      <c r="B882" t="str">
        <f>IFERROR(VLOOKUP($A882,'BTC-Web'!$A$2:$H$10000,2,0),"")</f>
        <v/>
      </c>
      <c r="D882" s="2"/>
      <c r="F882" s="2"/>
      <c r="I882">
        <f>ROW()</f>
        <v>882</v>
      </c>
      <c r="N882">
        <f>VLOOKUP(A882,Tbills!$B$4:$C$10000,2,1)</f>
        <v>0.06</v>
      </c>
    </row>
    <row r="883" spans="1:14">
      <c r="A883" s="1">
        <v>41451</v>
      </c>
      <c r="B883" t="str">
        <f>IFERROR(VLOOKUP($A883,'BTC-Web'!$A$2:$H$10000,2,0),"")</f>
        <v/>
      </c>
      <c r="D883" s="2"/>
      <c r="F883" s="2"/>
      <c r="I883">
        <f>ROW()</f>
        <v>883</v>
      </c>
      <c r="N883">
        <f>VLOOKUP(A883,Tbills!$B$4:$C$10000,2,1)</f>
        <v>0.06</v>
      </c>
    </row>
    <row r="884" spans="1:14">
      <c r="A884" s="1">
        <v>41452</v>
      </c>
      <c r="B884" t="str">
        <f>IFERROR(VLOOKUP($A884,'BTC-Web'!$A$2:$H$10000,2,0),"")</f>
        <v/>
      </c>
      <c r="D884" s="2"/>
      <c r="F884" s="2"/>
      <c r="I884">
        <f>ROW()</f>
        <v>884</v>
      </c>
      <c r="N884">
        <f>VLOOKUP(A884,Tbills!$B$4:$C$10000,2,1)</f>
        <v>0.06</v>
      </c>
    </row>
    <row r="885" spans="1:14">
      <c r="A885" s="1">
        <v>41453</v>
      </c>
      <c r="B885" t="str">
        <f>IFERROR(VLOOKUP($A885,'BTC-Web'!$A$2:$H$10000,2,0),"")</f>
        <v/>
      </c>
      <c r="D885" s="2"/>
      <c r="F885" s="2"/>
      <c r="I885">
        <f>ROW()</f>
        <v>885</v>
      </c>
      <c r="N885">
        <f>VLOOKUP(A885,Tbills!$B$4:$C$10000,2,1)</f>
        <v>0.06</v>
      </c>
    </row>
    <row r="886" spans="1:14">
      <c r="A886" s="1">
        <v>41456</v>
      </c>
      <c r="B886" t="str">
        <f>IFERROR(VLOOKUP($A886,'BTC-Web'!$A$2:$H$10000,2,0),"")</f>
        <v/>
      </c>
      <c r="D886" s="2"/>
      <c r="F886" s="2"/>
      <c r="I886">
        <f>ROW()</f>
        <v>886</v>
      </c>
      <c r="N886">
        <f>VLOOKUP(A886,Tbills!$B$4:$C$10000,2,1)</f>
        <v>0.05</v>
      </c>
    </row>
    <row r="887" spans="1:14">
      <c r="A887" s="1">
        <v>41457</v>
      </c>
      <c r="B887" t="str">
        <f>IFERROR(VLOOKUP($A887,'BTC-Web'!$A$2:$H$10000,2,0),"")</f>
        <v/>
      </c>
      <c r="D887" s="2"/>
      <c r="F887" s="2"/>
      <c r="I887">
        <f>ROW()</f>
        <v>887</v>
      </c>
      <c r="N887">
        <f>VLOOKUP(A887,Tbills!$B$4:$C$10000,2,1)</f>
        <v>0.05</v>
      </c>
    </row>
    <row r="888" spans="1:14">
      <c r="A888" s="1">
        <v>41458</v>
      </c>
      <c r="B888" t="str">
        <f>IFERROR(VLOOKUP($A888,'BTC-Web'!$A$2:$H$10000,2,0),"")</f>
        <v/>
      </c>
      <c r="D888" s="2"/>
      <c r="F888" s="2"/>
      <c r="I888">
        <f>ROW()</f>
        <v>888</v>
      </c>
      <c r="N888">
        <f>VLOOKUP(A888,Tbills!$B$4:$C$10000,2,1)</f>
        <v>0.05</v>
      </c>
    </row>
    <row r="889" spans="1:14">
      <c r="A889" s="1">
        <v>41460</v>
      </c>
      <c r="B889" t="str">
        <f>IFERROR(VLOOKUP($A889,'BTC-Web'!$A$2:$H$10000,2,0),"")</f>
        <v/>
      </c>
      <c r="D889" s="2"/>
      <c r="F889" s="2"/>
      <c r="I889">
        <f>ROW()</f>
        <v>889</v>
      </c>
      <c r="N889">
        <f>VLOOKUP(A889,Tbills!$B$4:$C$10000,2,1)</f>
        <v>0.05</v>
      </c>
    </row>
    <row r="890" spans="1:14">
      <c r="A890" s="1">
        <v>41463</v>
      </c>
      <c r="B890" t="str">
        <f>IFERROR(VLOOKUP($A890,'BTC-Web'!$A$2:$H$10000,2,0),"")</f>
        <v/>
      </c>
      <c r="D890" s="2"/>
      <c r="F890" s="2"/>
      <c r="I890">
        <f>ROW()</f>
        <v>890</v>
      </c>
      <c r="N890">
        <f>VLOOKUP(A890,Tbills!$B$4:$C$10000,2,1)</f>
        <v>4.4999999999999998E-2</v>
      </c>
    </row>
    <row r="891" spans="1:14">
      <c r="A891" s="1">
        <v>41464</v>
      </c>
      <c r="B891" t="str">
        <f>IFERROR(VLOOKUP($A891,'BTC-Web'!$A$2:$H$10000,2,0),"")</f>
        <v/>
      </c>
      <c r="D891" s="2"/>
      <c r="F891" s="2"/>
      <c r="I891">
        <f>ROW()</f>
        <v>891</v>
      </c>
      <c r="N891">
        <f>VLOOKUP(A891,Tbills!$B$4:$C$10000,2,1)</f>
        <v>4.4999999999999998E-2</v>
      </c>
    </row>
    <row r="892" spans="1:14">
      <c r="A892" s="1">
        <v>41465</v>
      </c>
      <c r="B892" t="str">
        <f>IFERROR(VLOOKUP($A892,'BTC-Web'!$A$2:$H$10000,2,0),"")</f>
        <v/>
      </c>
      <c r="D892" s="2"/>
      <c r="F892" s="2"/>
      <c r="I892">
        <f>ROW()</f>
        <v>892</v>
      </c>
      <c r="N892">
        <f>VLOOKUP(A892,Tbills!$B$4:$C$10000,2,1)</f>
        <v>4.4999999999999998E-2</v>
      </c>
    </row>
    <row r="893" spans="1:14">
      <c r="A893" s="1">
        <v>41466</v>
      </c>
      <c r="B893" t="str">
        <f>IFERROR(VLOOKUP($A893,'BTC-Web'!$A$2:$H$10000,2,0),"")</f>
        <v/>
      </c>
      <c r="D893" s="2"/>
      <c r="F893" s="2"/>
      <c r="I893">
        <f>ROW()</f>
        <v>893</v>
      </c>
      <c r="N893">
        <f>VLOOKUP(A893,Tbills!$B$4:$C$10000,2,1)</f>
        <v>4.4999999999999998E-2</v>
      </c>
    </row>
    <row r="894" spans="1:14">
      <c r="A894" s="1">
        <v>41467</v>
      </c>
      <c r="B894" t="str">
        <f>IFERROR(VLOOKUP($A894,'BTC-Web'!$A$2:$H$10000,2,0),"")</f>
        <v/>
      </c>
      <c r="D894" s="2"/>
      <c r="F894" s="2"/>
      <c r="I894">
        <f>ROW()</f>
        <v>894</v>
      </c>
      <c r="N894">
        <f>VLOOKUP(A894,Tbills!$B$4:$C$10000,2,1)</f>
        <v>4.4999999999999998E-2</v>
      </c>
    </row>
    <row r="895" spans="1:14">
      <c r="A895" s="1">
        <v>41470</v>
      </c>
      <c r="B895" t="str">
        <f>IFERROR(VLOOKUP($A895,'BTC-Web'!$A$2:$H$10000,2,0),"")</f>
        <v/>
      </c>
      <c r="D895" s="2"/>
      <c r="F895" s="2"/>
      <c r="I895">
        <f>ROW()</f>
        <v>895</v>
      </c>
      <c r="N895">
        <f>VLOOKUP(A895,Tbills!$B$4:$C$10000,2,1)</f>
        <v>0.04</v>
      </c>
    </row>
    <row r="896" spans="1:14">
      <c r="A896" s="1">
        <v>41471</v>
      </c>
      <c r="B896" t="str">
        <f>IFERROR(VLOOKUP($A896,'BTC-Web'!$A$2:$H$10000,2,0),"")</f>
        <v/>
      </c>
      <c r="D896" s="2"/>
      <c r="F896" s="2"/>
      <c r="I896">
        <f>ROW()</f>
        <v>896</v>
      </c>
      <c r="N896">
        <f>VLOOKUP(A896,Tbills!$B$4:$C$10000,2,1)</f>
        <v>0.04</v>
      </c>
    </row>
    <row r="897" spans="1:14">
      <c r="A897" s="1">
        <v>41472</v>
      </c>
      <c r="B897" t="str">
        <f>IFERROR(VLOOKUP($A897,'BTC-Web'!$A$2:$H$10000,2,0),"")</f>
        <v/>
      </c>
      <c r="D897" s="2"/>
      <c r="F897" s="2"/>
      <c r="I897">
        <f>ROW()</f>
        <v>897</v>
      </c>
      <c r="N897">
        <f>VLOOKUP(A897,Tbills!$B$4:$C$10000,2,1)</f>
        <v>0.04</v>
      </c>
    </row>
    <row r="898" spans="1:14">
      <c r="A898" s="1">
        <v>41473</v>
      </c>
      <c r="B898" t="str">
        <f>IFERROR(VLOOKUP($A898,'BTC-Web'!$A$2:$H$10000,2,0),"")</f>
        <v/>
      </c>
      <c r="D898" s="2"/>
      <c r="F898" s="2"/>
      <c r="I898">
        <f>ROW()</f>
        <v>898</v>
      </c>
      <c r="N898">
        <f>VLOOKUP(A898,Tbills!$B$4:$C$10000,2,1)</f>
        <v>0.04</v>
      </c>
    </row>
    <row r="899" spans="1:14">
      <c r="A899" s="1">
        <v>41474</v>
      </c>
      <c r="B899" t="str">
        <f>IFERROR(VLOOKUP($A899,'BTC-Web'!$A$2:$H$10000,2,0),"")</f>
        <v/>
      </c>
      <c r="D899" s="2"/>
      <c r="F899" s="2"/>
      <c r="I899">
        <f>ROW()</f>
        <v>899</v>
      </c>
      <c r="N899">
        <f>VLOOKUP(A899,Tbills!$B$4:$C$10000,2,1)</f>
        <v>0.04</v>
      </c>
    </row>
    <row r="900" spans="1:14">
      <c r="A900" s="1">
        <v>41477</v>
      </c>
      <c r="B900" t="str">
        <f>IFERROR(VLOOKUP($A900,'BTC-Web'!$A$2:$H$10000,2,0),"")</f>
        <v/>
      </c>
      <c r="D900" s="2"/>
      <c r="F900" s="2"/>
      <c r="I900">
        <f>ROW()</f>
        <v>900</v>
      </c>
      <c r="N900">
        <f>VLOOKUP(A900,Tbills!$B$4:$C$10000,2,1)</f>
        <v>3.5000000000000003E-2</v>
      </c>
    </row>
    <row r="901" spans="1:14">
      <c r="A901" s="1">
        <v>41478</v>
      </c>
      <c r="B901" t="str">
        <f>IFERROR(VLOOKUP($A901,'BTC-Web'!$A$2:$H$10000,2,0),"")</f>
        <v/>
      </c>
      <c r="D901" s="2"/>
      <c r="F901" s="2"/>
      <c r="I901">
        <f>ROW()</f>
        <v>901</v>
      </c>
      <c r="N901">
        <f>VLOOKUP(A901,Tbills!$B$4:$C$10000,2,1)</f>
        <v>3.5000000000000003E-2</v>
      </c>
    </row>
    <row r="902" spans="1:14">
      <c r="A902" s="1">
        <v>41479</v>
      </c>
      <c r="B902" t="str">
        <f>IFERROR(VLOOKUP($A902,'BTC-Web'!$A$2:$H$10000,2,0),"")</f>
        <v/>
      </c>
      <c r="D902" s="2"/>
      <c r="F902" s="2"/>
      <c r="I902">
        <f>ROW()</f>
        <v>902</v>
      </c>
      <c r="N902">
        <f>VLOOKUP(A902,Tbills!$B$4:$C$10000,2,1)</f>
        <v>3.5000000000000003E-2</v>
      </c>
    </row>
    <row r="903" spans="1:14">
      <c r="A903" s="1">
        <v>41480</v>
      </c>
      <c r="B903" t="str">
        <f>IFERROR(VLOOKUP($A903,'BTC-Web'!$A$2:$H$10000,2,0),"")</f>
        <v/>
      </c>
      <c r="D903" s="2"/>
      <c r="F903" s="2"/>
      <c r="I903">
        <f>ROW()</f>
        <v>903</v>
      </c>
      <c r="N903">
        <f>VLOOKUP(A903,Tbills!$B$4:$C$10000,2,1)</f>
        <v>3.5000000000000003E-2</v>
      </c>
    </row>
    <row r="904" spans="1:14">
      <c r="A904" s="1">
        <v>41481</v>
      </c>
      <c r="B904" t="str">
        <f>IFERROR(VLOOKUP($A904,'BTC-Web'!$A$2:$H$10000,2,0),"")</f>
        <v/>
      </c>
      <c r="D904" s="2"/>
      <c r="F904" s="2"/>
      <c r="I904">
        <f>ROW()</f>
        <v>904</v>
      </c>
      <c r="N904">
        <f>VLOOKUP(A904,Tbills!$B$4:$C$10000,2,1)</f>
        <v>3.5000000000000003E-2</v>
      </c>
    </row>
    <row r="905" spans="1:14">
      <c r="A905" s="1">
        <v>41484</v>
      </c>
      <c r="B905" t="str">
        <f>IFERROR(VLOOKUP($A905,'BTC-Web'!$A$2:$H$10000,2,0),"")</f>
        <v/>
      </c>
      <c r="D905" s="2"/>
      <c r="F905" s="2"/>
      <c r="I905">
        <f>ROW()</f>
        <v>905</v>
      </c>
      <c r="N905">
        <f>VLOOKUP(A905,Tbills!$B$4:$C$10000,2,1)</f>
        <v>0.03</v>
      </c>
    </row>
    <row r="906" spans="1:14">
      <c r="A906" s="1">
        <v>41485</v>
      </c>
      <c r="B906" t="str">
        <f>IFERROR(VLOOKUP($A906,'BTC-Web'!$A$2:$H$10000,2,0),"")</f>
        <v/>
      </c>
      <c r="D906" s="2"/>
      <c r="F906" s="2"/>
      <c r="I906">
        <f>ROW()</f>
        <v>906</v>
      </c>
      <c r="N906">
        <f>VLOOKUP(A906,Tbills!$B$4:$C$10000,2,1)</f>
        <v>0.03</v>
      </c>
    </row>
    <row r="907" spans="1:14">
      <c r="A907" s="1">
        <v>41486</v>
      </c>
      <c r="B907" t="str">
        <f>IFERROR(VLOOKUP($A907,'BTC-Web'!$A$2:$H$10000,2,0),"")</f>
        <v/>
      </c>
      <c r="D907" s="2"/>
      <c r="F907" s="2"/>
      <c r="I907">
        <f>ROW()</f>
        <v>907</v>
      </c>
      <c r="N907">
        <f>VLOOKUP(A907,Tbills!$B$4:$C$10000,2,1)</f>
        <v>0.03</v>
      </c>
    </row>
    <row r="908" spans="1:14">
      <c r="A908" s="1">
        <v>41487</v>
      </c>
      <c r="B908" t="str">
        <f>IFERROR(VLOOKUP($A908,'BTC-Web'!$A$2:$H$10000,2,0),"")</f>
        <v/>
      </c>
      <c r="D908" s="2"/>
      <c r="F908" s="2"/>
      <c r="I908">
        <f>ROW()</f>
        <v>908</v>
      </c>
      <c r="N908">
        <f>VLOOKUP(A908,Tbills!$B$4:$C$10000,2,1)</f>
        <v>0.03</v>
      </c>
    </row>
    <row r="909" spans="1:14">
      <c r="A909" s="1">
        <v>41488</v>
      </c>
      <c r="B909" t="str">
        <f>IFERROR(VLOOKUP($A909,'BTC-Web'!$A$2:$H$10000,2,0),"")</f>
        <v/>
      </c>
      <c r="D909" s="2"/>
      <c r="F909" s="2"/>
      <c r="I909">
        <f>ROW()</f>
        <v>909</v>
      </c>
      <c r="N909">
        <f>VLOOKUP(A909,Tbills!$B$4:$C$10000,2,1)</f>
        <v>0.03</v>
      </c>
    </row>
    <row r="910" spans="1:14">
      <c r="A910" s="1">
        <v>41491</v>
      </c>
      <c r="B910" t="str">
        <f>IFERROR(VLOOKUP($A910,'BTC-Web'!$A$2:$H$10000,2,0),"")</f>
        <v/>
      </c>
      <c r="D910" s="2"/>
      <c r="F910" s="2"/>
      <c r="I910">
        <f>ROW()</f>
        <v>910</v>
      </c>
      <c r="N910">
        <f>VLOOKUP(A910,Tbills!$B$4:$C$10000,2,1)</f>
        <v>0.04</v>
      </c>
    </row>
    <row r="911" spans="1:14">
      <c r="A911" s="1">
        <v>41492</v>
      </c>
      <c r="B911" t="str">
        <f>IFERROR(VLOOKUP($A911,'BTC-Web'!$A$2:$H$10000,2,0),"")</f>
        <v/>
      </c>
      <c r="D911" s="2"/>
      <c r="F911" s="2"/>
      <c r="I911">
        <f>ROW()</f>
        <v>911</v>
      </c>
      <c r="N911">
        <f>VLOOKUP(A911,Tbills!$B$4:$C$10000,2,1)</f>
        <v>0.04</v>
      </c>
    </row>
    <row r="912" spans="1:14">
      <c r="A912" s="1">
        <v>41493</v>
      </c>
      <c r="B912" t="str">
        <f>IFERROR(VLOOKUP($A912,'BTC-Web'!$A$2:$H$10000,2,0),"")</f>
        <v/>
      </c>
      <c r="D912" s="2"/>
      <c r="F912" s="2"/>
      <c r="I912">
        <f>ROW()</f>
        <v>912</v>
      </c>
      <c r="N912">
        <f>VLOOKUP(A912,Tbills!$B$4:$C$10000,2,1)</f>
        <v>0.04</v>
      </c>
    </row>
    <row r="913" spans="1:14">
      <c r="A913" s="1">
        <v>41494</v>
      </c>
      <c r="B913" t="str">
        <f>IFERROR(VLOOKUP($A913,'BTC-Web'!$A$2:$H$10000,2,0),"")</f>
        <v/>
      </c>
      <c r="D913" s="2"/>
      <c r="F913" s="2"/>
      <c r="I913">
        <f>ROW()</f>
        <v>913</v>
      </c>
      <c r="N913">
        <f>VLOOKUP(A913,Tbills!$B$4:$C$10000,2,1)</f>
        <v>0.04</v>
      </c>
    </row>
    <row r="914" spans="1:14">
      <c r="A914" s="1">
        <v>41495</v>
      </c>
      <c r="B914" t="str">
        <f>IFERROR(VLOOKUP($A914,'BTC-Web'!$A$2:$H$10000,2,0),"")</f>
        <v/>
      </c>
      <c r="D914" s="2"/>
      <c r="F914" s="2"/>
      <c r="I914">
        <f>ROW()</f>
        <v>914</v>
      </c>
      <c r="N914">
        <f>VLOOKUP(A914,Tbills!$B$4:$C$10000,2,1)</f>
        <v>0.04</v>
      </c>
    </row>
    <row r="915" spans="1:14">
      <c r="A915" s="1">
        <v>41498</v>
      </c>
      <c r="B915" t="str">
        <f>IFERROR(VLOOKUP($A915,'BTC-Web'!$A$2:$H$10000,2,0),"")</f>
        <v/>
      </c>
      <c r="D915" s="2"/>
      <c r="F915" s="2"/>
      <c r="I915">
        <f>ROW()</f>
        <v>915</v>
      </c>
      <c r="N915">
        <f>VLOOKUP(A915,Tbills!$B$4:$C$10000,2,1)</f>
        <v>5.5E-2</v>
      </c>
    </row>
    <row r="916" spans="1:14">
      <c r="A916" s="1">
        <v>41499</v>
      </c>
      <c r="B916" t="str">
        <f>IFERROR(VLOOKUP($A916,'BTC-Web'!$A$2:$H$10000,2,0),"")</f>
        <v/>
      </c>
      <c r="D916" s="2"/>
      <c r="F916" s="2"/>
      <c r="I916">
        <f>ROW()</f>
        <v>916</v>
      </c>
      <c r="N916">
        <f>VLOOKUP(A916,Tbills!$B$4:$C$10000,2,1)</f>
        <v>5.5E-2</v>
      </c>
    </row>
    <row r="917" spans="1:14">
      <c r="A917" s="1">
        <v>41500</v>
      </c>
      <c r="B917" t="str">
        <f>IFERROR(VLOOKUP($A917,'BTC-Web'!$A$2:$H$10000,2,0),"")</f>
        <v/>
      </c>
      <c r="D917" s="2"/>
      <c r="F917" s="2"/>
      <c r="I917">
        <f>ROW()</f>
        <v>917</v>
      </c>
      <c r="N917">
        <f>VLOOKUP(A917,Tbills!$B$4:$C$10000,2,1)</f>
        <v>5.5E-2</v>
      </c>
    </row>
    <row r="918" spans="1:14">
      <c r="A918" s="1">
        <v>41501</v>
      </c>
      <c r="B918" t="str">
        <f>IFERROR(VLOOKUP($A918,'BTC-Web'!$A$2:$H$10000,2,0),"")</f>
        <v/>
      </c>
      <c r="D918" s="2"/>
      <c r="F918" s="2"/>
      <c r="I918">
        <f>ROW()</f>
        <v>918</v>
      </c>
      <c r="N918">
        <f>VLOOKUP(A918,Tbills!$B$4:$C$10000,2,1)</f>
        <v>5.5E-2</v>
      </c>
    </row>
    <row r="919" spans="1:14">
      <c r="A919" s="1">
        <v>41502</v>
      </c>
      <c r="B919" t="str">
        <f>IFERROR(VLOOKUP($A919,'BTC-Web'!$A$2:$H$10000,2,0),"")</f>
        <v/>
      </c>
      <c r="D919" s="2"/>
      <c r="F919" s="2"/>
      <c r="I919">
        <f>ROW()</f>
        <v>919</v>
      </c>
      <c r="N919">
        <f>VLOOKUP(A919,Tbills!$B$4:$C$10000,2,1)</f>
        <v>5.5E-2</v>
      </c>
    </row>
    <row r="920" spans="1:14">
      <c r="A920" s="1">
        <v>41505</v>
      </c>
      <c r="B920" t="str">
        <f>IFERROR(VLOOKUP($A920,'BTC-Web'!$A$2:$H$10000,2,0),"")</f>
        <v/>
      </c>
      <c r="D920" s="2"/>
      <c r="F920" s="2"/>
      <c r="I920">
        <f>ROW()</f>
        <v>920</v>
      </c>
      <c r="N920">
        <f>VLOOKUP(A920,Tbills!$B$4:$C$10000,2,1)</f>
        <v>0.05</v>
      </c>
    </row>
    <row r="921" spans="1:14">
      <c r="A921" s="1">
        <v>41506</v>
      </c>
      <c r="B921" t="str">
        <f>IFERROR(VLOOKUP($A921,'BTC-Web'!$A$2:$H$10000,2,0),"")</f>
        <v/>
      </c>
      <c r="D921" s="2"/>
      <c r="F921" s="2"/>
      <c r="I921">
        <f>ROW()</f>
        <v>921</v>
      </c>
      <c r="N921">
        <f>VLOOKUP(A921,Tbills!$B$4:$C$10000,2,1)</f>
        <v>0.05</v>
      </c>
    </row>
    <row r="922" spans="1:14">
      <c r="A922" s="1">
        <v>41507</v>
      </c>
      <c r="B922" t="str">
        <f>IFERROR(VLOOKUP($A922,'BTC-Web'!$A$2:$H$10000,2,0),"")</f>
        <v/>
      </c>
      <c r="D922" s="2"/>
      <c r="F922" s="2"/>
      <c r="I922">
        <f>ROW()</f>
        <v>922</v>
      </c>
      <c r="N922">
        <f>VLOOKUP(A922,Tbills!$B$4:$C$10000,2,1)</f>
        <v>0.05</v>
      </c>
    </row>
    <row r="923" spans="1:14">
      <c r="A923" s="1">
        <v>41508</v>
      </c>
      <c r="B923" t="str">
        <f>IFERROR(VLOOKUP($A923,'BTC-Web'!$A$2:$H$10000,2,0),"")</f>
        <v/>
      </c>
      <c r="D923" s="2"/>
      <c r="F923" s="2"/>
      <c r="I923">
        <f>ROW()</f>
        <v>923</v>
      </c>
      <c r="N923">
        <f>VLOOKUP(A923,Tbills!$B$4:$C$10000,2,1)</f>
        <v>0.05</v>
      </c>
    </row>
    <row r="924" spans="1:14">
      <c r="A924" s="1">
        <v>41509</v>
      </c>
      <c r="B924" t="str">
        <f>IFERROR(VLOOKUP($A924,'BTC-Web'!$A$2:$H$10000,2,0),"")</f>
        <v/>
      </c>
      <c r="D924" s="2"/>
      <c r="F924" s="2"/>
      <c r="I924">
        <f>ROW()</f>
        <v>924</v>
      </c>
      <c r="N924">
        <f>VLOOKUP(A924,Tbills!$B$4:$C$10000,2,1)</f>
        <v>0.05</v>
      </c>
    </row>
    <row r="925" spans="1:14">
      <c r="A925" s="1">
        <v>41512</v>
      </c>
      <c r="B925" t="str">
        <f>IFERROR(VLOOKUP($A925,'BTC-Web'!$A$2:$H$10000,2,0),"")</f>
        <v/>
      </c>
      <c r="D925" s="2"/>
      <c r="F925" s="2"/>
      <c r="I925">
        <f>ROW()</f>
        <v>925</v>
      </c>
      <c r="N925">
        <f>VLOOKUP(A925,Tbills!$B$4:$C$10000,2,1)</f>
        <v>0.04</v>
      </c>
    </row>
    <row r="926" spans="1:14">
      <c r="A926" s="1">
        <v>41513</v>
      </c>
      <c r="B926" t="str">
        <f>IFERROR(VLOOKUP($A926,'BTC-Web'!$A$2:$H$10000,2,0),"")</f>
        <v/>
      </c>
      <c r="D926" s="2"/>
      <c r="F926" s="2"/>
      <c r="I926">
        <f>ROW()</f>
        <v>926</v>
      </c>
      <c r="N926">
        <f>VLOOKUP(A926,Tbills!$B$4:$C$10000,2,1)</f>
        <v>0.04</v>
      </c>
    </row>
    <row r="927" spans="1:14">
      <c r="A927" s="1">
        <v>41514</v>
      </c>
      <c r="B927" t="str">
        <f>IFERROR(VLOOKUP($A927,'BTC-Web'!$A$2:$H$10000,2,0),"")</f>
        <v/>
      </c>
      <c r="D927" s="2"/>
      <c r="F927" s="2"/>
      <c r="I927">
        <f>ROW()</f>
        <v>927</v>
      </c>
      <c r="N927">
        <f>VLOOKUP(A927,Tbills!$B$4:$C$10000,2,1)</f>
        <v>0.04</v>
      </c>
    </row>
    <row r="928" spans="1:14">
      <c r="A928" s="1">
        <v>41515</v>
      </c>
      <c r="B928" t="str">
        <f>IFERROR(VLOOKUP($A928,'BTC-Web'!$A$2:$H$10000,2,0),"")</f>
        <v/>
      </c>
      <c r="D928" s="2"/>
      <c r="F928" s="2"/>
      <c r="I928">
        <f>ROW()</f>
        <v>928</v>
      </c>
      <c r="N928">
        <f>VLOOKUP(A928,Tbills!$B$4:$C$10000,2,1)</f>
        <v>0.04</v>
      </c>
    </row>
    <row r="929" spans="1:14">
      <c r="A929" s="1">
        <v>41516</v>
      </c>
      <c r="B929" t="str">
        <f>IFERROR(VLOOKUP($A929,'BTC-Web'!$A$2:$H$10000,2,0),"")</f>
        <v/>
      </c>
      <c r="D929" s="2"/>
      <c r="F929" s="2"/>
      <c r="I929">
        <f>ROW()</f>
        <v>929</v>
      </c>
      <c r="N929">
        <f>VLOOKUP(A929,Tbills!$B$4:$C$10000,2,1)</f>
        <v>0.04</v>
      </c>
    </row>
    <row r="930" spans="1:14">
      <c r="A930" s="1">
        <v>41520</v>
      </c>
      <c r="B930" t="str">
        <f>IFERROR(VLOOKUP($A930,'BTC-Web'!$A$2:$H$10000,2,0),"")</f>
        <v/>
      </c>
      <c r="D930" s="2"/>
      <c r="F930" s="2"/>
      <c r="I930">
        <f>ROW()</f>
        <v>930</v>
      </c>
      <c r="N930">
        <f>VLOOKUP(A930,Tbills!$B$4:$C$10000,2,1)</f>
        <v>0.03</v>
      </c>
    </row>
    <row r="931" spans="1:14">
      <c r="A931" s="1">
        <v>41521</v>
      </c>
      <c r="B931" t="str">
        <f>IFERROR(VLOOKUP($A931,'BTC-Web'!$A$2:$H$10000,2,0),"")</f>
        <v/>
      </c>
      <c r="D931" s="2"/>
      <c r="F931" s="2"/>
      <c r="I931">
        <f>ROW()</f>
        <v>931</v>
      </c>
      <c r="N931">
        <f>VLOOKUP(A931,Tbills!$B$4:$C$10000,2,1)</f>
        <v>0.03</v>
      </c>
    </row>
    <row r="932" spans="1:14">
      <c r="A932" s="1">
        <v>41522</v>
      </c>
      <c r="B932" t="str">
        <f>IFERROR(VLOOKUP($A932,'BTC-Web'!$A$2:$H$10000,2,0),"")</f>
        <v/>
      </c>
      <c r="D932" s="2"/>
      <c r="F932" s="2"/>
      <c r="I932">
        <f>ROW()</f>
        <v>932</v>
      </c>
      <c r="N932">
        <f>VLOOKUP(A932,Tbills!$B$4:$C$10000,2,1)</f>
        <v>0.03</v>
      </c>
    </row>
    <row r="933" spans="1:14">
      <c r="A933" s="1">
        <v>41523</v>
      </c>
      <c r="B933" t="str">
        <f>IFERROR(VLOOKUP($A933,'BTC-Web'!$A$2:$H$10000,2,0),"")</f>
        <v/>
      </c>
      <c r="D933" s="2"/>
      <c r="F933" s="2"/>
      <c r="I933">
        <f>ROW()</f>
        <v>933</v>
      </c>
      <c r="N933">
        <f>VLOOKUP(A933,Tbills!$B$4:$C$10000,2,1)</f>
        <v>0.03</v>
      </c>
    </row>
    <row r="934" spans="1:14">
      <c r="A934" s="1">
        <v>41526</v>
      </c>
      <c r="B934" t="str">
        <f>IFERROR(VLOOKUP($A934,'BTC-Web'!$A$2:$H$10000,2,0),"")</f>
        <v/>
      </c>
      <c r="D934" s="2"/>
      <c r="F934" s="2"/>
      <c r="I934">
        <f>ROW()</f>
        <v>934</v>
      </c>
      <c r="N934">
        <f>VLOOKUP(A934,Tbills!$B$4:$C$10000,2,1)</f>
        <v>2.0279560439545097E-2</v>
      </c>
    </row>
    <row r="935" spans="1:14">
      <c r="A935" s="1">
        <v>41527</v>
      </c>
      <c r="B935" t="str">
        <f>IFERROR(VLOOKUP($A935,'BTC-Web'!$A$2:$H$10000,2,0),"")</f>
        <v/>
      </c>
      <c r="D935" s="2"/>
      <c r="F935" s="2"/>
      <c r="I935">
        <f>ROW()</f>
        <v>935</v>
      </c>
      <c r="N935">
        <f>VLOOKUP(A935,Tbills!$B$4:$C$10000,2,1)</f>
        <v>2.0279560439545097E-2</v>
      </c>
    </row>
    <row r="936" spans="1:14">
      <c r="A936" s="1">
        <v>41528</v>
      </c>
      <c r="B936" t="str">
        <f>IFERROR(VLOOKUP($A936,'BTC-Web'!$A$2:$H$10000,2,0),"")</f>
        <v/>
      </c>
      <c r="D936" s="2"/>
      <c r="F936" s="2"/>
      <c r="I936">
        <f>ROW()</f>
        <v>936</v>
      </c>
      <c r="N936">
        <f>VLOOKUP(A936,Tbills!$B$4:$C$10000,2,1)</f>
        <v>2.0279560439545097E-2</v>
      </c>
    </row>
    <row r="937" spans="1:14">
      <c r="A937" s="1">
        <v>41529</v>
      </c>
      <c r="B937" t="str">
        <f>IFERROR(VLOOKUP($A937,'BTC-Web'!$A$2:$H$10000,2,0),"")</f>
        <v/>
      </c>
      <c r="D937" s="2"/>
      <c r="F937" s="2"/>
      <c r="I937">
        <f>ROW()</f>
        <v>937</v>
      </c>
      <c r="N937">
        <f>VLOOKUP(A937,Tbills!$B$4:$C$10000,2,1)</f>
        <v>2.0279560439545097E-2</v>
      </c>
    </row>
    <row r="938" spans="1:14">
      <c r="A938" s="1">
        <v>41530</v>
      </c>
      <c r="B938" t="str">
        <f>IFERROR(VLOOKUP($A938,'BTC-Web'!$A$2:$H$10000,2,0),"")</f>
        <v/>
      </c>
      <c r="D938" s="2"/>
      <c r="F938" s="2"/>
      <c r="I938">
        <f>ROW()</f>
        <v>938</v>
      </c>
      <c r="N938">
        <f>VLOOKUP(A938,Tbills!$B$4:$C$10000,2,1)</f>
        <v>2.0279560439545097E-2</v>
      </c>
    </row>
    <row r="939" spans="1:14">
      <c r="A939" s="1">
        <v>41533</v>
      </c>
      <c r="B939" t="str">
        <f>IFERROR(VLOOKUP($A939,'BTC-Web'!$A$2:$H$10000,2,0),"")</f>
        <v/>
      </c>
      <c r="D939" s="2"/>
      <c r="F939" s="2"/>
      <c r="I939">
        <f>ROW()</f>
        <v>939</v>
      </c>
      <c r="N939">
        <f>VLOOKUP(A939,Tbills!$B$4:$C$10000,2,1)</f>
        <v>1.0139780219772548E-2</v>
      </c>
    </row>
    <row r="940" spans="1:14">
      <c r="A940" s="1">
        <v>41534</v>
      </c>
      <c r="B940" t="str">
        <f>IFERROR(VLOOKUP($A940,'BTC-Web'!$A$2:$H$10000,2,0),"")</f>
        <v/>
      </c>
      <c r="D940" s="2"/>
      <c r="F940" s="2"/>
      <c r="I940">
        <f>ROW()</f>
        <v>940</v>
      </c>
      <c r="N940">
        <f>VLOOKUP(A940,Tbills!$B$4:$C$10000,2,1)</f>
        <v>1.0139780219772548E-2</v>
      </c>
    </row>
    <row r="941" spans="1:14">
      <c r="A941" s="1">
        <v>41535</v>
      </c>
      <c r="B941" t="str">
        <f>IFERROR(VLOOKUP($A941,'BTC-Web'!$A$2:$H$10000,2,0),"")</f>
        <v/>
      </c>
      <c r="D941" s="2"/>
      <c r="F941" s="2"/>
      <c r="I941">
        <f>ROW()</f>
        <v>941</v>
      </c>
      <c r="N941">
        <f>VLOOKUP(A941,Tbills!$B$4:$C$10000,2,1)</f>
        <v>1.0139780219772548E-2</v>
      </c>
    </row>
    <row r="942" spans="1:14">
      <c r="A942" s="1">
        <v>41536</v>
      </c>
      <c r="B942" t="str">
        <f>IFERROR(VLOOKUP($A942,'BTC-Web'!$A$2:$H$10000,2,0),"")</f>
        <v/>
      </c>
      <c r="D942" s="2"/>
      <c r="F942" s="2"/>
      <c r="I942">
        <f>ROW()</f>
        <v>942</v>
      </c>
      <c r="N942">
        <f>VLOOKUP(A942,Tbills!$B$4:$C$10000,2,1)</f>
        <v>1.0139780219772548E-2</v>
      </c>
    </row>
    <row r="943" spans="1:14">
      <c r="A943" s="1">
        <v>41537</v>
      </c>
      <c r="B943" t="str">
        <f>IFERROR(VLOOKUP($A943,'BTC-Web'!$A$2:$H$10000,2,0),"")</f>
        <v/>
      </c>
      <c r="D943" s="2"/>
      <c r="F943" s="2"/>
      <c r="I943">
        <f>ROW()</f>
        <v>943</v>
      </c>
      <c r="N943">
        <f>VLOOKUP(A943,Tbills!$B$4:$C$10000,2,1)</f>
        <v>1.0139780219772548E-2</v>
      </c>
    </row>
    <row r="944" spans="1:14">
      <c r="A944" s="1">
        <v>41540</v>
      </c>
      <c r="B944" t="str">
        <f>IFERROR(VLOOKUP($A944,'BTC-Web'!$A$2:$H$10000,2,0),"")</f>
        <v/>
      </c>
      <c r="D944" s="2"/>
      <c r="F944" s="2"/>
      <c r="I944">
        <f>ROW()</f>
        <v>944</v>
      </c>
      <c r="N944">
        <f>VLOOKUP(A944,Tbills!$B$4:$C$10000,2,1)</f>
        <v>2.0279560439545097E-2</v>
      </c>
    </row>
    <row r="945" spans="1:14">
      <c r="A945" s="1">
        <v>41541</v>
      </c>
      <c r="B945" t="str">
        <f>IFERROR(VLOOKUP($A945,'BTC-Web'!$A$2:$H$10000,2,0),"")</f>
        <v/>
      </c>
      <c r="D945" s="2"/>
      <c r="F945" s="2"/>
      <c r="I945">
        <f>ROW()</f>
        <v>945</v>
      </c>
      <c r="N945">
        <f>VLOOKUP(A945,Tbills!$B$4:$C$10000,2,1)</f>
        <v>2.0279560439545097E-2</v>
      </c>
    </row>
    <row r="946" spans="1:14">
      <c r="A946" s="1">
        <v>41542</v>
      </c>
      <c r="B946" t="str">
        <f>IFERROR(VLOOKUP($A946,'BTC-Web'!$A$2:$H$10000,2,0),"")</f>
        <v/>
      </c>
      <c r="D946" s="2"/>
      <c r="F946" s="2"/>
      <c r="I946">
        <f>ROW()</f>
        <v>946</v>
      </c>
      <c r="N946">
        <f>VLOOKUP(A946,Tbills!$B$4:$C$10000,2,1)</f>
        <v>2.0279560439545097E-2</v>
      </c>
    </row>
    <row r="947" spans="1:14">
      <c r="A947" s="1">
        <v>41543</v>
      </c>
      <c r="B947" t="str">
        <f>IFERROR(VLOOKUP($A947,'BTC-Web'!$A$2:$H$10000,2,0),"")</f>
        <v/>
      </c>
      <c r="D947" s="2"/>
      <c r="F947" s="2"/>
      <c r="I947">
        <f>ROW()</f>
        <v>947</v>
      </c>
      <c r="N947">
        <f>VLOOKUP(A947,Tbills!$B$4:$C$10000,2,1)</f>
        <v>2.0279560439545097E-2</v>
      </c>
    </row>
    <row r="948" spans="1:14">
      <c r="A948" s="1">
        <v>41544</v>
      </c>
      <c r="B948" t="str">
        <f>IFERROR(VLOOKUP($A948,'BTC-Web'!$A$2:$H$10000,2,0),"")</f>
        <v/>
      </c>
      <c r="D948" s="2"/>
      <c r="F948" s="2"/>
      <c r="I948">
        <f>ROW()</f>
        <v>948</v>
      </c>
      <c r="N948">
        <f>VLOOKUP(A948,Tbills!$B$4:$C$10000,2,1)</f>
        <v>2.0279560439545097E-2</v>
      </c>
    </row>
    <row r="949" spans="1:14">
      <c r="A949" s="1">
        <v>41547</v>
      </c>
      <c r="B949" t="str">
        <f>IFERROR(VLOOKUP($A949,'BTC-Web'!$A$2:$H$10000,2,0),"")</f>
        <v/>
      </c>
      <c r="D949" s="2"/>
      <c r="F949" s="2"/>
      <c r="I949">
        <f>ROW()</f>
        <v>949</v>
      </c>
      <c r="N949">
        <f>VLOOKUP(A949,Tbills!$B$4:$C$10000,2,1)</f>
        <v>1.0139780219772548E-2</v>
      </c>
    </row>
    <row r="950" spans="1:14">
      <c r="A950" s="1">
        <v>41548</v>
      </c>
      <c r="B950" t="str">
        <f>IFERROR(VLOOKUP($A950,'BTC-Web'!$A$2:$H$10000,2,0),"")</f>
        <v/>
      </c>
      <c r="D950" s="2"/>
      <c r="F950" s="2"/>
      <c r="I950">
        <f>ROW()</f>
        <v>950</v>
      </c>
      <c r="N950">
        <f>VLOOKUP(A950,Tbills!$B$4:$C$10000,2,1)</f>
        <v>1.0139780219772548E-2</v>
      </c>
    </row>
    <row r="951" spans="1:14">
      <c r="A951" s="1">
        <v>41549</v>
      </c>
      <c r="B951" t="str">
        <f>IFERROR(VLOOKUP($A951,'BTC-Web'!$A$2:$H$10000,2,0),"")</f>
        <v/>
      </c>
      <c r="D951" s="2"/>
      <c r="F951" s="2"/>
      <c r="I951">
        <f>ROW()</f>
        <v>951</v>
      </c>
      <c r="N951">
        <f>VLOOKUP(A951,Tbills!$B$4:$C$10000,2,1)</f>
        <v>1.0139780219772548E-2</v>
      </c>
    </row>
    <row r="952" spans="1:14">
      <c r="A952" s="1">
        <v>41550</v>
      </c>
      <c r="B952" t="str">
        <f>IFERROR(VLOOKUP($A952,'BTC-Web'!$A$2:$H$10000,2,0),"")</f>
        <v/>
      </c>
      <c r="D952" s="2"/>
      <c r="F952" s="2"/>
      <c r="I952">
        <f>ROW()</f>
        <v>952</v>
      </c>
      <c r="N952">
        <f>VLOOKUP(A952,Tbills!$B$4:$C$10000,2,1)</f>
        <v>1.0139780219772548E-2</v>
      </c>
    </row>
    <row r="953" spans="1:14">
      <c r="A953" s="1">
        <v>41551</v>
      </c>
      <c r="B953" t="str">
        <f>IFERROR(VLOOKUP($A953,'BTC-Web'!$A$2:$H$10000,2,0),"")</f>
        <v/>
      </c>
      <c r="D953" s="2"/>
      <c r="F953" s="2"/>
      <c r="I953">
        <f>ROW()</f>
        <v>953</v>
      </c>
      <c r="N953">
        <f>VLOOKUP(A953,Tbills!$B$4:$C$10000,2,1)</f>
        <v>1.0139780219772548E-2</v>
      </c>
    </row>
    <row r="954" spans="1:14">
      <c r="A954" s="1">
        <v>41554</v>
      </c>
      <c r="B954" t="str">
        <f>IFERROR(VLOOKUP($A954,'BTC-Web'!$A$2:$H$10000,2,0),"")</f>
        <v/>
      </c>
      <c r="D954" s="2"/>
      <c r="F954" s="2"/>
      <c r="I954">
        <f>ROW()</f>
        <v>954</v>
      </c>
      <c r="N954">
        <f>VLOOKUP(A954,Tbills!$B$4:$C$10000,2,1)</f>
        <v>3.5485219780231558E-2</v>
      </c>
    </row>
    <row r="955" spans="1:14">
      <c r="A955" s="1">
        <v>41555</v>
      </c>
      <c r="B955" t="str">
        <f>IFERROR(VLOOKUP($A955,'BTC-Web'!$A$2:$H$10000,2,0),"")</f>
        <v/>
      </c>
      <c r="D955" s="2"/>
      <c r="F955" s="2"/>
      <c r="I955">
        <f>ROW()</f>
        <v>955</v>
      </c>
      <c r="N955">
        <f>VLOOKUP(A955,Tbills!$B$4:$C$10000,2,1)</f>
        <v>3.5485219780231558E-2</v>
      </c>
    </row>
    <row r="956" spans="1:14">
      <c r="A956" s="1">
        <v>41556</v>
      </c>
      <c r="B956" t="str">
        <f>IFERROR(VLOOKUP($A956,'BTC-Web'!$A$2:$H$10000,2,0),"")</f>
        <v/>
      </c>
      <c r="D956" s="2"/>
      <c r="F956" s="2"/>
      <c r="I956">
        <f>ROW()</f>
        <v>956</v>
      </c>
      <c r="N956">
        <f>VLOOKUP(A956,Tbills!$B$4:$C$10000,2,1)</f>
        <v>3.5485219780231558E-2</v>
      </c>
    </row>
    <row r="957" spans="1:14">
      <c r="A957" s="1">
        <v>41557</v>
      </c>
      <c r="B957" t="str">
        <f>IFERROR(VLOOKUP($A957,'BTC-Web'!$A$2:$H$10000,2,0),"")</f>
        <v/>
      </c>
      <c r="D957" s="2"/>
      <c r="F957" s="2"/>
      <c r="I957">
        <f>ROW()</f>
        <v>957</v>
      </c>
      <c r="N957">
        <f>VLOOKUP(A957,Tbills!$B$4:$C$10000,2,1)</f>
        <v>3.5485219780231558E-2</v>
      </c>
    </row>
    <row r="958" spans="1:14">
      <c r="A958" s="1">
        <v>41558</v>
      </c>
      <c r="B958" t="str">
        <f>IFERROR(VLOOKUP($A958,'BTC-Web'!$A$2:$H$10000,2,0),"")</f>
        <v/>
      </c>
      <c r="D958" s="2"/>
      <c r="F958" s="2"/>
      <c r="I958">
        <f>ROW()</f>
        <v>958</v>
      </c>
      <c r="N958">
        <f>VLOOKUP(A958,Tbills!$B$4:$C$10000,2,1)</f>
        <v>3.5485219780231558E-2</v>
      </c>
    </row>
    <row r="959" spans="1:14">
      <c r="A959" s="1">
        <v>41561</v>
      </c>
      <c r="B959" t="str">
        <f>IFERROR(VLOOKUP($A959,'BTC-Web'!$A$2:$H$10000,2,0),"")</f>
        <v/>
      </c>
      <c r="D959" s="2"/>
      <c r="F959" s="2"/>
      <c r="I959">
        <f>ROW()</f>
        <v>959</v>
      </c>
      <c r="N959">
        <f>VLOOKUP(A959,Tbills!$B$4:$C$10000,2,1)</f>
        <v>3.5485219780231558E-2</v>
      </c>
    </row>
    <row r="960" spans="1:14">
      <c r="A960" s="1">
        <v>41562</v>
      </c>
      <c r="B960" t="str">
        <f>IFERROR(VLOOKUP($A960,'BTC-Web'!$A$2:$H$10000,2,0),"")</f>
        <v/>
      </c>
      <c r="D960" s="2"/>
      <c r="F960" s="2"/>
      <c r="I960">
        <f>ROW()</f>
        <v>960</v>
      </c>
      <c r="N960">
        <f>VLOOKUP(A960,Tbills!$B$4:$C$10000,2,1)</f>
        <v>0.13180510989009755</v>
      </c>
    </row>
    <row r="961" spans="1:14">
      <c r="A961" s="1">
        <v>41563</v>
      </c>
      <c r="B961" t="str">
        <f>IFERROR(VLOOKUP($A961,'BTC-Web'!$A$2:$H$10000,2,0),"")</f>
        <v/>
      </c>
      <c r="D961" s="2"/>
      <c r="F961" s="2"/>
      <c r="I961">
        <f>ROW()</f>
        <v>961</v>
      </c>
      <c r="N961">
        <f>VLOOKUP(A961,Tbills!$B$4:$C$10000,2,1)</f>
        <v>0.13180510989009755</v>
      </c>
    </row>
    <row r="962" spans="1:14">
      <c r="A962" s="1">
        <v>41564</v>
      </c>
      <c r="B962" t="str">
        <f>IFERROR(VLOOKUP($A962,'BTC-Web'!$A$2:$H$10000,2,0),"")</f>
        <v/>
      </c>
      <c r="D962" s="2"/>
      <c r="F962" s="2"/>
      <c r="I962">
        <f>ROW()</f>
        <v>962</v>
      </c>
      <c r="N962">
        <f>VLOOKUP(A962,Tbills!$B$4:$C$10000,2,1)</f>
        <v>0.13180510989009755</v>
      </c>
    </row>
    <row r="963" spans="1:14">
      <c r="A963" s="1">
        <v>41565</v>
      </c>
      <c r="B963" t="str">
        <f>IFERROR(VLOOKUP($A963,'BTC-Web'!$A$2:$H$10000,2,0),"")</f>
        <v/>
      </c>
      <c r="D963" s="2"/>
      <c r="F963" s="2"/>
      <c r="I963">
        <f>ROW()</f>
        <v>963</v>
      </c>
      <c r="N963">
        <f>VLOOKUP(A963,Tbills!$B$4:$C$10000,2,1)</f>
        <v>0.13180510989009755</v>
      </c>
    </row>
    <row r="964" spans="1:14">
      <c r="A964" s="1">
        <v>41568</v>
      </c>
      <c r="B964" t="str">
        <f>IFERROR(VLOOKUP($A964,'BTC-Web'!$A$2:$H$10000,2,0),"")</f>
        <v/>
      </c>
      <c r="D964" s="2"/>
      <c r="F964" s="2"/>
      <c r="I964">
        <f>ROW()</f>
        <v>964</v>
      </c>
      <c r="N964">
        <f>VLOOKUP(A964,Tbills!$B$4:$C$10000,2,1)</f>
        <v>3.5485219780231558E-2</v>
      </c>
    </row>
    <row r="965" spans="1:14">
      <c r="A965" s="1">
        <v>41569</v>
      </c>
      <c r="B965" t="str">
        <f>IFERROR(VLOOKUP($A965,'BTC-Web'!$A$2:$H$10000,2,0),"")</f>
        <v/>
      </c>
      <c r="D965" s="2"/>
      <c r="F965" s="2"/>
      <c r="I965">
        <f>ROW()</f>
        <v>965</v>
      </c>
      <c r="N965">
        <f>VLOOKUP(A965,Tbills!$B$4:$C$10000,2,1)</f>
        <v>3.5485219780231558E-2</v>
      </c>
    </row>
    <row r="966" spans="1:14">
      <c r="A966" s="1">
        <v>41570</v>
      </c>
      <c r="B966" t="str">
        <f>IFERROR(VLOOKUP($A966,'BTC-Web'!$A$2:$H$10000,2,0),"")</f>
        <v/>
      </c>
      <c r="D966" s="2"/>
      <c r="F966" s="2"/>
      <c r="I966">
        <f>ROW()</f>
        <v>966</v>
      </c>
      <c r="N966">
        <f>VLOOKUP(A966,Tbills!$B$4:$C$10000,2,1)</f>
        <v>3.5485219780231558E-2</v>
      </c>
    </row>
    <row r="967" spans="1:14">
      <c r="A967" s="1">
        <v>41571</v>
      </c>
      <c r="B967" t="str">
        <f>IFERROR(VLOOKUP($A967,'BTC-Web'!$A$2:$H$10000,2,0),"")</f>
        <v/>
      </c>
      <c r="D967" s="2"/>
      <c r="F967" s="2"/>
      <c r="I967">
        <f>ROW()</f>
        <v>967</v>
      </c>
      <c r="N967">
        <f>VLOOKUP(A967,Tbills!$B$4:$C$10000,2,1)</f>
        <v>3.5485219780231558E-2</v>
      </c>
    </row>
    <row r="968" spans="1:14">
      <c r="A968" s="1">
        <v>41572</v>
      </c>
      <c r="B968" t="str">
        <f>IFERROR(VLOOKUP($A968,'BTC-Web'!$A$2:$H$10000,2,0),"")</f>
        <v/>
      </c>
      <c r="D968" s="2"/>
      <c r="F968" s="2"/>
      <c r="I968">
        <f>ROW()</f>
        <v>968</v>
      </c>
      <c r="N968">
        <f>VLOOKUP(A968,Tbills!$B$4:$C$10000,2,1)</f>
        <v>3.5485219780231558E-2</v>
      </c>
    </row>
    <row r="969" spans="1:14">
      <c r="A969" s="1">
        <v>41575</v>
      </c>
      <c r="B969" t="str">
        <f>IFERROR(VLOOKUP($A969,'BTC-Web'!$A$2:$H$10000,2,0),"")</f>
        <v/>
      </c>
      <c r="D969" s="2"/>
      <c r="F969" s="2"/>
      <c r="I969">
        <f>ROW()</f>
        <v>969</v>
      </c>
      <c r="N969">
        <f>VLOOKUP(A969,Tbills!$B$4:$C$10000,2,1)</f>
        <v>4.5625000000004107E-2</v>
      </c>
    </row>
    <row r="970" spans="1:14">
      <c r="A970" s="1">
        <v>41576</v>
      </c>
      <c r="B970" t="str">
        <f>IFERROR(VLOOKUP($A970,'BTC-Web'!$A$2:$H$10000,2,0),"")</f>
        <v/>
      </c>
      <c r="D970" s="2"/>
      <c r="F970" s="2"/>
      <c r="I970">
        <f>ROW()</f>
        <v>970</v>
      </c>
      <c r="N970">
        <f>VLOOKUP(A970,Tbills!$B$4:$C$10000,2,1)</f>
        <v>4.5625000000004107E-2</v>
      </c>
    </row>
    <row r="971" spans="1:14">
      <c r="A971" s="1">
        <v>41577</v>
      </c>
      <c r="B971" t="str">
        <f>IFERROR(VLOOKUP($A971,'BTC-Web'!$A$2:$H$10000,2,0),"")</f>
        <v/>
      </c>
      <c r="D971" s="2"/>
      <c r="F971" s="2"/>
      <c r="I971">
        <f>ROW()</f>
        <v>971</v>
      </c>
      <c r="N971">
        <f>VLOOKUP(A971,Tbills!$B$4:$C$10000,2,1)</f>
        <v>4.5625000000004107E-2</v>
      </c>
    </row>
    <row r="972" spans="1:14">
      <c r="A972" s="1">
        <v>41578</v>
      </c>
      <c r="B972" t="str">
        <f>IFERROR(VLOOKUP($A972,'BTC-Web'!$A$2:$H$10000,2,0),"")</f>
        <v/>
      </c>
      <c r="D972" s="2"/>
      <c r="F972" s="2"/>
      <c r="I972">
        <f>ROW()</f>
        <v>972</v>
      </c>
      <c r="N972">
        <f>VLOOKUP(A972,Tbills!$B$4:$C$10000,2,1)</f>
        <v>4.5625000000004107E-2</v>
      </c>
    </row>
    <row r="973" spans="1:14">
      <c r="A973" s="1">
        <v>41579</v>
      </c>
      <c r="B973" t="str">
        <f>IFERROR(VLOOKUP($A973,'BTC-Web'!$A$2:$H$10000,2,0),"")</f>
        <v/>
      </c>
      <c r="D973" s="2"/>
      <c r="F973" s="2"/>
      <c r="I973">
        <f>ROW()</f>
        <v>973</v>
      </c>
      <c r="N973">
        <f>VLOOKUP(A973,Tbills!$B$4:$C$10000,2,1)</f>
        <v>4.5625000000004107E-2</v>
      </c>
    </row>
    <row r="974" spans="1:14">
      <c r="A974" s="1">
        <v>41582</v>
      </c>
      <c r="B974" t="str">
        <f>IFERROR(VLOOKUP($A974,'BTC-Web'!$A$2:$H$10000,2,0),"")</f>
        <v/>
      </c>
      <c r="D974" s="2"/>
      <c r="F974" s="2"/>
      <c r="I974">
        <f>ROW()</f>
        <v>974</v>
      </c>
      <c r="N974">
        <f>VLOOKUP(A974,Tbills!$B$4:$C$10000,2,1)</f>
        <v>5.0694890109861883E-2</v>
      </c>
    </row>
    <row r="975" spans="1:14">
      <c r="A975" s="1">
        <v>41583</v>
      </c>
      <c r="B975" t="str">
        <f>IFERROR(VLOOKUP($A975,'BTC-Web'!$A$2:$H$10000,2,0),"")</f>
        <v/>
      </c>
      <c r="D975" s="2"/>
      <c r="F975" s="2"/>
      <c r="I975">
        <f>ROW()</f>
        <v>975</v>
      </c>
      <c r="N975">
        <f>VLOOKUP(A975,Tbills!$B$4:$C$10000,2,1)</f>
        <v>5.0694890109861883E-2</v>
      </c>
    </row>
    <row r="976" spans="1:14">
      <c r="A976" s="1">
        <v>41584</v>
      </c>
      <c r="B976" t="str">
        <f>IFERROR(VLOOKUP($A976,'BTC-Web'!$A$2:$H$10000,2,0),"")</f>
        <v/>
      </c>
      <c r="D976" s="2"/>
      <c r="F976" s="2"/>
      <c r="I976">
        <f>ROW()</f>
        <v>976</v>
      </c>
      <c r="N976">
        <f>VLOOKUP(A976,Tbills!$B$4:$C$10000,2,1)</f>
        <v>5.0694890109861883E-2</v>
      </c>
    </row>
    <row r="977" spans="1:14">
      <c r="A977" s="1">
        <v>41585</v>
      </c>
      <c r="B977" t="str">
        <f>IFERROR(VLOOKUP($A977,'BTC-Web'!$A$2:$H$10000,2,0),"")</f>
        <v/>
      </c>
      <c r="D977" s="2"/>
      <c r="F977" s="2"/>
      <c r="I977">
        <f>ROW()</f>
        <v>977</v>
      </c>
      <c r="N977">
        <f>VLOOKUP(A977,Tbills!$B$4:$C$10000,2,1)</f>
        <v>5.0694890109861883E-2</v>
      </c>
    </row>
    <row r="978" spans="1:14">
      <c r="A978" s="1">
        <v>41586</v>
      </c>
      <c r="B978" t="str">
        <f>IFERROR(VLOOKUP($A978,'BTC-Web'!$A$2:$H$10000,2,0),"")</f>
        <v/>
      </c>
      <c r="D978" s="2"/>
      <c r="F978" s="2"/>
      <c r="I978">
        <f>ROW()</f>
        <v>978</v>
      </c>
      <c r="N978">
        <f>VLOOKUP(A978,Tbills!$B$4:$C$10000,2,1)</f>
        <v>5.0694890109861883E-2</v>
      </c>
    </row>
    <row r="979" spans="1:14">
      <c r="A979" s="1">
        <v>41589</v>
      </c>
      <c r="B979" t="str">
        <f>IFERROR(VLOOKUP($A979,'BTC-Web'!$A$2:$H$10000,2,0),"")</f>
        <v/>
      </c>
      <c r="D979" s="2"/>
      <c r="F979" s="2"/>
      <c r="I979">
        <f>ROW()</f>
        <v>979</v>
      </c>
      <c r="N979">
        <f>VLOOKUP(A979,Tbills!$B$4:$C$10000,2,1)</f>
        <v>5.0694890109861883E-2</v>
      </c>
    </row>
    <row r="980" spans="1:14">
      <c r="A980" s="1">
        <v>41590</v>
      </c>
      <c r="B980" t="str">
        <f>IFERROR(VLOOKUP($A980,'BTC-Web'!$A$2:$H$10000,2,0),"")</f>
        <v/>
      </c>
      <c r="D980" s="2"/>
      <c r="F980" s="2"/>
      <c r="I980">
        <f>ROW()</f>
        <v>980</v>
      </c>
      <c r="N980">
        <f>VLOOKUP(A980,Tbills!$B$4:$C$10000,2,1)</f>
        <v>7.6040329670320886E-2</v>
      </c>
    </row>
    <row r="981" spans="1:14">
      <c r="A981" s="1">
        <v>41591</v>
      </c>
      <c r="B981" t="str">
        <f>IFERROR(VLOOKUP($A981,'BTC-Web'!$A$2:$H$10000,2,0),"")</f>
        <v/>
      </c>
      <c r="D981" s="2"/>
      <c r="F981" s="2"/>
      <c r="I981">
        <f>ROW()</f>
        <v>981</v>
      </c>
      <c r="N981">
        <f>VLOOKUP(A981,Tbills!$B$4:$C$10000,2,1)</f>
        <v>7.6040329670320886E-2</v>
      </c>
    </row>
    <row r="982" spans="1:14">
      <c r="A982" s="1">
        <v>41592</v>
      </c>
      <c r="B982" t="str">
        <f>IFERROR(VLOOKUP($A982,'BTC-Web'!$A$2:$H$10000,2,0),"")</f>
        <v/>
      </c>
      <c r="D982" s="2"/>
      <c r="F982" s="2"/>
      <c r="I982">
        <f>ROW()</f>
        <v>982</v>
      </c>
      <c r="N982">
        <f>VLOOKUP(A982,Tbills!$B$4:$C$10000,2,1)</f>
        <v>7.6040329670320886E-2</v>
      </c>
    </row>
    <row r="983" spans="1:14">
      <c r="A983" s="1">
        <v>41593</v>
      </c>
      <c r="B983" t="str">
        <f>IFERROR(VLOOKUP($A983,'BTC-Web'!$A$2:$H$10000,2,0),"")</f>
        <v/>
      </c>
      <c r="D983" s="2"/>
      <c r="F983" s="2"/>
      <c r="I983">
        <f>ROW()</f>
        <v>983</v>
      </c>
      <c r="N983">
        <f>VLOOKUP(A983,Tbills!$B$4:$C$10000,2,1)</f>
        <v>7.6040329670320886E-2</v>
      </c>
    </row>
    <row r="984" spans="1:14">
      <c r="A984" s="1">
        <v>41596</v>
      </c>
      <c r="B984" t="str">
        <f>IFERROR(VLOOKUP($A984,'BTC-Web'!$A$2:$H$10000,2,0),"")</f>
        <v/>
      </c>
      <c r="D984" s="2"/>
      <c r="F984" s="2"/>
      <c r="I984">
        <f>ROW()</f>
        <v>984</v>
      </c>
      <c r="N984">
        <f>VLOOKUP(A984,Tbills!$B$4:$C$10000,2,1)</f>
        <v>8.1110219780235665E-2</v>
      </c>
    </row>
    <row r="985" spans="1:14">
      <c r="A985" s="1">
        <v>41597</v>
      </c>
      <c r="B985" t="str">
        <f>IFERROR(VLOOKUP($A985,'BTC-Web'!$A$2:$H$10000,2,0),"")</f>
        <v/>
      </c>
      <c r="D985" s="2"/>
      <c r="F985" s="2"/>
      <c r="I985">
        <f>ROW()</f>
        <v>985</v>
      </c>
      <c r="N985">
        <f>VLOOKUP(A985,Tbills!$B$4:$C$10000,2,1)</f>
        <v>8.1110219780235665E-2</v>
      </c>
    </row>
    <row r="986" spans="1:14">
      <c r="A986" s="1">
        <v>41598</v>
      </c>
      <c r="B986" t="str">
        <f>IFERROR(VLOOKUP($A986,'BTC-Web'!$A$2:$H$10000,2,0),"")</f>
        <v/>
      </c>
      <c r="D986" s="2"/>
      <c r="F986" s="2"/>
      <c r="I986">
        <f>ROW()</f>
        <v>986</v>
      </c>
      <c r="N986">
        <f>VLOOKUP(A986,Tbills!$B$4:$C$10000,2,1)</f>
        <v>8.1110219780235665E-2</v>
      </c>
    </row>
    <row r="987" spans="1:14">
      <c r="A987" s="1">
        <v>41599</v>
      </c>
      <c r="B987" t="str">
        <f>IFERROR(VLOOKUP($A987,'BTC-Web'!$A$2:$H$10000,2,0),"")</f>
        <v/>
      </c>
      <c r="D987" s="2"/>
      <c r="F987" s="2"/>
      <c r="I987">
        <f>ROW()</f>
        <v>987</v>
      </c>
      <c r="N987">
        <f>VLOOKUP(A987,Tbills!$B$4:$C$10000,2,1)</f>
        <v>8.1110219780235665E-2</v>
      </c>
    </row>
    <row r="988" spans="1:14">
      <c r="A988" s="1">
        <v>41600</v>
      </c>
      <c r="B988" t="str">
        <f>IFERROR(VLOOKUP($A988,'BTC-Web'!$A$2:$H$10000,2,0),"")</f>
        <v/>
      </c>
      <c r="D988" s="2"/>
      <c r="F988" s="2"/>
      <c r="I988">
        <f>ROW()</f>
        <v>988</v>
      </c>
      <c r="N988">
        <f>VLOOKUP(A988,Tbills!$B$4:$C$10000,2,1)</f>
        <v>8.1110219780235665E-2</v>
      </c>
    </row>
    <row r="989" spans="1:14">
      <c r="A989" s="1">
        <v>41603</v>
      </c>
      <c r="B989" t="str">
        <f>IFERROR(VLOOKUP($A989,'BTC-Web'!$A$2:$H$10000,2,0),"")</f>
        <v/>
      </c>
      <c r="D989" s="2"/>
      <c r="F989" s="2"/>
      <c r="I989">
        <f>ROW()</f>
        <v>989</v>
      </c>
      <c r="N989">
        <f>VLOOKUP(A989,Tbills!$B$4:$C$10000,2,1)</f>
        <v>8.0219780219764267E-2</v>
      </c>
    </row>
    <row r="990" spans="1:14">
      <c r="A990" s="1">
        <v>41604</v>
      </c>
      <c r="B990" t="str">
        <f>IFERROR(VLOOKUP($A990,'BTC-Web'!$A$2:$H$10000,2,0),"")</f>
        <v/>
      </c>
      <c r="D990" s="2"/>
      <c r="F990" s="2"/>
      <c r="I990">
        <f>ROW()</f>
        <v>990</v>
      </c>
      <c r="N990">
        <f>VLOOKUP(A990,Tbills!$B$4:$C$10000,2,1)</f>
        <v>8.0219780219764267E-2</v>
      </c>
    </row>
    <row r="991" spans="1:14">
      <c r="A991" s="1">
        <v>41605</v>
      </c>
      <c r="B991" t="str">
        <f>IFERROR(VLOOKUP($A991,'BTC-Web'!$A$2:$H$10000,2,0),"")</f>
        <v/>
      </c>
      <c r="D991" s="2"/>
      <c r="F991" s="2"/>
      <c r="I991">
        <f>ROW()</f>
        <v>991</v>
      </c>
      <c r="N991">
        <f>VLOOKUP(A991,Tbills!$B$4:$C$10000,2,1)</f>
        <v>8.0219780219764267E-2</v>
      </c>
    </row>
    <row r="992" spans="1:14">
      <c r="A992" s="1">
        <v>41607</v>
      </c>
      <c r="B992" t="str">
        <f>IFERROR(VLOOKUP($A992,'BTC-Web'!$A$2:$H$10000,2,0),"")</f>
        <v/>
      </c>
      <c r="D992" s="2"/>
      <c r="F992" s="2"/>
      <c r="I992">
        <f>ROW()</f>
        <v>992</v>
      </c>
      <c r="N992">
        <f>VLOOKUP(A992,Tbills!$B$4:$C$10000,2,1)</f>
        <v>8.0219780219764267E-2</v>
      </c>
    </row>
    <row r="993" spans="1:14">
      <c r="A993" s="1">
        <v>41610</v>
      </c>
      <c r="B993" t="str">
        <f>IFERROR(VLOOKUP($A993,'BTC-Web'!$A$2:$H$10000,2,0),"")</f>
        <v/>
      </c>
      <c r="D993" s="2"/>
      <c r="F993" s="2"/>
      <c r="I993">
        <f>ROW()</f>
        <v>993</v>
      </c>
      <c r="N993">
        <f>VLOOKUP(A993,Tbills!$B$4:$C$10000,2,1)</f>
        <v>8.0219780219764267E-2</v>
      </c>
    </row>
    <row r="994" spans="1:14">
      <c r="A994" s="1">
        <v>41611</v>
      </c>
      <c r="B994" t="str">
        <f>IFERROR(VLOOKUP($A994,'BTC-Web'!$A$2:$H$10000,2,0),"")</f>
        <v/>
      </c>
      <c r="D994" s="2"/>
      <c r="F994" s="2"/>
      <c r="I994">
        <f>ROW()</f>
        <v>994</v>
      </c>
      <c r="N994">
        <f>VLOOKUP(A994,Tbills!$B$4:$C$10000,2,1)</f>
        <v>7.6040329670320886E-2</v>
      </c>
    </row>
    <row r="995" spans="1:14">
      <c r="A995" s="1">
        <v>41612</v>
      </c>
      <c r="B995" t="str">
        <f>IFERROR(VLOOKUP($A995,'BTC-Web'!$A$2:$H$10000,2,0),"")</f>
        <v/>
      </c>
      <c r="D995" s="2"/>
      <c r="F995" s="2"/>
      <c r="I995">
        <f>ROW()</f>
        <v>995</v>
      </c>
      <c r="N995">
        <f>VLOOKUP(A995,Tbills!$B$4:$C$10000,2,1)</f>
        <v>7.6040329670320886E-2</v>
      </c>
    </row>
    <row r="996" spans="1:14">
      <c r="A996" s="1">
        <v>41613</v>
      </c>
      <c r="B996" t="str">
        <f>IFERROR(VLOOKUP($A996,'BTC-Web'!$A$2:$H$10000,2,0),"")</f>
        <v/>
      </c>
      <c r="D996" s="2"/>
      <c r="F996" s="2"/>
      <c r="I996">
        <f>ROW()</f>
        <v>996</v>
      </c>
      <c r="N996">
        <f>VLOOKUP(A996,Tbills!$B$4:$C$10000,2,1)</f>
        <v>7.6040329670320886E-2</v>
      </c>
    </row>
    <row r="997" spans="1:14">
      <c r="A997" s="1">
        <v>41614</v>
      </c>
      <c r="B997" t="str">
        <f>IFERROR(VLOOKUP($A997,'BTC-Web'!$A$2:$H$10000,2,0),"")</f>
        <v/>
      </c>
      <c r="D997" s="2"/>
      <c r="F997" s="2"/>
      <c r="I997">
        <f>ROW()</f>
        <v>997</v>
      </c>
      <c r="N997">
        <f>VLOOKUP(A997,Tbills!$B$4:$C$10000,2,1)</f>
        <v>7.6040329670320886E-2</v>
      </c>
    </row>
    <row r="998" spans="1:14">
      <c r="A998" s="1">
        <v>41617</v>
      </c>
      <c r="B998" t="str">
        <f>IFERROR(VLOOKUP($A998,'BTC-Web'!$A$2:$H$10000,2,0),"")</f>
        <v/>
      </c>
      <c r="D998" s="2"/>
      <c r="F998" s="2"/>
      <c r="I998">
        <f>ROW()</f>
        <v>998</v>
      </c>
      <c r="N998">
        <f>VLOOKUP(A998,Tbills!$B$4:$C$10000,2,1)</f>
        <v>7.0970439560463117E-2</v>
      </c>
    </row>
    <row r="999" spans="1:14">
      <c r="A999" s="1">
        <v>41618</v>
      </c>
      <c r="B999" t="str">
        <f>IFERROR(VLOOKUP($A999,'BTC-Web'!$A$2:$H$10000,2,0),"")</f>
        <v/>
      </c>
      <c r="D999" s="2"/>
      <c r="F999" s="2"/>
      <c r="I999">
        <f>ROW()</f>
        <v>999</v>
      </c>
      <c r="N999">
        <f>VLOOKUP(A999,Tbills!$B$4:$C$10000,2,1)</f>
        <v>7.0970439560463117E-2</v>
      </c>
    </row>
    <row r="1000" spans="1:14">
      <c r="A1000" s="1">
        <v>41619</v>
      </c>
      <c r="B1000" t="str">
        <f>IFERROR(VLOOKUP($A1000,'BTC-Web'!$A$2:$H$10000,2,0),"")</f>
        <v/>
      </c>
      <c r="D1000" s="2"/>
      <c r="F1000" s="2"/>
      <c r="I1000">
        <f>ROW()</f>
        <v>1000</v>
      </c>
      <c r="N1000">
        <f>VLOOKUP(A1000,Tbills!$B$4:$C$10000,2,1)</f>
        <v>7.0970439560463117E-2</v>
      </c>
    </row>
    <row r="1001" spans="1:14">
      <c r="A1001" s="1">
        <v>41620</v>
      </c>
      <c r="B1001" t="str">
        <f>IFERROR(VLOOKUP($A1001,'BTC-Web'!$A$2:$H$10000,2,0),"")</f>
        <v/>
      </c>
      <c r="D1001" s="2"/>
      <c r="F1001" s="2"/>
      <c r="I1001">
        <f>ROW()</f>
        <v>1001</v>
      </c>
      <c r="N1001">
        <f>VLOOKUP(A1001,Tbills!$B$4:$C$10000,2,1)</f>
        <v>7.0970439560463117E-2</v>
      </c>
    </row>
    <row r="1002" spans="1:14">
      <c r="A1002" s="1">
        <v>41621</v>
      </c>
      <c r="B1002" t="str">
        <f>IFERROR(VLOOKUP($A1002,'BTC-Web'!$A$2:$H$10000,2,0),"")</f>
        <v/>
      </c>
      <c r="D1002" s="2"/>
      <c r="F1002" s="2"/>
      <c r="I1002">
        <f>ROW()</f>
        <v>1002</v>
      </c>
      <c r="N1002">
        <f>VLOOKUP(A1002,Tbills!$B$4:$C$10000,2,1)</f>
        <v>7.0970439560463117E-2</v>
      </c>
    </row>
    <row r="1003" spans="1:14">
      <c r="A1003" s="1">
        <v>41624</v>
      </c>
      <c r="B1003" t="str">
        <f>IFERROR(VLOOKUP($A1003,'BTC-Web'!$A$2:$H$10000,2,0),"")</f>
        <v/>
      </c>
      <c r="D1003" s="2"/>
      <c r="F1003" s="2"/>
      <c r="I1003">
        <f>ROW()</f>
        <v>1003</v>
      </c>
      <c r="N1003">
        <f>VLOOKUP(A1003,Tbills!$B$4:$C$10000,2,1)</f>
        <v>6.5904560439549204E-2</v>
      </c>
    </row>
    <row r="1004" spans="1:14">
      <c r="A1004" s="1">
        <v>41625</v>
      </c>
      <c r="B1004" t="str">
        <f>IFERROR(VLOOKUP($A1004,'BTC-Web'!$A$2:$H$10000,2,0),"")</f>
        <v/>
      </c>
      <c r="D1004" s="2"/>
      <c r="F1004" s="2"/>
      <c r="I1004">
        <f>ROW()</f>
        <v>1004</v>
      </c>
      <c r="N1004">
        <f>VLOOKUP(A1004,Tbills!$B$4:$C$10000,2,1)</f>
        <v>6.5904560439549204E-2</v>
      </c>
    </row>
    <row r="1005" spans="1:14">
      <c r="A1005" s="1">
        <v>41626</v>
      </c>
      <c r="B1005" t="str">
        <f>IFERROR(VLOOKUP($A1005,'BTC-Web'!$A$2:$H$10000,2,0),"")</f>
        <v/>
      </c>
      <c r="D1005" s="2"/>
      <c r="F1005" s="2"/>
      <c r="I1005">
        <f>ROW()</f>
        <v>1005</v>
      </c>
      <c r="N1005">
        <f>VLOOKUP(A1005,Tbills!$B$4:$C$10000,2,1)</f>
        <v>6.5904560439549204E-2</v>
      </c>
    </row>
    <row r="1006" spans="1:14">
      <c r="A1006" s="1">
        <v>41627</v>
      </c>
      <c r="B1006" t="str">
        <f>IFERROR(VLOOKUP($A1006,'BTC-Web'!$A$2:$H$10000,2,0),"")</f>
        <v/>
      </c>
      <c r="D1006" s="2"/>
      <c r="F1006" s="2"/>
      <c r="I1006">
        <f>ROW()</f>
        <v>1006</v>
      </c>
      <c r="N1006">
        <f>VLOOKUP(A1006,Tbills!$B$4:$C$10000,2,1)</f>
        <v>6.5904560439549204E-2</v>
      </c>
    </row>
    <row r="1007" spans="1:14">
      <c r="A1007" s="1">
        <v>41628</v>
      </c>
      <c r="B1007" t="str">
        <f>IFERROR(VLOOKUP($A1007,'BTC-Web'!$A$2:$H$10000,2,0),"")</f>
        <v/>
      </c>
      <c r="D1007" s="2"/>
      <c r="F1007" s="2"/>
      <c r="I1007">
        <f>ROW()</f>
        <v>1007</v>
      </c>
      <c r="N1007">
        <f>VLOOKUP(A1007,Tbills!$B$4:$C$10000,2,1)</f>
        <v>6.5904560439549204E-2</v>
      </c>
    </row>
    <row r="1008" spans="1:14">
      <c r="A1008" s="1">
        <v>41631</v>
      </c>
      <c r="B1008" t="str">
        <f>IFERROR(VLOOKUP($A1008,'BTC-Web'!$A$2:$H$10000,2,0),"")</f>
        <v/>
      </c>
      <c r="D1008" s="2"/>
      <c r="F1008" s="2"/>
      <c r="I1008">
        <f>ROW()</f>
        <v>1008</v>
      </c>
      <c r="N1008">
        <f>VLOOKUP(A1008,Tbills!$B$4:$C$10000,2,1)</f>
        <v>7.0970439560463117E-2</v>
      </c>
    </row>
    <row r="1009" spans="1:14">
      <c r="A1009" s="1">
        <v>41632</v>
      </c>
      <c r="B1009" t="str">
        <f>IFERROR(VLOOKUP($A1009,'BTC-Web'!$A$2:$H$10000,2,0),"")</f>
        <v/>
      </c>
      <c r="D1009" s="2"/>
      <c r="F1009" s="2"/>
      <c r="I1009">
        <f>ROW()</f>
        <v>1009</v>
      </c>
      <c r="N1009">
        <f>VLOOKUP(A1009,Tbills!$B$4:$C$10000,2,1)</f>
        <v>7.0970439560463117E-2</v>
      </c>
    </row>
    <row r="1010" spans="1:14">
      <c r="A1010" s="1">
        <v>41634</v>
      </c>
      <c r="B1010" t="str">
        <f>IFERROR(VLOOKUP($A1010,'BTC-Web'!$A$2:$H$10000,2,0),"")</f>
        <v/>
      </c>
      <c r="D1010" s="2"/>
      <c r="F1010" s="2"/>
      <c r="I1010">
        <f>ROW()</f>
        <v>1010</v>
      </c>
      <c r="N1010">
        <f>VLOOKUP(A1010,Tbills!$B$4:$C$10000,2,1)</f>
        <v>7.0970439560463117E-2</v>
      </c>
    </row>
    <row r="1011" spans="1:14">
      <c r="A1011" s="1">
        <v>41635</v>
      </c>
      <c r="B1011" t="str">
        <f>IFERROR(VLOOKUP($A1011,'BTC-Web'!$A$2:$H$10000,2,0),"")</f>
        <v/>
      </c>
      <c r="D1011" s="2"/>
      <c r="F1011" s="2"/>
      <c r="I1011">
        <f>ROW()</f>
        <v>1011</v>
      </c>
      <c r="N1011">
        <f>VLOOKUP(A1011,Tbills!$B$4:$C$10000,2,1)</f>
        <v>7.0970439560463117E-2</v>
      </c>
    </row>
    <row r="1012" spans="1:14">
      <c r="A1012" s="1">
        <v>41638</v>
      </c>
      <c r="B1012" t="str">
        <f>IFERROR(VLOOKUP($A1012,'BTC-Web'!$A$2:$H$10000,2,0),"")</f>
        <v/>
      </c>
      <c r="D1012" s="2"/>
      <c r="F1012" s="2"/>
      <c r="I1012">
        <f>ROW()</f>
        <v>1012</v>
      </c>
      <c r="N1012">
        <f>VLOOKUP(A1012,Tbills!$B$4:$C$10000,2,1)</f>
        <v>6.5904560439549204E-2</v>
      </c>
    </row>
    <row r="1013" spans="1:14">
      <c r="A1013" s="1">
        <v>41639</v>
      </c>
      <c r="B1013" t="str">
        <f>IFERROR(VLOOKUP($A1013,'BTC-Web'!$A$2:$H$10000,2,0),"")</f>
        <v/>
      </c>
      <c r="D1013" s="2"/>
      <c r="F1013" s="2"/>
      <c r="I1013">
        <f>ROW()</f>
        <v>1013</v>
      </c>
      <c r="N1013">
        <f>VLOOKUP(A1013,Tbills!$B$4:$C$10000,2,1)</f>
        <v>6.5904560439549204E-2</v>
      </c>
    </row>
    <row r="1014" spans="1:14">
      <c r="A1014" s="1">
        <v>41641</v>
      </c>
      <c r="B1014" t="str">
        <f>IFERROR(VLOOKUP($A1014,'BTC-Web'!$A$2:$H$10000,2,0),"")</f>
        <v/>
      </c>
      <c r="D1014" s="2"/>
      <c r="F1014" s="2"/>
      <c r="I1014">
        <f>ROW()</f>
        <v>1014</v>
      </c>
      <c r="N1014">
        <f>VLOOKUP(A1014,Tbills!$B$4:$C$10000,2,1)</f>
        <v>6.5904560439549204E-2</v>
      </c>
    </row>
    <row r="1015" spans="1:14">
      <c r="A1015" s="1">
        <v>41642</v>
      </c>
      <c r="B1015" t="str">
        <f>IFERROR(VLOOKUP($A1015,'BTC-Web'!$A$2:$H$10000,2,0),"")</f>
        <v/>
      </c>
      <c r="D1015" s="2"/>
      <c r="F1015" s="2"/>
      <c r="I1015">
        <f>ROW()</f>
        <v>1015</v>
      </c>
      <c r="N1015">
        <f>VLOOKUP(A1015,Tbills!$B$4:$C$10000,2,1)</f>
        <v>6.5904560439549204E-2</v>
      </c>
    </row>
    <row r="1016" spans="1:14">
      <c r="A1016" s="1">
        <v>41645</v>
      </c>
      <c r="B1016" t="str">
        <f>IFERROR(VLOOKUP($A1016,'BTC-Web'!$A$2:$H$10000,2,0),"")</f>
        <v/>
      </c>
      <c r="D1016" s="2"/>
      <c r="F1016" s="2"/>
      <c r="I1016">
        <f>ROW()</f>
        <v>1016</v>
      </c>
      <c r="N1016">
        <f>VLOOKUP(A1016,Tbills!$B$4:$C$10000,2,1)</f>
        <v>5.5000879120875604E-2</v>
      </c>
    </row>
    <row r="1017" spans="1:14">
      <c r="A1017" s="1">
        <v>41646</v>
      </c>
      <c r="B1017" t="str">
        <f>IFERROR(VLOOKUP($A1017,'BTC-Web'!$A$2:$H$10000,2,0),"")</f>
        <v/>
      </c>
      <c r="D1017" s="2"/>
      <c r="F1017" s="2"/>
      <c r="I1017">
        <f>ROW()</f>
        <v>1017</v>
      </c>
      <c r="N1017">
        <f>VLOOKUP(A1017,Tbills!$B$4:$C$10000,2,1)</f>
        <v>5.5000879120875604E-2</v>
      </c>
    </row>
    <row r="1018" spans="1:14">
      <c r="A1018" s="1">
        <v>41647</v>
      </c>
      <c r="B1018" t="str">
        <f>IFERROR(VLOOKUP($A1018,'BTC-Web'!$A$2:$H$10000,2,0),"")</f>
        <v/>
      </c>
      <c r="D1018" s="2"/>
      <c r="F1018" s="2"/>
      <c r="I1018">
        <f>ROW()</f>
        <v>1018</v>
      </c>
      <c r="N1018">
        <f>VLOOKUP(A1018,Tbills!$B$4:$C$10000,2,1)</f>
        <v>5.5000879120875604E-2</v>
      </c>
    </row>
    <row r="1019" spans="1:14">
      <c r="A1019" s="1">
        <v>41648</v>
      </c>
      <c r="B1019" t="str">
        <f>IFERROR(VLOOKUP($A1019,'BTC-Web'!$A$2:$H$10000,2,0),"")</f>
        <v/>
      </c>
      <c r="D1019" s="2"/>
      <c r="F1019" s="2"/>
      <c r="I1019">
        <f>ROW()</f>
        <v>1019</v>
      </c>
      <c r="N1019">
        <f>VLOOKUP(A1019,Tbills!$B$4:$C$10000,2,1)</f>
        <v>5.5000879120875604E-2</v>
      </c>
    </row>
    <row r="1020" spans="1:14">
      <c r="A1020" s="1">
        <v>41649</v>
      </c>
      <c r="B1020" t="str">
        <f>IFERROR(VLOOKUP($A1020,'BTC-Web'!$A$2:$H$10000,2,0),"")</f>
        <v/>
      </c>
      <c r="D1020" s="2"/>
      <c r="F1020" s="2"/>
      <c r="I1020">
        <f>ROW()</f>
        <v>1020</v>
      </c>
      <c r="N1020">
        <f>VLOOKUP(A1020,Tbills!$B$4:$C$10000,2,1)</f>
        <v>5.5000879120875604E-2</v>
      </c>
    </row>
    <row r="1021" spans="1:14">
      <c r="A1021" s="1">
        <v>41652</v>
      </c>
      <c r="B1021" t="str">
        <f>IFERROR(VLOOKUP($A1021,'BTC-Web'!$A$2:$H$10000,2,0),"")</f>
        <v/>
      </c>
      <c r="D1021" s="2"/>
      <c r="F1021" s="2"/>
      <c r="I1021">
        <f>ROW()</f>
        <v>1021</v>
      </c>
      <c r="N1021">
        <f>VLOOKUP(A1021,Tbills!$B$4:$C$10000,2,1)</f>
        <v>3.4999120879132498E-2</v>
      </c>
    </row>
    <row r="1022" spans="1:14">
      <c r="A1022" s="1">
        <v>41653</v>
      </c>
      <c r="B1022" t="str">
        <f>IFERROR(VLOOKUP($A1022,'BTC-Web'!$A$2:$H$10000,2,0),"")</f>
        <v/>
      </c>
      <c r="D1022" s="2"/>
      <c r="F1022" s="2"/>
      <c r="I1022">
        <f>ROW()</f>
        <v>1022</v>
      </c>
      <c r="N1022">
        <f>VLOOKUP(A1022,Tbills!$B$4:$C$10000,2,1)</f>
        <v>3.4999120879132498E-2</v>
      </c>
    </row>
    <row r="1023" spans="1:14">
      <c r="A1023" s="1">
        <v>41654</v>
      </c>
      <c r="B1023" t="str">
        <f>IFERROR(VLOOKUP($A1023,'BTC-Web'!$A$2:$H$10000,2,0),"")</f>
        <v/>
      </c>
      <c r="D1023" s="2"/>
      <c r="F1023" s="2"/>
      <c r="I1023">
        <f>ROW()</f>
        <v>1023</v>
      </c>
      <c r="N1023">
        <f>VLOOKUP(A1023,Tbills!$B$4:$C$10000,2,1)</f>
        <v>3.4999120879132498E-2</v>
      </c>
    </row>
    <row r="1024" spans="1:14">
      <c r="A1024" s="1">
        <v>41655</v>
      </c>
      <c r="B1024" t="str">
        <f>IFERROR(VLOOKUP($A1024,'BTC-Web'!$A$2:$H$10000,2,0),"")</f>
        <v/>
      </c>
      <c r="D1024" s="2"/>
      <c r="F1024" s="2"/>
      <c r="I1024">
        <f>ROW()</f>
        <v>1024</v>
      </c>
      <c r="N1024">
        <f>VLOOKUP(A1024,Tbills!$B$4:$C$10000,2,1)</f>
        <v>3.4999120879132498E-2</v>
      </c>
    </row>
    <row r="1025" spans="1:14">
      <c r="A1025" s="1">
        <v>41656</v>
      </c>
      <c r="B1025" t="str">
        <f>IFERROR(VLOOKUP($A1025,'BTC-Web'!$A$2:$H$10000,2,0),"")</f>
        <v/>
      </c>
      <c r="D1025" s="2"/>
      <c r="F1025" s="2"/>
      <c r="I1025">
        <f>ROW()</f>
        <v>1025</v>
      </c>
      <c r="N1025">
        <f>VLOOKUP(A1025,Tbills!$B$4:$C$10000,2,1)</f>
        <v>3.4999120879132498E-2</v>
      </c>
    </row>
    <row r="1026" spans="1:14">
      <c r="A1026" s="1">
        <v>41660</v>
      </c>
      <c r="B1026" t="str">
        <f>IFERROR(VLOOKUP($A1026,'BTC-Web'!$A$2:$H$10000,2,0),"")</f>
        <v/>
      </c>
      <c r="D1026" s="2"/>
      <c r="F1026" s="2"/>
      <c r="I1026">
        <f>ROW()</f>
        <v>1026</v>
      </c>
      <c r="N1026">
        <f>VLOOKUP(A1026,Tbills!$B$4:$C$10000,2,1)</f>
        <v>3.4999120879132498E-2</v>
      </c>
    </row>
    <row r="1027" spans="1:14">
      <c r="A1027" s="1">
        <v>41661</v>
      </c>
      <c r="B1027" t="str">
        <f>IFERROR(VLOOKUP($A1027,'BTC-Web'!$A$2:$H$10000,2,0),"")</f>
        <v/>
      </c>
      <c r="D1027" s="2"/>
      <c r="F1027" s="2"/>
      <c r="I1027">
        <f>ROW()</f>
        <v>1027</v>
      </c>
      <c r="N1027">
        <f>VLOOKUP(A1027,Tbills!$B$4:$C$10000,2,1)</f>
        <v>3.4999120879132498E-2</v>
      </c>
    </row>
    <row r="1028" spans="1:14">
      <c r="A1028" s="1">
        <v>41662</v>
      </c>
      <c r="B1028" t="str">
        <f>IFERROR(VLOOKUP($A1028,'BTC-Web'!$A$2:$H$10000,2,0),"")</f>
        <v/>
      </c>
      <c r="D1028" s="2"/>
      <c r="F1028" s="2"/>
      <c r="I1028">
        <f>ROW()</f>
        <v>1028</v>
      </c>
      <c r="N1028">
        <f>VLOOKUP(A1028,Tbills!$B$4:$C$10000,2,1)</f>
        <v>3.4999120879132498E-2</v>
      </c>
    </row>
    <row r="1029" spans="1:14">
      <c r="A1029" s="1">
        <v>41663</v>
      </c>
      <c r="B1029" t="str">
        <f>IFERROR(VLOOKUP($A1029,'BTC-Web'!$A$2:$H$10000,2,0),"")</f>
        <v/>
      </c>
      <c r="D1029" s="2"/>
      <c r="F1029" s="2"/>
      <c r="I1029">
        <f>ROW()</f>
        <v>1029</v>
      </c>
      <c r="N1029">
        <f>VLOOKUP(A1029,Tbills!$B$4:$C$10000,2,1)</f>
        <v>3.4999120879132498E-2</v>
      </c>
    </row>
    <row r="1030" spans="1:14">
      <c r="A1030" s="1">
        <v>41666</v>
      </c>
      <c r="B1030" t="str">
        <f>IFERROR(VLOOKUP($A1030,'BTC-Web'!$A$2:$H$10000,2,0),"")</f>
        <v/>
      </c>
      <c r="D1030" s="2"/>
      <c r="F1030" s="2"/>
      <c r="I1030">
        <f>ROW()</f>
        <v>1030</v>
      </c>
      <c r="N1030">
        <f>VLOOKUP(A1030,Tbills!$B$4:$C$10000,2,1)</f>
        <v>5.5000879120875604E-2</v>
      </c>
    </row>
    <row r="1031" spans="1:14">
      <c r="A1031" s="1">
        <v>41667</v>
      </c>
      <c r="B1031" t="str">
        <f>IFERROR(VLOOKUP($A1031,'BTC-Web'!$A$2:$H$10000,2,0),"")</f>
        <v/>
      </c>
      <c r="D1031" s="2"/>
      <c r="F1031" s="2"/>
      <c r="I1031">
        <f>ROW()</f>
        <v>1031</v>
      </c>
      <c r="N1031">
        <f>VLOOKUP(A1031,Tbills!$B$4:$C$10000,2,1)</f>
        <v>5.5000879120875604E-2</v>
      </c>
    </row>
    <row r="1032" spans="1:14">
      <c r="A1032" s="1">
        <v>41668</v>
      </c>
      <c r="B1032" t="str">
        <f>IFERROR(VLOOKUP($A1032,'BTC-Web'!$A$2:$H$10000,2,0),"")</f>
        <v/>
      </c>
      <c r="D1032" s="2"/>
      <c r="F1032" s="2"/>
      <c r="I1032">
        <f>ROW()</f>
        <v>1032</v>
      </c>
      <c r="N1032">
        <f>VLOOKUP(A1032,Tbills!$B$4:$C$10000,2,1)</f>
        <v>5.5000879120875604E-2</v>
      </c>
    </row>
    <row r="1033" spans="1:14">
      <c r="A1033" s="1">
        <v>41669</v>
      </c>
      <c r="B1033" t="str">
        <f>IFERROR(VLOOKUP($A1033,'BTC-Web'!$A$2:$H$10000,2,0),"")</f>
        <v/>
      </c>
      <c r="D1033" s="2"/>
      <c r="F1033" s="2"/>
      <c r="I1033">
        <f>ROW()</f>
        <v>1033</v>
      </c>
      <c r="N1033">
        <f>VLOOKUP(A1033,Tbills!$B$4:$C$10000,2,1)</f>
        <v>5.5000879120875604E-2</v>
      </c>
    </row>
    <row r="1034" spans="1:14">
      <c r="A1034" s="1">
        <v>41670</v>
      </c>
      <c r="B1034" t="str">
        <f>IFERROR(VLOOKUP($A1034,'BTC-Web'!$A$2:$H$10000,2,0),"")</f>
        <v/>
      </c>
      <c r="D1034" s="2"/>
      <c r="F1034" s="2"/>
      <c r="I1034">
        <f>ROW()</f>
        <v>1034</v>
      </c>
      <c r="N1034">
        <f>VLOOKUP(A1034,Tbills!$B$4:$C$10000,2,1)</f>
        <v>5.5000879120875604E-2</v>
      </c>
    </row>
    <row r="1035" spans="1:14">
      <c r="A1035" s="1">
        <v>41673</v>
      </c>
      <c r="B1035" t="str">
        <f>IFERROR(VLOOKUP($A1035,'BTC-Web'!$A$2:$H$10000,2,0),"")</f>
        <v/>
      </c>
      <c r="D1035" s="2"/>
      <c r="F1035" s="2"/>
      <c r="I1035">
        <f>ROW()</f>
        <v>1035</v>
      </c>
      <c r="N1035">
        <f>VLOOKUP(A1035,Tbills!$B$4:$C$10000,2,1)</f>
        <v>3.9999560439540165E-2</v>
      </c>
    </row>
    <row r="1036" spans="1:14">
      <c r="A1036" s="1">
        <v>41674</v>
      </c>
      <c r="B1036" t="str">
        <f>IFERROR(VLOOKUP($A1036,'BTC-Web'!$A$2:$H$10000,2,0),"")</f>
        <v/>
      </c>
      <c r="D1036" s="2"/>
      <c r="F1036" s="2"/>
      <c r="I1036">
        <f>ROW()</f>
        <v>1036</v>
      </c>
      <c r="N1036">
        <f>VLOOKUP(A1036,Tbills!$B$4:$C$10000,2,1)</f>
        <v>3.9999560439540165E-2</v>
      </c>
    </row>
    <row r="1037" spans="1:14">
      <c r="A1037" s="1">
        <v>41675</v>
      </c>
      <c r="B1037" t="str">
        <f>IFERROR(VLOOKUP($A1037,'BTC-Web'!$A$2:$H$10000,2,0),"")</f>
        <v/>
      </c>
      <c r="D1037" s="2"/>
      <c r="F1037" s="2"/>
      <c r="I1037">
        <f>ROW()</f>
        <v>1037</v>
      </c>
      <c r="N1037">
        <f>VLOOKUP(A1037,Tbills!$B$4:$C$10000,2,1)</f>
        <v>3.9999560439540165E-2</v>
      </c>
    </row>
    <row r="1038" spans="1:14">
      <c r="A1038" s="1">
        <v>41676</v>
      </c>
      <c r="B1038" t="str">
        <f>IFERROR(VLOOKUP($A1038,'BTC-Web'!$A$2:$H$10000,2,0),"")</f>
        <v/>
      </c>
      <c r="D1038" s="2"/>
      <c r="F1038" s="2"/>
      <c r="I1038">
        <f>ROW()</f>
        <v>1038</v>
      </c>
      <c r="N1038">
        <f>VLOOKUP(A1038,Tbills!$B$4:$C$10000,2,1)</f>
        <v>3.9999560439540165E-2</v>
      </c>
    </row>
    <row r="1039" spans="1:14">
      <c r="A1039" s="1">
        <v>41677</v>
      </c>
      <c r="B1039" t="str">
        <f>IFERROR(VLOOKUP($A1039,'BTC-Web'!$A$2:$H$10000,2,0),"")</f>
        <v/>
      </c>
      <c r="D1039" s="2"/>
      <c r="F1039" s="2"/>
      <c r="I1039">
        <f>ROW()</f>
        <v>1039</v>
      </c>
      <c r="N1039">
        <f>VLOOKUP(A1039,Tbills!$B$4:$C$10000,2,1)</f>
        <v>3.9999560439540165E-2</v>
      </c>
    </row>
    <row r="1040" spans="1:14">
      <c r="A1040" s="1">
        <v>41680</v>
      </c>
      <c r="B1040" t="str">
        <f>IFERROR(VLOOKUP($A1040,'BTC-Web'!$A$2:$H$10000,2,0),"")</f>
        <v/>
      </c>
      <c r="D1040" s="2"/>
      <c r="F1040" s="2"/>
      <c r="I1040">
        <f>ROW()</f>
        <v>1040</v>
      </c>
      <c r="N1040">
        <f>VLOOKUP(A1040,Tbills!$B$4:$C$10000,2,1)</f>
        <v>9.5000439560415761E-2</v>
      </c>
    </row>
    <row r="1041" spans="1:14">
      <c r="A1041" s="1">
        <v>41681</v>
      </c>
      <c r="B1041" t="str">
        <f>IFERROR(VLOOKUP($A1041,'BTC-Web'!$A$2:$H$10000,2,0),"")</f>
        <v/>
      </c>
      <c r="D1041" s="2"/>
      <c r="F1041" s="2"/>
      <c r="I1041">
        <f>ROW()</f>
        <v>1041</v>
      </c>
      <c r="N1041">
        <f>VLOOKUP(A1041,Tbills!$B$4:$C$10000,2,1)</f>
        <v>9.5000439560415761E-2</v>
      </c>
    </row>
    <row r="1042" spans="1:14">
      <c r="A1042" s="1">
        <v>41682</v>
      </c>
      <c r="B1042" t="str">
        <f>IFERROR(VLOOKUP($A1042,'BTC-Web'!$A$2:$H$10000,2,0),"")</f>
        <v/>
      </c>
      <c r="D1042" s="2"/>
      <c r="F1042" s="2"/>
      <c r="I1042">
        <f>ROW()</f>
        <v>1042</v>
      </c>
      <c r="N1042">
        <f>VLOOKUP(A1042,Tbills!$B$4:$C$10000,2,1)</f>
        <v>9.5000439560415761E-2</v>
      </c>
    </row>
    <row r="1043" spans="1:14">
      <c r="A1043" s="1">
        <v>41683</v>
      </c>
      <c r="B1043" t="str">
        <f>IFERROR(VLOOKUP($A1043,'BTC-Web'!$A$2:$H$10000,2,0),"")</f>
        <v/>
      </c>
      <c r="D1043" s="2"/>
      <c r="F1043" s="2"/>
      <c r="I1043">
        <f>ROW()</f>
        <v>1043</v>
      </c>
      <c r="N1043">
        <f>VLOOKUP(A1043,Tbills!$B$4:$C$10000,2,1)</f>
        <v>9.5000439560415761E-2</v>
      </c>
    </row>
    <row r="1044" spans="1:14">
      <c r="A1044" s="1">
        <v>41684</v>
      </c>
      <c r="B1044" t="str">
        <f>IFERROR(VLOOKUP($A1044,'BTC-Web'!$A$2:$H$10000,2,0),"")</f>
        <v/>
      </c>
      <c r="D1044" s="2"/>
      <c r="F1044" s="2"/>
      <c r="I1044">
        <f>ROW()</f>
        <v>1044</v>
      </c>
      <c r="N1044">
        <f>VLOOKUP(A1044,Tbills!$B$4:$C$10000,2,1)</f>
        <v>9.5000439560415761E-2</v>
      </c>
    </row>
    <row r="1045" spans="1:14">
      <c r="A1045" s="1">
        <v>41688</v>
      </c>
      <c r="B1045" t="str">
        <f>IFERROR(VLOOKUP($A1045,'BTC-Web'!$A$2:$H$10000,2,0),"")</f>
        <v/>
      </c>
      <c r="D1045" s="2"/>
      <c r="F1045" s="2"/>
      <c r="I1045">
        <f>ROW()</f>
        <v>1045</v>
      </c>
      <c r="N1045">
        <f>VLOOKUP(A1045,Tbills!$B$4:$C$10000,2,1)</f>
        <v>5.0000439560411711E-2</v>
      </c>
    </row>
    <row r="1046" spans="1:14">
      <c r="A1046" s="1">
        <v>41689</v>
      </c>
      <c r="B1046" t="str">
        <f>IFERROR(VLOOKUP($A1046,'BTC-Web'!$A$2:$H$10000,2,0),"")</f>
        <v/>
      </c>
      <c r="D1046" s="2"/>
      <c r="F1046" s="2"/>
      <c r="I1046">
        <f>ROW()</f>
        <v>1046</v>
      </c>
      <c r="N1046">
        <f>VLOOKUP(A1046,Tbills!$B$4:$C$10000,2,1)</f>
        <v>5.0000439560411711E-2</v>
      </c>
    </row>
    <row r="1047" spans="1:14">
      <c r="A1047" s="1">
        <v>41690</v>
      </c>
      <c r="B1047" t="str">
        <f>IFERROR(VLOOKUP($A1047,'BTC-Web'!$A$2:$H$10000,2,0),"")</f>
        <v/>
      </c>
      <c r="D1047" s="2"/>
      <c r="F1047" s="2"/>
      <c r="I1047">
        <f>ROW()</f>
        <v>1047</v>
      </c>
      <c r="N1047">
        <f>VLOOKUP(A1047,Tbills!$B$4:$C$10000,2,1)</f>
        <v>5.0000439560411711E-2</v>
      </c>
    </row>
    <row r="1048" spans="1:14">
      <c r="A1048" s="1">
        <v>41691</v>
      </c>
      <c r="B1048" t="str">
        <f>IFERROR(VLOOKUP($A1048,'BTC-Web'!$A$2:$H$10000,2,0),"")</f>
        <v/>
      </c>
      <c r="D1048" s="2"/>
      <c r="F1048" s="2"/>
      <c r="I1048">
        <f>ROW()</f>
        <v>1048</v>
      </c>
      <c r="N1048">
        <f>VLOOKUP(A1048,Tbills!$B$4:$C$10000,2,1)</f>
        <v>5.0000439560411711E-2</v>
      </c>
    </row>
    <row r="1049" spans="1:14">
      <c r="A1049" s="1">
        <v>41694</v>
      </c>
      <c r="B1049" t="str">
        <f>IFERROR(VLOOKUP($A1049,'BTC-Web'!$A$2:$H$10000,2,0),"")</f>
        <v/>
      </c>
      <c r="D1049" s="2"/>
      <c r="F1049" s="2"/>
      <c r="I1049">
        <f>ROW()</f>
        <v>1049</v>
      </c>
      <c r="N1049">
        <f>VLOOKUP(A1049,Tbills!$B$4:$C$10000,2,1)</f>
        <v>4.5000000000004051E-2</v>
      </c>
    </row>
    <row r="1050" spans="1:14">
      <c r="A1050" s="1">
        <v>41695</v>
      </c>
      <c r="B1050" t="str">
        <f>IFERROR(VLOOKUP($A1050,'BTC-Web'!$A$2:$H$10000,2,0),"")</f>
        <v/>
      </c>
      <c r="D1050" s="2"/>
      <c r="F1050" s="2"/>
      <c r="I1050">
        <f>ROW()</f>
        <v>1050</v>
      </c>
      <c r="N1050">
        <f>VLOOKUP(A1050,Tbills!$B$4:$C$10000,2,1)</f>
        <v>4.5000000000004051E-2</v>
      </c>
    </row>
    <row r="1051" spans="1:14">
      <c r="A1051" s="1">
        <v>41696</v>
      </c>
      <c r="B1051" t="str">
        <f>IFERROR(VLOOKUP($A1051,'BTC-Web'!$A$2:$H$10000,2,0),"")</f>
        <v/>
      </c>
      <c r="D1051" s="2"/>
      <c r="F1051" s="2"/>
      <c r="I1051">
        <f>ROW()</f>
        <v>1051</v>
      </c>
      <c r="N1051">
        <f>VLOOKUP(A1051,Tbills!$B$4:$C$10000,2,1)</f>
        <v>4.5000000000004051E-2</v>
      </c>
    </row>
    <row r="1052" spans="1:14">
      <c r="A1052" s="1">
        <v>41697</v>
      </c>
      <c r="B1052" t="str">
        <f>IFERROR(VLOOKUP($A1052,'BTC-Web'!$A$2:$H$10000,2,0),"")</f>
        <v/>
      </c>
      <c r="D1052" s="2"/>
      <c r="F1052" s="2"/>
      <c r="I1052">
        <f>ROW()</f>
        <v>1052</v>
      </c>
      <c r="N1052">
        <f>VLOOKUP(A1052,Tbills!$B$4:$C$10000,2,1)</f>
        <v>4.5000000000004051E-2</v>
      </c>
    </row>
    <row r="1053" spans="1:14">
      <c r="A1053" s="1">
        <v>41698</v>
      </c>
      <c r="B1053" t="str">
        <f>IFERROR(VLOOKUP($A1053,'BTC-Web'!$A$2:$H$10000,2,0),"")</f>
        <v/>
      </c>
      <c r="D1053" s="2"/>
      <c r="F1053" s="2"/>
      <c r="I1053">
        <f>ROW()</f>
        <v>1053</v>
      </c>
      <c r="N1053">
        <f>VLOOKUP(A1053,Tbills!$B$4:$C$10000,2,1)</f>
        <v>4.5000000000004051E-2</v>
      </c>
    </row>
    <row r="1054" spans="1:14">
      <c r="A1054" s="1">
        <v>41701</v>
      </c>
      <c r="B1054" t="str">
        <f>IFERROR(VLOOKUP($A1054,'BTC-Web'!$A$2:$H$10000,2,0),"")</f>
        <v/>
      </c>
      <c r="D1054" s="2"/>
      <c r="F1054" s="2"/>
      <c r="I1054">
        <f>ROW()</f>
        <v>1054</v>
      </c>
      <c r="N1054">
        <f>VLOOKUP(A1054,Tbills!$B$4:$C$10000,2,1)</f>
        <v>5.0000439560411711E-2</v>
      </c>
    </row>
    <row r="1055" spans="1:14">
      <c r="A1055" s="1">
        <v>41702</v>
      </c>
      <c r="B1055" t="str">
        <f>IFERROR(VLOOKUP($A1055,'BTC-Web'!$A$2:$H$10000,2,0),"")</f>
        <v/>
      </c>
      <c r="D1055" s="2"/>
      <c r="F1055" s="2"/>
      <c r="I1055">
        <f>ROW()</f>
        <v>1055</v>
      </c>
      <c r="N1055">
        <f>VLOOKUP(A1055,Tbills!$B$4:$C$10000,2,1)</f>
        <v>5.0000439560411711E-2</v>
      </c>
    </row>
    <row r="1056" spans="1:14">
      <c r="A1056" s="1">
        <v>41703</v>
      </c>
      <c r="B1056" t="str">
        <f>IFERROR(VLOOKUP($A1056,'BTC-Web'!$A$2:$H$10000,2,0),"")</f>
        <v/>
      </c>
      <c r="D1056" s="2"/>
      <c r="F1056" s="2"/>
      <c r="I1056">
        <f>ROW()</f>
        <v>1056</v>
      </c>
      <c r="N1056">
        <f>VLOOKUP(A1056,Tbills!$B$4:$C$10000,2,1)</f>
        <v>5.0000439560411711E-2</v>
      </c>
    </row>
    <row r="1057" spans="1:14">
      <c r="A1057" s="1">
        <v>41704</v>
      </c>
      <c r="B1057" t="str">
        <f>IFERROR(VLOOKUP($A1057,'BTC-Web'!$A$2:$H$10000,2,0),"")</f>
        <v/>
      </c>
      <c r="D1057" s="2"/>
      <c r="F1057" s="2"/>
      <c r="I1057">
        <f>ROW()</f>
        <v>1057</v>
      </c>
      <c r="N1057">
        <f>VLOOKUP(A1057,Tbills!$B$4:$C$10000,2,1)</f>
        <v>5.0000439560411711E-2</v>
      </c>
    </row>
    <row r="1058" spans="1:14">
      <c r="A1058" s="1">
        <v>41705</v>
      </c>
      <c r="B1058" t="str">
        <f>IFERROR(VLOOKUP($A1058,'BTC-Web'!$A$2:$H$10000,2,0),"")</f>
        <v/>
      </c>
      <c r="D1058" s="2"/>
      <c r="F1058" s="2"/>
      <c r="I1058">
        <f>ROW()</f>
        <v>1058</v>
      </c>
      <c r="N1058">
        <f>VLOOKUP(A1058,Tbills!$B$4:$C$10000,2,1)</f>
        <v>5.0000439560411711E-2</v>
      </c>
    </row>
    <row r="1059" spans="1:14">
      <c r="A1059" s="1">
        <v>41708</v>
      </c>
      <c r="B1059" t="str">
        <f>IFERROR(VLOOKUP($A1059,'BTC-Web'!$A$2:$H$10000,2,0),"")</f>
        <v/>
      </c>
      <c r="D1059" s="2"/>
      <c r="F1059" s="2"/>
      <c r="I1059">
        <f>ROW()</f>
        <v>1059</v>
      </c>
      <c r="N1059">
        <f>VLOOKUP(A1059,Tbills!$B$4:$C$10000,2,1)</f>
        <v>5.0000439560411711E-2</v>
      </c>
    </row>
    <row r="1060" spans="1:14">
      <c r="A1060" s="1">
        <v>41709</v>
      </c>
      <c r="B1060" t="str">
        <f>IFERROR(VLOOKUP($A1060,'BTC-Web'!$A$2:$H$10000,2,0),"")</f>
        <v/>
      </c>
      <c r="D1060" s="2"/>
      <c r="F1060" s="2"/>
      <c r="I1060">
        <f>ROW()</f>
        <v>1060</v>
      </c>
      <c r="N1060">
        <f>VLOOKUP(A1060,Tbills!$B$4:$C$10000,2,1)</f>
        <v>5.0000439560411711E-2</v>
      </c>
    </row>
    <row r="1061" spans="1:14">
      <c r="A1061" s="1">
        <v>41710</v>
      </c>
      <c r="B1061" t="str">
        <f>IFERROR(VLOOKUP($A1061,'BTC-Web'!$A$2:$H$10000,2,0),"")</f>
        <v/>
      </c>
      <c r="D1061" s="2"/>
      <c r="F1061" s="2"/>
      <c r="I1061">
        <f>ROW()</f>
        <v>1061</v>
      </c>
      <c r="N1061">
        <f>VLOOKUP(A1061,Tbills!$B$4:$C$10000,2,1)</f>
        <v>5.0000439560411711E-2</v>
      </c>
    </row>
    <row r="1062" spans="1:14">
      <c r="A1062" s="1">
        <v>41711</v>
      </c>
      <c r="B1062" t="str">
        <f>IFERROR(VLOOKUP($A1062,'BTC-Web'!$A$2:$H$10000,2,0),"")</f>
        <v/>
      </c>
      <c r="D1062" s="2"/>
      <c r="F1062" s="2"/>
      <c r="I1062">
        <f>ROW()</f>
        <v>1062</v>
      </c>
      <c r="N1062">
        <f>VLOOKUP(A1062,Tbills!$B$4:$C$10000,2,1)</f>
        <v>5.0000439560411711E-2</v>
      </c>
    </row>
    <row r="1063" spans="1:14">
      <c r="A1063" s="1">
        <v>41712</v>
      </c>
      <c r="B1063" t="str">
        <f>IFERROR(VLOOKUP($A1063,'BTC-Web'!$A$2:$H$10000,2,0),"")</f>
        <v/>
      </c>
      <c r="D1063" s="2"/>
      <c r="F1063" s="2"/>
      <c r="I1063">
        <f>ROW()</f>
        <v>1063</v>
      </c>
      <c r="N1063">
        <f>VLOOKUP(A1063,Tbills!$B$4:$C$10000,2,1)</f>
        <v>5.0000439560411711E-2</v>
      </c>
    </row>
    <row r="1064" spans="1:14">
      <c r="A1064" s="1">
        <v>41715</v>
      </c>
      <c r="B1064" t="str">
        <f>IFERROR(VLOOKUP($A1064,'BTC-Web'!$A$2:$H$10000,2,0),"")</f>
        <v/>
      </c>
      <c r="D1064" s="2"/>
      <c r="F1064" s="2"/>
      <c r="I1064">
        <f>ROW()</f>
        <v>1064</v>
      </c>
      <c r="N1064">
        <f>VLOOKUP(A1064,Tbills!$B$4:$C$10000,2,1)</f>
        <v>5.0000439560411711E-2</v>
      </c>
    </row>
    <row r="1065" spans="1:14">
      <c r="A1065" s="1">
        <v>41716</v>
      </c>
      <c r="B1065" t="str">
        <f>IFERROR(VLOOKUP($A1065,'BTC-Web'!$A$2:$H$10000,2,0),"")</f>
        <v/>
      </c>
      <c r="D1065" s="2"/>
      <c r="F1065" s="2"/>
      <c r="I1065">
        <f>ROW()</f>
        <v>1065</v>
      </c>
      <c r="N1065">
        <f>VLOOKUP(A1065,Tbills!$B$4:$C$10000,2,1)</f>
        <v>5.0000439560411711E-2</v>
      </c>
    </row>
    <row r="1066" spans="1:14">
      <c r="A1066" s="1">
        <v>41717</v>
      </c>
      <c r="B1066" t="str">
        <f>IFERROR(VLOOKUP($A1066,'BTC-Web'!$A$2:$H$10000,2,0),"")</f>
        <v/>
      </c>
      <c r="D1066" s="2"/>
      <c r="F1066" s="2"/>
      <c r="I1066">
        <f>ROW()</f>
        <v>1066</v>
      </c>
      <c r="N1066">
        <f>VLOOKUP(A1066,Tbills!$B$4:$C$10000,2,1)</f>
        <v>5.0000439560411711E-2</v>
      </c>
    </row>
    <row r="1067" spans="1:14">
      <c r="A1067" s="1">
        <v>41718</v>
      </c>
      <c r="B1067" t="str">
        <f>IFERROR(VLOOKUP($A1067,'BTC-Web'!$A$2:$H$10000,2,0),"")</f>
        <v/>
      </c>
      <c r="D1067" s="2"/>
      <c r="F1067" s="2"/>
      <c r="I1067">
        <f>ROW()</f>
        <v>1067</v>
      </c>
      <c r="N1067">
        <f>VLOOKUP(A1067,Tbills!$B$4:$C$10000,2,1)</f>
        <v>5.0000439560411711E-2</v>
      </c>
    </row>
    <row r="1068" spans="1:14">
      <c r="A1068" s="1">
        <v>41719</v>
      </c>
      <c r="B1068" t="str">
        <f>IFERROR(VLOOKUP($A1068,'BTC-Web'!$A$2:$H$10000,2,0),"")</f>
        <v/>
      </c>
      <c r="D1068" s="2"/>
      <c r="F1068" s="2"/>
      <c r="I1068">
        <f>ROW()</f>
        <v>1068</v>
      </c>
      <c r="N1068">
        <f>VLOOKUP(A1068,Tbills!$B$4:$C$10000,2,1)</f>
        <v>5.0000439560411711E-2</v>
      </c>
    </row>
    <row r="1069" spans="1:14">
      <c r="A1069" s="1">
        <v>41722</v>
      </c>
      <c r="B1069" t="str">
        <f>IFERROR(VLOOKUP($A1069,'BTC-Web'!$A$2:$H$10000,2,0),"")</f>
        <v/>
      </c>
      <c r="D1069" s="2"/>
      <c r="F1069" s="2"/>
      <c r="I1069">
        <f>ROW()</f>
        <v>1069</v>
      </c>
      <c r="N1069">
        <f>VLOOKUP(A1069,Tbills!$B$4:$C$10000,2,1)</f>
        <v>5.0000439560411711E-2</v>
      </c>
    </row>
    <row r="1070" spans="1:14">
      <c r="A1070" s="1">
        <v>41723</v>
      </c>
      <c r="B1070" t="str">
        <f>IFERROR(VLOOKUP($A1070,'BTC-Web'!$A$2:$H$10000,2,0),"")</f>
        <v/>
      </c>
      <c r="D1070" s="2"/>
      <c r="F1070" s="2"/>
      <c r="I1070">
        <f>ROW()</f>
        <v>1070</v>
      </c>
      <c r="N1070">
        <f>VLOOKUP(A1070,Tbills!$B$4:$C$10000,2,1)</f>
        <v>5.0000439560411711E-2</v>
      </c>
    </row>
    <row r="1071" spans="1:14">
      <c r="A1071" s="1">
        <v>41724</v>
      </c>
      <c r="B1071" t="str">
        <f>IFERROR(VLOOKUP($A1071,'BTC-Web'!$A$2:$H$10000,2,0),"")</f>
        <v/>
      </c>
      <c r="D1071" s="2"/>
      <c r="F1071" s="2"/>
      <c r="I1071">
        <f>ROW()</f>
        <v>1071</v>
      </c>
      <c r="N1071">
        <f>VLOOKUP(A1071,Tbills!$B$4:$C$10000,2,1)</f>
        <v>5.0000439560411711E-2</v>
      </c>
    </row>
    <row r="1072" spans="1:14">
      <c r="A1072" s="1">
        <v>41725</v>
      </c>
      <c r="B1072" t="str">
        <f>IFERROR(VLOOKUP($A1072,'BTC-Web'!$A$2:$H$10000,2,0),"")</f>
        <v/>
      </c>
      <c r="D1072" s="2"/>
      <c r="F1072" s="2"/>
      <c r="I1072">
        <f>ROW()</f>
        <v>1072</v>
      </c>
      <c r="N1072">
        <f>VLOOKUP(A1072,Tbills!$B$4:$C$10000,2,1)</f>
        <v>5.0000439560411711E-2</v>
      </c>
    </row>
    <row r="1073" spans="1:14">
      <c r="A1073" s="1">
        <v>41726</v>
      </c>
      <c r="B1073" t="str">
        <f>IFERROR(VLOOKUP($A1073,'BTC-Web'!$A$2:$H$10000,2,0),"")</f>
        <v/>
      </c>
      <c r="D1073" s="2"/>
      <c r="F1073" s="2"/>
      <c r="I1073">
        <f>ROW()</f>
        <v>1073</v>
      </c>
      <c r="N1073">
        <f>VLOOKUP(A1073,Tbills!$B$4:$C$10000,2,1)</f>
        <v>5.0000439560411711E-2</v>
      </c>
    </row>
    <row r="1074" spans="1:14">
      <c r="A1074" s="1">
        <v>41729</v>
      </c>
      <c r="B1074" t="str">
        <f>IFERROR(VLOOKUP($A1074,'BTC-Web'!$A$2:$H$10000,2,0),"")</f>
        <v/>
      </c>
      <c r="D1074" s="2"/>
      <c r="F1074" s="2"/>
      <c r="I1074">
        <f>ROW()</f>
        <v>1074</v>
      </c>
      <c r="N1074">
        <f>VLOOKUP(A1074,Tbills!$B$4:$C$10000,2,1)</f>
        <v>4.5000000000004051E-2</v>
      </c>
    </row>
    <row r="1075" spans="1:14">
      <c r="A1075" s="1">
        <v>41730</v>
      </c>
      <c r="B1075" t="str">
        <f>IFERROR(VLOOKUP($A1075,'BTC-Web'!$A$2:$H$10000,2,0),"")</f>
        <v/>
      </c>
      <c r="D1075" s="2"/>
      <c r="F1075" s="2"/>
      <c r="I1075">
        <f>ROW()</f>
        <v>1075</v>
      </c>
      <c r="N1075">
        <f>VLOOKUP(A1075,Tbills!$B$4:$C$10000,2,1)</f>
        <v>4.5000000000004051E-2</v>
      </c>
    </row>
    <row r="1076" spans="1:14">
      <c r="A1076" s="1">
        <v>41731</v>
      </c>
      <c r="B1076" t="str">
        <f>IFERROR(VLOOKUP($A1076,'BTC-Web'!$A$2:$H$10000,2,0),"")</f>
        <v/>
      </c>
      <c r="D1076" s="2"/>
      <c r="F1076" s="2"/>
      <c r="I1076">
        <f>ROW()</f>
        <v>1076</v>
      </c>
      <c r="N1076">
        <f>VLOOKUP(A1076,Tbills!$B$4:$C$10000,2,1)</f>
        <v>4.5000000000004051E-2</v>
      </c>
    </row>
    <row r="1077" spans="1:14">
      <c r="A1077" s="1">
        <v>41732</v>
      </c>
      <c r="B1077" t="str">
        <f>IFERROR(VLOOKUP($A1077,'BTC-Web'!$A$2:$H$10000,2,0),"")</f>
        <v/>
      </c>
      <c r="D1077" s="2"/>
      <c r="F1077" s="2"/>
      <c r="I1077">
        <f>ROW()</f>
        <v>1077</v>
      </c>
      <c r="N1077">
        <f>VLOOKUP(A1077,Tbills!$B$4:$C$10000,2,1)</f>
        <v>4.5000000000004051E-2</v>
      </c>
    </row>
    <row r="1078" spans="1:14">
      <c r="A1078" s="1">
        <v>41733</v>
      </c>
      <c r="B1078" t="str">
        <f>IFERROR(VLOOKUP($A1078,'BTC-Web'!$A$2:$H$10000,2,0),"")</f>
        <v/>
      </c>
      <c r="D1078" s="2"/>
      <c r="F1078" s="2"/>
      <c r="I1078">
        <f>ROW()</f>
        <v>1078</v>
      </c>
      <c r="N1078">
        <f>VLOOKUP(A1078,Tbills!$B$4:$C$10000,2,1)</f>
        <v>4.5000000000004051E-2</v>
      </c>
    </row>
    <row r="1079" spans="1:14">
      <c r="A1079" s="1">
        <v>41736</v>
      </c>
      <c r="B1079" t="str">
        <f>IFERROR(VLOOKUP($A1079,'BTC-Web'!$A$2:$H$10000,2,0),"")</f>
        <v/>
      </c>
      <c r="D1079" s="2"/>
      <c r="F1079" s="2"/>
      <c r="I1079">
        <f>ROW()</f>
        <v>1079</v>
      </c>
      <c r="N1079">
        <f>VLOOKUP(A1079,Tbills!$B$4:$C$10000,2,1)</f>
        <v>2.9998681318668605E-2</v>
      </c>
    </row>
    <row r="1080" spans="1:14">
      <c r="A1080" s="1">
        <v>41737</v>
      </c>
      <c r="B1080" t="str">
        <f>IFERROR(VLOOKUP($A1080,'BTC-Web'!$A$2:$H$10000,2,0),"")</f>
        <v/>
      </c>
      <c r="D1080" s="2"/>
      <c r="F1080" s="2"/>
      <c r="I1080">
        <f>ROW()</f>
        <v>1080</v>
      </c>
      <c r="N1080">
        <f>VLOOKUP(A1080,Tbills!$B$4:$C$10000,2,1)</f>
        <v>2.9998681318668605E-2</v>
      </c>
    </row>
    <row r="1081" spans="1:14">
      <c r="A1081" s="1">
        <v>41738</v>
      </c>
      <c r="B1081" t="str">
        <f>IFERROR(VLOOKUP($A1081,'BTC-Web'!$A$2:$H$10000,2,0),"")</f>
        <v/>
      </c>
      <c r="D1081" s="2"/>
      <c r="F1081" s="2"/>
      <c r="I1081">
        <f>ROW()</f>
        <v>1081</v>
      </c>
      <c r="N1081">
        <f>VLOOKUP(A1081,Tbills!$B$4:$C$10000,2,1)</f>
        <v>2.9998681318668605E-2</v>
      </c>
    </row>
    <row r="1082" spans="1:14">
      <c r="A1082" s="1">
        <v>41739</v>
      </c>
      <c r="B1082" t="str">
        <f>IFERROR(VLOOKUP($A1082,'BTC-Web'!$A$2:$H$10000,2,0),"")</f>
        <v/>
      </c>
      <c r="D1082" s="2"/>
      <c r="F1082" s="2"/>
      <c r="I1082">
        <f>ROW()</f>
        <v>1082</v>
      </c>
      <c r="N1082">
        <f>VLOOKUP(A1082,Tbills!$B$4:$C$10000,2,1)</f>
        <v>2.9998681318668605E-2</v>
      </c>
    </row>
    <row r="1083" spans="1:14">
      <c r="A1083" s="1">
        <v>41740</v>
      </c>
      <c r="B1083" t="str">
        <f>IFERROR(VLOOKUP($A1083,'BTC-Web'!$A$2:$H$10000,2,0),"")</f>
        <v/>
      </c>
      <c r="D1083" s="2"/>
      <c r="F1083" s="2"/>
      <c r="I1083">
        <f>ROW()</f>
        <v>1083</v>
      </c>
      <c r="N1083">
        <f>VLOOKUP(A1083,Tbills!$B$4:$C$10000,2,1)</f>
        <v>2.9998681318668605E-2</v>
      </c>
    </row>
    <row r="1084" spans="1:14">
      <c r="A1084" s="1">
        <v>41743</v>
      </c>
      <c r="B1084" t="str">
        <f>IFERROR(VLOOKUP($A1084,'BTC-Web'!$A$2:$H$10000,2,0),"")</f>
        <v/>
      </c>
      <c r="D1084" s="2"/>
      <c r="F1084" s="2"/>
      <c r="I1084">
        <f>ROW()</f>
        <v>1084</v>
      </c>
      <c r="N1084">
        <f>VLOOKUP(A1084,Tbills!$B$4:$C$10000,2,1)</f>
        <v>3.4999120879132498E-2</v>
      </c>
    </row>
    <row r="1085" spans="1:14">
      <c r="A1085" s="1">
        <v>41744</v>
      </c>
      <c r="B1085" t="str">
        <f>IFERROR(VLOOKUP($A1085,'BTC-Web'!$A$2:$H$10000,2,0),"")</f>
        <v/>
      </c>
      <c r="D1085" s="2"/>
      <c r="F1085" s="2"/>
      <c r="I1085">
        <f>ROW()</f>
        <v>1085</v>
      </c>
      <c r="N1085">
        <f>VLOOKUP(A1085,Tbills!$B$4:$C$10000,2,1)</f>
        <v>3.4999120879132498E-2</v>
      </c>
    </row>
    <row r="1086" spans="1:14">
      <c r="A1086" s="1">
        <v>41745</v>
      </c>
      <c r="B1086" t="str">
        <f>IFERROR(VLOOKUP($A1086,'BTC-Web'!$A$2:$H$10000,2,0),"")</f>
        <v/>
      </c>
      <c r="D1086" s="2"/>
      <c r="F1086" s="2"/>
      <c r="I1086">
        <f>ROW()</f>
        <v>1086</v>
      </c>
      <c r="N1086">
        <f>VLOOKUP(A1086,Tbills!$B$4:$C$10000,2,1)</f>
        <v>3.4999120879132498E-2</v>
      </c>
    </row>
    <row r="1087" spans="1:14">
      <c r="A1087" s="1">
        <v>41746</v>
      </c>
      <c r="B1087" t="str">
        <f>IFERROR(VLOOKUP($A1087,'BTC-Web'!$A$2:$H$10000,2,0),"")</f>
        <v/>
      </c>
      <c r="D1087" s="2"/>
      <c r="F1087" s="2"/>
      <c r="I1087">
        <f>ROW()</f>
        <v>1087</v>
      </c>
      <c r="N1087">
        <f>VLOOKUP(A1087,Tbills!$B$4:$C$10000,2,1)</f>
        <v>3.4999120879132498E-2</v>
      </c>
    </row>
    <row r="1088" spans="1:14">
      <c r="A1088" s="1">
        <v>41750</v>
      </c>
      <c r="B1088" t="str">
        <f>IFERROR(VLOOKUP($A1088,'BTC-Web'!$A$2:$H$10000,2,0),"")</f>
        <v/>
      </c>
      <c r="D1088" s="2"/>
      <c r="F1088" s="2"/>
      <c r="I1088">
        <f>ROW()</f>
        <v>1088</v>
      </c>
      <c r="N1088">
        <f>VLOOKUP(A1088,Tbills!$B$4:$C$10000,2,1)</f>
        <v>2.9998681318668605E-2</v>
      </c>
    </row>
    <row r="1089" spans="1:14">
      <c r="A1089" s="1">
        <v>41751</v>
      </c>
      <c r="B1089" t="str">
        <f>IFERROR(VLOOKUP($A1089,'BTC-Web'!$A$2:$H$10000,2,0),"")</f>
        <v/>
      </c>
      <c r="D1089" s="2"/>
      <c r="F1089" s="2"/>
      <c r="I1089">
        <f>ROW()</f>
        <v>1089</v>
      </c>
      <c r="N1089">
        <f>VLOOKUP(A1089,Tbills!$B$4:$C$10000,2,1)</f>
        <v>2.9998681318668605E-2</v>
      </c>
    </row>
    <row r="1090" spans="1:14">
      <c r="A1090" s="1">
        <v>41752</v>
      </c>
      <c r="B1090" t="str">
        <f>IFERROR(VLOOKUP($A1090,'BTC-Web'!$A$2:$H$10000,2,0),"")</f>
        <v/>
      </c>
      <c r="D1090" s="2"/>
      <c r="F1090" s="2"/>
      <c r="I1090">
        <f>ROW()</f>
        <v>1090</v>
      </c>
      <c r="N1090">
        <f>VLOOKUP(A1090,Tbills!$B$4:$C$10000,2,1)</f>
        <v>2.9998681318668605E-2</v>
      </c>
    </row>
    <row r="1091" spans="1:14">
      <c r="A1091" s="1">
        <v>41753</v>
      </c>
      <c r="B1091" t="str">
        <f>IFERROR(VLOOKUP($A1091,'BTC-Web'!$A$2:$H$10000,2,0),"")</f>
        <v/>
      </c>
      <c r="D1091" s="2"/>
      <c r="F1091" s="2"/>
      <c r="I1091">
        <f>ROW()</f>
        <v>1091</v>
      </c>
      <c r="N1091">
        <f>VLOOKUP(A1091,Tbills!$B$4:$C$10000,2,1)</f>
        <v>2.9998681318668605E-2</v>
      </c>
    </row>
    <row r="1092" spans="1:14">
      <c r="A1092" s="1">
        <v>41754</v>
      </c>
      <c r="B1092" t="str">
        <f>IFERROR(VLOOKUP($A1092,'BTC-Web'!$A$2:$H$10000,2,0),"")</f>
        <v/>
      </c>
      <c r="D1092" s="2"/>
      <c r="F1092" s="2"/>
      <c r="I1092">
        <f>ROW()</f>
        <v>1092</v>
      </c>
      <c r="N1092">
        <f>VLOOKUP(A1092,Tbills!$B$4:$C$10000,2,1)</f>
        <v>2.9998681318668605E-2</v>
      </c>
    </row>
    <row r="1093" spans="1:14">
      <c r="A1093" s="1">
        <v>41757</v>
      </c>
      <c r="B1093" t="str">
        <f>IFERROR(VLOOKUP($A1093,'BTC-Web'!$A$2:$H$10000,2,0),"")</f>
        <v/>
      </c>
      <c r="D1093" s="2"/>
      <c r="F1093" s="2"/>
      <c r="I1093">
        <f>ROW()</f>
        <v>1093</v>
      </c>
      <c r="N1093">
        <f>VLOOKUP(A1093,Tbills!$B$4:$C$10000,2,1)</f>
        <v>2.0001758241743106E-2</v>
      </c>
    </row>
    <row r="1094" spans="1:14">
      <c r="A1094" s="1">
        <v>41758</v>
      </c>
      <c r="B1094" t="str">
        <f>IFERROR(VLOOKUP($A1094,'BTC-Web'!$A$2:$H$10000,2,0),"")</f>
        <v/>
      </c>
      <c r="D1094" s="2"/>
      <c r="F1094" s="2"/>
      <c r="I1094">
        <f>ROW()</f>
        <v>1094</v>
      </c>
      <c r="N1094">
        <f>VLOOKUP(A1094,Tbills!$B$4:$C$10000,2,1)</f>
        <v>2.0001758241743106E-2</v>
      </c>
    </row>
    <row r="1095" spans="1:14">
      <c r="A1095" s="1">
        <v>41759</v>
      </c>
      <c r="B1095" t="str">
        <f>IFERROR(VLOOKUP($A1095,'BTC-Web'!$A$2:$H$10000,2,0),"")</f>
        <v/>
      </c>
      <c r="D1095" s="2"/>
      <c r="F1095" s="2"/>
      <c r="I1095">
        <f>ROW()</f>
        <v>1095</v>
      </c>
      <c r="N1095">
        <f>VLOOKUP(A1095,Tbills!$B$4:$C$10000,2,1)</f>
        <v>2.0001758241743106E-2</v>
      </c>
    </row>
    <row r="1096" spans="1:14">
      <c r="A1096" s="1">
        <v>41760</v>
      </c>
      <c r="B1096" t="str">
        <f>IFERROR(VLOOKUP($A1096,'BTC-Web'!$A$2:$H$10000,2,0),"")</f>
        <v/>
      </c>
      <c r="D1096" s="2"/>
      <c r="F1096" s="2"/>
      <c r="I1096">
        <f>ROW()</f>
        <v>1096</v>
      </c>
      <c r="N1096">
        <f>VLOOKUP(A1096,Tbills!$B$4:$C$10000,2,1)</f>
        <v>2.0001758241743106E-2</v>
      </c>
    </row>
    <row r="1097" spans="1:14">
      <c r="A1097" s="1">
        <v>41761</v>
      </c>
      <c r="B1097" t="str">
        <f>IFERROR(VLOOKUP($A1097,'BTC-Web'!$A$2:$H$10000,2,0),"")</f>
        <v/>
      </c>
      <c r="D1097" s="2"/>
      <c r="F1097" s="2"/>
      <c r="I1097">
        <f>ROW()</f>
        <v>1097</v>
      </c>
      <c r="N1097">
        <f>VLOOKUP(A1097,Tbills!$B$4:$C$10000,2,1)</f>
        <v>2.0001758241743106E-2</v>
      </c>
    </row>
    <row r="1098" spans="1:14">
      <c r="A1098" s="1">
        <v>41764</v>
      </c>
      <c r="B1098" t="str">
        <f>IFERROR(VLOOKUP($A1098,'BTC-Web'!$A$2:$H$10000,2,0),"")</f>
        <v/>
      </c>
      <c r="D1098" s="2"/>
      <c r="F1098" s="2"/>
      <c r="I1098">
        <f>ROW()</f>
        <v>1098</v>
      </c>
      <c r="N1098">
        <f>VLOOKUP(A1098,Tbills!$B$4:$C$10000,2,1)</f>
        <v>2.4998241758260945E-2</v>
      </c>
    </row>
    <row r="1099" spans="1:14">
      <c r="A1099" s="1">
        <v>41765</v>
      </c>
      <c r="B1099" t="str">
        <f>IFERROR(VLOOKUP($A1099,'BTC-Web'!$A$2:$H$10000,2,0),"")</f>
        <v/>
      </c>
      <c r="D1099" s="2"/>
      <c r="F1099" s="2"/>
      <c r="I1099">
        <f>ROW()</f>
        <v>1099</v>
      </c>
      <c r="N1099">
        <f>VLOOKUP(A1099,Tbills!$B$4:$C$10000,2,1)</f>
        <v>2.4998241758260945E-2</v>
      </c>
    </row>
    <row r="1100" spans="1:14">
      <c r="A1100" s="1">
        <v>41766</v>
      </c>
      <c r="B1100" t="str">
        <f>IFERROR(VLOOKUP($A1100,'BTC-Web'!$A$2:$H$10000,2,0),"")</f>
        <v/>
      </c>
      <c r="D1100" s="2"/>
      <c r="F1100" s="2"/>
      <c r="I1100">
        <f>ROW()</f>
        <v>1100</v>
      </c>
      <c r="N1100">
        <f>VLOOKUP(A1100,Tbills!$B$4:$C$10000,2,1)</f>
        <v>2.4998241758260945E-2</v>
      </c>
    </row>
    <row r="1101" spans="1:14">
      <c r="A1101" s="1">
        <v>41767</v>
      </c>
      <c r="B1101" t="str">
        <f>IFERROR(VLOOKUP($A1101,'BTC-Web'!$A$2:$H$10000,2,0),"")</f>
        <v/>
      </c>
      <c r="D1101" s="2"/>
      <c r="F1101" s="2"/>
      <c r="I1101">
        <f>ROW()</f>
        <v>1101</v>
      </c>
      <c r="N1101">
        <f>VLOOKUP(A1101,Tbills!$B$4:$C$10000,2,1)</f>
        <v>2.4998241758260945E-2</v>
      </c>
    </row>
    <row r="1102" spans="1:14">
      <c r="A1102" s="1">
        <v>41768</v>
      </c>
      <c r="B1102" t="str">
        <f>IFERROR(VLOOKUP($A1102,'BTC-Web'!$A$2:$H$10000,2,0),"")</f>
        <v/>
      </c>
      <c r="D1102" s="2"/>
      <c r="F1102" s="2"/>
      <c r="I1102">
        <f>ROW()</f>
        <v>1102</v>
      </c>
      <c r="N1102">
        <f>VLOOKUP(A1102,Tbills!$B$4:$C$10000,2,1)</f>
        <v>2.4998241758260945E-2</v>
      </c>
    </row>
    <row r="1103" spans="1:14">
      <c r="A1103" s="1">
        <v>41771</v>
      </c>
      <c r="B1103" t="str">
        <f>IFERROR(VLOOKUP($A1103,'BTC-Web'!$A$2:$H$10000,2,0),"")</f>
        <v/>
      </c>
      <c r="D1103" s="2"/>
      <c r="F1103" s="2"/>
      <c r="I1103">
        <f>ROW()</f>
        <v>1103</v>
      </c>
      <c r="N1103">
        <f>VLOOKUP(A1103,Tbills!$B$4:$C$10000,2,1)</f>
        <v>2.4998241758260945E-2</v>
      </c>
    </row>
    <row r="1104" spans="1:14">
      <c r="A1104" s="1">
        <v>41772</v>
      </c>
      <c r="B1104" t="str">
        <f>IFERROR(VLOOKUP($A1104,'BTC-Web'!$A$2:$H$10000,2,0),"")</f>
        <v/>
      </c>
      <c r="D1104" s="2"/>
      <c r="F1104" s="2"/>
      <c r="I1104">
        <f>ROW()</f>
        <v>1104</v>
      </c>
      <c r="N1104">
        <f>VLOOKUP(A1104,Tbills!$B$4:$C$10000,2,1)</f>
        <v>2.4998241758260945E-2</v>
      </c>
    </row>
    <row r="1105" spans="1:14">
      <c r="A1105" s="1">
        <v>41773</v>
      </c>
      <c r="B1105" t="str">
        <f>IFERROR(VLOOKUP($A1105,'BTC-Web'!$A$2:$H$10000,2,0),"")</f>
        <v/>
      </c>
      <c r="D1105" s="2"/>
      <c r="F1105" s="2"/>
      <c r="I1105">
        <f>ROW()</f>
        <v>1105</v>
      </c>
      <c r="N1105">
        <f>VLOOKUP(A1105,Tbills!$B$4:$C$10000,2,1)</f>
        <v>2.4998241758260945E-2</v>
      </c>
    </row>
    <row r="1106" spans="1:14">
      <c r="A1106" s="1">
        <v>41774</v>
      </c>
      <c r="B1106" t="str">
        <f>IFERROR(VLOOKUP($A1106,'BTC-Web'!$A$2:$H$10000,2,0),"")</f>
        <v/>
      </c>
      <c r="D1106" s="2"/>
      <c r="F1106" s="2"/>
      <c r="I1106">
        <f>ROW()</f>
        <v>1106</v>
      </c>
      <c r="N1106">
        <f>VLOOKUP(A1106,Tbills!$B$4:$C$10000,2,1)</f>
        <v>2.4998241758260945E-2</v>
      </c>
    </row>
    <row r="1107" spans="1:14">
      <c r="A1107" s="1">
        <v>41775</v>
      </c>
      <c r="B1107" t="str">
        <f>IFERROR(VLOOKUP($A1107,'BTC-Web'!$A$2:$H$10000,2,0),"")</f>
        <v/>
      </c>
      <c r="D1107" s="2"/>
      <c r="F1107" s="2"/>
      <c r="I1107">
        <f>ROW()</f>
        <v>1107</v>
      </c>
      <c r="N1107">
        <f>VLOOKUP(A1107,Tbills!$B$4:$C$10000,2,1)</f>
        <v>2.4998241758260945E-2</v>
      </c>
    </row>
    <row r="1108" spans="1:14">
      <c r="A1108" s="1">
        <v>41778</v>
      </c>
      <c r="B1108" t="str">
        <f>IFERROR(VLOOKUP($A1108,'BTC-Web'!$A$2:$H$10000,2,0),"")</f>
        <v/>
      </c>
      <c r="D1108" s="2"/>
      <c r="F1108" s="2"/>
      <c r="I1108">
        <f>ROW()</f>
        <v>1108</v>
      </c>
      <c r="N1108">
        <f>VLOOKUP(A1108,Tbills!$B$4:$C$10000,2,1)</f>
        <v>2.4998241758260945E-2</v>
      </c>
    </row>
    <row r="1109" spans="1:14">
      <c r="A1109" s="1">
        <v>41779</v>
      </c>
      <c r="B1109" t="str">
        <f>IFERROR(VLOOKUP($A1109,'BTC-Web'!$A$2:$H$10000,2,0),"")</f>
        <v/>
      </c>
      <c r="D1109" s="2"/>
      <c r="F1109" s="2"/>
      <c r="I1109">
        <f>ROW()</f>
        <v>1109</v>
      </c>
      <c r="N1109">
        <f>VLOOKUP(A1109,Tbills!$B$4:$C$10000,2,1)</f>
        <v>2.4998241758260945E-2</v>
      </c>
    </row>
    <row r="1110" spans="1:14">
      <c r="A1110" s="1">
        <v>41780</v>
      </c>
      <c r="B1110" t="str">
        <f>IFERROR(VLOOKUP($A1110,'BTC-Web'!$A$2:$H$10000,2,0),"")</f>
        <v/>
      </c>
      <c r="D1110" s="2"/>
      <c r="F1110" s="2"/>
      <c r="I1110">
        <f>ROW()</f>
        <v>1110</v>
      </c>
      <c r="N1110">
        <f>VLOOKUP(A1110,Tbills!$B$4:$C$10000,2,1)</f>
        <v>2.4998241758260945E-2</v>
      </c>
    </row>
    <row r="1111" spans="1:14">
      <c r="A1111" s="1">
        <v>41781</v>
      </c>
      <c r="B1111" t="str">
        <f>IFERROR(VLOOKUP($A1111,'BTC-Web'!$A$2:$H$10000,2,0),"")</f>
        <v/>
      </c>
      <c r="D1111" s="2"/>
      <c r="F1111" s="2"/>
      <c r="I1111">
        <f>ROW()</f>
        <v>1111</v>
      </c>
      <c r="N1111">
        <f>VLOOKUP(A1111,Tbills!$B$4:$C$10000,2,1)</f>
        <v>2.4998241758260945E-2</v>
      </c>
    </row>
    <row r="1112" spans="1:14">
      <c r="A1112" s="1">
        <v>41782</v>
      </c>
      <c r="B1112" t="str">
        <f>IFERROR(VLOOKUP($A1112,'BTC-Web'!$A$2:$H$10000,2,0),"")</f>
        <v/>
      </c>
      <c r="D1112" s="2"/>
      <c r="F1112" s="2"/>
      <c r="I1112">
        <f>ROW()</f>
        <v>1112</v>
      </c>
      <c r="N1112">
        <f>VLOOKUP(A1112,Tbills!$B$4:$C$10000,2,1)</f>
        <v>2.4998241758260945E-2</v>
      </c>
    </row>
    <row r="1113" spans="1:14">
      <c r="A1113" s="1">
        <v>41786</v>
      </c>
      <c r="B1113" t="str">
        <f>IFERROR(VLOOKUP($A1113,'BTC-Web'!$A$2:$H$10000,2,0),"")</f>
        <v/>
      </c>
      <c r="D1113" s="2"/>
      <c r="F1113" s="2"/>
      <c r="I1113">
        <f>ROW()</f>
        <v>1113</v>
      </c>
      <c r="N1113">
        <f>VLOOKUP(A1113,Tbills!$B$4:$C$10000,2,1)</f>
        <v>2.9998681318668605E-2</v>
      </c>
    </row>
    <row r="1114" spans="1:14">
      <c r="A1114" s="1">
        <v>41787</v>
      </c>
      <c r="B1114" t="str">
        <f>IFERROR(VLOOKUP($A1114,'BTC-Web'!$A$2:$H$10000,2,0),"")</f>
        <v/>
      </c>
      <c r="D1114" s="2"/>
      <c r="F1114" s="2"/>
      <c r="I1114">
        <f>ROW()</f>
        <v>1114</v>
      </c>
      <c r="N1114">
        <f>VLOOKUP(A1114,Tbills!$B$4:$C$10000,2,1)</f>
        <v>2.9998681318668605E-2</v>
      </c>
    </row>
    <row r="1115" spans="1:14">
      <c r="A1115" s="1">
        <v>41788</v>
      </c>
      <c r="B1115" t="str">
        <f>IFERROR(VLOOKUP($A1115,'BTC-Web'!$A$2:$H$10000,2,0),"")</f>
        <v/>
      </c>
      <c r="D1115" s="2"/>
      <c r="F1115" s="2"/>
      <c r="I1115">
        <f>ROW()</f>
        <v>1115</v>
      </c>
      <c r="N1115">
        <f>VLOOKUP(A1115,Tbills!$B$4:$C$10000,2,1)</f>
        <v>2.9998681318668605E-2</v>
      </c>
    </row>
    <row r="1116" spans="1:14">
      <c r="A1116" s="1">
        <v>41789</v>
      </c>
      <c r="B1116" t="str">
        <f>IFERROR(VLOOKUP($A1116,'BTC-Web'!$A$2:$H$10000,2,0),"")</f>
        <v/>
      </c>
      <c r="D1116" s="2"/>
      <c r="F1116" s="2"/>
      <c r="I1116">
        <f>ROW()</f>
        <v>1116</v>
      </c>
      <c r="N1116">
        <f>VLOOKUP(A1116,Tbills!$B$4:$C$10000,2,1)</f>
        <v>2.9998681318668605E-2</v>
      </c>
    </row>
    <row r="1117" spans="1:14">
      <c r="A1117" s="1">
        <v>41792</v>
      </c>
      <c r="B1117" t="str">
        <f>IFERROR(VLOOKUP($A1117,'BTC-Web'!$A$2:$H$10000,2,0),"")</f>
        <v/>
      </c>
      <c r="D1117" s="2"/>
      <c r="F1117" s="2"/>
      <c r="I1117">
        <f>ROW()</f>
        <v>1117</v>
      </c>
      <c r="N1117">
        <f>VLOOKUP(A1117,Tbills!$B$4:$C$10000,2,1)</f>
        <v>3.4999120879132498E-2</v>
      </c>
    </row>
    <row r="1118" spans="1:14">
      <c r="A1118" s="1">
        <v>41793</v>
      </c>
      <c r="B1118" t="str">
        <f>IFERROR(VLOOKUP($A1118,'BTC-Web'!$A$2:$H$10000,2,0),"")</f>
        <v/>
      </c>
      <c r="D1118" s="2"/>
      <c r="F1118" s="2"/>
      <c r="I1118">
        <f>ROW()</f>
        <v>1118</v>
      </c>
      <c r="N1118">
        <f>VLOOKUP(A1118,Tbills!$B$4:$C$10000,2,1)</f>
        <v>3.4999120879132498E-2</v>
      </c>
    </row>
    <row r="1119" spans="1:14">
      <c r="A1119" s="1">
        <v>41794</v>
      </c>
      <c r="B1119" t="str">
        <f>IFERROR(VLOOKUP($A1119,'BTC-Web'!$A$2:$H$10000,2,0),"")</f>
        <v/>
      </c>
      <c r="D1119" s="2"/>
      <c r="F1119" s="2"/>
      <c r="I1119">
        <f>ROW()</f>
        <v>1119</v>
      </c>
      <c r="N1119">
        <f>VLOOKUP(A1119,Tbills!$B$4:$C$10000,2,1)</f>
        <v>3.4999120879132498E-2</v>
      </c>
    </row>
    <row r="1120" spans="1:14">
      <c r="A1120" s="1">
        <v>41795</v>
      </c>
      <c r="B1120" t="str">
        <f>IFERROR(VLOOKUP($A1120,'BTC-Web'!$A$2:$H$10000,2,0),"")</f>
        <v/>
      </c>
      <c r="D1120" s="2"/>
      <c r="F1120" s="2"/>
      <c r="I1120">
        <f>ROW()</f>
        <v>1120</v>
      </c>
      <c r="N1120">
        <f>VLOOKUP(A1120,Tbills!$B$4:$C$10000,2,1)</f>
        <v>3.4999120879132498E-2</v>
      </c>
    </row>
    <row r="1121" spans="1:14">
      <c r="A1121" s="1">
        <v>41796</v>
      </c>
      <c r="B1121" t="str">
        <f>IFERROR(VLOOKUP($A1121,'BTC-Web'!$A$2:$H$10000,2,0),"")</f>
        <v/>
      </c>
      <c r="D1121" s="2"/>
      <c r="F1121" s="2"/>
      <c r="I1121">
        <f>ROW()</f>
        <v>1121</v>
      </c>
      <c r="N1121">
        <f>VLOOKUP(A1121,Tbills!$B$4:$C$10000,2,1)</f>
        <v>3.4999120879132498E-2</v>
      </c>
    </row>
    <row r="1122" spans="1:14">
      <c r="A1122" s="1">
        <v>41799</v>
      </c>
      <c r="B1122" t="str">
        <f>IFERROR(VLOOKUP($A1122,'BTC-Web'!$A$2:$H$10000,2,0),"")</f>
        <v/>
      </c>
      <c r="D1122" s="2"/>
      <c r="F1122" s="2"/>
      <c r="I1122">
        <f>ROW()</f>
        <v>1122</v>
      </c>
      <c r="N1122">
        <f>VLOOKUP(A1122,Tbills!$B$4:$C$10000,2,1)</f>
        <v>3.4999120879132498E-2</v>
      </c>
    </row>
    <row r="1123" spans="1:14">
      <c r="A1123" s="1">
        <v>41800</v>
      </c>
      <c r="B1123" t="str">
        <f>IFERROR(VLOOKUP($A1123,'BTC-Web'!$A$2:$H$10000,2,0),"")</f>
        <v/>
      </c>
      <c r="D1123" s="2"/>
      <c r="F1123" s="2"/>
      <c r="I1123">
        <f>ROW()</f>
        <v>1123</v>
      </c>
      <c r="N1123">
        <f>VLOOKUP(A1123,Tbills!$B$4:$C$10000,2,1)</f>
        <v>3.4999120879132498E-2</v>
      </c>
    </row>
    <row r="1124" spans="1:14">
      <c r="A1124" s="1">
        <v>41801</v>
      </c>
      <c r="B1124" t="str">
        <f>IFERROR(VLOOKUP($A1124,'BTC-Web'!$A$2:$H$10000,2,0),"")</f>
        <v/>
      </c>
      <c r="D1124" s="2"/>
      <c r="F1124" s="2"/>
      <c r="I1124">
        <f>ROW()</f>
        <v>1124</v>
      </c>
      <c r="N1124">
        <f>VLOOKUP(A1124,Tbills!$B$4:$C$10000,2,1)</f>
        <v>3.4999120879132498E-2</v>
      </c>
    </row>
    <row r="1125" spans="1:14">
      <c r="A1125" s="1">
        <v>41802</v>
      </c>
      <c r="B1125" t="str">
        <f>IFERROR(VLOOKUP($A1125,'BTC-Web'!$A$2:$H$10000,2,0),"")</f>
        <v/>
      </c>
      <c r="D1125" s="2"/>
      <c r="F1125" s="2"/>
      <c r="I1125">
        <f>ROW()</f>
        <v>1125</v>
      </c>
      <c r="N1125">
        <f>VLOOKUP(A1125,Tbills!$B$4:$C$10000,2,1)</f>
        <v>3.4999120879132498E-2</v>
      </c>
    </row>
    <row r="1126" spans="1:14">
      <c r="A1126" s="1">
        <v>41803</v>
      </c>
      <c r="B1126" t="str">
        <f>IFERROR(VLOOKUP($A1126,'BTC-Web'!$A$2:$H$10000,2,0),"")</f>
        <v/>
      </c>
      <c r="D1126" s="2"/>
      <c r="F1126" s="2"/>
      <c r="I1126">
        <f>ROW()</f>
        <v>1126</v>
      </c>
      <c r="N1126">
        <f>VLOOKUP(A1126,Tbills!$B$4:$C$10000,2,1)</f>
        <v>3.4999120879132498E-2</v>
      </c>
    </row>
    <row r="1127" spans="1:14">
      <c r="A1127" s="1">
        <v>41806</v>
      </c>
      <c r="B1127" t="str">
        <f>IFERROR(VLOOKUP($A1127,'BTC-Web'!$A$2:$H$10000,2,0),"")</f>
        <v/>
      </c>
      <c r="D1127" s="2"/>
      <c r="F1127" s="2"/>
      <c r="I1127">
        <f>ROW()</f>
        <v>1127</v>
      </c>
      <c r="N1127">
        <f>VLOOKUP(A1127,Tbills!$B$4:$C$10000,2,1)</f>
        <v>3.4999120879132498E-2</v>
      </c>
    </row>
    <row r="1128" spans="1:14">
      <c r="A1128" s="1">
        <v>41807</v>
      </c>
      <c r="B1128" t="str">
        <f>IFERROR(VLOOKUP($A1128,'BTC-Web'!$A$2:$H$10000,2,0),"")</f>
        <v/>
      </c>
      <c r="D1128" s="2"/>
      <c r="F1128" s="2"/>
      <c r="I1128">
        <f>ROW()</f>
        <v>1128</v>
      </c>
      <c r="N1128">
        <f>VLOOKUP(A1128,Tbills!$B$4:$C$10000,2,1)</f>
        <v>3.4999120879132498E-2</v>
      </c>
    </row>
    <row r="1129" spans="1:14">
      <c r="A1129" s="1">
        <v>41808</v>
      </c>
      <c r="B1129" t="str">
        <f>IFERROR(VLOOKUP($A1129,'BTC-Web'!$A$2:$H$10000,2,0),"")</f>
        <v/>
      </c>
      <c r="D1129" s="2"/>
      <c r="F1129" s="2"/>
      <c r="I1129">
        <f>ROW()</f>
        <v>1129</v>
      </c>
      <c r="N1129">
        <f>VLOOKUP(A1129,Tbills!$B$4:$C$10000,2,1)</f>
        <v>3.4999120879132498E-2</v>
      </c>
    </row>
    <row r="1130" spans="1:14">
      <c r="A1130" s="1">
        <v>41809</v>
      </c>
      <c r="B1130" t="str">
        <f>IFERROR(VLOOKUP($A1130,'BTC-Web'!$A$2:$H$10000,2,0),"")</f>
        <v/>
      </c>
      <c r="D1130" s="2"/>
      <c r="F1130" s="2"/>
      <c r="I1130">
        <f>ROW()</f>
        <v>1130</v>
      </c>
      <c r="N1130">
        <f>VLOOKUP(A1130,Tbills!$B$4:$C$10000,2,1)</f>
        <v>3.4999120879132498E-2</v>
      </c>
    </row>
    <row r="1131" spans="1:14">
      <c r="A1131" s="1">
        <v>41810</v>
      </c>
      <c r="B1131" t="str">
        <f>IFERROR(VLOOKUP($A1131,'BTC-Web'!$A$2:$H$10000,2,0),"")</f>
        <v/>
      </c>
      <c r="D1131" s="2"/>
      <c r="F1131" s="2"/>
      <c r="I1131">
        <f>ROW()</f>
        <v>1131</v>
      </c>
      <c r="N1131">
        <f>VLOOKUP(A1131,Tbills!$B$4:$C$10000,2,1)</f>
        <v>3.4999120879132498E-2</v>
      </c>
    </row>
    <row r="1132" spans="1:14">
      <c r="A1132" s="1">
        <v>41813</v>
      </c>
      <c r="B1132" t="str">
        <f>IFERROR(VLOOKUP($A1132,'BTC-Web'!$A$2:$H$10000,2,0),"")</f>
        <v/>
      </c>
      <c r="D1132" s="2"/>
      <c r="F1132" s="2"/>
      <c r="I1132">
        <f>ROW()</f>
        <v>1132</v>
      </c>
      <c r="N1132">
        <f>VLOOKUP(A1132,Tbills!$B$4:$C$10000,2,1)</f>
        <v>2.4998241758260945E-2</v>
      </c>
    </row>
    <row r="1133" spans="1:14">
      <c r="A1133" s="1">
        <v>41814</v>
      </c>
      <c r="B1133" t="str">
        <f>IFERROR(VLOOKUP($A1133,'BTC-Web'!$A$2:$H$10000,2,0),"")</f>
        <v/>
      </c>
      <c r="D1133" s="2"/>
      <c r="F1133" s="2"/>
      <c r="I1133">
        <f>ROW()</f>
        <v>1133</v>
      </c>
      <c r="N1133">
        <f>VLOOKUP(A1133,Tbills!$B$4:$C$10000,2,1)</f>
        <v>2.4998241758260945E-2</v>
      </c>
    </row>
    <row r="1134" spans="1:14">
      <c r="A1134" s="1">
        <v>41815</v>
      </c>
      <c r="B1134" t="str">
        <f>IFERROR(VLOOKUP($A1134,'BTC-Web'!$A$2:$H$10000,2,0),"")</f>
        <v/>
      </c>
      <c r="D1134" s="2"/>
      <c r="F1134" s="2"/>
      <c r="I1134">
        <f>ROW()</f>
        <v>1134</v>
      </c>
      <c r="N1134">
        <f>VLOOKUP(A1134,Tbills!$B$4:$C$10000,2,1)</f>
        <v>2.4998241758260945E-2</v>
      </c>
    </row>
    <row r="1135" spans="1:14">
      <c r="A1135" s="1">
        <v>41816</v>
      </c>
      <c r="B1135" t="str">
        <f>IFERROR(VLOOKUP($A1135,'BTC-Web'!$A$2:$H$10000,2,0),"")</f>
        <v/>
      </c>
      <c r="D1135" s="2"/>
      <c r="F1135" s="2"/>
      <c r="I1135">
        <f>ROW()</f>
        <v>1135</v>
      </c>
      <c r="N1135">
        <f>VLOOKUP(A1135,Tbills!$B$4:$C$10000,2,1)</f>
        <v>2.4998241758260945E-2</v>
      </c>
    </row>
    <row r="1136" spans="1:14">
      <c r="A1136" s="1">
        <v>41817</v>
      </c>
      <c r="B1136" t="str">
        <f>IFERROR(VLOOKUP($A1136,'BTC-Web'!$A$2:$H$10000,2,0),"")</f>
        <v/>
      </c>
      <c r="D1136" s="2"/>
      <c r="F1136" s="2"/>
      <c r="I1136">
        <f>ROW()</f>
        <v>1136</v>
      </c>
      <c r="N1136">
        <f>VLOOKUP(A1136,Tbills!$B$4:$C$10000,2,1)</f>
        <v>2.4998241758260945E-2</v>
      </c>
    </row>
    <row r="1137" spans="1:14">
      <c r="A1137" s="1">
        <v>41820</v>
      </c>
      <c r="B1137" t="str">
        <f>IFERROR(VLOOKUP($A1137,'BTC-Web'!$A$2:$H$10000,2,0),"")</f>
        <v/>
      </c>
      <c r="D1137" s="2"/>
      <c r="F1137" s="2"/>
      <c r="I1137">
        <f>ROW()</f>
        <v>1137</v>
      </c>
      <c r="N1137">
        <f>VLOOKUP(A1137,Tbills!$B$4:$C$10000,2,1)</f>
        <v>3.9999560439540165E-2</v>
      </c>
    </row>
    <row r="1138" spans="1:14">
      <c r="A1138" s="1">
        <v>41821</v>
      </c>
      <c r="B1138" t="str">
        <f>IFERROR(VLOOKUP($A1138,'BTC-Web'!$A$2:$H$10000,2,0),"")</f>
        <v/>
      </c>
      <c r="D1138" s="2"/>
      <c r="F1138" s="2"/>
      <c r="I1138">
        <f>ROW()</f>
        <v>1138</v>
      </c>
      <c r="N1138">
        <f>VLOOKUP(A1138,Tbills!$B$4:$C$10000,2,1)</f>
        <v>3.9999560439540165E-2</v>
      </c>
    </row>
    <row r="1139" spans="1:14">
      <c r="A1139" s="1">
        <v>41822</v>
      </c>
      <c r="B1139" t="str">
        <f>IFERROR(VLOOKUP($A1139,'BTC-Web'!$A$2:$H$10000,2,0),"")</f>
        <v/>
      </c>
      <c r="D1139" s="2"/>
      <c r="F1139" s="2"/>
      <c r="I1139">
        <f>ROW()</f>
        <v>1139</v>
      </c>
      <c r="N1139">
        <f>VLOOKUP(A1139,Tbills!$B$4:$C$10000,2,1)</f>
        <v>3.9999560439540165E-2</v>
      </c>
    </row>
    <row r="1140" spans="1:14">
      <c r="A1140" s="1">
        <v>41823</v>
      </c>
      <c r="B1140" t="str">
        <f>IFERROR(VLOOKUP($A1140,'BTC-Web'!$A$2:$H$10000,2,0),"")</f>
        <v/>
      </c>
      <c r="D1140" s="2"/>
      <c r="F1140" s="2"/>
      <c r="I1140">
        <f>ROW()</f>
        <v>1140</v>
      </c>
      <c r="N1140">
        <f>VLOOKUP(A1140,Tbills!$B$4:$C$10000,2,1)</f>
        <v>3.9999560439540165E-2</v>
      </c>
    </row>
    <row r="1141" spans="1:14">
      <c r="A1141" s="1">
        <v>41827</v>
      </c>
      <c r="B1141" t="str">
        <f>IFERROR(VLOOKUP($A1141,'BTC-Web'!$A$2:$H$10000,2,0),"")</f>
        <v/>
      </c>
      <c r="D1141" s="2"/>
      <c r="F1141" s="2"/>
      <c r="I1141">
        <f>ROW()</f>
        <v>1141</v>
      </c>
      <c r="N1141">
        <f>VLOOKUP(A1141,Tbills!$B$4:$C$10000,2,1)</f>
        <v>2.9998681318668605E-2</v>
      </c>
    </row>
    <row r="1142" spans="1:14">
      <c r="A1142" s="1">
        <v>41828</v>
      </c>
      <c r="B1142" t="str">
        <f>IFERROR(VLOOKUP($A1142,'BTC-Web'!$A$2:$H$10000,2,0),"")</f>
        <v/>
      </c>
      <c r="D1142" s="2"/>
      <c r="F1142" s="2"/>
      <c r="I1142">
        <f>ROW()</f>
        <v>1142</v>
      </c>
      <c r="N1142">
        <f>VLOOKUP(A1142,Tbills!$B$4:$C$10000,2,1)</f>
        <v>2.9998681318668605E-2</v>
      </c>
    </row>
    <row r="1143" spans="1:14">
      <c r="A1143" s="1">
        <v>41829</v>
      </c>
      <c r="B1143" t="str">
        <f>IFERROR(VLOOKUP($A1143,'BTC-Web'!$A$2:$H$10000,2,0),"")</f>
        <v/>
      </c>
      <c r="D1143" s="2"/>
      <c r="F1143" s="2"/>
      <c r="I1143">
        <f>ROW()</f>
        <v>1143</v>
      </c>
      <c r="N1143">
        <f>VLOOKUP(A1143,Tbills!$B$4:$C$10000,2,1)</f>
        <v>2.9998681318668605E-2</v>
      </c>
    </row>
    <row r="1144" spans="1:14">
      <c r="A1144" s="1">
        <v>41830</v>
      </c>
      <c r="B1144" t="str">
        <f>IFERROR(VLOOKUP($A1144,'BTC-Web'!$A$2:$H$10000,2,0),"")</f>
        <v/>
      </c>
      <c r="D1144" s="2"/>
      <c r="F1144" s="2"/>
      <c r="I1144">
        <f>ROW()</f>
        <v>1144</v>
      </c>
      <c r="N1144">
        <f>VLOOKUP(A1144,Tbills!$B$4:$C$10000,2,1)</f>
        <v>2.9998681318668605E-2</v>
      </c>
    </row>
    <row r="1145" spans="1:14">
      <c r="A1145" s="1">
        <v>41831</v>
      </c>
      <c r="B1145" t="str">
        <f>IFERROR(VLOOKUP($A1145,'BTC-Web'!$A$2:$H$10000,2,0),"")</f>
        <v/>
      </c>
      <c r="D1145" s="2"/>
      <c r="F1145" s="2"/>
      <c r="I1145">
        <f>ROW()</f>
        <v>1145</v>
      </c>
      <c r="N1145">
        <f>VLOOKUP(A1145,Tbills!$B$4:$C$10000,2,1)</f>
        <v>2.9998681318668605E-2</v>
      </c>
    </row>
    <row r="1146" spans="1:14">
      <c r="A1146" s="1">
        <v>41834</v>
      </c>
      <c r="B1146" t="str">
        <f>IFERROR(VLOOKUP($A1146,'BTC-Web'!$A$2:$H$10000,2,0),"")</f>
        <v/>
      </c>
      <c r="D1146" s="2"/>
      <c r="F1146" s="2"/>
      <c r="I1146">
        <f>ROW()</f>
        <v>1146</v>
      </c>
      <c r="N1146">
        <f>VLOOKUP(A1146,Tbills!$B$4:$C$10000,2,1)</f>
        <v>2.4998241758260945E-2</v>
      </c>
    </row>
    <row r="1147" spans="1:14">
      <c r="A1147" s="1">
        <v>41835</v>
      </c>
      <c r="B1147" t="str">
        <f>IFERROR(VLOOKUP($A1147,'BTC-Web'!$A$2:$H$10000,2,0),"")</f>
        <v/>
      </c>
      <c r="D1147" s="2"/>
      <c r="F1147" s="2"/>
      <c r="I1147">
        <f>ROW()</f>
        <v>1147</v>
      </c>
      <c r="N1147">
        <f>VLOOKUP(A1147,Tbills!$B$4:$C$10000,2,1)</f>
        <v>2.4998241758260945E-2</v>
      </c>
    </row>
    <row r="1148" spans="1:14">
      <c r="A1148" s="1">
        <v>41836</v>
      </c>
      <c r="B1148" t="str">
        <f>IFERROR(VLOOKUP($A1148,'BTC-Web'!$A$2:$H$10000,2,0),"")</f>
        <v/>
      </c>
      <c r="D1148" s="2"/>
      <c r="F1148" s="2"/>
      <c r="I1148">
        <f>ROW()</f>
        <v>1148</v>
      </c>
      <c r="N1148">
        <f>VLOOKUP(A1148,Tbills!$B$4:$C$10000,2,1)</f>
        <v>2.4998241758260945E-2</v>
      </c>
    </row>
    <row r="1149" spans="1:14">
      <c r="A1149" s="1">
        <v>41837</v>
      </c>
      <c r="B1149" t="str">
        <f>IFERROR(VLOOKUP($A1149,'BTC-Web'!$A$2:$H$10000,2,0),"")</f>
        <v/>
      </c>
      <c r="D1149" s="2"/>
      <c r="F1149" s="2"/>
      <c r="I1149">
        <f>ROW()</f>
        <v>1149</v>
      </c>
      <c r="N1149">
        <f>VLOOKUP(A1149,Tbills!$B$4:$C$10000,2,1)</f>
        <v>2.4998241758260945E-2</v>
      </c>
    </row>
    <row r="1150" spans="1:14">
      <c r="A1150" s="1">
        <v>41838</v>
      </c>
      <c r="B1150" t="str">
        <f>IFERROR(VLOOKUP($A1150,'BTC-Web'!$A$2:$H$10000,2,0),"")</f>
        <v/>
      </c>
      <c r="D1150" s="2"/>
      <c r="F1150" s="2"/>
      <c r="I1150">
        <f>ROW()</f>
        <v>1150</v>
      </c>
      <c r="N1150">
        <f>VLOOKUP(A1150,Tbills!$B$4:$C$10000,2,1)</f>
        <v>2.4998241758260945E-2</v>
      </c>
    </row>
    <row r="1151" spans="1:14">
      <c r="A1151" s="1">
        <v>41841</v>
      </c>
      <c r="B1151" t="str">
        <f>IFERROR(VLOOKUP($A1151,'BTC-Web'!$A$2:$H$10000,2,0),"")</f>
        <v/>
      </c>
      <c r="D1151" s="2"/>
      <c r="F1151" s="2"/>
      <c r="I1151">
        <f>ROW()</f>
        <v>1151</v>
      </c>
      <c r="N1151">
        <f>VLOOKUP(A1151,Tbills!$B$4:$C$10000,2,1)</f>
        <v>2.4998241758260945E-2</v>
      </c>
    </row>
    <row r="1152" spans="1:14">
      <c r="A1152" s="1">
        <v>41842</v>
      </c>
      <c r="B1152" t="str">
        <f>IFERROR(VLOOKUP($A1152,'BTC-Web'!$A$2:$H$10000,2,0),"")</f>
        <v/>
      </c>
      <c r="D1152" s="2"/>
      <c r="F1152" s="2"/>
      <c r="I1152">
        <f>ROW()</f>
        <v>1152</v>
      </c>
      <c r="N1152">
        <f>VLOOKUP(A1152,Tbills!$B$4:$C$10000,2,1)</f>
        <v>2.4998241758260945E-2</v>
      </c>
    </row>
    <row r="1153" spans="1:14">
      <c r="A1153" s="1">
        <v>41843</v>
      </c>
      <c r="B1153" t="str">
        <f>IFERROR(VLOOKUP($A1153,'BTC-Web'!$A$2:$H$10000,2,0),"")</f>
        <v/>
      </c>
      <c r="D1153" s="2"/>
      <c r="F1153" s="2"/>
      <c r="I1153">
        <f>ROW()</f>
        <v>1153</v>
      </c>
      <c r="N1153">
        <f>VLOOKUP(A1153,Tbills!$B$4:$C$10000,2,1)</f>
        <v>2.4998241758260945E-2</v>
      </c>
    </row>
    <row r="1154" spans="1:14">
      <c r="A1154" s="1">
        <v>41844</v>
      </c>
      <c r="B1154" t="str">
        <f>IFERROR(VLOOKUP($A1154,'BTC-Web'!$A$2:$H$10000,2,0),"")</f>
        <v/>
      </c>
      <c r="D1154" s="2"/>
      <c r="F1154" s="2"/>
      <c r="I1154">
        <f>ROW()</f>
        <v>1154</v>
      </c>
      <c r="N1154">
        <f>VLOOKUP(A1154,Tbills!$B$4:$C$10000,2,1)</f>
        <v>2.4998241758260945E-2</v>
      </c>
    </row>
    <row r="1155" spans="1:14">
      <c r="A1155" s="1">
        <v>41845</v>
      </c>
      <c r="B1155" t="str">
        <f>IFERROR(VLOOKUP($A1155,'BTC-Web'!$A$2:$H$10000,2,0),"")</f>
        <v/>
      </c>
      <c r="D1155" s="2"/>
      <c r="F1155" s="2"/>
      <c r="I1155">
        <f>ROW()</f>
        <v>1155</v>
      </c>
      <c r="N1155">
        <f>VLOOKUP(A1155,Tbills!$B$4:$C$10000,2,1)</f>
        <v>2.4998241758260945E-2</v>
      </c>
    </row>
    <row r="1156" spans="1:14">
      <c r="A1156" s="1">
        <v>41848</v>
      </c>
      <c r="B1156" t="str">
        <f>IFERROR(VLOOKUP($A1156,'BTC-Web'!$A$2:$H$10000,2,0),"")</f>
        <v/>
      </c>
      <c r="D1156" s="2"/>
      <c r="F1156" s="2"/>
      <c r="I1156">
        <f>ROW()</f>
        <v>1156</v>
      </c>
      <c r="N1156">
        <f>VLOOKUP(A1156,Tbills!$B$4:$C$10000,2,1)</f>
        <v>2.9998681318668605E-2</v>
      </c>
    </row>
    <row r="1157" spans="1:14">
      <c r="A1157" s="1">
        <v>41849</v>
      </c>
      <c r="B1157" t="str">
        <f>IFERROR(VLOOKUP($A1157,'BTC-Web'!$A$2:$H$10000,2,0),"")</f>
        <v/>
      </c>
      <c r="D1157" s="2"/>
      <c r="F1157" s="2"/>
      <c r="I1157">
        <f>ROW()</f>
        <v>1157</v>
      </c>
      <c r="N1157">
        <f>VLOOKUP(A1157,Tbills!$B$4:$C$10000,2,1)</f>
        <v>2.9998681318668605E-2</v>
      </c>
    </row>
    <row r="1158" spans="1:14">
      <c r="A1158" s="1">
        <v>41850</v>
      </c>
      <c r="B1158" t="str">
        <f>IFERROR(VLOOKUP($A1158,'BTC-Web'!$A$2:$H$10000,2,0),"")</f>
        <v/>
      </c>
      <c r="D1158" s="2"/>
      <c r="F1158" s="2"/>
      <c r="I1158">
        <f>ROW()</f>
        <v>1158</v>
      </c>
      <c r="N1158">
        <f>VLOOKUP(A1158,Tbills!$B$4:$C$10000,2,1)</f>
        <v>2.9998681318668605E-2</v>
      </c>
    </row>
    <row r="1159" spans="1:14">
      <c r="A1159" s="1">
        <v>41851</v>
      </c>
      <c r="B1159" t="str">
        <f>IFERROR(VLOOKUP($A1159,'BTC-Web'!$A$2:$H$10000,2,0),"")</f>
        <v/>
      </c>
      <c r="D1159" s="2"/>
      <c r="F1159" s="2"/>
      <c r="I1159">
        <f>ROW()</f>
        <v>1159</v>
      </c>
      <c r="N1159">
        <f>VLOOKUP(A1159,Tbills!$B$4:$C$10000,2,1)</f>
        <v>2.9998681318668605E-2</v>
      </c>
    </row>
    <row r="1160" spans="1:14">
      <c r="A1160" s="1">
        <v>41852</v>
      </c>
      <c r="B1160" t="str">
        <f>IFERROR(VLOOKUP($A1160,'BTC-Web'!$A$2:$H$10000,2,0),"")</f>
        <v/>
      </c>
      <c r="D1160" s="2"/>
      <c r="F1160" s="2"/>
      <c r="I1160">
        <f>ROW()</f>
        <v>1160</v>
      </c>
      <c r="N1160">
        <f>VLOOKUP(A1160,Tbills!$B$4:$C$10000,2,1)</f>
        <v>2.9998681318668605E-2</v>
      </c>
    </row>
    <row r="1161" spans="1:14">
      <c r="A1161" s="1">
        <v>41855</v>
      </c>
      <c r="B1161" t="str">
        <f>IFERROR(VLOOKUP($A1161,'BTC-Web'!$A$2:$H$10000,2,0),"")</f>
        <v/>
      </c>
      <c r="D1161" s="2"/>
      <c r="F1161" s="2"/>
      <c r="I1161">
        <f>ROW()</f>
        <v>1161</v>
      </c>
      <c r="N1161">
        <f>VLOOKUP(A1161,Tbills!$B$4:$C$10000,2,1)</f>
        <v>2.4998241758260945E-2</v>
      </c>
    </row>
    <row r="1162" spans="1:14">
      <c r="A1162" s="1">
        <v>41856</v>
      </c>
      <c r="B1162" t="str">
        <f>IFERROR(VLOOKUP($A1162,'BTC-Web'!$A$2:$H$10000,2,0),"")</f>
        <v/>
      </c>
      <c r="D1162" s="2"/>
      <c r="F1162" s="2"/>
      <c r="I1162">
        <f>ROW()</f>
        <v>1162</v>
      </c>
      <c r="N1162">
        <f>VLOOKUP(A1162,Tbills!$B$4:$C$10000,2,1)</f>
        <v>2.4998241758260945E-2</v>
      </c>
    </row>
    <row r="1163" spans="1:14">
      <c r="A1163" s="1">
        <v>41857</v>
      </c>
      <c r="B1163" t="str">
        <f>IFERROR(VLOOKUP($A1163,'BTC-Web'!$A$2:$H$10000,2,0),"")</f>
        <v/>
      </c>
      <c r="D1163" s="2"/>
      <c r="F1163" s="2"/>
      <c r="I1163">
        <f>ROW()</f>
        <v>1163</v>
      </c>
      <c r="N1163">
        <f>VLOOKUP(A1163,Tbills!$B$4:$C$10000,2,1)</f>
        <v>2.4998241758260945E-2</v>
      </c>
    </row>
    <row r="1164" spans="1:14">
      <c r="A1164" s="1">
        <v>41858</v>
      </c>
      <c r="B1164" t="str">
        <f>IFERROR(VLOOKUP($A1164,'BTC-Web'!$A$2:$H$10000,2,0),"")</f>
        <v/>
      </c>
      <c r="D1164" s="2"/>
      <c r="F1164" s="2"/>
      <c r="I1164">
        <f>ROW()</f>
        <v>1164</v>
      </c>
      <c r="N1164">
        <f>VLOOKUP(A1164,Tbills!$B$4:$C$10000,2,1)</f>
        <v>2.4998241758260945E-2</v>
      </c>
    </row>
    <row r="1165" spans="1:14">
      <c r="A1165" s="1">
        <v>41859</v>
      </c>
      <c r="B1165" t="str">
        <f>IFERROR(VLOOKUP($A1165,'BTC-Web'!$A$2:$H$10000,2,0),"")</f>
        <v/>
      </c>
      <c r="D1165" s="2"/>
      <c r="F1165" s="2"/>
      <c r="I1165">
        <f>ROW()</f>
        <v>1165</v>
      </c>
      <c r="N1165">
        <f>VLOOKUP(A1165,Tbills!$B$4:$C$10000,2,1)</f>
        <v>2.4998241758260945E-2</v>
      </c>
    </row>
    <row r="1166" spans="1:14">
      <c r="A1166" s="1">
        <v>41862</v>
      </c>
      <c r="B1166" t="str">
        <f>IFERROR(VLOOKUP($A1166,'BTC-Web'!$A$2:$H$10000,2,0),"")</f>
        <v/>
      </c>
      <c r="D1166" s="2"/>
      <c r="F1166" s="2"/>
      <c r="I1166">
        <f>ROW()</f>
        <v>1166</v>
      </c>
      <c r="N1166">
        <f>VLOOKUP(A1166,Tbills!$B$4:$C$10000,2,1)</f>
        <v>2.9998681318668605E-2</v>
      </c>
    </row>
    <row r="1167" spans="1:14">
      <c r="A1167" s="1">
        <v>41863</v>
      </c>
      <c r="B1167" t="str">
        <f>IFERROR(VLOOKUP($A1167,'BTC-Web'!$A$2:$H$10000,2,0),"")</f>
        <v/>
      </c>
      <c r="D1167" s="2"/>
      <c r="F1167" s="2"/>
      <c r="I1167">
        <f>ROW()</f>
        <v>1167</v>
      </c>
      <c r="N1167">
        <f>VLOOKUP(A1167,Tbills!$B$4:$C$10000,2,1)</f>
        <v>2.9998681318668605E-2</v>
      </c>
    </row>
    <row r="1168" spans="1:14">
      <c r="A1168" s="1">
        <v>41864</v>
      </c>
      <c r="B1168" t="str">
        <f>IFERROR(VLOOKUP($A1168,'BTC-Web'!$A$2:$H$10000,2,0),"")</f>
        <v/>
      </c>
      <c r="D1168" s="2"/>
      <c r="F1168" s="2"/>
      <c r="I1168">
        <f>ROW()</f>
        <v>1168</v>
      </c>
      <c r="N1168">
        <f>VLOOKUP(A1168,Tbills!$B$4:$C$10000,2,1)</f>
        <v>2.9998681318668605E-2</v>
      </c>
    </row>
    <row r="1169" spans="1:14">
      <c r="A1169" s="1">
        <v>41865</v>
      </c>
      <c r="B1169" t="str">
        <f>IFERROR(VLOOKUP($A1169,'BTC-Web'!$A$2:$H$10000,2,0),"")</f>
        <v/>
      </c>
      <c r="D1169" s="2"/>
      <c r="F1169" s="2"/>
      <c r="I1169">
        <f>ROW()</f>
        <v>1169</v>
      </c>
      <c r="N1169">
        <f>VLOOKUP(A1169,Tbills!$B$4:$C$10000,2,1)</f>
        <v>2.9998681318668605E-2</v>
      </c>
    </row>
    <row r="1170" spans="1:14">
      <c r="A1170" s="1">
        <v>41866</v>
      </c>
      <c r="B1170" t="str">
        <f>IFERROR(VLOOKUP($A1170,'BTC-Web'!$A$2:$H$10000,2,0),"")</f>
        <v/>
      </c>
      <c r="D1170" s="2"/>
      <c r="F1170" s="2"/>
      <c r="I1170">
        <f>ROW()</f>
        <v>1170</v>
      </c>
      <c r="N1170">
        <f>VLOOKUP(A1170,Tbills!$B$4:$C$10000,2,1)</f>
        <v>2.9998681318668605E-2</v>
      </c>
    </row>
    <row r="1171" spans="1:14">
      <c r="A1171" s="1">
        <v>41869</v>
      </c>
      <c r="B1171" t="str">
        <f>IFERROR(VLOOKUP($A1171,'BTC-Web'!$A$2:$H$10000,2,0),"")</f>
        <v/>
      </c>
      <c r="D1171" s="2"/>
      <c r="F1171" s="2"/>
      <c r="I1171">
        <f>ROW()</f>
        <v>1171</v>
      </c>
      <c r="N1171">
        <f>VLOOKUP(A1171,Tbills!$B$4:$C$10000,2,1)</f>
        <v>2.9998681318668605E-2</v>
      </c>
    </row>
    <row r="1172" spans="1:14">
      <c r="A1172" s="1">
        <v>41870</v>
      </c>
      <c r="B1172" t="str">
        <f>IFERROR(VLOOKUP($A1172,'BTC-Web'!$A$2:$H$10000,2,0),"")</f>
        <v/>
      </c>
      <c r="D1172" s="2"/>
      <c r="F1172" s="2"/>
      <c r="I1172">
        <f>ROW()</f>
        <v>1172</v>
      </c>
      <c r="N1172">
        <f>VLOOKUP(A1172,Tbills!$B$4:$C$10000,2,1)</f>
        <v>2.9998681318668605E-2</v>
      </c>
    </row>
    <row r="1173" spans="1:14">
      <c r="A1173" s="1">
        <v>41871</v>
      </c>
      <c r="B1173" t="str">
        <f>IFERROR(VLOOKUP($A1173,'BTC-Web'!$A$2:$H$10000,2,0),"")</f>
        <v/>
      </c>
      <c r="D1173" s="2"/>
      <c r="F1173" s="2"/>
      <c r="I1173">
        <f>ROW()</f>
        <v>1173</v>
      </c>
      <c r="N1173">
        <f>VLOOKUP(A1173,Tbills!$B$4:$C$10000,2,1)</f>
        <v>2.9998681318668605E-2</v>
      </c>
    </row>
    <row r="1174" spans="1:14">
      <c r="A1174" s="1">
        <v>41872</v>
      </c>
      <c r="B1174" t="str">
        <f>IFERROR(VLOOKUP($A1174,'BTC-Web'!$A$2:$H$10000,2,0),"")</f>
        <v/>
      </c>
      <c r="D1174" s="2"/>
      <c r="F1174" s="2"/>
      <c r="I1174">
        <f>ROW()</f>
        <v>1174</v>
      </c>
      <c r="N1174">
        <f>VLOOKUP(A1174,Tbills!$B$4:$C$10000,2,1)</f>
        <v>2.9998681318668605E-2</v>
      </c>
    </row>
    <row r="1175" spans="1:14">
      <c r="A1175" s="1">
        <v>41873</v>
      </c>
      <c r="B1175" t="str">
        <f>IFERROR(VLOOKUP($A1175,'BTC-Web'!$A$2:$H$10000,2,0),"")</f>
        <v/>
      </c>
      <c r="D1175" s="2"/>
      <c r="F1175" s="2"/>
      <c r="I1175">
        <f>ROW()</f>
        <v>1175</v>
      </c>
      <c r="N1175">
        <f>VLOOKUP(A1175,Tbills!$B$4:$C$10000,2,1)</f>
        <v>2.9998681318668605E-2</v>
      </c>
    </row>
    <row r="1176" spans="1:14">
      <c r="A1176" s="1">
        <v>41876</v>
      </c>
      <c r="B1176" t="str">
        <f>IFERROR(VLOOKUP($A1176,'BTC-Web'!$A$2:$H$10000,2,0),"")</f>
        <v/>
      </c>
      <c r="D1176" s="2"/>
      <c r="F1176" s="2"/>
      <c r="I1176">
        <f>ROW()</f>
        <v>1176</v>
      </c>
      <c r="N1176">
        <f>VLOOKUP(A1176,Tbills!$B$4:$C$10000,2,1)</f>
        <v>3.0330989010980587E-2</v>
      </c>
    </row>
    <row r="1177" spans="1:14">
      <c r="A1177" s="1">
        <v>41877</v>
      </c>
      <c r="B1177" t="str">
        <f>IFERROR(VLOOKUP($A1177,'BTC-Web'!$A$2:$H$10000,2,0),"")</f>
        <v/>
      </c>
      <c r="D1177" s="2"/>
      <c r="F1177" s="2"/>
      <c r="I1177">
        <f>ROW()</f>
        <v>1177</v>
      </c>
      <c r="N1177">
        <f>VLOOKUP(A1177,Tbills!$B$4:$C$10000,2,1)</f>
        <v>3.0330989010980587E-2</v>
      </c>
    </row>
    <row r="1178" spans="1:14">
      <c r="A1178" s="1">
        <v>41878</v>
      </c>
      <c r="B1178" t="str">
        <f>IFERROR(VLOOKUP($A1178,'BTC-Web'!$A$2:$H$10000,2,0),"")</f>
        <v/>
      </c>
      <c r="D1178" s="2"/>
      <c r="F1178" s="2"/>
      <c r="I1178">
        <f>ROW()</f>
        <v>1178</v>
      </c>
      <c r="N1178">
        <f>VLOOKUP(A1178,Tbills!$B$4:$C$10000,2,1)</f>
        <v>3.0330989010980587E-2</v>
      </c>
    </row>
    <row r="1179" spans="1:14">
      <c r="A1179" s="1">
        <v>41879</v>
      </c>
      <c r="B1179" t="str">
        <f>IFERROR(VLOOKUP($A1179,'BTC-Web'!$A$2:$H$10000,2,0),"")</f>
        <v/>
      </c>
      <c r="D1179" s="2"/>
      <c r="F1179" s="2"/>
      <c r="I1179">
        <f>ROW()</f>
        <v>1179</v>
      </c>
      <c r="N1179">
        <f>VLOOKUP(A1179,Tbills!$B$4:$C$10000,2,1)</f>
        <v>3.0330989010980587E-2</v>
      </c>
    </row>
    <row r="1180" spans="1:14">
      <c r="A1180" s="1">
        <v>41880</v>
      </c>
      <c r="B1180" t="str">
        <f>IFERROR(VLOOKUP($A1180,'BTC-Web'!$A$2:$H$10000,2,0),"")</f>
        <v/>
      </c>
      <c r="D1180" s="2"/>
      <c r="F1180" s="2"/>
      <c r="I1180">
        <f>ROW()</f>
        <v>1180</v>
      </c>
      <c r="N1180">
        <f>VLOOKUP(A1180,Tbills!$B$4:$C$10000,2,1)</f>
        <v>3.0330989010980587E-2</v>
      </c>
    </row>
    <row r="1181" spans="1:14">
      <c r="A1181" s="1">
        <v>41884</v>
      </c>
      <c r="B1181" t="str">
        <f>IFERROR(VLOOKUP($A1181,'BTC-Web'!$A$2:$H$10000,2,0),"")</f>
        <v/>
      </c>
      <c r="D1181" s="2"/>
      <c r="F1181" s="2"/>
      <c r="I1181">
        <f>ROW()</f>
        <v>1181</v>
      </c>
      <c r="N1181">
        <f>VLOOKUP(A1181,Tbills!$B$4:$C$10000,2,1)</f>
        <v>2.4998241758260945E-2</v>
      </c>
    </row>
    <row r="1182" spans="1:14">
      <c r="A1182" s="1">
        <v>41885</v>
      </c>
      <c r="B1182" t="str">
        <f>IFERROR(VLOOKUP($A1182,'BTC-Web'!$A$2:$H$10000,2,0),"")</f>
        <v/>
      </c>
      <c r="D1182" s="2"/>
      <c r="F1182" s="2"/>
      <c r="I1182">
        <f>ROW()</f>
        <v>1182</v>
      </c>
      <c r="N1182">
        <f>VLOOKUP(A1182,Tbills!$B$4:$C$10000,2,1)</f>
        <v>2.4998241758260945E-2</v>
      </c>
    </row>
    <row r="1183" spans="1:14">
      <c r="A1183" s="1">
        <v>41886</v>
      </c>
      <c r="B1183" t="str">
        <f>IFERROR(VLOOKUP($A1183,'BTC-Web'!$A$2:$H$10000,2,0),"")</f>
        <v/>
      </c>
      <c r="D1183" s="2"/>
      <c r="F1183" s="2"/>
      <c r="I1183">
        <f>ROW()</f>
        <v>1183</v>
      </c>
      <c r="N1183">
        <f>VLOOKUP(A1183,Tbills!$B$4:$C$10000,2,1)</f>
        <v>2.4998241758260945E-2</v>
      </c>
    </row>
    <row r="1184" spans="1:14">
      <c r="A1184" s="1">
        <v>41887</v>
      </c>
      <c r="B1184" t="str">
        <f>IFERROR(VLOOKUP($A1184,'BTC-Web'!$A$2:$H$10000,2,0),"")</f>
        <v/>
      </c>
      <c r="D1184" s="2"/>
      <c r="F1184" s="2"/>
      <c r="I1184">
        <f>ROW()</f>
        <v>1184</v>
      </c>
      <c r="N1184">
        <f>VLOOKUP(A1184,Tbills!$B$4:$C$10000,2,1)</f>
        <v>2.4998241758260945E-2</v>
      </c>
    </row>
    <row r="1185" spans="1:14">
      <c r="A1185" s="1">
        <v>41890</v>
      </c>
      <c r="B1185" t="str">
        <f>IFERROR(VLOOKUP($A1185,'BTC-Web'!$A$2:$H$10000,2,0),"")</f>
        <v/>
      </c>
      <c r="D1185" s="2"/>
      <c r="F1185" s="2"/>
      <c r="I1185">
        <f>ROW()</f>
        <v>1185</v>
      </c>
      <c r="N1185">
        <f>VLOOKUP(A1185,Tbills!$B$4:$C$10000,2,1)</f>
        <v>2.0001758241743106E-2</v>
      </c>
    </row>
    <row r="1186" spans="1:14">
      <c r="A1186" s="1">
        <v>41891</v>
      </c>
      <c r="B1186" t="str">
        <f>IFERROR(VLOOKUP($A1186,'BTC-Web'!$A$2:$H$10000,2,0),"")</f>
        <v/>
      </c>
      <c r="D1186" s="2"/>
      <c r="F1186" s="2"/>
      <c r="I1186">
        <f>ROW()</f>
        <v>1186</v>
      </c>
      <c r="N1186">
        <f>VLOOKUP(A1186,Tbills!$B$4:$C$10000,2,1)</f>
        <v>2.0001758241743106E-2</v>
      </c>
    </row>
    <row r="1187" spans="1:14">
      <c r="A1187" s="1">
        <v>41892</v>
      </c>
      <c r="B1187" t="str">
        <f>IFERROR(VLOOKUP($A1187,'BTC-Web'!$A$2:$H$10000,2,0),"")</f>
        <v/>
      </c>
      <c r="D1187" s="2"/>
      <c r="F1187" s="2"/>
      <c r="I1187">
        <f>ROW()</f>
        <v>1187</v>
      </c>
      <c r="N1187">
        <f>VLOOKUP(A1187,Tbills!$B$4:$C$10000,2,1)</f>
        <v>2.0001758241743106E-2</v>
      </c>
    </row>
    <row r="1188" spans="1:14">
      <c r="A1188" s="1">
        <v>41893</v>
      </c>
      <c r="B1188" t="str">
        <f>IFERROR(VLOOKUP($A1188,'BTC-Web'!$A$2:$H$10000,2,0),"")</f>
        <v/>
      </c>
      <c r="D1188" s="2"/>
      <c r="F1188" s="2"/>
      <c r="I1188">
        <f>ROW()</f>
        <v>1188</v>
      </c>
      <c r="N1188">
        <f>VLOOKUP(A1188,Tbills!$B$4:$C$10000,2,1)</f>
        <v>2.0001758241743106E-2</v>
      </c>
    </row>
    <row r="1189" spans="1:14">
      <c r="A1189" s="1">
        <v>41894</v>
      </c>
      <c r="B1189" t="str">
        <f>IFERROR(VLOOKUP($A1189,'BTC-Web'!$A$2:$H$10000,2,0),"")</f>
        <v/>
      </c>
      <c r="D1189" s="2"/>
      <c r="F1189" s="2"/>
      <c r="I1189">
        <f>ROW()</f>
        <v>1189</v>
      </c>
      <c r="N1189">
        <f>VLOOKUP(A1189,Tbills!$B$4:$C$10000,2,1)</f>
        <v>2.0001758241743106E-2</v>
      </c>
    </row>
    <row r="1190" spans="1:14">
      <c r="A1190" s="1">
        <v>41897</v>
      </c>
      <c r="B1190" t="str">
        <f>IFERROR(VLOOKUP($A1190,'BTC-Web'!$A$2:$H$10000,2,0),"")</f>
        <v/>
      </c>
      <c r="D1190" s="2"/>
      <c r="F1190" s="2"/>
      <c r="I1190">
        <f>ROW()</f>
        <v>1190</v>
      </c>
      <c r="J1190" s="41"/>
      <c r="K1190" s="41"/>
      <c r="L1190" s="41"/>
      <c r="M1190" s="41"/>
      <c r="N1190">
        <f>VLOOKUP(A1190,Tbills!$B$4:$C$10000,2,1)</f>
        <v>1.5001318681335439E-2</v>
      </c>
    </row>
    <row r="1191" spans="1:14">
      <c r="A1191" s="1">
        <v>41898</v>
      </c>
      <c r="B1191" t="str">
        <f>IFERROR(VLOOKUP($A1191,'BTC-Web'!$A$2:$H$10000,2,0),"")</f>
        <v/>
      </c>
      <c r="D1191" s="2"/>
      <c r="F1191" s="2"/>
      <c r="G1191" s="41"/>
      <c r="H1191" s="41"/>
      <c r="I1191">
        <f>ROW()</f>
        <v>1191</v>
      </c>
      <c r="J1191" t="str">
        <f t="shared" ref="J1191" si="0">IF($A1191&gt;=$J$2,B1191*K$4,"")</f>
        <v/>
      </c>
      <c r="K1191" t="str">
        <f>IF($A1191&gt;=$J$2,F1191*K$4,"")</f>
        <v/>
      </c>
      <c r="N1191">
        <f>VLOOKUP(A1191,Tbills!$B$4:$C$10000,2,1)</f>
        <v>1.5001318681335439E-2</v>
      </c>
    </row>
    <row r="1192" spans="1:14">
      <c r="A1192" s="1">
        <v>41899</v>
      </c>
      <c r="B1192">
        <f>IFERROR(VLOOKUP($A1192,'BTC-Web'!$A$2:$H$10000,2,0),"")</f>
        <v>465.864014</v>
      </c>
      <c r="C1192">
        <f>VLOOKUP(A1192,H_SPBTFDUE!$B$2:$C$5828,2,0)</f>
        <v>3.4159000000000002</v>
      </c>
      <c r="D1192" s="14">
        <f>D2</f>
        <v>1.0457104000000002</v>
      </c>
      <c r="F1192" s="43">
        <f>F2</f>
        <v>0.32400000000000001</v>
      </c>
      <c r="G1192" s="9" t="str">
        <f>IFERROR(VLOOKUP(A1192,'BITO-IV'!$A$1:$J$10000,4,0),"")</f>
        <v/>
      </c>
      <c r="I1192">
        <f>ROW()</f>
        <v>1192</v>
      </c>
      <c r="J1192" t="str">
        <f>IF($A1192&gt;=$J$2,B1192*J$4,"")</f>
        <v/>
      </c>
      <c r="K1192" t="str">
        <f t="shared" ref="K1192:K1255" si="1">IF($A1192&gt;=$J$2,F1192*K$4,"")</f>
        <v/>
      </c>
      <c r="M1192" t="str">
        <f>IF($A1192&gt;=$J$2,D1192*M$4,"")</f>
        <v/>
      </c>
      <c r="N1192">
        <f>VLOOKUP(A1192,Tbills!$B$4:$C$10000,2,1)</f>
        <v>1.5001318681335439E-2</v>
      </c>
    </row>
    <row r="1193" spans="1:14">
      <c r="A1193" s="1">
        <v>41900</v>
      </c>
      <c r="B1193">
        <f>IFERROR(VLOOKUP($A1193,'BTC-Web'!$A$2:$H$10000,2,0),"")</f>
        <v>456.85998499999999</v>
      </c>
      <c r="C1193">
        <f>VLOOKUP(A1193,H_SPBTFDUE!$B$2:$C$5828,2,0)</f>
        <v>3.16983507565249</v>
      </c>
      <c r="D1193" s="2">
        <f>D1192*(1-D$1+IF(AND(WEEKDAY($A1193)&lt;&gt;1,WEEKDAY($A1193)&lt;&gt;7),-VLOOKUP($A1193,ETF_OP_Fee!$G$5:$H$14,2,1),0))^($A1193-$A1192)*(1+2*(C1193/C1192-1))+IFERROR(VLOOKUP(A1193,BITXeom!$C$9:$D$100,2,0),0)</f>
        <v>0.8949478841160512</v>
      </c>
      <c r="F1193" s="2">
        <f>F1192*(1-F$1+IF(AND(WEEKDAY($A1193)&lt;&gt;1,WEEKDAY($A1193)&lt;&gt;7),-VLOOKUP($A1193,ETF_OP_Fee!$I$5:$J$14,2,1),0))^($A1193-$A1192)*(1+1*(B1193/B1192-1))</f>
        <v>0.3177295907128635</v>
      </c>
      <c r="G1193" s="9" t="str">
        <f>IFERROR(VLOOKUP(A1193,'BITO-IV'!$A$1:$J$10000,4,0),"")</f>
        <v/>
      </c>
      <c r="I1193">
        <f>ROW()</f>
        <v>1193</v>
      </c>
      <c r="J1193" t="str">
        <f t="shared" ref="J1193:J1256" si="2">IF($A1193&gt;=$J$2,B1193*J$4,"")</f>
        <v/>
      </c>
      <c r="K1193" t="str">
        <f t="shared" si="1"/>
        <v/>
      </c>
      <c r="M1193" t="str">
        <f t="shared" ref="M1193:M1256" si="3">IF($A1193&gt;=$J$2,D1193*M$4,"")</f>
        <v/>
      </c>
      <c r="N1193">
        <f>VLOOKUP(A1193,Tbills!$B$4:$C$10000,2,1)</f>
        <v>1.5001318681335439E-2</v>
      </c>
    </row>
    <row r="1194" spans="1:14">
      <c r="A1194" s="1">
        <v>41901</v>
      </c>
      <c r="B1194">
        <f>IFERROR(VLOOKUP($A1194,'BTC-Web'!$A$2:$H$10000,2,0),"")</f>
        <v>424.10299700000002</v>
      </c>
      <c r="C1194">
        <f>VLOOKUP(A1194,H_SPBTFDUE!$B$2:$C$5828,2,0)</f>
        <v>2.9480980334327462</v>
      </c>
      <c r="D1194" s="2">
        <f>D1193*(1-D$1+IF(AND(WEEKDAY($A1194)&lt;&gt;1,WEEKDAY($A1194)&lt;&gt;7),-VLOOKUP($A1194,ETF_OP_Fee!$G$5:$H$14,2,1),0))^($A1194-$A1193)*(1+2*(C1194/C1193-1))+IFERROR(VLOOKUP(A1194,BITXeom!$C$9:$D$100,2,0),0)</f>
        <v>0.76964894182690435</v>
      </c>
      <c r="F1194" s="2">
        <f>F1193*(1-F$1+IF(AND(WEEKDAY($A1194)&lt;&gt;1,WEEKDAY($A1194)&lt;&gt;7),-VLOOKUP($A1194,ETF_OP_Fee!$I$5:$J$14,2,1),0))^($A1194-$A1193)*(1+1*(B1194/B1193-1))</f>
        <v>0.29494061394600557</v>
      </c>
      <c r="G1194" s="9" t="str">
        <f>IFERROR(VLOOKUP(A1194,'BITO-IV'!$A$1:$J$10000,4,0),"")</f>
        <v/>
      </c>
      <c r="I1194">
        <f>ROW()</f>
        <v>1194</v>
      </c>
      <c r="J1194" t="str">
        <f t="shared" si="2"/>
        <v/>
      </c>
      <c r="K1194" t="str">
        <f t="shared" si="1"/>
        <v/>
      </c>
      <c r="M1194" t="str">
        <f t="shared" si="3"/>
        <v/>
      </c>
      <c r="N1194">
        <f>VLOOKUP(A1194,Tbills!$B$4:$C$10000,2,1)</f>
        <v>1.5001318681335439E-2</v>
      </c>
    </row>
    <row r="1195" spans="1:14">
      <c r="A1195" s="1">
        <v>41904</v>
      </c>
      <c r="B1195">
        <f>IFERROR(VLOOKUP($A1195,'BTC-Web'!$A$2:$H$10000,2,0),"")</f>
        <v>399.10000600000001</v>
      </c>
      <c r="C1195">
        <f>VLOOKUP(A1195,H_SPBTFDUE!$B$2:$C$5828,2,0)</f>
        <v>3.0027052542726982</v>
      </c>
      <c r="D1195" s="2">
        <f>D1194*(1-D$1+IF(AND(WEEKDAY($A1195)&lt;&gt;1,WEEKDAY($A1195)&lt;&gt;7),-VLOOKUP($A1195,ETF_OP_Fee!$G$5:$H$14,2,1),0))^($A1195-$A1194)*(1+2*(C1195/C1194-1))+IFERROR(VLOOKUP(A1195,BITXeom!$C$9:$D$100,2,0),0)</f>
        <v>0.7978758122412779</v>
      </c>
      <c r="F1195" s="2">
        <f>F1194*(1-F$1+IF(AND(WEEKDAY($A1195)&lt;&gt;1,WEEKDAY($A1195)&lt;&gt;7),-VLOOKUP($A1195,ETF_OP_Fee!$I$5:$J$14,2,1),0))^($A1195-$A1194)*(1+1*(B1195/B1194-1))</f>
        <v>0.2775307195421467</v>
      </c>
      <c r="G1195" s="9" t="str">
        <f>IFERROR(VLOOKUP(A1195,'BITO-IV'!$A$1:$J$10000,4,0),"")</f>
        <v/>
      </c>
      <c r="I1195">
        <f>ROW()</f>
        <v>1195</v>
      </c>
      <c r="J1195" t="str">
        <f t="shared" si="2"/>
        <v/>
      </c>
      <c r="K1195" t="str">
        <f t="shared" si="1"/>
        <v/>
      </c>
      <c r="M1195" t="str">
        <f t="shared" si="3"/>
        <v/>
      </c>
      <c r="N1195">
        <f>VLOOKUP(A1195,Tbills!$B$4:$C$10000,2,1)</f>
        <v>1.0111648351642214E-2</v>
      </c>
    </row>
    <row r="1196" spans="1:14">
      <c r="A1196" s="1">
        <v>41905</v>
      </c>
      <c r="B1196">
        <f>IFERROR(VLOOKUP($A1196,'BTC-Web'!$A$2:$H$10000,2,0),"")</f>
        <v>402.09201000000002</v>
      </c>
      <c r="C1196">
        <f>VLOOKUP(A1196,H_SPBTFDUE!$B$2:$C$5828,2,0)</f>
        <v>3.2535447313765342</v>
      </c>
      <c r="D1196" s="2">
        <f>D1195*(1-D$1+IF(AND(WEEKDAY($A1196)&lt;&gt;1,WEEKDAY($A1196)&lt;&gt;7),-VLOOKUP($A1196,ETF_OP_Fee!$G$5:$H$14,2,1),0))^($A1196-$A1195)*(1+2*(C1196/C1195-1))+IFERROR(VLOOKUP(A1196,BITXeom!$C$9:$D$100,2,0),0)</f>
        <v>0.93107046164297647</v>
      </c>
      <c r="F1196" s="2">
        <f>F1195*(1-F$1+IF(AND(WEEKDAY($A1196)&lt;&gt;1,WEEKDAY($A1196)&lt;&gt;7),-VLOOKUP($A1196,ETF_OP_Fee!$I$5:$J$14,2,1),0))^($A1196-$A1195)*(1+1*(B1196/B1195-1))</f>
        <v>0.27960405589445775</v>
      </c>
      <c r="G1196" s="9" t="str">
        <f>IFERROR(VLOOKUP(A1196,'BITO-IV'!$A$1:$J$10000,4,0),"")</f>
        <v/>
      </c>
      <c r="I1196">
        <f>ROW()</f>
        <v>1196</v>
      </c>
      <c r="J1196" t="str">
        <f t="shared" si="2"/>
        <v/>
      </c>
      <c r="K1196" t="str">
        <f t="shared" si="1"/>
        <v/>
      </c>
      <c r="M1196" t="str">
        <f t="shared" si="3"/>
        <v/>
      </c>
      <c r="N1196">
        <f>VLOOKUP(A1196,Tbills!$B$4:$C$10000,2,1)</f>
        <v>1.0111648351642214E-2</v>
      </c>
    </row>
    <row r="1197" spans="1:14">
      <c r="A1197" s="1">
        <v>41906</v>
      </c>
      <c r="B1197">
        <f>IFERROR(VLOOKUP($A1197,'BTC-Web'!$A$2:$H$10000,2,0),"")</f>
        <v>435.75100700000002</v>
      </c>
      <c r="C1197">
        <f>VLOOKUP(A1197,H_SPBTFDUE!$B$2:$C$5828,2,0)</f>
        <v>3.1592231611436534</v>
      </c>
      <c r="D1197" s="2">
        <f>D1196*(1-D$1+IF(AND(WEEKDAY($A1197)&lt;&gt;1,WEEKDAY($A1197)&lt;&gt;7),-VLOOKUP($A1197,ETF_OP_Fee!$G$5:$H$14,2,1),0))^($A1197-$A1196)*(1+2*(C1197/C1196-1))+IFERROR(VLOOKUP(A1197,BITXeom!$C$9:$D$100,2,0),0)</f>
        <v>0.8769817179272914</v>
      </c>
      <c r="F1197" s="2">
        <f>F1196*(1-F$1+IF(AND(WEEKDAY($A1197)&lt;&gt;1,WEEKDAY($A1197)&lt;&gt;7),-VLOOKUP($A1197,ETF_OP_Fee!$I$5:$J$14,2,1),0))^($A1197-$A1196)*(1+1*(B1197/B1196-1))</f>
        <v>0.30300173783060719</v>
      </c>
      <c r="G1197" s="9" t="str">
        <f>IFERROR(VLOOKUP(A1197,'BITO-IV'!$A$1:$J$10000,4,0),"")</f>
        <v/>
      </c>
      <c r="I1197">
        <f>ROW()</f>
        <v>1197</v>
      </c>
      <c r="J1197" t="str">
        <f t="shared" si="2"/>
        <v/>
      </c>
      <c r="K1197" t="str">
        <f t="shared" si="1"/>
        <v/>
      </c>
      <c r="M1197" t="str">
        <f t="shared" si="3"/>
        <v/>
      </c>
      <c r="N1197">
        <f>VLOOKUP(A1197,Tbills!$B$4:$C$10000,2,1)</f>
        <v>1.0111648351642214E-2</v>
      </c>
    </row>
    <row r="1198" spans="1:14">
      <c r="A1198" s="1">
        <v>41907</v>
      </c>
      <c r="B1198">
        <f>IFERROR(VLOOKUP($A1198,'BTC-Web'!$A$2:$H$10000,2,0),"")</f>
        <v>423.15600599999999</v>
      </c>
      <c r="C1198">
        <f>VLOOKUP(A1198,H_SPBTFDUE!$B$2:$C$5828,2,0)</f>
        <v>3.072051721079184</v>
      </c>
      <c r="D1198" s="2">
        <f>D1197*(1-D$1+IF(AND(WEEKDAY($A1198)&lt;&gt;1,WEEKDAY($A1198)&lt;&gt;7),-VLOOKUP($A1198,ETF_OP_Fee!$G$5:$H$14,2,1),0))^($A1198-$A1197)*(1+2*(C1198/C1197-1))+IFERROR(VLOOKUP(A1198,BITXeom!$C$9:$D$100,2,0),0)</f>
        <v>0.82848641340485674</v>
      </c>
      <c r="F1198" s="2">
        <f>F1197*(1-F$1+IF(AND(WEEKDAY($A1198)&lt;&gt;1,WEEKDAY($A1198)&lt;&gt;7),-VLOOKUP($A1198,ETF_OP_Fee!$I$5:$J$14,2,1),0))^($A1198-$A1197)*(1+1*(B1198/B1197-1))</f>
        <v>0.2942360797264415</v>
      </c>
      <c r="G1198" s="9" t="str">
        <f>IFERROR(VLOOKUP(A1198,'BITO-IV'!$A$1:$J$10000,4,0),"")</f>
        <v/>
      </c>
      <c r="I1198">
        <f>ROW()</f>
        <v>1198</v>
      </c>
      <c r="J1198" t="str">
        <f t="shared" si="2"/>
        <v/>
      </c>
      <c r="K1198" t="str">
        <f t="shared" si="1"/>
        <v/>
      </c>
      <c r="M1198" t="str">
        <f t="shared" si="3"/>
        <v/>
      </c>
      <c r="N1198">
        <f>VLOOKUP(A1198,Tbills!$B$4:$C$10000,2,1)</f>
        <v>1.0111648351642214E-2</v>
      </c>
    </row>
    <row r="1199" spans="1:14">
      <c r="A1199" s="1">
        <v>41908</v>
      </c>
      <c r="B1199">
        <f>IFERROR(VLOOKUP($A1199,'BTC-Web'!$A$2:$H$10000,2,0),"")</f>
        <v>411.42898600000001</v>
      </c>
      <c r="C1199">
        <f>VLOOKUP(A1199,H_SPBTFDUE!$B$2:$C$5828,2,0)</f>
        <v>3.0183536946419087</v>
      </c>
      <c r="D1199" s="2">
        <f>D1198*(1-D$1+IF(AND(WEEKDAY($A1199)&lt;&gt;1,WEEKDAY($A1199)&lt;&gt;7),-VLOOKUP($A1199,ETF_OP_Fee!$G$5:$H$14,2,1),0))^($A1199-$A1198)*(1+2*(C1199/C1198-1))+IFERROR(VLOOKUP(A1199,BITXeom!$C$9:$D$100,2,0),0)</f>
        <v>0.7994280181621064</v>
      </c>
      <c r="F1199" s="2">
        <f>F1198*(1-F$1+IF(AND(WEEKDAY($A1199)&lt;&gt;1,WEEKDAY($A1199)&lt;&gt;7),-VLOOKUP($A1199,ETF_OP_Fee!$I$5:$J$14,2,1),0))^($A1199-$A1198)*(1+1*(B1199/B1198-1))</f>
        <v>0.28607440141421003</v>
      </c>
      <c r="G1199" s="9" t="str">
        <f>IFERROR(VLOOKUP(A1199,'BITO-IV'!$A$1:$J$10000,4,0),"")</f>
        <v/>
      </c>
      <c r="I1199">
        <f>ROW()</f>
        <v>1199</v>
      </c>
      <c r="J1199" t="str">
        <f t="shared" si="2"/>
        <v/>
      </c>
      <c r="K1199" t="str">
        <f t="shared" si="1"/>
        <v/>
      </c>
      <c r="M1199" t="str">
        <f t="shared" si="3"/>
        <v/>
      </c>
      <c r="N1199">
        <f>VLOOKUP(A1199,Tbills!$B$4:$C$10000,2,1)</f>
        <v>1.0111648351642214E-2</v>
      </c>
    </row>
    <row r="1200" spans="1:14">
      <c r="A1200" s="1">
        <v>41911</v>
      </c>
      <c r="B1200">
        <f>IFERROR(VLOOKUP($A1200,'BTC-Web'!$A$2:$H$10000,2,0),"")</f>
        <v>376.92800899999997</v>
      </c>
      <c r="C1200">
        <f>VLOOKUP(A1200,H_SPBTFDUE!$B$2:$C$5828,2,0)</f>
        <v>2.8019002173129346</v>
      </c>
      <c r="D1200" s="2">
        <f>D1199*(1-D$1+IF(AND(WEEKDAY($A1200)&lt;&gt;1,WEEKDAY($A1200)&lt;&gt;7),-VLOOKUP($A1200,ETF_OP_Fee!$G$5:$H$14,2,1),0))^($A1200-$A1199)*(1+2*(C1200/C1199-1))+IFERROR(VLOOKUP(A1200,BITXeom!$C$9:$D$100,2,0),0)</f>
        <v>0.6845253673463052</v>
      </c>
      <c r="F1200" s="2">
        <f>F1199*(1-F$1+IF(AND(WEEKDAY($A1200)&lt;&gt;1,WEEKDAY($A1200)&lt;&gt;7),-VLOOKUP($A1200,ETF_OP_Fee!$I$5:$J$14,2,1),0))^($A1200-$A1199)*(1+1*(B1200/B1199-1))</f>
        <v>0.26206475206856816</v>
      </c>
      <c r="G1200" s="9" t="str">
        <f>IFERROR(VLOOKUP(A1200,'BITO-IV'!$A$1:$J$10000,4,0),"")</f>
        <v/>
      </c>
      <c r="I1200">
        <f>ROW()</f>
        <v>1200</v>
      </c>
      <c r="J1200" t="str">
        <f t="shared" si="2"/>
        <v/>
      </c>
      <c r="K1200" t="str">
        <f t="shared" si="1"/>
        <v/>
      </c>
      <c r="M1200" t="str">
        <f t="shared" si="3"/>
        <v/>
      </c>
      <c r="N1200">
        <f>VLOOKUP(A1200,Tbills!$B$4:$C$10000,2,1)</f>
        <v>1.5163516483517261E-2</v>
      </c>
    </row>
    <row r="1201" spans="1:14">
      <c r="A1201" s="1">
        <v>41912</v>
      </c>
      <c r="B1201">
        <f>IFERROR(VLOOKUP($A1201,'BTC-Web'!$A$2:$H$10000,2,0),"")</f>
        <v>376.08801299999999</v>
      </c>
      <c r="C1201">
        <f>VLOOKUP(A1201,H_SPBTFDUE!$B$2:$C$5828,2,0)</f>
        <v>2.8872395146106524</v>
      </c>
      <c r="D1201" s="2">
        <f>D1200*(1-D$1+IF(AND(WEEKDAY($A1201)&lt;&gt;1,WEEKDAY($A1201)&lt;&gt;7),-VLOOKUP($A1201,ETF_OP_Fee!$G$5:$H$14,2,1),0))^($A1201-$A1200)*(1+2*(C1201/C1200-1))+IFERROR(VLOOKUP(A1201,BITXeom!$C$9:$D$100,2,0),0)</f>
        <v>0.72613688609838412</v>
      </c>
      <c r="F1201" s="2">
        <f>F1200*(1-F$1+IF(AND(WEEKDAY($A1201)&lt;&gt;1,WEEKDAY($A1201)&lt;&gt;7),-VLOOKUP($A1201,ETF_OP_Fee!$I$5:$J$14,2,1),0))^($A1201-$A1200)*(1+1*(B1201/B1200-1))</f>
        <v>0.26147392680982384</v>
      </c>
      <c r="G1201" s="9" t="str">
        <f>IFERROR(VLOOKUP(A1201,'BITO-IV'!$A$1:$J$10000,4,0),"")</f>
        <v/>
      </c>
      <c r="I1201">
        <f>ROW()</f>
        <v>1201</v>
      </c>
      <c r="J1201" t="str">
        <f t="shared" si="2"/>
        <v/>
      </c>
      <c r="K1201" t="str">
        <f t="shared" si="1"/>
        <v/>
      </c>
      <c r="M1201" t="str">
        <f t="shared" si="3"/>
        <v/>
      </c>
      <c r="N1201">
        <f>VLOOKUP(A1201,Tbills!$B$4:$C$10000,2,1)</f>
        <v>1.5163516483517261E-2</v>
      </c>
    </row>
    <row r="1202" spans="1:14">
      <c r="A1202" s="1">
        <v>41913</v>
      </c>
      <c r="B1202">
        <f>IFERROR(VLOOKUP($A1202,'BTC-Web'!$A$2:$H$10000,2,0),"")</f>
        <v>387.42700200000002</v>
      </c>
      <c r="C1202">
        <f>VLOOKUP(A1202,H_SPBTFDUE!$B$2:$C$5828,2,0)</f>
        <v>2.8620832075119886</v>
      </c>
      <c r="D1202" s="2">
        <f>D1201*(1-D$1+IF(AND(WEEKDAY($A1202)&lt;&gt;1,WEEKDAY($A1202)&lt;&gt;7),-VLOOKUP($A1202,ETF_OP_Fee!$G$5:$H$14,2,1),0))^($A1202-$A1201)*(1+2*(C1202/C1201-1))+IFERROR(VLOOKUP(A1202,BITXeom!$C$9:$D$100,2,0),0)</f>
        <v>0.71339829917408271</v>
      </c>
      <c r="F1202" s="2">
        <f>F1201*(1-F$1+IF(AND(WEEKDAY($A1202)&lt;&gt;1,WEEKDAY($A1202)&lt;&gt;7),-VLOOKUP($A1202,ETF_OP_Fee!$I$5:$J$14,2,1),0))^($A1202-$A1201)*(1+1*(B1202/B1201-1))</f>
        <v>0.26935031012581057</v>
      </c>
      <c r="G1202" s="9" t="str">
        <f>IFERROR(VLOOKUP(A1202,'BITO-IV'!$A$1:$J$10000,4,0),"")</f>
        <v/>
      </c>
      <c r="I1202">
        <f>ROW()</f>
        <v>1202</v>
      </c>
      <c r="J1202" t="str">
        <f t="shared" si="2"/>
        <v/>
      </c>
      <c r="K1202" t="str">
        <f t="shared" si="1"/>
        <v/>
      </c>
      <c r="M1202" t="str">
        <f t="shared" si="3"/>
        <v/>
      </c>
      <c r="N1202">
        <f>VLOOKUP(A1202,Tbills!$B$4:$C$10000,2,1)</f>
        <v>1.5163516483517261E-2</v>
      </c>
    </row>
    <row r="1203" spans="1:14">
      <c r="A1203" s="1">
        <v>41914</v>
      </c>
      <c r="B1203">
        <f>IFERROR(VLOOKUP($A1203,'BTC-Web'!$A$2:$H$10000,2,0),"")</f>
        <v>383.98800699999998</v>
      </c>
      <c r="C1203">
        <f>VLOOKUP(A1203,H_SPBTFDUE!$B$2:$C$5828,2,0)</f>
        <v>2.7980317585459331</v>
      </c>
      <c r="D1203" s="2">
        <f>D1202*(1-D$1+IF(AND(WEEKDAY($A1203)&lt;&gt;1,WEEKDAY($A1203)&lt;&gt;7),-VLOOKUP($A1203,ETF_OP_Fee!$G$5:$H$14,2,1),0))^($A1203-$A1202)*(1+2*(C1203/C1202-1))+IFERROR(VLOOKUP(A1203,BITXeom!$C$9:$D$100,2,0),0)</f>
        <v>0.68138635898676758</v>
      </c>
      <c r="F1203" s="2">
        <f>F1202*(1-F$1+IF(AND(WEEKDAY($A1203)&lt;&gt;1,WEEKDAY($A1203)&lt;&gt;7),-VLOOKUP($A1203,ETF_OP_Fee!$I$5:$J$14,2,1),0))^($A1203-$A1202)*(1+1*(B1203/B1202-1))</f>
        <v>0.26695247438357317</v>
      </c>
      <c r="G1203" s="9" t="str">
        <f>IFERROR(VLOOKUP(A1203,'BITO-IV'!$A$1:$J$10000,4,0),"")</f>
        <v/>
      </c>
      <c r="I1203">
        <f>ROW()</f>
        <v>1203</v>
      </c>
      <c r="J1203" t="str">
        <f t="shared" si="2"/>
        <v/>
      </c>
      <c r="K1203" t="str">
        <f t="shared" si="1"/>
        <v/>
      </c>
      <c r="M1203" t="str">
        <f t="shared" si="3"/>
        <v/>
      </c>
      <c r="N1203">
        <f>VLOOKUP(A1203,Tbills!$B$4:$C$10000,2,1)</f>
        <v>1.5163516483517261E-2</v>
      </c>
    </row>
    <row r="1204" spans="1:14">
      <c r="A1204" s="1">
        <v>41915</v>
      </c>
      <c r="B1204">
        <f>IFERROR(VLOOKUP($A1204,'BTC-Web'!$A$2:$H$10000,2,0),"")</f>
        <v>375.18099999999998</v>
      </c>
      <c r="C1204">
        <f>VLOOKUP(A1204,H_SPBTFDUE!$B$2:$C$5828,2,0)</f>
        <v>2.6816477594851031</v>
      </c>
      <c r="D1204" s="2">
        <f>D1203*(1-D$1+IF(AND(WEEKDAY($A1204)&lt;&gt;1,WEEKDAY($A1204)&lt;&gt;7),-VLOOKUP($A1204,ETF_OP_Fee!$G$5:$H$14,2,1),0))^($A1204-$A1203)*(1+2*(C1204/C1203-1))+IFERROR(VLOOKUP(A1204,BITXeom!$C$9:$D$100,2,0),0)</f>
        <v>0.6246274412681897</v>
      </c>
      <c r="F1204" s="2">
        <f>F1203*(1-F$1+IF(AND(WEEKDAY($A1204)&lt;&gt;1,WEEKDAY($A1204)&lt;&gt;7),-VLOOKUP($A1204,ETF_OP_Fee!$I$5:$J$14,2,1),0))^($A1204-$A1203)*(1+1*(B1204/B1203-1))</f>
        <v>0.26082296238177449</v>
      </c>
      <c r="G1204" s="9" t="str">
        <f>IFERROR(VLOOKUP(A1204,'BITO-IV'!$A$1:$J$10000,4,0),"")</f>
        <v/>
      </c>
      <c r="I1204">
        <f>ROW()</f>
        <v>1204</v>
      </c>
      <c r="J1204" t="str">
        <f t="shared" si="2"/>
        <v/>
      </c>
      <c r="K1204" t="str">
        <f t="shared" si="1"/>
        <v/>
      </c>
      <c r="M1204" t="str">
        <f t="shared" si="3"/>
        <v/>
      </c>
      <c r="N1204">
        <f>VLOOKUP(A1204,Tbills!$B$4:$C$10000,2,1)</f>
        <v>1.5163516483517261E-2</v>
      </c>
    </row>
    <row r="1205" spans="1:14">
      <c r="A1205" s="1">
        <v>41918</v>
      </c>
      <c r="B1205">
        <f>IFERROR(VLOOKUP($A1205,'BTC-Web'!$A$2:$H$10000,2,0),"")</f>
        <v>320.38900799999999</v>
      </c>
      <c r="C1205">
        <f>VLOOKUP(A1205,H_SPBTFDUE!$B$2:$C$5828,2,0)</f>
        <v>2.4618093464279061</v>
      </c>
      <c r="D1205" s="2">
        <f>D1204*(1-D$1+IF(AND(WEEKDAY($A1205)&lt;&gt;1,WEEKDAY($A1205)&lt;&gt;7),-VLOOKUP($A1205,ETF_OP_Fee!$G$5:$H$14,2,1),0))^($A1205-$A1204)*(1+2*(C1205/C1204-1))+IFERROR(VLOOKUP(A1205,BITXeom!$C$9:$D$100,2,0),0)</f>
        <v>0.52202826881148334</v>
      </c>
      <c r="F1205" s="2">
        <f>F1204*(1-F$1+IF(AND(WEEKDAY($A1205)&lt;&gt;1,WEEKDAY($A1205)&lt;&gt;7),-VLOOKUP($A1205,ETF_OP_Fee!$I$5:$J$14,2,1),0))^($A1205-$A1204)*(1+1*(B1205/B1204-1))</f>
        <v>0.22271459756066708</v>
      </c>
      <c r="G1205" s="9" t="str">
        <f>IFERROR(VLOOKUP(A1205,'BITO-IV'!$A$1:$J$10000,4,0),"")</f>
        <v/>
      </c>
      <c r="I1205">
        <f>ROW()</f>
        <v>1205</v>
      </c>
      <c r="J1205" t="str">
        <f t="shared" si="2"/>
        <v/>
      </c>
      <c r="K1205" t="str">
        <f t="shared" si="1"/>
        <v/>
      </c>
      <c r="M1205" t="str">
        <f t="shared" si="3"/>
        <v/>
      </c>
      <c r="N1205">
        <f>VLOOKUP(A1205,Tbills!$B$4:$C$10000,2,1)</f>
        <v>1.5001318681335439E-2</v>
      </c>
    </row>
    <row r="1206" spans="1:14">
      <c r="A1206" s="1">
        <v>41919</v>
      </c>
      <c r="B1206">
        <f>IFERROR(VLOOKUP($A1206,'BTC-Web'!$A$2:$H$10000,2,0),"")</f>
        <v>330.58401500000002</v>
      </c>
      <c r="C1206">
        <f>VLOOKUP(A1206,H_SPBTFDUE!$B$2:$C$5828,2,0)</f>
        <v>2.5070945200541961</v>
      </c>
      <c r="D1206" s="2">
        <f>D1205*(1-D$1+IF(AND(WEEKDAY($A1206)&lt;&gt;1,WEEKDAY($A1206)&lt;&gt;7),-VLOOKUP($A1206,ETF_OP_Fee!$G$5:$H$14,2,1),0))^($A1206-$A1205)*(1+2*(C1206/C1205-1))+IFERROR(VLOOKUP(A1206,BITXeom!$C$9:$D$100,2,0),0)</f>
        <v>0.54116926649395458</v>
      </c>
      <c r="F1206" s="2">
        <f>F1205*(1-F$1+IF(AND(WEEKDAY($A1206)&lt;&gt;1,WEEKDAY($A1206)&lt;&gt;7),-VLOOKUP($A1206,ETF_OP_Fee!$I$5:$J$14,2,1),0))^($A1206-$A1205)*(1+1*(B1206/B1205-1))</f>
        <v>0.2297955539427701</v>
      </c>
      <c r="G1206" s="9" t="str">
        <f>IFERROR(VLOOKUP(A1206,'BITO-IV'!$A$1:$J$10000,4,0),"")</f>
        <v/>
      </c>
      <c r="I1206">
        <f>ROW()</f>
        <v>1206</v>
      </c>
      <c r="J1206" t="str">
        <f t="shared" si="2"/>
        <v/>
      </c>
      <c r="K1206" t="str">
        <f t="shared" si="1"/>
        <v/>
      </c>
      <c r="M1206" t="str">
        <f t="shared" si="3"/>
        <v/>
      </c>
      <c r="N1206">
        <f>VLOOKUP(A1206,Tbills!$B$4:$C$10000,2,1)</f>
        <v>1.5001318681335439E-2</v>
      </c>
    </row>
    <row r="1207" spans="1:14">
      <c r="A1207" s="1">
        <v>41920</v>
      </c>
      <c r="B1207">
        <f>IFERROR(VLOOKUP($A1207,'BTC-Web'!$A$2:$H$10000,2,0),"")</f>
        <v>336.11599699999999</v>
      </c>
      <c r="C1207">
        <f>VLOOKUP(A1207,H_SPBTFDUE!$B$2:$C$5828,2,0)</f>
        <v>2.6317541901713901</v>
      </c>
      <c r="D1207" s="2">
        <f>D1206*(1-D$1+IF(AND(WEEKDAY($A1207)&lt;&gt;1,WEEKDAY($A1207)&lt;&gt;7),-VLOOKUP($A1207,ETF_OP_Fee!$G$5:$H$14,2,1),0))^($A1207-$A1206)*(1+2*(C1207/C1206-1))+IFERROR(VLOOKUP(A1207,BITXeom!$C$9:$D$100,2,0),0)</f>
        <v>0.59491522105099626</v>
      </c>
      <c r="F1207" s="2">
        <f>F1206*(1-F$1+IF(AND(WEEKDAY($A1207)&lt;&gt;1,WEEKDAY($A1207)&lt;&gt;7),-VLOOKUP($A1207,ETF_OP_Fee!$I$5:$J$14,2,1),0))^($A1207-$A1206)*(1+1*(B1207/B1206-1))</f>
        <v>0.23363486409507184</v>
      </c>
      <c r="G1207" s="9" t="str">
        <f>IFERROR(VLOOKUP(A1207,'BITO-IV'!$A$1:$J$10000,4,0),"")</f>
        <v/>
      </c>
      <c r="I1207">
        <f>ROW()</f>
        <v>1207</v>
      </c>
      <c r="J1207" t="str">
        <f t="shared" si="2"/>
        <v/>
      </c>
      <c r="K1207" t="str">
        <f t="shared" si="1"/>
        <v/>
      </c>
      <c r="M1207" t="str">
        <f t="shared" si="3"/>
        <v/>
      </c>
      <c r="N1207">
        <f>VLOOKUP(A1207,Tbills!$B$4:$C$10000,2,1)</f>
        <v>1.5001318681335439E-2</v>
      </c>
    </row>
    <row r="1208" spans="1:14">
      <c r="A1208" s="1">
        <v>41921</v>
      </c>
      <c r="B1208">
        <f>IFERROR(VLOOKUP($A1208,'BTC-Web'!$A$2:$H$10000,2,0),"")</f>
        <v>352.74798600000003</v>
      </c>
      <c r="C1208">
        <f>VLOOKUP(A1208,H_SPBTFDUE!$B$2:$C$5828,2,0)</f>
        <v>2.7215869844268168</v>
      </c>
      <c r="D1208" s="2">
        <f>D1207*(1-D$1+IF(AND(WEEKDAY($A1208)&lt;&gt;1,WEEKDAY($A1208)&lt;&gt;7),-VLOOKUP($A1208,ETF_OP_Fee!$G$5:$H$14,2,1),0))^($A1208-$A1207)*(1+2*(C1208/C1207-1))+IFERROR(VLOOKUP(A1208,BITXeom!$C$9:$D$100,2,0),0)</f>
        <v>0.63545337679374736</v>
      </c>
      <c r="F1208" s="2">
        <f>F1207*(1-F$1+IF(AND(WEEKDAY($A1208)&lt;&gt;1,WEEKDAY($A1208)&lt;&gt;7),-VLOOKUP($A1208,ETF_OP_Fee!$I$5:$J$14,2,1),0))^($A1208-$A1207)*(1+1*(B1208/B1207-1))</f>
        <v>0.24518940924157878</v>
      </c>
      <c r="G1208" s="9" t="str">
        <f>IFERROR(VLOOKUP(A1208,'BITO-IV'!$A$1:$J$10000,4,0),"")</f>
        <v/>
      </c>
      <c r="I1208">
        <f>ROW()</f>
        <v>1208</v>
      </c>
      <c r="J1208" t="str">
        <f t="shared" si="2"/>
        <v/>
      </c>
      <c r="K1208" t="str">
        <f t="shared" si="1"/>
        <v/>
      </c>
      <c r="M1208" t="str">
        <f t="shared" si="3"/>
        <v/>
      </c>
      <c r="N1208">
        <f>VLOOKUP(A1208,Tbills!$B$4:$C$10000,2,1)</f>
        <v>1.5001318681335439E-2</v>
      </c>
    </row>
    <row r="1209" spans="1:14">
      <c r="A1209" s="1">
        <v>41922</v>
      </c>
      <c r="B1209">
        <f>IFERROR(VLOOKUP($A1209,'BTC-Web'!$A$2:$H$10000,2,0),"")</f>
        <v>364.68701199999998</v>
      </c>
      <c r="C1209">
        <f>VLOOKUP(A1209,H_SPBTFDUE!$B$2:$C$5828,2,0)</f>
        <v>2.6954616712030832</v>
      </c>
      <c r="D1209" s="2">
        <f>D1208*(1-D$1+IF(AND(WEEKDAY($A1209)&lt;&gt;1,WEEKDAY($A1209)&lt;&gt;7),-VLOOKUP($A1209,ETF_OP_Fee!$G$5:$H$14,2,1),0))^($A1209-$A1208)*(1+2*(C1209/C1208-1))+IFERROR(VLOOKUP(A1209,BITXeom!$C$9:$D$100,2,0),0)</f>
        <v>0.62317929123477145</v>
      </c>
      <c r="F1209" s="2">
        <f>F1208*(1-F$1+IF(AND(WEEKDAY($A1209)&lt;&gt;1,WEEKDAY($A1209)&lt;&gt;7),-VLOOKUP($A1209,ETF_OP_Fee!$I$5:$J$14,2,1),0))^($A1209-$A1208)*(1+1*(B1209/B1208-1))</f>
        <v>0.2534814351239022</v>
      </c>
      <c r="G1209" s="9" t="str">
        <f>IFERROR(VLOOKUP(A1209,'BITO-IV'!$A$1:$J$10000,4,0),"")</f>
        <v/>
      </c>
      <c r="I1209">
        <f>ROW()</f>
        <v>1209</v>
      </c>
      <c r="J1209" t="str">
        <f t="shared" si="2"/>
        <v/>
      </c>
      <c r="K1209" t="str">
        <f t="shared" si="1"/>
        <v/>
      </c>
      <c r="M1209" t="str">
        <f t="shared" si="3"/>
        <v/>
      </c>
      <c r="N1209">
        <f>VLOOKUP(A1209,Tbills!$B$4:$C$10000,2,1)</f>
        <v>1.5001318681335439E-2</v>
      </c>
    </row>
    <row r="1210" spans="1:14">
      <c r="A1210" s="1">
        <v>41925</v>
      </c>
      <c r="B1210">
        <f>IFERROR(VLOOKUP($A1210,'BTC-Web'!$A$2:$H$10000,2,0),"")</f>
        <v>377.92099000000002</v>
      </c>
      <c r="C1210">
        <f>VLOOKUP(A1210,H_SPBTFDUE!$B$2:$C$5828,2,0)</f>
        <v>2.9102592024725467</v>
      </c>
      <c r="D1210" s="2">
        <f>D1209*(1-D$1+IF(AND(WEEKDAY($A1210)&lt;&gt;1,WEEKDAY($A1210)&lt;&gt;7),-VLOOKUP($A1210,ETF_OP_Fee!$G$5:$H$14,2,1),0))^($A1210-$A1209)*(1+2*(C1210/C1209-1))+IFERROR(VLOOKUP(A1210,BITXeom!$C$9:$D$100,2,0),0)</f>
        <v>0.72224155762661668</v>
      </c>
      <c r="F1210" s="2">
        <f>F1209*(1-F$1+IF(AND(WEEKDAY($A1210)&lt;&gt;1,WEEKDAY($A1210)&lt;&gt;7),-VLOOKUP($A1210,ETF_OP_Fee!$I$5:$J$14,2,1),0))^($A1210-$A1209)*(1+1*(B1210/B1209-1))</f>
        <v>0.26265940928328158</v>
      </c>
      <c r="G1210" s="9" t="str">
        <f>IFERROR(VLOOKUP(A1210,'BITO-IV'!$A$1:$J$10000,4,0),"")</f>
        <v/>
      </c>
      <c r="I1210">
        <f>ROW()</f>
        <v>1210</v>
      </c>
      <c r="J1210" t="str">
        <f t="shared" si="2"/>
        <v/>
      </c>
      <c r="K1210" t="str">
        <f t="shared" si="1"/>
        <v/>
      </c>
      <c r="M1210" t="str">
        <f t="shared" si="3"/>
        <v/>
      </c>
      <c r="N1210">
        <f>VLOOKUP(A1210,Tbills!$B$4:$C$10000,2,1)</f>
        <v>1.5001318681335439E-2</v>
      </c>
    </row>
    <row r="1211" spans="1:14">
      <c r="A1211" s="1">
        <v>41926</v>
      </c>
      <c r="B1211">
        <f>IFERROR(VLOOKUP($A1211,'BTC-Web'!$A$2:$H$10000,2,0),"")</f>
        <v>391.69198599999999</v>
      </c>
      <c r="C1211">
        <f>VLOOKUP(A1211,H_SPBTFDUE!$B$2:$C$5828,2,0)</f>
        <v>2.9878822819792044</v>
      </c>
      <c r="D1211" s="2">
        <f>D1210*(1-D$1+IF(AND(WEEKDAY($A1211)&lt;&gt;1,WEEKDAY($A1211)&lt;&gt;7),-VLOOKUP($A1211,ETF_OP_Fee!$G$5:$H$14,2,1),0))^($A1211-$A1210)*(1+2*(C1211/C1210-1))+IFERROR(VLOOKUP(A1211,BITXeom!$C$9:$D$100,2,0),0)</f>
        <v>0.76067846493622071</v>
      </c>
      <c r="F1211" s="2">
        <f>F1210*(1-F$1+IF(AND(WEEKDAY($A1211)&lt;&gt;1,WEEKDAY($A1211)&lt;&gt;7),-VLOOKUP($A1211,ETF_OP_Fee!$I$5:$J$14,2,1),0))^($A1211-$A1210)*(1+1*(B1211/B1210-1))</f>
        <v>0.27222332351493506</v>
      </c>
      <c r="G1211" s="9" t="str">
        <f>IFERROR(VLOOKUP(A1211,'BITO-IV'!$A$1:$J$10000,4,0),"")</f>
        <v/>
      </c>
      <c r="I1211">
        <f>ROW()</f>
        <v>1211</v>
      </c>
      <c r="J1211" t="str">
        <f t="shared" si="2"/>
        <v/>
      </c>
      <c r="K1211" t="str">
        <f t="shared" si="1"/>
        <v/>
      </c>
      <c r="M1211" t="str">
        <f t="shared" si="3"/>
        <v/>
      </c>
      <c r="N1211">
        <f>VLOOKUP(A1211,Tbills!$B$4:$C$10000,2,1)</f>
        <v>1.0000879120871553E-2</v>
      </c>
    </row>
    <row r="1212" spans="1:14">
      <c r="A1212" s="1">
        <v>41927</v>
      </c>
      <c r="B1212">
        <f>IFERROR(VLOOKUP($A1212,'BTC-Web'!$A$2:$H$10000,2,0),"")</f>
        <v>400.95498700000002</v>
      </c>
      <c r="C1212">
        <f>VLOOKUP(A1212,H_SPBTFDUE!$B$2:$C$5828,2,0)</f>
        <v>2.9421109989798473</v>
      </c>
      <c r="D1212" s="2">
        <f>D1211*(1-D$1+IF(AND(WEEKDAY($A1212)&lt;&gt;1,WEEKDAY($A1212)&lt;&gt;7),-VLOOKUP($A1212,ETF_OP_Fee!$G$5:$H$14,2,1),0))^($A1212-$A1211)*(1+2*(C1212/C1211-1))+IFERROR(VLOOKUP(A1212,BITXeom!$C$9:$D$100,2,0),0)</f>
        <v>0.73728496307166025</v>
      </c>
      <c r="F1212" s="2">
        <f>F1211*(1-F$1+IF(AND(WEEKDAY($A1212)&lt;&gt;1,WEEKDAY($A1212)&lt;&gt;7),-VLOOKUP($A1212,ETF_OP_Fee!$I$5:$J$14,2,1),0))^($A1212-$A1211)*(1+1*(B1212/B1211-1))</f>
        <v>0.27865379474181573</v>
      </c>
      <c r="G1212" s="9" t="str">
        <f>IFERROR(VLOOKUP(A1212,'BITO-IV'!$A$1:$J$10000,4,0),"")</f>
        <v/>
      </c>
      <c r="I1212">
        <f>ROW()</f>
        <v>1212</v>
      </c>
      <c r="J1212" t="str">
        <f t="shared" si="2"/>
        <v/>
      </c>
      <c r="K1212" t="str">
        <f t="shared" si="1"/>
        <v/>
      </c>
      <c r="M1212" t="str">
        <f t="shared" si="3"/>
        <v/>
      </c>
      <c r="N1212">
        <f>VLOOKUP(A1212,Tbills!$B$4:$C$10000,2,1)</f>
        <v>1.0000879120871553E-2</v>
      </c>
    </row>
    <row r="1213" spans="1:14">
      <c r="A1213" s="1">
        <v>41928</v>
      </c>
      <c r="B1213">
        <f>IFERROR(VLOOKUP($A1213,'BTC-Web'!$A$2:$H$10000,2,0),"")</f>
        <v>394.51800500000002</v>
      </c>
      <c r="C1213">
        <f>VLOOKUP(A1213,H_SPBTFDUE!$B$2:$C$5828,2,0)</f>
        <v>2.8507392928886008</v>
      </c>
      <c r="D1213" s="2">
        <f>D1212*(1-D$1+IF(AND(WEEKDAY($A1213)&lt;&gt;1,WEEKDAY($A1213)&lt;&gt;7),-VLOOKUP($A1213,ETF_OP_Fee!$G$5:$H$14,2,1),0))^($A1213-$A1212)*(1+2*(C1213/C1212-1))+IFERROR(VLOOKUP(A1213,BITXeom!$C$9:$D$100,2,0),0)</f>
        <v>0.69140755374406315</v>
      </c>
      <c r="F1213" s="2">
        <f>F1212*(1-F$1+IF(AND(WEEKDAY($A1213)&lt;&gt;1,WEEKDAY($A1213)&lt;&gt;7),-VLOOKUP($A1213,ETF_OP_Fee!$I$5:$J$14,2,1),0))^($A1213-$A1212)*(1+1*(B1213/B1212-1))</f>
        <v>0.27417311533005828</v>
      </c>
      <c r="G1213" s="9" t="str">
        <f>IFERROR(VLOOKUP(A1213,'BITO-IV'!$A$1:$J$10000,4,0),"")</f>
        <v/>
      </c>
      <c r="I1213">
        <f>ROW()</f>
        <v>1213</v>
      </c>
      <c r="J1213" t="str">
        <f t="shared" si="2"/>
        <v/>
      </c>
      <c r="K1213" t="str">
        <f t="shared" si="1"/>
        <v/>
      </c>
      <c r="M1213" t="str">
        <f t="shared" si="3"/>
        <v/>
      </c>
      <c r="N1213">
        <f>VLOOKUP(A1213,Tbills!$B$4:$C$10000,2,1)</f>
        <v>1.0000879120871553E-2</v>
      </c>
    </row>
    <row r="1214" spans="1:14">
      <c r="A1214" s="1">
        <v>41929</v>
      </c>
      <c r="B1214">
        <f>IFERROR(VLOOKUP($A1214,'BTC-Web'!$A$2:$H$10000,2,0),"")</f>
        <v>382.756012</v>
      </c>
      <c r="C1214">
        <f>VLOOKUP(A1214,H_SPBTFDUE!$B$2:$C$5828,2,0)</f>
        <v>2.8593839435781336</v>
      </c>
      <c r="D1214" s="2">
        <f>D1213*(1-D$1+IF(AND(WEEKDAY($A1214)&lt;&gt;1,WEEKDAY($A1214)&lt;&gt;7),-VLOOKUP($A1214,ETF_OP_Fee!$G$5:$H$14,2,1),0))^($A1214-$A1213)*(1+2*(C1214/C1213-1))+IFERROR(VLOOKUP(A1214,BITXeom!$C$9:$D$100,2,0),0)</f>
        <v>0.6955179353034544</v>
      </c>
      <c r="F1214" s="2">
        <f>F1213*(1-F$1+IF(AND(WEEKDAY($A1214)&lt;&gt;1,WEEKDAY($A1214)&lt;&gt;7),-VLOOKUP($A1214,ETF_OP_Fee!$I$5:$J$14,2,1),0))^($A1214-$A1213)*(1+1*(B1214/B1213-1))</f>
        <v>0.26599211072667861</v>
      </c>
      <c r="G1214" s="9" t="str">
        <f>IFERROR(VLOOKUP(A1214,'BITO-IV'!$A$1:$J$10000,4,0),"")</f>
        <v/>
      </c>
      <c r="I1214">
        <f>ROW()</f>
        <v>1214</v>
      </c>
      <c r="J1214" t="str">
        <f t="shared" si="2"/>
        <v/>
      </c>
      <c r="K1214" t="str">
        <f t="shared" si="1"/>
        <v/>
      </c>
      <c r="M1214" t="str">
        <f t="shared" si="3"/>
        <v/>
      </c>
      <c r="N1214">
        <f>VLOOKUP(A1214,Tbills!$B$4:$C$10000,2,1)</f>
        <v>1.0000879120871553E-2</v>
      </c>
    </row>
    <row r="1215" spans="1:14">
      <c r="A1215" s="1">
        <v>41932</v>
      </c>
      <c r="B1215">
        <f>IFERROR(VLOOKUP($A1215,'BTC-Web'!$A$2:$H$10000,2,0),"")</f>
        <v>389.23098800000002</v>
      </c>
      <c r="C1215">
        <f>VLOOKUP(A1215,H_SPBTFDUE!$B$2:$C$5828,2,0)</f>
        <v>2.8522678532768562</v>
      </c>
      <c r="D1215" s="2">
        <f>D1214*(1-D$1+IF(AND(WEEKDAY($A1215)&lt;&gt;1,WEEKDAY($A1215)&lt;&gt;7),-VLOOKUP($A1215,ETF_OP_Fee!$G$5:$H$14,2,1),0))^($A1215-$A1214)*(1+2*(C1215/C1214-1))+IFERROR(VLOOKUP(A1215,BITXeom!$C$9:$D$100,2,0),0)</f>
        <v>0.69180868853448751</v>
      </c>
      <c r="F1215" s="2">
        <f>F1214*(1-F$1+IF(AND(WEEKDAY($A1215)&lt;&gt;1,WEEKDAY($A1215)&lt;&gt;7),-VLOOKUP($A1215,ETF_OP_Fee!$I$5:$J$14,2,1),0))^($A1215-$A1214)*(1+1*(B1215/B1214-1))</f>
        <v>0.2704707045443468</v>
      </c>
      <c r="G1215" s="9" t="str">
        <f>IFERROR(VLOOKUP(A1215,'BITO-IV'!$A$1:$J$10000,4,0),"")</f>
        <v/>
      </c>
      <c r="I1215">
        <f>ROW()</f>
        <v>1215</v>
      </c>
      <c r="J1215" t="str">
        <f t="shared" si="2"/>
        <v/>
      </c>
      <c r="K1215" t="str">
        <f t="shared" si="1"/>
        <v/>
      </c>
      <c r="M1215" t="str">
        <f t="shared" si="3"/>
        <v/>
      </c>
      <c r="N1215">
        <f>VLOOKUP(A1215,Tbills!$B$4:$C$10000,2,1)</f>
        <v>2.0001758241743106E-2</v>
      </c>
    </row>
    <row r="1216" spans="1:14">
      <c r="A1216" s="1">
        <v>41933</v>
      </c>
      <c r="B1216">
        <f>IFERROR(VLOOKUP($A1216,'BTC-Web'!$A$2:$H$10000,2,0),"")</f>
        <v>382.42099000000002</v>
      </c>
      <c r="C1216">
        <f>VLOOKUP(A1216,H_SPBTFDUE!$B$2:$C$5828,2,0)</f>
        <v>2.8789995015565997</v>
      </c>
      <c r="D1216" s="2">
        <f>D1215*(1-D$1+IF(AND(WEEKDAY($A1216)&lt;&gt;1,WEEKDAY($A1216)&lt;&gt;7),-VLOOKUP($A1216,ETF_OP_Fee!$G$5:$H$14,2,1),0))^($A1216-$A1215)*(1+2*(C1216/C1215-1))+IFERROR(VLOOKUP(A1216,BITXeom!$C$9:$D$100,2,0),0)</f>
        <v>0.70469205082322051</v>
      </c>
      <c r="F1216" s="2">
        <f>F1215*(1-F$1+IF(AND(WEEKDAY($A1216)&lt;&gt;1,WEEKDAY($A1216)&lt;&gt;7),-VLOOKUP($A1216,ETF_OP_Fee!$I$5:$J$14,2,1),0))^($A1216-$A1215)*(1+1*(B1216/B1215-1))</f>
        <v>0.26573162383594123</v>
      </c>
      <c r="G1216" s="9" t="str">
        <f>IFERROR(VLOOKUP(A1216,'BITO-IV'!$A$1:$J$10000,4,0),"")</f>
        <v/>
      </c>
      <c r="I1216">
        <f>ROW()</f>
        <v>1216</v>
      </c>
      <c r="J1216" t="str">
        <f t="shared" si="2"/>
        <v/>
      </c>
      <c r="K1216" t="str">
        <f t="shared" si="1"/>
        <v/>
      </c>
      <c r="M1216" t="str">
        <f t="shared" si="3"/>
        <v/>
      </c>
      <c r="N1216">
        <f>VLOOKUP(A1216,Tbills!$B$4:$C$10000,2,1)</f>
        <v>2.0001758241743106E-2</v>
      </c>
    </row>
    <row r="1217" spans="1:14">
      <c r="A1217" s="1">
        <v>41934</v>
      </c>
      <c r="B1217">
        <f>IFERROR(VLOOKUP($A1217,'BTC-Web'!$A$2:$H$10000,2,0),"")</f>
        <v>386.11801100000002</v>
      </c>
      <c r="C1217">
        <f>VLOOKUP(A1217,H_SPBTFDUE!$B$2:$C$5828,2,0)</f>
        <v>2.8539742793536749</v>
      </c>
      <c r="D1217" s="2">
        <f>D1216*(1-D$1+IF(AND(WEEKDAY($A1217)&lt;&gt;1,WEEKDAY($A1217)&lt;&gt;7),-VLOOKUP($A1217,ETF_OP_Fee!$G$5:$H$14,2,1),0))^($A1217-$A1216)*(1+2*(C1217/C1216-1))+IFERROR(VLOOKUP(A1217,BITXeom!$C$9:$D$100,2,0),0)</f>
        <v>0.69235869115469928</v>
      </c>
      <c r="F1217" s="2">
        <f>F1216*(1-F$1+IF(AND(WEEKDAY($A1217)&lt;&gt;1,WEEKDAY($A1217)&lt;&gt;7),-VLOOKUP($A1217,ETF_OP_Fee!$I$5:$J$14,2,1),0))^($A1217-$A1216)*(1+1*(B1217/B1216-1))</f>
        <v>0.26829357757364286</v>
      </c>
      <c r="G1217" s="9" t="str">
        <f>IFERROR(VLOOKUP(A1217,'BITO-IV'!$A$1:$J$10000,4,0),"")</f>
        <v/>
      </c>
      <c r="I1217">
        <f>ROW()</f>
        <v>1217</v>
      </c>
      <c r="J1217" t="str">
        <f t="shared" si="2"/>
        <v/>
      </c>
      <c r="K1217" t="str">
        <f t="shared" si="1"/>
        <v/>
      </c>
      <c r="M1217" t="str">
        <f t="shared" si="3"/>
        <v/>
      </c>
      <c r="N1217">
        <f>VLOOKUP(A1217,Tbills!$B$4:$C$10000,2,1)</f>
        <v>2.0001758241743106E-2</v>
      </c>
    </row>
    <row r="1218" spans="1:14">
      <c r="A1218" s="1">
        <v>41935</v>
      </c>
      <c r="B1218">
        <f>IFERROR(VLOOKUP($A1218,'BTC-Web'!$A$2:$H$10000,2,0),"")</f>
        <v>382.96200599999997</v>
      </c>
      <c r="C1218">
        <f>VLOOKUP(A1218,H_SPBTFDUE!$B$2:$C$5828,2,0)</f>
        <v>2.6693767714697079</v>
      </c>
      <c r="D1218" s="2">
        <f>D1217*(1-D$1+IF(AND(WEEKDAY($A1218)&lt;&gt;1,WEEKDAY($A1218)&lt;&gt;7),-VLOOKUP($A1218,ETF_OP_Fee!$G$5:$H$14,2,1),0))^($A1218-$A1217)*(1+2*(C1218/C1217-1))+IFERROR(VLOOKUP(A1218,BITXeom!$C$9:$D$100,2,0),0)</f>
        <v>0.60272214159728499</v>
      </c>
      <c r="F1218" s="2">
        <f>F1217*(1-F$1+IF(AND(WEEKDAY($A1218)&lt;&gt;1,WEEKDAY($A1218)&lt;&gt;7),-VLOOKUP($A1218,ETF_OP_Fee!$I$5:$J$14,2,1),0))^($A1218-$A1217)*(1+1*(B1218/B1217-1))</f>
        <v>0.26609370586222125</v>
      </c>
      <c r="G1218" s="9" t="str">
        <f>IFERROR(VLOOKUP(A1218,'BITO-IV'!$A$1:$J$10000,4,0),"")</f>
        <v/>
      </c>
      <c r="I1218">
        <f>ROW()</f>
        <v>1218</v>
      </c>
      <c r="J1218" t="str">
        <f t="shared" si="2"/>
        <v/>
      </c>
      <c r="K1218" t="str">
        <f t="shared" si="1"/>
        <v/>
      </c>
      <c r="M1218" t="str">
        <f t="shared" si="3"/>
        <v/>
      </c>
      <c r="N1218">
        <f>VLOOKUP(A1218,Tbills!$B$4:$C$10000,2,1)</f>
        <v>2.0001758241743106E-2</v>
      </c>
    </row>
    <row r="1219" spans="1:14">
      <c r="A1219" s="1">
        <v>41936</v>
      </c>
      <c r="B1219">
        <f>IFERROR(VLOOKUP($A1219,'BTC-Web'!$A$2:$H$10000,2,0),"")</f>
        <v>358.591003</v>
      </c>
      <c r="C1219">
        <f>VLOOKUP(A1219,H_SPBTFDUE!$B$2:$C$5828,2,0)</f>
        <v>2.6685480707549547</v>
      </c>
      <c r="D1219" s="2">
        <f>D1218*(1-D$1+IF(AND(WEEKDAY($A1219)&lt;&gt;1,WEEKDAY($A1219)&lt;&gt;7),-VLOOKUP($A1219,ETF_OP_Fee!$G$5:$H$14,2,1),0))^($A1219-$A1218)*(1+2*(C1219/C1218-1))+IFERROR(VLOOKUP(A1219,BITXeom!$C$9:$D$100,2,0),0)</f>
        <v>0.60227612804861597</v>
      </c>
      <c r="F1219" s="2">
        <f>F1218*(1-F$1+IF(AND(WEEKDAY($A1219)&lt;&gt;1,WEEKDAY($A1219)&lt;&gt;7),-VLOOKUP($A1219,ETF_OP_Fee!$I$5:$J$14,2,1),0))^($A1219-$A1218)*(1+1*(B1219/B1218-1))</f>
        <v>0.24915350316468773</v>
      </c>
      <c r="G1219" s="9" t="str">
        <f>IFERROR(VLOOKUP(A1219,'BITO-IV'!$A$1:$J$10000,4,0),"")</f>
        <v/>
      </c>
      <c r="I1219">
        <f>ROW()</f>
        <v>1219</v>
      </c>
      <c r="J1219" t="str">
        <f t="shared" si="2"/>
        <v/>
      </c>
      <c r="K1219" t="str">
        <f t="shared" si="1"/>
        <v/>
      </c>
      <c r="M1219" t="str">
        <f t="shared" si="3"/>
        <v/>
      </c>
      <c r="N1219">
        <f>VLOOKUP(A1219,Tbills!$B$4:$C$10000,2,1)</f>
        <v>2.0001758241743106E-2</v>
      </c>
    </row>
    <row r="1220" spans="1:14">
      <c r="A1220" s="1">
        <v>41939</v>
      </c>
      <c r="B1220">
        <f>IFERROR(VLOOKUP($A1220,'BTC-Web'!$A$2:$H$10000,2,0),"")</f>
        <v>354.77700800000002</v>
      </c>
      <c r="C1220">
        <f>VLOOKUP(A1220,H_SPBTFDUE!$B$2:$C$5828,2,0)</f>
        <v>2.6283702966923488</v>
      </c>
      <c r="D1220" s="2">
        <f>D1219*(1-D$1+IF(AND(WEEKDAY($A1220)&lt;&gt;1,WEEKDAY($A1220)&lt;&gt;7),-VLOOKUP($A1220,ETF_OP_Fee!$G$5:$H$14,2,1),0))^($A1220-$A1219)*(1+2*(C1220/C1219-1))+IFERROR(VLOOKUP(A1220,BITXeom!$C$9:$D$100,2,0),0)</f>
        <v>0.58393151239673591</v>
      </c>
      <c r="F1220" s="2">
        <f>F1219*(1-F$1+IF(AND(WEEKDAY($A1220)&lt;&gt;1,WEEKDAY($A1220)&lt;&gt;7),-VLOOKUP($A1220,ETF_OP_Fee!$I$5:$J$14,2,1),0))^($A1220-$A1219)*(1+1*(B1220/B1219-1))</f>
        <v>0.24648424481801295</v>
      </c>
      <c r="G1220" s="9" t="str">
        <f>IFERROR(VLOOKUP(A1220,'BITO-IV'!$A$1:$J$10000,4,0),"")</f>
        <v/>
      </c>
      <c r="I1220">
        <f>ROW()</f>
        <v>1220</v>
      </c>
      <c r="J1220" t="str">
        <f t="shared" si="2"/>
        <v/>
      </c>
      <c r="K1220" t="str">
        <f t="shared" si="1"/>
        <v/>
      </c>
      <c r="M1220" t="str">
        <f t="shared" si="3"/>
        <v/>
      </c>
      <c r="N1220">
        <f>VLOOKUP(A1220,Tbills!$B$4:$C$10000,2,1)</f>
        <v>2.0001758241743106E-2</v>
      </c>
    </row>
    <row r="1221" spans="1:14">
      <c r="A1221" s="1">
        <v>41940</v>
      </c>
      <c r="B1221">
        <f>IFERROR(VLOOKUP($A1221,'BTC-Web'!$A$2:$H$10000,2,0),"")</f>
        <v>353.21499599999999</v>
      </c>
      <c r="C1221">
        <f>VLOOKUP(A1221,H_SPBTFDUE!$B$2:$C$5828,2,0)</f>
        <v>2.6625499526569101</v>
      </c>
      <c r="D1221" s="2">
        <f>D1220*(1-D$1+IF(AND(WEEKDAY($A1221)&lt;&gt;1,WEEKDAY($A1221)&lt;&gt;7),-VLOOKUP($A1221,ETF_OP_Fee!$G$5:$H$14,2,1),0))^($A1221-$A1220)*(1+2*(C1221/C1220-1))+IFERROR(VLOOKUP(A1221,BITXeom!$C$9:$D$100,2,0),0)</f>
        <v>0.59904714738991538</v>
      </c>
      <c r="F1221" s="2">
        <f>F1220*(1-F$1+IF(AND(WEEKDAY($A1221)&lt;&gt;1,WEEKDAY($A1221)&lt;&gt;7),-VLOOKUP($A1221,ETF_OP_Fee!$I$5:$J$14,2,1),0))^($A1221-$A1220)*(1+1*(B1221/B1220-1))</f>
        <v>0.24539263703351041</v>
      </c>
      <c r="G1221" s="9" t="str">
        <f>IFERROR(VLOOKUP(A1221,'BITO-IV'!$A$1:$J$10000,4,0),"")</f>
        <v/>
      </c>
      <c r="I1221">
        <f>ROW()</f>
        <v>1221</v>
      </c>
      <c r="J1221" t="str">
        <f t="shared" si="2"/>
        <v/>
      </c>
      <c r="K1221" t="str">
        <f t="shared" si="1"/>
        <v/>
      </c>
      <c r="M1221" t="str">
        <f t="shared" si="3"/>
        <v/>
      </c>
      <c r="N1221">
        <f>VLOOKUP(A1221,Tbills!$B$4:$C$10000,2,1)</f>
        <v>2.0001758241743106E-2</v>
      </c>
    </row>
    <row r="1222" spans="1:14">
      <c r="A1222" s="1">
        <v>41941</v>
      </c>
      <c r="B1222">
        <f>IFERROR(VLOOKUP($A1222,'BTC-Web'!$A$2:$H$10000,2,0),"")</f>
        <v>357.08898900000003</v>
      </c>
      <c r="C1222">
        <f>VLOOKUP(A1222,H_SPBTFDUE!$B$2:$C$5828,2,0)</f>
        <v>2.498261926508107</v>
      </c>
      <c r="D1222" s="2">
        <f>D1221*(1-D$1+IF(AND(WEEKDAY($A1222)&lt;&gt;1,WEEKDAY($A1222)&lt;&gt;7),-VLOOKUP($A1222,ETF_OP_Fee!$G$5:$H$14,2,1),0))^($A1222-$A1221)*(1+2*(C1222/C1221-1))+IFERROR(VLOOKUP(A1222,BITXeom!$C$9:$D$100,2,0),0)</f>
        <v>0.52505823435230181</v>
      </c>
      <c r="F1222" s="2">
        <f>F1221*(1-F$1+IF(AND(WEEKDAY($A1222)&lt;&gt;1,WEEKDAY($A1222)&lt;&gt;7),-VLOOKUP($A1222,ETF_OP_Fee!$I$5:$J$14,2,1),0))^($A1222-$A1221)*(1+1*(B1222/B1221-1))</f>
        <v>0.24807759850426878</v>
      </c>
      <c r="G1222" s="9" t="str">
        <f>IFERROR(VLOOKUP(A1222,'BITO-IV'!$A$1:$J$10000,4,0),"")</f>
        <v/>
      </c>
      <c r="I1222">
        <f>ROW()</f>
        <v>1222</v>
      </c>
      <c r="J1222" t="str">
        <f t="shared" si="2"/>
        <v/>
      </c>
      <c r="K1222" t="str">
        <f t="shared" si="1"/>
        <v/>
      </c>
      <c r="M1222" t="str">
        <f t="shared" si="3"/>
        <v/>
      </c>
      <c r="N1222">
        <f>VLOOKUP(A1222,Tbills!$B$4:$C$10000,2,1)</f>
        <v>2.0001758241743106E-2</v>
      </c>
    </row>
    <row r="1223" spans="1:14">
      <c r="A1223" s="1">
        <v>41942</v>
      </c>
      <c r="B1223">
        <f>IFERROR(VLOOKUP($A1223,'BTC-Web'!$A$2:$H$10000,2,0),"")</f>
        <v>335.70901500000002</v>
      </c>
      <c r="C1223">
        <f>VLOOKUP(A1223,H_SPBTFDUE!$B$2:$C$5828,2,0)</f>
        <v>2.5703026318193536</v>
      </c>
      <c r="D1223" s="2">
        <f>D1222*(1-D$1+IF(AND(WEEKDAY($A1223)&lt;&gt;1,WEEKDAY($A1223)&lt;&gt;7),-VLOOKUP($A1223,ETF_OP_Fee!$G$5:$H$14,2,1),0))^($A1223-$A1222)*(1+2*(C1223/C1222-1))+IFERROR(VLOOKUP(A1223,BITXeom!$C$9:$D$100,2,0),0)</f>
        <v>0.55527355504543974</v>
      </c>
      <c r="F1223" s="2">
        <f>F1222*(1-F$1+IF(AND(WEEKDAY($A1223)&lt;&gt;1,WEEKDAY($A1223)&lt;&gt;7),-VLOOKUP($A1223,ETF_OP_Fee!$I$5:$J$14,2,1),0))^($A1223-$A1222)*(1+1*(B1223/B1222-1))</f>
        <v>0.23321838867088632</v>
      </c>
      <c r="G1223" s="9" t="str">
        <f>IFERROR(VLOOKUP(A1223,'BITO-IV'!$A$1:$J$10000,4,0),"")</f>
        <v/>
      </c>
      <c r="I1223">
        <f>ROW()</f>
        <v>1223</v>
      </c>
      <c r="J1223" t="str">
        <f t="shared" si="2"/>
        <v/>
      </c>
      <c r="K1223" t="str">
        <f t="shared" si="1"/>
        <v/>
      </c>
      <c r="M1223" t="str">
        <f t="shared" si="3"/>
        <v/>
      </c>
      <c r="N1223">
        <f>VLOOKUP(A1223,Tbills!$B$4:$C$10000,2,1)</f>
        <v>2.0001758241743106E-2</v>
      </c>
    </row>
    <row r="1224" spans="1:14">
      <c r="A1224" s="1">
        <v>41943</v>
      </c>
      <c r="B1224">
        <f>IFERROR(VLOOKUP($A1224,'BTC-Web'!$A$2:$H$10000,2,0),"")</f>
        <v>345.00900300000001</v>
      </c>
      <c r="C1224">
        <f>VLOOKUP(A1224,H_SPBTFDUE!$B$2:$C$5828,2,0)</f>
        <v>2.5180352031840472</v>
      </c>
      <c r="D1224" s="2">
        <f>D1223*(1-D$1+IF(AND(WEEKDAY($A1224)&lt;&gt;1,WEEKDAY($A1224)&lt;&gt;7),-VLOOKUP($A1224,ETF_OP_Fee!$G$5:$H$14,2,1),0))^($A1224-$A1223)*(1+2*(C1224/C1223-1))+IFERROR(VLOOKUP(A1224,BITXeom!$C$9:$D$100,2,0),0)</f>
        <v>0.53262695427985207</v>
      </c>
      <c r="F1224" s="2">
        <f>F1223*(1-F$1+IF(AND(WEEKDAY($A1224)&lt;&gt;1,WEEKDAY($A1224)&lt;&gt;7),-VLOOKUP($A1224,ETF_OP_Fee!$I$5:$J$14,2,1),0))^($A1224-$A1223)*(1+1*(B1224/B1223-1))</f>
        <v>0.23967288911982534</v>
      </c>
      <c r="G1224" s="9" t="str">
        <f>IFERROR(VLOOKUP(A1224,'BITO-IV'!$A$1:$J$10000,4,0),"")</f>
        <v/>
      </c>
      <c r="I1224">
        <f>ROW()</f>
        <v>1224</v>
      </c>
      <c r="J1224" t="str">
        <f t="shared" si="2"/>
        <v/>
      </c>
      <c r="K1224" t="str">
        <f t="shared" si="1"/>
        <v/>
      </c>
      <c r="M1224" t="str">
        <f t="shared" si="3"/>
        <v/>
      </c>
      <c r="N1224">
        <f>VLOOKUP(A1224,Tbills!$B$4:$C$10000,2,1)</f>
        <v>2.0001758241743106E-2</v>
      </c>
    </row>
    <row r="1225" spans="1:14">
      <c r="A1225" s="1">
        <v>41946</v>
      </c>
      <c r="B1225">
        <f>IFERROR(VLOOKUP($A1225,'BTC-Web'!$A$2:$H$10000,2,0),"")</f>
        <v>325.56900000000002</v>
      </c>
      <c r="C1225">
        <f>VLOOKUP(A1225,H_SPBTFDUE!$B$2:$C$5828,2,0)</f>
        <v>2.4376230686170897</v>
      </c>
      <c r="D1225" s="2">
        <f>D1224*(1-D$1+IF(AND(WEEKDAY($A1225)&lt;&gt;1,WEEKDAY($A1225)&lt;&gt;7),-VLOOKUP($A1225,ETF_OP_Fee!$G$5:$H$14,2,1),0))^($A1225-$A1224)*(1+2*(C1225/C1224-1))+IFERROR(VLOOKUP(A1225,BITXeom!$C$9:$D$100,2,0),0)</f>
        <v>0.49843038057057332</v>
      </c>
      <c r="F1225" s="2">
        <f>F1224*(1-F$1+IF(AND(WEEKDAY($A1225)&lt;&gt;1,WEEKDAY($A1225)&lt;&gt;7),-VLOOKUP($A1225,ETF_OP_Fee!$I$5:$J$14,2,1),0))^($A1225-$A1224)*(1+1*(B1225/B1224-1))</f>
        <v>0.22615053392707699</v>
      </c>
      <c r="G1225" s="9" t="str">
        <f>IFERROR(VLOOKUP(A1225,'BITO-IV'!$A$1:$J$10000,4,0),"")</f>
        <v/>
      </c>
      <c r="I1225">
        <f>ROW()</f>
        <v>1225</v>
      </c>
      <c r="J1225" t="str">
        <f t="shared" si="2"/>
        <v/>
      </c>
      <c r="K1225" t="str">
        <f t="shared" si="1"/>
        <v/>
      </c>
      <c r="M1225" t="str">
        <f t="shared" si="3"/>
        <v/>
      </c>
      <c r="N1225">
        <f>VLOOKUP(A1225,Tbills!$B$4:$C$10000,2,1)</f>
        <v>2.0001758241743106E-2</v>
      </c>
    </row>
    <row r="1226" spans="1:14">
      <c r="A1226" s="1">
        <v>41947</v>
      </c>
      <c r="B1226">
        <f>IFERROR(VLOOKUP($A1226,'BTC-Web'!$A$2:$H$10000,2,0),"")</f>
        <v>327.16101099999997</v>
      </c>
      <c r="C1226">
        <f>VLOOKUP(A1226,H_SPBTFDUE!$B$2:$C$5828,2,0)</f>
        <v>2.4592203595670794</v>
      </c>
      <c r="D1226" s="2">
        <f>D1225*(1-D$1+IF(AND(WEEKDAY($A1226)&lt;&gt;1,WEEKDAY($A1226)&lt;&gt;7),-VLOOKUP($A1226,ETF_OP_Fee!$G$5:$H$14,2,1),0))^($A1226-$A1225)*(1+2*(C1226/C1225-1))+IFERROR(VLOOKUP(A1226,BITXeom!$C$9:$D$100,2,0),0)</f>
        <v>0.50720209211925338</v>
      </c>
      <c r="F1226" s="2">
        <f>F1225*(1-F$1+IF(AND(WEEKDAY($A1226)&lt;&gt;1,WEEKDAY($A1226)&lt;&gt;7),-VLOOKUP($A1226,ETF_OP_Fee!$I$5:$J$14,2,1),0))^($A1226-$A1225)*(1+1*(B1226/B1225-1))</f>
        <v>0.22725048027343964</v>
      </c>
      <c r="G1226" s="9" t="str">
        <f>IFERROR(VLOOKUP(A1226,'BITO-IV'!$A$1:$J$10000,4,0),"")</f>
        <v/>
      </c>
      <c r="I1226">
        <f>ROW()</f>
        <v>1226</v>
      </c>
      <c r="J1226" t="str">
        <f t="shared" si="2"/>
        <v/>
      </c>
      <c r="K1226" t="str">
        <f t="shared" si="1"/>
        <v/>
      </c>
      <c r="M1226" t="str">
        <f t="shared" si="3"/>
        <v/>
      </c>
      <c r="N1226">
        <f>VLOOKUP(A1226,Tbills!$B$4:$C$10000,2,1)</f>
        <v>2.0001758241743106E-2</v>
      </c>
    </row>
    <row r="1227" spans="1:14">
      <c r="A1227" s="1">
        <v>41948</v>
      </c>
      <c r="B1227">
        <f>IFERROR(VLOOKUP($A1227,'BTC-Web'!$A$2:$H$10000,2,0),"")</f>
        <v>330.68301400000001</v>
      </c>
      <c r="C1227">
        <f>VLOOKUP(A1227,H_SPBTFDUE!$B$2:$C$5828,2,0)</f>
        <v>2.525875919615383</v>
      </c>
      <c r="D1227" s="2">
        <f>D1226*(1-D$1+IF(AND(WEEKDAY($A1227)&lt;&gt;1,WEEKDAY($A1227)&lt;&gt;7),-VLOOKUP($A1227,ETF_OP_Fee!$G$5:$H$14,2,1),0))^($A1227-$A1226)*(1+2*(C1227/C1226-1))+IFERROR(VLOOKUP(A1227,BITXeom!$C$9:$D$100,2,0),0)</f>
        <v>0.53463313018663883</v>
      </c>
      <c r="F1227" s="2">
        <f>F1226*(1-F$1+IF(AND(WEEKDAY($A1227)&lt;&gt;1,WEEKDAY($A1227)&lt;&gt;7),-VLOOKUP($A1227,ETF_OP_Fee!$I$5:$J$14,2,1),0))^($A1227-$A1226)*(1+1*(B1227/B1226-1))</f>
        <v>0.22969093296451887</v>
      </c>
      <c r="G1227" s="9" t="str">
        <f>IFERROR(VLOOKUP(A1227,'BITO-IV'!$A$1:$J$10000,4,0),"")</f>
        <v/>
      </c>
      <c r="I1227">
        <f>ROW()</f>
        <v>1227</v>
      </c>
      <c r="J1227" t="str">
        <f t="shared" si="2"/>
        <v/>
      </c>
      <c r="K1227" t="str">
        <f t="shared" si="1"/>
        <v/>
      </c>
      <c r="M1227" t="str">
        <f t="shared" si="3"/>
        <v/>
      </c>
      <c r="N1227">
        <f>VLOOKUP(A1227,Tbills!$B$4:$C$10000,2,1)</f>
        <v>2.0001758241743106E-2</v>
      </c>
    </row>
    <row r="1228" spans="1:14">
      <c r="A1228" s="1">
        <v>41949</v>
      </c>
      <c r="B1228">
        <f>IFERROR(VLOOKUP($A1228,'BTC-Web'!$A$2:$H$10000,2,0),"")</f>
        <v>339.45800800000001</v>
      </c>
      <c r="C1228">
        <f>VLOOKUP(A1228,H_SPBTFDUE!$B$2:$C$5828,2,0)</f>
        <v>2.598543889693822</v>
      </c>
      <c r="D1228" s="2">
        <f>D1227*(1-D$1+IF(AND(WEEKDAY($A1228)&lt;&gt;1,WEEKDAY($A1228)&lt;&gt;7),-VLOOKUP($A1228,ETF_OP_Fee!$G$5:$H$14,2,1),0))^($A1228-$A1227)*(1+2*(C1228/C1227-1))+IFERROR(VLOOKUP(A1228,BITXeom!$C$9:$D$100,2,0),0)</f>
        <v>0.56532791119529902</v>
      </c>
      <c r="F1228" s="2">
        <f>F1227*(1-F$1+IF(AND(WEEKDAY($A1228)&lt;&gt;1,WEEKDAY($A1228)&lt;&gt;7),-VLOOKUP($A1228,ETF_OP_Fee!$I$5:$J$14,2,1),0))^($A1228-$A1227)*(1+1*(B1228/B1227-1))</f>
        <v>0.23577986740053872</v>
      </c>
      <c r="G1228" s="9" t="str">
        <f>IFERROR(VLOOKUP(A1228,'BITO-IV'!$A$1:$J$10000,4,0),"")</f>
        <v/>
      </c>
      <c r="I1228">
        <f>ROW()</f>
        <v>1228</v>
      </c>
      <c r="J1228" t="str">
        <f t="shared" si="2"/>
        <v/>
      </c>
      <c r="K1228" t="str">
        <f t="shared" si="1"/>
        <v/>
      </c>
      <c r="M1228" t="str">
        <f t="shared" si="3"/>
        <v/>
      </c>
      <c r="N1228">
        <f>VLOOKUP(A1228,Tbills!$B$4:$C$10000,2,1)</f>
        <v>2.0001758241743106E-2</v>
      </c>
    </row>
    <row r="1229" spans="1:14">
      <c r="A1229" s="1">
        <v>41950</v>
      </c>
      <c r="B1229">
        <f>IFERROR(VLOOKUP($A1229,'BTC-Web'!$A$2:$H$10000,2,0),"")</f>
        <v>349.817993</v>
      </c>
      <c r="C1229">
        <f>VLOOKUP(A1229,H_SPBTFDUE!$B$2:$C$5828,2,0)</f>
        <v>2.5471125381811985</v>
      </c>
      <c r="D1229" s="2">
        <f>D1228*(1-D$1+IF(AND(WEEKDAY($A1229)&lt;&gt;1,WEEKDAY($A1229)&lt;&gt;7),-VLOOKUP($A1229,ETF_OP_Fee!$G$5:$H$14,2,1),0))^($A1229-$A1228)*(1+2*(C1229/C1228-1))+IFERROR(VLOOKUP(A1229,BITXeom!$C$9:$D$100,2,0),0)</f>
        <v>0.54288484104574519</v>
      </c>
      <c r="F1229" s="2">
        <f>F1228*(1-F$1+IF(AND(WEEKDAY($A1229)&lt;&gt;1,WEEKDAY($A1229)&lt;&gt;7),-VLOOKUP($A1229,ETF_OP_Fee!$I$5:$J$14,2,1),0))^($A1229-$A1228)*(1+1*(B1229/B1228-1))</f>
        <v>0.24296935502872377</v>
      </c>
      <c r="G1229" s="9" t="str">
        <f>IFERROR(VLOOKUP(A1229,'BITO-IV'!$A$1:$J$10000,4,0),"")</f>
        <v/>
      </c>
      <c r="I1229">
        <f>ROW()</f>
        <v>1229</v>
      </c>
      <c r="J1229" t="str">
        <f t="shared" si="2"/>
        <v/>
      </c>
      <c r="K1229" t="str">
        <f t="shared" si="1"/>
        <v/>
      </c>
      <c r="M1229" t="str">
        <f t="shared" si="3"/>
        <v/>
      </c>
      <c r="N1229">
        <f>VLOOKUP(A1229,Tbills!$B$4:$C$10000,2,1)</f>
        <v>2.0001758241743106E-2</v>
      </c>
    </row>
    <row r="1230" spans="1:14">
      <c r="A1230" s="1">
        <v>41953</v>
      </c>
      <c r="B1230">
        <f>IFERROR(VLOOKUP($A1230,'BTC-Web'!$A$2:$H$10000,2,0),"")</f>
        <v>362.26501500000001</v>
      </c>
      <c r="C1230">
        <f>VLOOKUP(A1230,H_SPBTFDUE!$B$2:$C$5828,2,0)</f>
        <v>2.7291478007372874</v>
      </c>
      <c r="D1230" s="2">
        <f>D1229*(1-D$1+IF(AND(WEEKDAY($A1230)&lt;&gt;1,WEEKDAY($A1230)&lt;&gt;7),-VLOOKUP($A1230,ETF_OP_Fee!$G$5:$H$14,2,1),0))^($A1230-$A1229)*(1+2*(C1230/C1229-1))+IFERROR(VLOOKUP(A1230,BITXeom!$C$9:$D$100,2,0),0)</f>
        <v>0.62026005440342302</v>
      </c>
      <c r="F1230" s="2">
        <f>F1229*(1-F$1+IF(AND(WEEKDAY($A1230)&lt;&gt;1,WEEKDAY($A1230)&lt;&gt;7),-VLOOKUP($A1230,ETF_OP_Fee!$I$5:$J$14,2,1),0))^($A1230-$A1229)*(1+1*(B1230/B1229-1))</f>
        <v>0.25159490433434256</v>
      </c>
      <c r="G1230" s="9" t="str">
        <f>IFERROR(VLOOKUP(A1230,'BITO-IV'!$A$1:$J$10000,4,0),"")</f>
        <v/>
      </c>
      <c r="I1230">
        <f>ROW()</f>
        <v>1230</v>
      </c>
      <c r="J1230" t="str">
        <f t="shared" si="2"/>
        <v/>
      </c>
      <c r="K1230" t="str">
        <f t="shared" si="1"/>
        <v/>
      </c>
      <c r="M1230" t="str">
        <f t="shared" si="3"/>
        <v/>
      </c>
      <c r="N1230">
        <f>VLOOKUP(A1230,Tbills!$B$4:$C$10000,2,1)</f>
        <v>2.4998241758260945E-2</v>
      </c>
    </row>
    <row r="1231" spans="1:14">
      <c r="A1231" s="1">
        <v>41954</v>
      </c>
      <c r="B1231">
        <f>IFERROR(VLOOKUP($A1231,'BTC-Web'!$A$2:$H$10000,2,0),"")</f>
        <v>365.85699499999998</v>
      </c>
      <c r="C1231">
        <f>VLOOKUP(A1231,H_SPBTFDUE!$B$2:$C$5828,2,0)</f>
        <v>2.7345833149683614</v>
      </c>
      <c r="D1231" s="2">
        <f>D1230*(1-D$1+IF(AND(WEEKDAY($A1231)&lt;&gt;1,WEEKDAY($A1231)&lt;&gt;7),-VLOOKUP($A1231,ETF_OP_Fee!$G$5:$H$14,2,1),0))^($A1231-$A1230)*(1+2*(C1231/C1230-1))+IFERROR(VLOOKUP(A1231,BITXeom!$C$9:$D$100,2,0),0)</f>
        <v>0.62265652361093426</v>
      </c>
      <c r="F1231" s="2">
        <f>F1230*(1-F$1+IF(AND(WEEKDAY($A1231)&lt;&gt;1,WEEKDAY($A1231)&lt;&gt;7),-VLOOKUP($A1231,ETF_OP_Fee!$I$5:$J$14,2,1),0))^($A1231-$A1230)*(1+1*(B1231/B1230-1))</f>
        <v>0.25408293951203553</v>
      </c>
      <c r="G1231" s="9" t="str">
        <f>IFERROR(VLOOKUP(A1231,'BITO-IV'!$A$1:$J$10000,4,0),"")</f>
        <v/>
      </c>
      <c r="I1231">
        <f>ROW()</f>
        <v>1231</v>
      </c>
      <c r="J1231" t="str">
        <f t="shared" si="2"/>
        <v/>
      </c>
      <c r="K1231" t="str">
        <f t="shared" si="1"/>
        <v/>
      </c>
      <c r="M1231" t="str">
        <f t="shared" si="3"/>
        <v/>
      </c>
      <c r="N1231">
        <f>VLOOKUP(A1231,Tbills!$B$4:$C$10000,2,1)</f>
        <v>2.4998241758260945E-2</v>
      </c>
    </row>
    <row r="1232" spans="1:14">
      <c r="A1232" s="1">
        <v>41955</v>
      </c>
      <c r="B1232">
        <f>IFERROR(VLOOKUP($A1232,'BTC-Web'!$A$2:$H$10000,2,0),"")</f>
        <v>367.98498499999999</v>
      </c>
      <c r="C1232">
        <f>VLOOKUP(A1232,H_SPBTFDUE!$B$2:$C$5828,2,0)</f>
        <v>3.1497644627275436</v>
      </c>
      <c r="D1232" s="2">
        <f>D1231*(1-D$1+IF(AND(WEEKDAY($A1232)&lt;&gt;1,WEEKDAY($A1232)&lt;&gt;7),-VLOOKUP($A1232,ETF_OP_Fee!$G$5:$H$14,2,1),0))^($A1232-$A1231)*(1+2*(C1232/C1231-1))+IFERROR(VLOOKUP(A1232,BITXeom!$C$9:$D$100,2,0),0)</f>
        <v>0.81163081943166016</v>
      </c>
      <c r="F1232" s="2">
        <f>F1231*(1-F$1+IF(AND(WEEKDAY($A1232)&lt;&gt;1,WEEKDAY($A1232)&lt;&gt;7),-VLOOKUP($A1232,ETF_OP_Fee!$I$5:$J$14,2,1),0))^($A1232-$A1231)*(1+1*(B1232/B1231-1))</f>
        <v>0.25555414939410981</v>
      </c>
      <c r="G1232" s="9" t="str">
        <f>IFERROR(VLOOKUP(A1232,'BITO-IV'!$A$1:$J$10000,4,0),"")</f>
        <v/>
      </c>
      <c r="I1232">
        <f>ROW()</f>
        <v>1232</v>
      </c>
      <c r="J1232" t="str">
        <f t="shared" si="2"/>
        <v/>
      </c>
      <c r="K1232" t="str">
        <f t="shared" si="1"/>
        <v/>
      </c>
      <c r="M1232" t="str">
        <f t="shared" si="3"/>
        <v/>
      </c>
      <c r="N1232">
        <f>VLOOKUP(A1232,Tbills!$B$4:$C$10000,2,1)</f>
        <v>2.4998241758260945E-2</v>
      </c>
    </row>
    <row r="1233" spans="1:14">
      <c r="A1233" s="1">
        <v>41956</v>
      </c>
      <c r="B1233">
        <f>IFERROR(VLOOKUP($A1233,'BTC-Web'!$A$2:$H$10000,2,0),"")</f>
        <v>427.27301</v>
      </c>
      <c r="C1233">
        <f>VLOOKUP(A1233,H_SPBTFDUE!$B$2:$C$5828,2,0)</f>
        <v>3.1284038985894917</v>
      </c>
      <c r="D1233" s="2">
        <f>D1232*(1-D$1+IF(AND(WEEKDAY($A1233)&lt;&gt;1,WEEKDAY($A1233)&lt;&gt;7),-VLOOKUP($A1233,ETF_OP_Fee!$G$5:$H$14,2,1),0))^($A1233-$A1232)*(1+2*(C1233/C1232-1))+IFERROR(VLOOKUP(A1233,BITXeom!$C$9:$D$100,2,0),0)</f>
        <v>0.80052702905954476</v>
      </c>
      <c r="F1233" s="2">
        <f>F1232*(1-F$1+IF(AND(WEEKDAY($A1233)&lt;&gt;1,WEEKDAY($A1233)&lt;&gt;7),-VLOOKUP($A1233,ETF_OP_Fee!$I$5:$J$14,2,1),0))^($A1233-$A1232)*(1+1*(B1233/B1232-1))</f>
        <v>0.29672011933288434</v>
      </c>
      <c r="G1233" s="9" t="str">
        <f>IFERROR(VLOOKUP(A1233,'BITO-IV'!$A$1:$J$10000,4,0),"")</f>
        <v/>
      </c>
      <c r="I1233">
        <f>ROW()</f>
        <v>1233</v>
      </c>
      <c r="J1233" t="str">
        <f t="shared" si="2"/>
        <v/>
      </c>
      <c r="K1233" t="str">
        <f t="shared" si="1"/>
        <v/>
      </c>
      <c r="M1233" t="str">
        <f t="shared" si="3"/>
        <v/>
      </c>
      <c r="N1233">
        <f>VLOOKUP(A1233,Tbills!$B$4:$C$10000,2,1)</f>
        <v>2.4998241758260945E-2</v>
      </c>
    </row>
    <row r="1234" spans="1:14">
      <c r="A1234" s="1">
        <v>41957</v>
      </c>
      <c r="B1234">
        <f>IFERROR(VLOOKUP($A1234,'BTC-Web'!$A$2:$H$10000,2,0),"")</f>
        <v>418.41699199999999</v>
      </c>
      <c r="C1234">
        <f>VLOOKUP(A1234,H_SPBTFDUE!$B$2:$C$5828,2,0)</f>
        <v>2.9576601906776374</v>
      </c>
      <c r="D1234" s="2">
        <f>D1233*(1-D$1+IF(AND(WEEKDAY($A1234)&lt;&gt;1,WEEKDAY($A1234)&lt;&gt;7),-VLOOKUP($A1234,ETF_OP_Fee!$G$5:$H$14,2,1),0))^($A1234-$A1233)*(1+2*(C1234/C1233-1))+IFERROR(VLOOKUP(A1234,BITXeom!$C$9:$D$100,2,0),0)</f>
        <v>0.71305884980354761</v>
      </c>
      <c r="F1234" s="2">
        <f>F1233*(1-F$1+IF(AND(WEEKDAY($A1234)&lt;&gt;1,WEEKDAY($A1234)&lt;&gt;7),-VLOOKUP($A1234,ETF_OP_Fee!$I$5:$J$14,2,1),0))^($A1234-$A1233)*(1+1*(B1234/B1233-1))</f>
        <v>0.29056248702548954</v>
      </c>
      <c r="G1234" s="9" t="str">
        <f>IFERROR(VLOOKUP(A1234,'BITO-IV'!$A$1:$J$10000,4,0),"")</f>
        <v/>
      </c>
      <c r="I1234">
        <f>ROW()</f>
        <v>1234</v>
      </c>
      <c r="J1234" t="str">
        <f t="shared" si="2"/>
        <v/>
      </c>
      <c r="K1234" t="str">
        <f t="shared" si="1"/>
        <v/>
      </c>
      <c r="M1234" t="str">
        <f t="shared" si="3"/>
        <v/>
      </c>
      <c r="N1234">
        <f>VLOOKUP(A1234,Tbills!$B$4:$C$10000,2,1)</f>
        <v>2.4998241758260945E-2</v>
      </c>
    </row>
    <row r="1235" spans="1:14">
      <c r="A1235" s="1">
        <v>41960</v>
      </c>
      <c r="B1235">
        <f>IFERROR(VLOOKUP($A1235,'BTC-Web'!$A$2:$H$10000,2,0),"")</f>
        <v>388.34899899999999</v>
      </c>
      <c r="C1235">
        <f>VLOOKUP(A1235,H_SPBTFDUE!$B$2:$C$5828,2,0)</f>
        <v>2.8799407420555361</v>
      </c>
      <c r="D1235" s="2">
        <f>D1234*(1-D$1+IF(AND(WEEKDAY($A1235)&lt;&gt;1,WEEKDAY($A1235)&lt;&gt;7),-VLOOKUP($A1235,ETF_OP_Fee!$G$5:$H$14,2,1),0))^($A1235-$A1234)*(1+2*(C1235/C1234-1))+IFERROR(VLOOKUP(A1235,BITXeom!$C$9:$D$100,2,0),0)</f>
        <v>0.67534275142133959</v>
      </c>
      <c r="F1235" s="2">
        <f>F1234*(1-F$1+IF(AND(WEEKDAY($A1235)&lt;&gt;1,WEEKDAY($A1235)&lt;&gt;7),-VLOOKUP($A1235,ETF_OP_Fee!$I$5:$J$14,2,1),0))^($A1235-$A1234)*(1+1*(B1235/B1234-1))</f>
        <v>0.26966122935406539</v>
      </c>
      <c r="G1235" s="9" t="str">
        <f>IFERROR(VLOOKUP(A1235,'BITO-IV'!$A$1:$J$10000,4,0),"")</f>
        <v/>
      </c>
      <c r="I1235">
        <f>ROW()</f>
        <v>1235</v>
      </c>
      <c r="J1235" t="str">
        <f t="shared" si="2"/>
        <v/>
      </c>
      <c r="K1235" t="str">
        <f t="shared" si="1"/>
        <v/>
      </c>
      <c r="M1235" t="str">
        <f t="shared" si="3"/>
        <v/>
      </c>
      <c r="N1235">
        <f>VLOOKUP(A1235,Tbills!$B$4:$C$10000,2,1)</f>
        <v>2.4998241758260945E-2</v>
      </c>
    </row>
    <row r="1236" spans="1:14">
      <c r="A1236" s="1">
        <v>41961</v>
      </c>
      <c r="B1236">
        <f>IFERROR(VLOOKUP($A1236,'BTC-Web'!$A$2:$H$10000,2,0),"")</f>
        <v>387.78500400000001</v>
      </c>
      <c r="C1236">
        <f>VLOOKUP(A1236,H_SPBTFDUE!$B$2:$C$5828,2,0)</f>
        <v>2.7888576354961412</v>
      </c>
      <c r="D1236" s="2">
        <f>D1235*(1-D$1+IF(AND(WEEKDAY($A1236)&lt;&gt;1,WEEKDAY($A1236)&lt;&gt;7),-VLOOKUP($A1236,ETF_OP_Fee!$G$5:$H$14,2,1),0))^($A1236-$A1235)*(1+2*(C1236/C1235-1))+IFERROR(VLOOKUP(A1236,BITXeom!$C$9:$D$100,2,0),0)</f>
        <v>0.63254959147530154</v>
      </c>
      <c r="F1236" s="2">
        <f>F1235*(1-F$1+IF(AND(WEEKDAY($A1236)&lt;&gt;1,WEEKDAY($A1236)&lt;&gt;7),-VLOOKUP($A1236,ETF_OP_Fee!$I$5:$J$14,2,1),0))^($A1236-$A1235)*(1+1*(B1236/B1235-1))</f>
        <v>0.26926259491571458</v>
      </c>
      <c r="G1236" s="9" t="str">
        <f>IFERROR(VLOOKUP(A1236,'BITO-IV'!$A$1:$J$10000,4,0),"")</f>
        <v/>
      </c>
      <c r="I1236">
        <f>ROW()</f>
        <v>1236</v>
      </c>
      <c r="J1236" t="str">
        <f t="shared" si="2"/>
        <v/>
      </c>
      <c r="K1236" t="str">
        <f t="shared" si="1"/>
        <v/>
      </c>
      <c r="M1236" t="str">
        <f t="shared" si="3"/>
        <v/>
      </c>
      <c r="N1236">
        <f>VLOOKUP(A1236,Tbills!$B$4:$C$10000,2,1)</f>
        <v>2.4998241758260945E-2</v>
      </c>
    </row>
    <row r="1237" spans="1:14">
      <c r="A1237" s="1">
        <v>41962</v>
      </c>
      <c r="B1237">
        <f>IFERROR(VLOOKUP($A1237,'BTC-Web'!$A$2:$H$10000,2,0),"")</f>
        <v>373.89599600000003</v>
      </c>
      <c r="C1237">
        <f>VLOOKUP(A1237,H_SPBTFDUE!$B$2:$C$5828,2,0)</f>
        <v>2.8283707069585469</v>
      </c>
      <c r="D1237" s="2">
        <f>D1236*(1-D$1+IF(AND(WEEKDAY($A1237)&lt;&gt;1,WEEKDAY($A1237)&lt;&gt;7),-VLOOKUP($A1237,ETF_OP_Fee!$G$5:$H$14,2,1),0))^($A1237-$A1236)*(1+2*(C1237/C1236-1))+IFERROR(VLOOKUP(A1237,BITXeom!$C$9:$D$100,2,0),0)</f>
        <v>0.65039623784676837</v>
      </c>
      <c r="F1237" s="2">
        <f>F1236*(1-F$1+IF(AND(WEEKDAY($A1237)&lt;&gt;1,WEEKDAY($A1237)&lt;&gt;7),-VLOOKUP($A1237,ETF_OP_Fee!$I$5:$J$14,2,1),0))^($A1237-$A1236)*(1+1*(B1237/B1236-1))</f>
        <v>0.2596118589772608</v>
      </c>
      <c r="G1237" s="9" t="str">
        <f>IFERROR(VLOOKUP(A1237,'BITO-IV'!$A$1:$J$10000,4,0),"")</f>
        <v/>
      </c>
      <c r="I1237">
        <f>ROW()</f>
        <v>1237</v>
      </c>
      <c r="J1237" t="str">
        <f t="shared" si="2"/>
        <v/>
      </c>
      <c r="K1237" t="str">
        <f t="shared" si="1"/>
        <v/>
      </c>
      <c r="M1237" t="str">
        <f t="shared" si="3"/>
        <v/>
      </c>
      <c r="N1237">
        <f>VLOOKUP(A1237,Tbills!$B$4:$C$10000,2,1)</f>
        <v>2.4998241758260945E-2</v>
      </c>
    </row>
    <row r="1238" spans="1:14">
      <c r="A1238" s="1">
        <v>41963</v>
      </c>
      <c r="B1238">
        <f>IFERROR(VLOOKUP($A1238,'BTC-Web'!$A$2:$H$10000,2,0),"")</f>
        <v>380.307007</v>
      </c>
      <c r="C1238">
        <f>VLOOKUP(A1238,H_SPBTFDUE!$B$2:$C$5828,2,0)</f>
        <v>2.6592377576163337</v>
      </c>
      <c r="D1238" s="2">
        <f>D1237*(1-D$1+IF(AND(WEEKDAY($A1238)&lt;&gt;1,WEEKDAY($A1238)&lt;&gt;7),-VLOOKUP($A1238,ETF_OP_Fee!$G$5:$H$14,2,1),0))^($A1238-$A1237)*(1+2*(C1238/C1237-1))+IFERROR(VLOOKUP(A1238,BITXeom!$C$9:$D$100,2,0),0)</f>
        <v>0.57254226955703058</v>
      </c>
      <c r="F1238" s="2">
        <f>F1237*(1-F$1+IF(AND(WEEKDAY($A1238)&lt;&gt;1,WEEKDAY($A1238)&lt;&gt;7),-VLOOKUP($A1238,ETF_OP_Fee!$I$5:$J$14,2,1),0))^($A1238-$A1237)*(1+1*(B1238/B1237-1))</f>
        <v>0.26405642313142158</v>
      </c>
      <c r="G1238" s="9" t="str">
        <f>IFERROR(VLOOKUP(A1238,'BITO-IV'!$A$1:$J$10000,4,0),"")</f>
        <v/>
      </c>
      <c r="I1238">
        <f>ROW()</f>
        <v>1238</v>
      </c>
      <c r="J1238" t="str">
        <f t="shared" si="2"/>
        <v/>
      </c>
      <c r="K1238" t="str">
        <f t="shared" si="1"/>
        <v/>
      </c>
      <c r="M1238" t="str">
        <f t="shared" si="3"/>
        <v/>
      </c>
      <c r="N1238">
        <f>VLOOKUP(A1238,Tbills!$B$4:$C$10000,2,1)</f>
        <v>2.4998241758260945E-2</v>
      </c>
    </row>
    <row r="1239" spans="1:14">
      <c r="A1239" s="1">
        <v>41964</v>
      </c>
      <c r="B1239">
        <f>IFERROR(VLOOKUP($A1239,'BTC-Web'!$A$2:$H$10000,2,0),"")</f>
        <v>357.87899800000002</v>
      </c>
      <c r="C1239">
        <f>VLOOKUP(A1239,H_SPBTFDUE!$B$2:$C$5828,2,0)</f>
        <v>2.6069862369215882</v>
      </c>
      <c r="D1239" s="2">
        <f>D1238*(1-D$1+IF(AND(WEEKDAY($A1239)&lt;&gt;1,WEEKDAY($A1239)&lt;&gt;7),-VLOOKUP($A1239,ETF_OP_Fee!$G$5:$H$14,2,1),0))^($A1239-$A1238)*(1+2*(C1239/C1238-1))+IFERROR(VLOOKUP(A1239,BITXeom!$C$9:$D$100,2,0),0)</f>
        <v>0.54997688241161136</v>
      </c>
      <c r="F1239" s="2">
        <f>F1238*(1-F$1+IF(AND(WEEKDAY($A1239)&lt;&gt;1,WEEKDAY($A1239)&lt;&gt;7),-VLOOKUP($A1239,ETF_OP_Fee!$I$5:$J$14,2,1),0))^($A1239-$A1238)*(1+1*(B1239/B1238-1))</f>
        <v>0.24847764251221913</v>
      </c>
      <c r="G1239" s="9" t="str">
        <f>IFERROR(VLOOKUP(A1239,'BITO-IV'!$A$1:$J$10000,4,0),"")</f>
        <v/>
      </c>
      <c r="I1239">
        <f>ROW()</f>
        <v>1239</v>
      </c>
      <c r="J1239" t="str">
        <f t="shared" si="2"/>
        <v/>
      </c>
      <c r="K1239" t="str">
        <f t="shared" si="1"/>
        <v/>
      </c>
      <c r="M1239" t="str">
        <f t="shared" si="3"/>
        <v/>
      </c>
      <c r="N1239">
        <f>VLOOKUP(A1239,Tbills!$B$4:$C$10000,2,1)</f>
        <v>2.4998241758260945E-2</v>
      </c>
    </row>
    <row r="1240" spans="1:14">
      <c r="A1240" s="1">
        <v>41967</v>
      </c>
      <c r="B1240">
        <f>IFERROR(VLOOKUP($A1240,'BTC-Web'!$A$2:$H$10000,2,0),"")</f>
        <v>366.94799799999998</v>
      </c>
      <c r="C1240">
        <f>VLOOKUP(A1240,H_SPBTFDUE!$B$2:$C$5828,2,0)</f>
        <v>2.8002881830016202</v>
      </c>
      <c r="D1240" s="2">
        <f>D1239*(1-D$1+IF(AND(WEEKDAY($A1240)&lt;&gt;1,WEEKDAY($A1240)&lt;&gt;7),-VLOOKUP($A1240,ETF_OP_Fee!$G$5:$H$14,2,1),0))^($A1240-$A1239)*(1+2*(C1240/C1239-1))+IFERROR(VLOOKUP(A1240,BITXeom!$C$9:$D$100,2,0),0)</f>
        <v>0.63131011853850294</v>
      </c>
      <c r="F1240" s="2">
        <f>F1239*(1-F$1+IF(AND(WEEKDAY($A1240)&lt;&gt;1,WEEKDAY($A1240)&lt;&gt;7),-VLOOKUP($A1240,ETF_OP_Fee!$I$5:$J$14,2,1),0))^($A1240-$A1239)*(1+1*(B1240/B1239-1))</f>
        <v>0.2547544135173675</v>
      </c>
      <c r="G1240" s="9" t="str">
        <f>IFERROR(VLOOKUP(A1240,'BITO-IV'!$A$1:$J$10000,4,0),"")</f>
        <v/>
      </c>
      <c r="I1240">
        <f>ROW()</f>
        <v>1240</v>
      </c>
      <c r="J1240" t="str">
        <f t="shared" si="2"/>
        <v/>
      </c>
      <c r="K1240" t="str">
        <f t="shared" si="1"/>
        <v/>
      </c>
      <c r="M1240" t="str">
        <f t="shared" si="3"/>
        <v/>
      </c>
      <c r="N1240">
        <f>VLOOKUP(A1240,Tbills!$B$4:$C$10000,2,1)</f>
        <v>1.978021978020179E-2</v>
      </c>
    </row>
    <row r="1241" spans="1:14">
      <c r="A1241" s="1">
        <v>41968</v>
      </c>
      <c r="B1241">
        <f>IFERROR(VLOOKUP($A1241,'BTC-Web'!$A$2:$H$10000,2,0),"")</f>
        <v>376.885986</v>
      </c>
      <c r="C1241">
        <f>VLOOKUP(A1241,H_SPBTFDUE!$B$2:$C$5828,2,0)</f>
        <v>2.7884428006435757</v>
      </c>
      <c r="D1241" s="2">
        <f>D1240*(1-D$1+IF(AND(WEEKDAY($A1241)&lt;&gt;1,WEEKDAY($A1241)&lt;&gt;7),-VLOOKUP($A1241,ETF_OP_Fee!$G$5:$H$14,2,1),0))^($A1241-$A1240)*(1+2*(C1241/C1240-1))+IFERROR(VLOOKUP(A1241,BITXeom!$C$9:$D$100,2,0),0)</f>
        <v>0.62589455948146078</v>
      </c>
      <c r="F1241" s="2">
        <f>F1240*(1-F$1+IF(AND(WEEKDAY($A1241)&lt;&gt;1,WEEKDAY($A1241)&lt;&gt;7),-VLOOKUP($A1241,ETF_OP_Fee!$I$5:$J$14,2,1),0))^($A1241-$A1240)*(1+1*(B1241/B1240-1))</f>
        <v>0.26164707225971851</v>
      </c>
      <c r="G1241" s="9" t="str">
        <f>IFERROR(VLOOKUP(A1241,'BITO-IV'!$A$1:$J$10000,4,0),"")</f>
        <v/>
      </c>
      <c r="I1241">
        <f>ROW()</f>
        <v>1241</v>
      </c>
      <c r="J1241" t="str">
        <f t="shared" si="2"/>
        <v/>
      </c>
      <c r="K1241" t="str">
        <f t="shared" si="1"/>
        <v/>
      </c>
      <c r="M1241" t="str">
        <f t="shared" si="3"/>
        <v/>
      </c>
      <c r="N1241">
        <f>VLOOKUP(A1241,Tbills!$B$4:$C$10000,2,1)</f>
        <v>1.978021978020179E-2</v>
      </c>
    </row>
    <row r="1242" spans="1:14">
      <c r="A1242" s="1">
        <v>41969</v>
      </c>
      <c r="B1242">
        <f>IFERROR(VLOOKUP($A1242,'BTC-Web'!$A$2:$H$10000,2,0),"")</f>
        <v>376.01901199999998</v>
      </c>
      <c r="C1242">
        <f>VLOOKUP(A1242,H_SPBTFDUE!$B$2:$C$5828,2,0)</f>
        <v>2.7362980022302805</v>
      </c>
      <c r="D1242" s="2">
        <f>D1241*(1-D$1+IF(AND(WEEKDAY($A1242)&lt;&gt;1,WEEKDAY($A1242)&lt;&gt;7),-VLOOKUP($A1242,ETF_OP_Fee!$G$5:$H$14,2,1),0))^($A1242-$A1241)*(1+2*(C1242/C1241-1))+IFERROR(VLOOKUP(A1242,BITXeom!$C$9:$D$100,2,0),0)</f>
        <v>0.60241388774013727</v>
      </c>
      <c r="F1242" s="2">
        <f>F1241*(1-F$1+IF(AND(WEEKDAY($A1242)&lt;&gt;1,WEEKDAY($A1242)&lt;&gt;7),-VLOOKUP($A1242,ETF_OP_Fee!$I$5:$J$14,2,1),0))^($A1242-$A1241)*(1+1*(B1242/B1241-1))</f>
        <v>0.26103839508964577</v>
      </c>
      <c r="G1242" s="9" t="str">
        <f>IFERROR(VLOOKUP(A1242,'BITO-IV'!$A$1:$J$10000,4,0),"")</f>
        <v/>
      </c>
      <c r="I1242">
        <f>ROW()</f>
        <v>1242</v>
      </c>
      <c r="J1242" t="str">
        <f t="shared" si="2"/>
        <v/>
      </c>
      <c r="K1242" t="str">
        <f t="shared" si="1"/>
        <v/>
      </c>
      <c r="M1242" t="str">
        <f t="shared" si="3"/>
        <v/>
      </c>
      <c r="N1242">
        <f>VLOOKUP(A1242,Tbills!$B$4:$C$10000,2,1)</f>
        <v>1.978021978020179E-2</v>
      </c>
    </row>
    <row r="1243" spans="1:14">
      <c r="A1243" s="1">
        <v>41971</v>
      </c>
      <c r="B1243">
        <f>IFERROR(VLOOKUP($A1243,'BTC-Web'!$A$2:$H$10000,2,0),"")</f>
        <v>369.37399299999998</v>
      </c>
      <c r="C1243">
        <f>VLOOKUP(A1243,H_SPBTFDUE!$B$2:$C$5828,2,0)</f>
        <v>2.7959950618242577</v>
      </c>
      <c r="D1243" s="2">
        <f>D1242*(1-D$1+IF(AND(WEEKDAY($A1243)&lt;&gt;1,WEEKDAY($A1243)&lt;&gt;7),-VLOOKUP($A1243,ETF_OP_Fee!$G$5:$H$14,2,1),0))^($A1243-$A1242)*(1+2*(C1243/C1242-1))+IFERROR(VLOOKUP(A1243,BITXeom!$C$9:$D$100,2,0),0)</f>
        <v>0.62854943793660578</v>
      </c>
      <c r="F1243" s="2">
        <f>F1242*(1-F$1+IF(AND(WEEKDAY($A1243)&lt;&gt;1,WEEKDAY($A1243)&lt;&gt;7),-VLOOKUP($A1243,ETF_OP_Fee!$I$5:$J$14,2,1),0))^($A1243-$A1242)*(1+1*(B1243/B1242-1))</f>
        <v>0.256411968927933</v>
      </c>
      <c r="G1243" s="9" t="str">
        <f>IFERROR(VLOOKUP(A1243,'BITO-IV'!$A$1:$J$10000,4,0),"")</f>
        <v/>
      </c>
      <c r="I1243">
        <f>ROW()</f>
        <v>1243</v>
      </c>
      <c r="J1243" t="str">
        <f t="shared" si="2"/>
        <v/>
      </c>
      <c r="K1243" t="str">
        <f t="shared" si="1"/>
        <v/>
      </c>
      <c r="M1243" t="str">
        <f t="shared" si="3"/>
        <v/>
      </c>
      <c r="N1243">
        <f>VLOOKUP(A1243,Tbills!$B$4:$C$10000,2,1)</f>
        <v>1.978021978020179E-2</v>
      </c>
    </row>
    <row r="1244" spans="1:14">
      <c r="A1244" s="1">
        <v>41974</v>
      </c>
      <c r="B1244">
        <f>IFERROR(VLOOKUP($A1244,'BTC-Web'!$A$2:$H$10000,2,0),"")</f>
        <v>378.24899299999998</v>
      </c>
      <c r="C1244">
        <f>VLOOKUP(A1244,H_SPBTFDUE!$B$2:$C$5828,2,0)</f>
        <v>2.8164703432622158</v>
      </c>
      <c r="D1244" s="2">
        <f>D1243*(1-D$1+IF(AND(WEEKDAY($A1244)&lt;&gt;1,WEEKDAY($A1244)&lt;&gt;7),-VLOOKUP($A1244,ETF_OP_Fee!$G$5:$H$14,2,1),0))^($A1244-$A1243)*(1+2*(C1244/C1243-1))+IFERROR(VLOOKUP(A1244,BITXeom!$C$9:$D$100,2,0),0)</f>
        <v>0.63752727506720142</v>
      </c>
      <c r="F1244" s="2">
        <f>F1243*(1-F$1+IF(AND(WEEKDAY($A1244)&lt;&gt;1,WEEKDAY($A1244)&lt;&gt;7),-VLOOKUP($A1244,ETF_OP_Fee!$I$5:$J$14,2,1),0))^($A1244-$A1243)*(1+1*(B1244/B1243-1))</f>
        <v>0.26255231302999615</v>
      </c>
      <c r="G1244" s="9" t="str">
        <f>IFERROR(VLOOKUP(A1244,'BITO-IV'!$A$1:$J$10000,4,0),"")</f>
        <v/>
      </c>
      <c r="I1244">
        <f>ROW()</f>
        <v>1244</v>
      </c>
      <c r="J1244" t="str">
        <f t="shared" si="2"/>
        <v/>
      </c>
      <c r="K1244" t="str">
        <f t="shared" si="1"/>
        <v/>
      </c>
      <c r="M1244" t="str">
        <f t="shared" si="3"/>
        <v/>
      </c>
      <c r="N1244">
        <f>VLOOKUP(A1244,Tbills!$B$4:$C$10000,2,1)</f>
        <v>2.4998241758260945E-2</v>
      </c>
    </row>
    <row r="1245" spans="1:14">
      <c r="A1245" s="1">
        <v>41975</v>
      </c>
      <c r="B1245">
        <f>IFERROR(VLOOKUP($A1245,'BTC-Web'!$A$2:$H$10000,2,0),"")</f>
        <v>379.25</v>
      </c>
      <c r="C1245">
        <f>VLOOKUP(A1245,H_SPBTFDUE!$B$2:$C$5828,2,0)</f>
        <v>2.8315346362883629</v>
      </c>
      <c r="D1245" s="2">
        <f>D1244*(1-D$1+IF(AND(WEEKDAY($A1245)&lt;&gt;1,WEEKDAY($A1245)&lt;&gt;7),-VLOOKUP($A1245,ETF_OP_Fee!$G$5:$H$14,2,1),0))^($A1245-$A1244)*(1+2*(C1245/C1244-1))+IFERROR(VLOOKUP(A1245,BITXeom!$C$9:$D$100,2,0),0)</f>
        <v>0.6442702939957019</v>
      </c>
      <c r="F1245" s="2">
        <f>F1244*(1-F$1+IF(AND(WEEKDAY($A1245)&lt;&gt;1,WEEKDAY($A1245)&lt;&gt;7),-VLOOKUP($A1245,ETF_OP_Fee!$I$5:$J$14,2,1),0))^($A1245-$A1244)*(1+1*(B1245/B1244-1))</f>
        <v>0.26324028598674148</v>
      </c>
      <c r="G1245" s="9" t="str">
        <f>IFERROR(VLOOKUP(A1245,'BITO-IV'!$A$1:$J$10000,4,0),"")</f>
        <v/>
      </c>
      <c r="I1245">
        <f>ROW()</f>
        <v>1245</v>
      </c>
      <c r="J1245" t="str">
        <f t="shared" si="2"/>
        <v/>
      </c>
      <c r="K1245" t="str">
        <f t="shared" si="1"/>
        <v/>
      </c>
      <c r="M1245" t="str">
        <f t="shared" si="3"/>
        <v/>
      </c>
      <c r="N1245">
        <f>VLOOKUP(A1245,Tbills!$B$4:$C$10000,2,1)</f>
        <v>2.4998241758260945E-2</v>
      </c>
    </row>
    <row r="1246" spans="1:14">
      <c r="A1246" s="1">
        <v>41976</v>
      </c>
      <c r="B1246">
        <f>IFERROR(VLOOKUP($A1246,'BTC-Web'!$A$2:$H$10000,2,0),"")</f>
        <v>381.72198500000002</v>
      </c>
      <c r="C1246">
        <f>VLOOKUP(A1246,H_SPBTFDUE!$B$2:$C$5828,2,0)</f>
        <v>2.7844052887669921</v>
      </c>
      <c r="D1246" s="2">
        <f>D1245*(1-D$1+IF(AND(WEEKDAY($A1246)&lt;&gt;1,WEEKDAY($A1246)&lt;&gt;7),-VLOOKUP($A1246,ETF_OP_Fee!$G$5:$H$14,2,1),0))^($A1246-$A1245)*(1+2*(C1246/C1245-1))+IFERROR(VLOOKUP(A1246,BITXeom!$C$9:$D$100,2,0),0)</f>
        <v>0.6227490127917209</v>
      </c>
      <c r="F1246" s="2">
        <f>F1245*(1-F$1+IF(AND(WEEKDAY($A1246)&lt;&gt;1,WEEKDAY($A1246)&lt;&gt;7),-VLOOKUP($A1246,ETF_OP_Fee!$I$5:$J$14,2,1),0))^($A1246-$A1245)*(1+1*(B1246/B1245-1))</f>
        <v>0.26494921330548926</v>
      </c>
      <c r="G1246" s="9" t="str">
        <f>IFERROR(VLOOKUP(A1246,'BITO-IV'!$A$1:$J$10000,4,0),"")</f>
        <v/>
      </c>
      <c r="I1246">
        <f>ROW()</f>
        <v>1246</v>
      </c>
      <c r="J1246" t="str">
        <f t="shared" si="2"/>
        <v/>
      </c>
      <c r="K1246" t="str">
        <f t="shared" si="1"/>
        <v/>
      </c>
      <c r="M1246" t="str">
        <f t="shared" si="3"/>
        <v/>
      </c>
      <c r="N1246">
        <f>VLOOKUP(A1246,Tbills!$B$4:$C$10000,2,1)</f>
        <v>2.4998241758260945E-2</v>
      </c>
    </row>
    <row r="1247" spans="1:14">
      <c r="A1247" s="1">
        <v>41977</v>
      </c>
      <c r="B1247">
        <f>IFERROR(VLOOKUP($A1247,'BTC-Web'!$A$2:$H$10000,2,0),"")</f>
        <v>375.71798699999999</v>
      </c>
      <c r="C1247">
        <f>VLOOKUP(A1247,H_SPBTFDUE!$B$2:$C$5828,2,0)</f>
        <v>2.7439611887106561</v>
      </c>
      <c r="D1247" s="2">
        <f>D1246*(1-D$1+IF(AND(WEEKDAY($A1247)&lt;&gt;1,WEEKDAY($A1247)&lt;&gt;7),-VLOOKUP($A1247,ETF_OP_Fee!$G$5:$H$14,2,1),0))^($A1247-$A1246)*(1+2*(C1247/C1246-1))+IFERROR(VLOOKUP(A1247,BITXeom!$C$9:$D$100,2,0),0)</f>
        <v>0.60458581769534625</v>
      </c>
      <c r="F1247" s="2">
        <f>F1246*(1-F$1+IF(AND(WEEKDAY($A1247)&lt;&gt;1,WEEKDAY($A1247)&lt;&gt;7),-VLOOKUP($A1247,ETF_OP_Fee!$I$5:$J$14,2,1),0))^($A1247-$A1246)*(1+1*(B1247/B1246-1))</f>
        <v>0.26077511399367576</v>
      </c>
      <c r="G1247" s="9" t="str">
        <f>IFERROR(VLOOKUP(A1247,'BITO-IV'!$A$1:$J$10000,4,0),"")</f>
        <v/>
      </c>
      <c r="I1247">
        <f>ROW()</f>
        <v>1247</v>
      </c>
      <c r="J1247" t="str">
        <f t="shared" si="2"/>
        <v/>
      </c>
      <c r="K1247" t="str">
        <f t="shared" si="1"/>
        <v/>
      </c>
      <c r="M1247" t="str">
        <f t="shared" si="3"/>
        <v/>
      </c>
      <c r="N1247">
        <f>VLOOKUP(A1247,Tbills!$B$4:$C$10000,2,1)</f>
        <v>2.4998241758260945E-2</v>
      </c>
    </row>
    <row r="1248" spans="1:14">
      <c r="A1248" s="1">
        <v>41978</v>
      </c>
      <c r="B1248">
        <f>IFERROR(VLOOKUP($A1248,'BTC-Web'!$A$2:$H$10000,2,0),"")</f>
        <v>369.44198599999999</v>
      </c>
      <c r="C1248">
        <f>VLOOKUP(A1248,H_SPBTFDUE!$B$2:$C$5828,2,0)</f>
        <v>2.7974848937986061</v>
      </c>
      <c r="D1248" s="2">
        <f>D1247*(1-D$1+IF(AND(WEEKDAY($A1248)&lt;&gt;1,WEEKDAY($A1248)&lt;&gt;7),-VLOOKUP($A1248,ETF_OP_Fee!$G$5:$H$14,2,1),0))^($A1248-$A1247)*(1+2*(C1248/C1247-1))+IFERROR(VLOOKUP(A1248,BITXeom!$C$9:$D$100,2,0),0)</f>
        <v>0.62809705447149167</v>
      </c>
      <c r="F1248" s="2">
        <f>F1247*(1-F$1+IF(AND(WEEKDAY($A1248)&lt;&gt;1,WEEKDAY($A1248)&lt;&gt;7),-VLOOKUP($A1248,ETF_OP_Fee!$I$5:$J$14,2,1),0))^($A1248-$A1247)*(1+1*(B1248/B1247-1))</f>
        <v>0.25641244719150641</v>
      </c>
      <c r="G1248" s="9" t="str">
        <f>IFERROR(VLOOKUP(A1248,'BITO-IV'!$A$1:$J$10000,4,0),"")</f>
        <v/>
      </c>
      <c r="I1248">
        <f>ROW()</f>
        <v>1248</v>
      </c>
      <c r="J1248" t="str">
        <f t="shared" si="2"/>
        <v/>
      </c>
      <c r="K1248" t="str">
        <f t="shared" si="1"/>
        <v/>
      </c>
      <c r="M1248" t="str">
        <f t="shared" si="3"/>
        <v/>
      </c>
      <c r="N1248">
        <f>VLOOKUP(A1248,Tbills!$B$4:$C$10000,2,1)</f>
        <v>2.4998241758260945E-2</v>
      </c>
    </row>
    <row r="1249" spans="1:14">
      <c r="A1249" s="1">
        <v>41981</v>
      </c>
      <c r="B1249">
        <f>IFERROR(VLOOKUP($A1249,'BTC-Web'!$A$2:$H$10000,2,0),"")</f>
        <v>374.96499599999999</v>
      </c>
      <c r="C1249">
        <f>VLOOKUP(A1249,H_SPBTFDUE!$B$2:$C$5828,2,0)</f>
        <v>2.6862376617228172</v>
      </c>
      <c r="D1249" s="2">
        <f>D1248*(1-D$1+IF(AND(WEEKDAY($A1249)&lt;&gt;1,WEEKDAY($A1249)&lt;&gt;7),-VLOOKUP($A1249,ETF_OP_Fee!$G$5:$H$14,2,1),0))^($A1249-$A1248)*(1+2*(C1249/C1248-1))+IFERROR(VLOOKUP(A1249,BITXeom!$C$9:$D$100,2,0),0)</f>
        <v>0.57793545938926916</v>
      </c>
      <c r="F1249" s="2">
        <f>F1248*(1-F$1+IF(AND(WEEKDAY($A1249)&lt;&gt;1,WEEKDAY($A1249)&lt;&gt;7),-VLOOKUP($A1249,ETF_OP_Fee!$I$5:$J$14,2,1),0))^($A1249-$A1248)*(1+1*(B1249/B1248-1))</f>
        <v>0.26022539074518253</v>
      </c>
      <c r="G1249" s="9" t="str">
        <f>IFERROR(VLOOKUP(A1249,'BITO-IV'!$A$1:$J$10000,4,0),"")</f>
        <v/>
      </c>
      <c r="I1249">
        <f>ROW()</f>
        <v>1249</v>
      </c>
      <c r="J1249" t="str">
        <f t="shared" si="2"/>
        <v/>
      </c>
      <c r="K1249" t="str">
        <f t="shared" si="1"/>
        <v/>
      </c>
      <c r="M1249" t="str">
        <f t="shared" si="3"/>
        <v/>
      </c>
      <c r="N1249">
        <f>VLOOKUP(A1249,Tbills!$B$4:$C$10000,2,1)</f>
        <v>2.4998241758260945E-2</v>
      </c>
    </row>
    <row r="1250" spans="1:14">
      <c r="A1250" s="1">
        <v>41982</v>
      </c>
      <c r="B1250">
        <f>IFERROR(VLOOKUP($A1250,'BTC-Web'!$A$2:$H$10000,2,0),"")</f>
        <v>361.89498900000001</v>
      </c>
      <c r="C1250">
        <f>VLOOKUP(A1250,H_SPBTFDUE!$B$2:$C$5828,2,0)</f>
        <v>2.6140200855154392</v>
      </c>
      <c r="D1250" s="2">
        <f>D1249*(1-D$1+IF(AND(WEEKDAY($A1250)&lt;&gt;1,WEEKDAY($A1250)&lt;&gt;7),-VLOOKUP($A1250,ETF_OP_Fee!$G$5:$H$14,2,1),0))^($A1250-$A1249)*(1+2*(C1250/C1249-1))+IFERROR(VLOOKUP(A1250,BITXeom!$C$9:$D$100,2,0),0)</f>
        <v>0.5467955235245523</v>
      </c>
      <c r="F1250" s="2">
        <f>F1249*(1-F$1+IF(AND(WEEKDAY($A1250)&lt;&gt;1,WEEKDAY($A1250)&lt;&gt;7),-VLOOKUP($A1250,ETF_OP_Fee!$I$5:$J$14,2,1),0))^($A1250-$A1249)*(1+1*(B1250/B1249-1))</f>
        <v>0.25114828001236611</v>
      </c>
      <c r="G1250" s="9" t="str">
        <f>IFERROR(VLOOKUP(A1250,'BITO-IV'!$A$1:$J$10000,4,0),"")</f>
        <v/>
      </c>
      <c r="I1250">
        <f>ROW()</f>
        <v>1250</v>
      </c>
      <c r="J1250" t="str">
        <f t="shared" si="2"/>
        <v/>
      </c>
      <c r="K1250" t="str">
        <f t="shared" si="1"/>
        <v/>
      </c>
      <c r="M1250" t="str">
        <f t="shared" si="3"/>
        <v/>
      </c>
      <c r="N1250">
        <f>VLOOKUP(A1250,Tbills!$B$4:$C$10000,2,1)</f>
        <v>2.4998241758260945E-2</v>
      </c>
    </row>
    <row r="1251" spans="1:14">
      <c r="A1251" s="1">
        <v>41983</v>
      </c>
      <c r="B1251">
        <f>IFERROR(VLOOKUP($A1251,'BTC-Web'!$A$2:$H$10000,2,0),"")</f>
        <v>352.20498700000002</v>
      </c>
      <c r="C1251">
        <f>VLOOKUP(A1251,H_SPBTFDUE!$B$2:$C$5828,2,0)</f>
        <v>2.570287681091326</v>
      </c>
      <c r="D1251" s="2">
        <f>D1250*(1-D$1+IF(AND(WEEKDAY($A1251)&lt;&gt;1,WEEKDAY($A1251)&lt;&gt;7),-VLOOKUP($A1251,ETF_OP_Fee!$G$5:$H$14,2,1),0))^($A1251-$A1250)*(1+2*(C1251/C1250-1))+IFERROR(VLOOKUP(A1251,BITXeom!$C$9:$D$100,2,0),0)</f>
        <v>0.52843682313929474</v>
      </c>
      <c r="F1251" s="2">
        <f>F1250*(1-F$1+IF(AND(WEEKDAY($A1251)&lt;&gt;1,WEEKDAY($A1251)&lt;&gt;7),-VLOOKUP($A1251,ETF_OP_Fee!$I$5:$J$14,2,1),0))^($A1251-$A1250)*(1+1*(B1251/B1250-1))</f>
        <v>0.24441724012318516</v>
      </c>
      <c r="G1251" s="9" t="str">
        <f>IFERROR(VLOOKUP(A1251,'BITO-IV'!$A$1:$J$10000,4,0),"")</f>
        <v/>
      </c>
      <c r="I1251">
        <f>ROW()</f>
        <v>1251</v>
      </c>
      <c r="J1251" t="str">
        <f t="shared" si="2"/>
        <v/>
      </c>
      <c r="K1251" t="str">
        <f t="shared" si="1"/>
        <v/>
      </c>
      <c r="M1251" t="str">
        <f t="shared" si="3"/>
        <v/>
      </c>
      <c r="N1251">
        <f>VLOOKUP(A1251,Tbills!$B$4:$C$10000,2,1)</f>
        <v>2.4998241758260945E-2</v>
      </c>
    </row>
    <row r="1252" spans="1:14">
      <c r="A1252" s="1">
        <v>41984</v>
      </c>
      <c r="B1252">
        <f>IFERROR(VLOOKUP($A1252,'BTC-Web'!$A$2:$H$10000,2,0),"")</f>
        <v>344.33999599999999</v>
      </c>
      <c r="C1252">
        <f>VLOOKUP(A1252,H_SPBTFDUE!$B$2:$C$5828,2,0)</f>
        <v>2.600735490928221</v>
      </c>
      <c r="D1252" s="2">
        <f>D1251*(1-D$1+IF(AND(WEEKDAY($A1252)&lt;&gt;1,WEEKDAY($A1252)&lt;&gt;7),-VLOOKUP($A1252,ETF_OP_Fee!$G$5:$H$14,2,1),0))^($A1252-$A1251)*(1+2*(C1252/C1251-1))+IFERROR(VLOOKUP(A1252,BITXeom!$C$9:$D$100,2,0),0)</f>
        <v>0.5408921530028854</v>
      </c>
      <c r="F1252" s="2">
        <f>F1251*(1-F$1+IF(AND(WEEKDAY($A1252)&lt;&gt;1,WEEKDAY($A1252)&lt;&gt;7),-VLOOKUP($A1252,ETF_OP_Fee!$I$5:$J$14,2,1),0))^($A1252-$A1251)*(1+1*(B1252/B1251-1))</f>
        <v>0.23895300764751648</v>
      </c>
      <c r="G1252" s="9" t="str">
        <f>IFERROR(VLOOKUP(A1252,'BITO-IV'!$A$1:$J$10000,4,0),"")</f>
        <v/>
      </c>
      <c r="I1252">
        <f>ROW()</f>
        <v>1252</v>
      </c>
      <c r="J1252" t="str">
        <f t="shared" si="2"/>
        <v/>
      </c>
      <c r="K1252" t="str">
        <f t="shared" si="1"/>
        <v/>
      </c>
      <c r="M1252" t="str">
        <f t="shared" si="3"/>
        <v/>
      </c>
      <c r="N1252">
        <f>VLOOKUP(A1252,Tbills!$B$4:$C$10000,2,1)</f>
        <v>2.4998241758260945E-2</v>
      </c>
    </row>
    <row r="1253" spans="1:14">
      <c r="A1253" s="1">
        <v>41985</v>
      </c>
      <c r="B1253">
        <f>IFERROR(VLOOKUP($A1253,'BTC-Web'!$A$2:$H$10000,2,0),"")</f>
        <v>350.83300800000001</v>
      </c>
      <c r="C1253">
        <f>VLOOKUP(A1253,H_SPBTFDUE!$B$2:$C$5828,2,0)</f>
        <v>2.6155573393684834</v>
      </c>
      <c r="D1253" s="2">
        <f>D1252*(1-D$1+IF(AND(WEEKDAY($A1253)&lt;&gt;1,WEEKDAY($A1253)&lt;&gt;7),-VLOOKUP($A1253,ETF_OP_Fee!$G$5:$H$14,2,1),0))^($A1253-$A1252)*(1+2*(C1253/C1252-1))+IFERROR(VLOOKUP(A1253,BITXeom!$C$9:$D$100,2,0),0)</f>
        <v>0.54699215136616397</v>
      </c>
      <c r="F1253" s="2">
        <f>F1252*(1-F$1+IF(AND(WEEKDAY($A1253)&lt;&gt;1,WEEKDAY($A1253)&lt;&gt;7),-VLOOKUP($A1253,ETF_OP_Fee!$I$5:$J$14,2,1),0))^($A1253-$A1252)*(1+1*(B1253/B1252-1))</f>
        <v>0.2434524640558399</v>
      </c>
      <c r="G1253" s="9" t="str">
        <f>IFERROR(VLOOKUP(A1253,'BITO-IV'!$A$1:$J$10000,4,0),"")</f>
        <v/>
      </c>
      <c r="I1253">
        <f>ROW()</f>
        <v>1253</v>
      </c>
      <c r="J1253" t="str">
        <f t="shared" si="2"/>
        <v/>
      </c>
      <c r="K1253" t="str">
        <f t="shared" si="1"/>
        <v/>
      </c>
      <c r="M1253" t="str">
        <f t="shared" si="3"/>
        <v/>
      </c>
      <c r="N1253">
        <f>VLOOKUP(A1253,Tbills!$B$4:$C$10000,2,1)</f>
        <v>2.4998241758260945E-2</v>
      </c>
    </row>
    <row r="1254" spans="1:14">
      <c r="A1254" s="1">
        <v>41988</v>
      </c>
      <c r="B1254">
        <f>IFERROR(VLOOKUP($A1254,'BTC-Web'!$A$2:$H$10000,2,0),"")</f>
        <v>351.36099200000001</v>
      </c>
      <c r="C1254">
        <f>VLOOKUP(A1254,H_SPBTFDUE!$B$2:$C$5828,2,0)</f>
        <v>2.5618752406805894</v>
      </c>
      <c r="D1254" s="2">
        <f>D1253*(1-D$1+IF(AND(WEEKDAY($A1254)&lt;&gt;1,WEEKDAY($A1254)&lt;&gt;7),-VLOOKUP($A1254,ETF_OP_Fee!$G$5:$H$14,2,1),0))^($A1254-$A1253)*(1+2*(C1254/C1253-1))+IFERROR(VLOOKUP(A1254,BITXeom!$C$9:$D$100,2,0),0)</f>
        <v>0.52435153196916762</v>
      </c>
      <c r="F1254" s="2">
        <f>F1253*(1-F$1+IF(AND(WEEKDAY($A1254)&lt;&gt;1,WEEKDAY($A1254)&lt;&gt;7),-VLOOKUP($A1254,ETF_OP_Fee!$I$5:$J$14,2,1),0))^($A1254-$A1253)*(1+1*(B1254/B1253-1))</f>
        <v>0.2437998089453981</v>
      </c>
      <c r="G1254" s="9" t="str">
        <f>IFERROR(VLOOKUP(A1254,'BITO-IV'!$A$1:$J$10000,4,0),"")</f>
        <v/>
      </c>
      <c r="I1254">
        <f>ROW()</f>
        <v>1254</v>
      </c>
      <c r="J1254" t="str">
        <f t="shared" si="2"/>
        <v/>
      </c>
      <c r="K1254" t="str">
        <f t="shared" si="1"/>
        <v/>
      </c>
      <c r="M1254" t="str">
        <f t="shared" si="3"/>
        <v/>
      </c>
      <c r="N1254">
        <f>VLOOKUP(A1254,Tbills!$B$4:$C$10000,2,1)</f>
        <v>3.4999120879132498E-2</v>
      </c>
    </row>
    <row r="1255" spans="1:14">
      <c r="A1255" s="1">
        <v>41989</v>
      </c>
      <c r="B1255">
        <f>IFERROR(VLOOKUP($A1255,'BTC-Web'!$A$2:$H$10000,2,0),"")</f>
        <v>345.67300399999999</v>
      </c>
      <c r="C1255">
        <f>VLOOKUP(A1255,H_SPBTFDUE!$B$2:$C$5828,2,0)</f>
        <v>2.4259656618256642</v>
      </c>
      <c r="D1255" s="2">
        <f>D1254*(1-D$1+IF(AND(WEEKDAY($A1255)&lt;&gt;1,WEEKDAY($A1255)&lt;&gt;7),-VLOOKUP($A1255,ETF_OP_Fee!$G$5:$H$14,2,1),0))^($A1255-$A1254)*(1+2*(C1255/C1254-1))+IFERROR(VLOOKUP(A1255,BITXeom!$C$9:$D$100,2,0),0)</f>
        <v>0.46866111509259856</v>
      </c>
      <c r="F1255" s="2">
        <f>F1254*(1-F$1+IF(AND(WEEKDAY($A1255)&lt;&gt;1,WEEKDAY($A1255)&lt;&gt;7),-VLOOKUP($A1255,ETF_OP_Fee!$I$5:$J$14,2,1),0))^($A1255-$A1254)*(1+1*(B1255/B1254-1))</f>
        <v>0.2398468264614779</v>
      </c>
      <c r="G1255" s="9" t="str">
        <f>IFERROR(VLOOKUP(A1255,'BITO-IV'!$A$1:$J$10000,4,0),"")</f>
        <v/>
      </c>
      <c r="I1255">
        <f>ROW()</f>
        <v>1255</v>
      </c>
      <c r="J1255" t="str">
        <f t="shared" si="2"/>
        <v/>
      </c>
      <c r="K1255" t="str">
        <f t="shared" si="1"/>
        <v/>
      </c>
      <c r="M1255" t="str">
        <f t="shared" si="3"/>
        <v/>
      </c>
      <c r="N1255">
        <f>VLOOKUP(A1255,Tbills!$B$4:$C$10000,2,1)</f>
        <v>3.4999120879132498E-2</v>
      </c>
    </row>
    <row r="1256" spans="1:14">
      <c r="A1256" s="1">
        <v>41990</v>
      </c>
      <c r="B1256">
        <f>IFERROR(VLOOKUP($A1256,'BTC-Web'!$A$2:$H$10000,2,0),"")</f>
        <v>326.85501099999999</v>
      </c>
      <c r="C1256">
        <f>VLOOKUP(A1256,H_SPBTFDUE!$B$2:$C$5828,2,0)</f>
        <v>2.3716561905101825</v>
      </c>
      <c r="D1256" s="2">
        <f>D1255*(1-D$1+IF(AND(WEEKDAY($A1256)&lt;&gt;1,WEEKDAY($A1256)&lt;&gt;7),-VLOOKUP($A1256,ETF_OP_Fee!$G$5:$H$14,2,1),0))^($A1256-$A1255)*(1+2*(C1256/C1255-1))+IFERROR(VLOOKUP(A1256,BITXeom!$C$9:$D$100,2,0),0)</f>
        <v>0.4476241692824024</v>
      </c>
      <c r="F1256" s="2">
        <f>F1255*(1-F$1+IF(AND(WEEKDAY($A1256)&lt;&gt;1,WEEKDAY($A1256)&lt;&gt;7),-VLOOKUP($A1256,ETF_OP_Fee!$I$5:$J$14,2,1),0))^($A1256-$A1255)*(1+1*(B1256/B1255-1))</f>
        <v>0.22678397147844626</v>
      </c>
      <c r="G1256" s="9" t="str">
        <f>IFERROR(VLOOKUP(A1256,'BITO-IV'!$A$1:$J$10000,4,0),"")</f>
        <v/>
      </c>
      <c r="I1256">
        <f>ROW()</f>
        <v>1256</v>
      </c>
      <c r="J1256" t="str">
        <f t="shared" si="2"/>
        <v/>
      </c>
      <c r="K1256" t="str">
        <f t="shared" ref="K1256:K1319" si="4">IF($A1256&gt;=$J$2,F1256*K$4,"")</f>
        <v/>
      </c>
      <c r="M1256" t="str">
        <f t="shared" si="3"/>
        <v/>
      </c>
      <c r="N1256">
        <f>VLOOKUP(A1256,Tbills!$B$4:$C$10000,2,1)</f>
        <v>3.4999120879132498E-2</v>
      </c>
    </row>
    <row r="1257" spans="1:14">
      <c r="A1257" s="1">
        <v>41991</v>
      </c>
      <c r="B1257">
        <f>IFERROR(VLOOKUP($A1257,'BTC-Web'!$A$2:$H$10000,2,0),"")</f>
        <v>319.78500400000001</v>
      </c>
      <c r="C1257">
        <f>VLOOKUP(A1257,H_SPBTFDUE!$B$2:$C$5828,2,0)</f>
        <v>2.309244993728087</v>
      </c>
      <c r="D1257" s="2">
        <f>D1256*(1-D$1+IF(AND(WEEKDAY($A1257)&lt;&gt;1,WEEKDAY($A1257)&lt;&gt;7),-VLOOKUP($A1257,ETF_OP_Fee!$G$5:$H$14,2,1),0))^($A1257-$A1256)*(1+2*(C1257/C1256-1))+IFERROR(VLOOKUP(A1257,BITXeom!$C$9:$D$100,2,0),0)</f>
        <v>0.4240147682776349</v>
      </c>
      <c r="F1257" s="2">
        <f>F1256*(1-F$1+IF(AND(WEEKDAY($A1257)&lt;&gt;1,WEEKDAY($A1257)&lt;&gt;7),-VLOOKUP($A1257,ETF_OP_Fee!$I$5:$J$14,2,1),0))^($A1257-$A1256)*(1+1*(B1257/B1256-1))</f>
        <v>0.22187276689638918</v>
      </c>
      <c r="G1257" s="9" t="str">
        <f>IFERROR(VLOOKUP(A1257,'BITO-IV'!$A$1:$J$10000,4,0),"")</f>
        <v/>
      </c>
      <c r="I1257">
        <f>ROW()</f>
        <v>1257</v>
      </c>
      <c r="J1257" t="str">
        <f t="shared" ref="J1257:J1320" si="5">IF($A1257&gt;=$J$2,B1257*J$4,"")</f>
        <v/>
      </c>
      <c r="K1257" t="str">
        <f t="shared" si="4"/>
        <v/>
      </c>
      <c r="M1257" t="str">
        <f t="shared" ref="M1257:M1320" si="6">IF($A1257&gt;=$J$2,D1257*M$4,"")</f>
        <v/>
      </c>
      <c r="N1257">
        <f>VLOOKUP(A1257,Tbills!$B$4:$C$10000,2,1)</f>
        <v>3.4999120879132498E-2</v>
      </c>
    </row>
    <row r="1258" spans="1:14">
      <c r="A1258" s="1">
        <v>41992</v>
      </c>
      <c r="B1258">
        <f>IFERROR(VLOOKUP($A1258,'BTC-Web'!$A$2:$H$10000,2,0),"")</f>
        <v>311.17898600000001</v>
      </c>
      <c r="C1258">
        <f>VLOOKUP(A1258,H_SPBTFDUE!$B$2:$C$5828,2,0)</f>
        <v>2.3568014091507217</v>
      </c>
      <c r="D1258" s="2">
        <f>D1257*(1-D$1+IF(AND(WEEKDAY($A1258)&lt;&gt;1,WEEKDAY($A1258)&lt;&gt;7),-VLOOKUP($A1258,ETF_OP_Fee!$G$5:$H$14,2,1),0))^($A1258-$A1257)*(1+2*(C1258/C1257-1))+IFERROR(VLOOKUP(A1258,BITXeom!$C$9:$D$100,2,0),0)</f>
        <v>0.44142640930516064</v>
      </c>
      <c r="F1258" s="2">
        <f>F1257*(1-F$1+IF(AND(WEEKDAY($A1258)&lt;&gt;1,WEEKDAY($A1258)&lt;&gt;7),-VLOOKUP($A1258,ETF_OP_Fee!$I$5:$J$14,2,1),0))^($A1258-$A1257)*(1+1*(B1258/B1257-1))</f>
        <v>0.21589613262965571</v>
      </c>
      <c r="G1258" s="9" t="str">
        <f>IFERROR(VLOOKUP(A1258,'BITO-IV'!$A$1:$J$10000,4,0),"")</f>
        <v/>
      </c>
      <c r="I1258">
        <f>ROW()</f>
        <v>1258</v>
      </c>
      <c r="J1258" t="str">
        <f t="shared" si="5"/>
        <v/>
      </c>
      <c r="K1258" t="str">
        <f t="shared" si="4"/>
        <v/>
      </c>
      <c r="M1258" t="str">
        <f t="shared" si="6"/>
        <v/>
      </c>
      <c r="N1258">
        <f>VLOOKUP(A1258,Tbills!$B$4:$C$10000,2,1)</f>
        <v>3.4999120879132498E-2</v>
      </c>
    </row>
    <row r="1259" spans="1:14">
      <c r="A1259" s="1">
        <v>41995</v>
      </c>
      <c r="B1259">
        <f>IFERROR(VLOOKUP($A1259,'BTC-Web'!$A$2:$H$10000,2,0),"")</f>
        <v>321.067993</v>
      </c>
      <c r="C1259">
        <f>VLOOKUP(A1259,H_SPBTFDUE!$B$2:$C$5828,2,0)</f>
        <v>2.4606717754026497</v>
      </c>
      <c r="D1259" s="2">
        <f>D1258*(1-D$1+IF(AND(WEEKDAY($A1259)&lt;&gt;1,WEEKDAY($A1259)&lt;&gt;7),-VLOOKUP($A1259,ETF_OP_Fee!$G$5:$H$14,2,1),0))^($A1259-$A1258)*(1+2*(C1259/C1258-1))+IFERROR(VLOOKUP(A1259,BITXeom!$C$9:$D$100,2,0),0)</f>
        <v>0.48016431249990982</v>
      </c>
      <c r="F1259" s="2">
        <f>F1258*(1-F$1+IF(AND(WEEKDAY($A1259)&lt;&gt;1,WEEKDAY($A1259)&lt;&gt;7),-VLOOKUP($A1259,ETF_OP_Fee!$I$5:$J$14,2,1),0))^($A1259-$A1258)*(1+1*(B1259/B1258-1))</f>
        <v>0.22273973760894211</v>
      </c>
      <c r="G1259" s="9" t="str">
        <f>IFERROR(VLOOKUP(A1259,'BITO-IV'!$A$1:$J$10000,4,0),"")</f>
        <v/>
      </c>
      <c r="I1259">
        <f>ROW()</f>
        <v>1259</v>
      </c>
      <c r="J1259" t="str">
        <f t="shared" si="5"/>
        <v/>
      </c>
      <c r="K1259" t="str">
        <f t="shared" si="4"/>
        <v/>
      </c>
      <c r="M1259" t="str">
        <f t="shared" si="6"/>
        <v/>
      </c>
      <c r="N1259">
        <f>VLOOKUP(A1259,Tbills!$B$4:$C$10000,2,1)</f>
        <v>5.4395604395611148E-2</v>
      </c>
    </row>
    <row r="1260" spans="1:14">
      <c r="A1260" s="1">
        <v>41996</v>
      </c>
      <c r="B1260">
        <f>IFERROR(VLOOKUP($A1260,'BTC-Web'!$A$2:$H$10000,2,0),"")</f>
        <v>332.016998</v>
      </c>
      <c r="C1260">
        <f>VLOOKUP(A1260,H_SPBTFDUE!$B$2:$C$5828,2,0)</f>
        <v>2.4803167128486781</v>
      </c>
      <c r="D1260" s="2">
        <f>D1259*(1-D$1+IF(AND(WEEKDAY($A1260)&lt;&gt;1,WEEKDAY($A1260)&lt;&gt;7),-VLOOKUP($A1260,ETF_OP_Fee!$G$5:$H$14,2,1),0))^($A1260-$A1259)*(1+2*(C1260/C1259-1))+IFERROR(VLOOKUP(A1260,BITXeom!$C$9:$D$100,2,0),0)</f>
        <v>0.48777302142757695</v>
      </c>
      <c r="F1260" s="2">
        <f>F1259*(1-F$1+IF(AND(WEEKDAY($A1260)&lt;&gt;1,WEEKDAY($A1260)&lt;&gt;7),-VLOOKUP($A1260,ETF_OP_Fee!$I$5:$J$14,2,1),0))^($A1260-$A1259)*(1+1*(B1260/B1259-1))</f>
        <v>0.23032957446572463</v>
      </c>
      <c r="G1260" s="9" t="str">
        <f>IFERROR(VLOOKUP(A1260,'BITO-IV'!$A$1:$J$10000,4,0),"")</f>
        <v/>
      </c>
      <c r="I1260">
        <f>ROW()</f>
        <v>1260</v>
      </c>
      <c r="J1260" t="str">
        <f t="shared" si="5"/>
        <v/>
      </c>
      <c r="K1260" t="str">
        <f t="shared" si="4"/>
        <v/>
      </c>
      <c r="M1260" t="str">
        <f t="shared" si="6"/>
        <v/>
      </c>
      <c r="N1260">
        <f>VLOOKUP(A1260,Tbills!$B$4:$C$10000,2,1)</f>
        <v>5.4395604395611148E-2</v>
      </c>
    </row>
    <row r="1261" spans="1:14">
      <c r="A1261" s="1">
        <v>41997</v>
      </c>
      <c r="B1261">
        <f>IFERROR(VLOOKUP($A1261,'BTC-Web'!$A$2:$H$10000,2,0),"")</f>
        <v>334.38501000000002</v>
      </c>
      <c r="C1261">
        <f>VLOOKUP(A1261,H_SPBTFDUE!$B$2:$C$5828,2,0)</f>
        <v>2.3908024068813036</v>
      </c>
      <c r="D1261" s="2">
        <f>D1260*(1-D$1+IF(AND(WEEKDAY($A1261)&lt;&gt;1,WEEKDAY($A1261)&lt;&gt;7),-VLOOKUP($A1261,ETF_OP_Fee!$G$5:$H$14,2,1),0))^($A1261-$A1260)*(1+2*(C1261/C1260-1))+IFERROR(VLOOKUP(A1261,BITXeom!$C$9:$D$100,2,0),0)</f>
        <v>0.45251175634216306</v>
      </c>
      <c r="F1261" s="2">
        <f>F1260*(1-F$1+IF(AND(WEEKDAY($A1261)&lt;&gt;1,WEEKDAY($A1261)&lt;&gt;7),-VLOOKUP($A1261,ETF_OP_Fee!$I$5:$J$14,2,1),0))^($A1261-$A1260)*(1+1*(B1261/B1260-1))</f>
        <v>0.23196629367521288</v>
      </c>
      <c r="G1261" s="9" t="str">
        <f>IFERROR(VLOOKUP(A1261,'BITO-IV'!$A$1:$J$10000,4,0),"")</f>
        <v/>
      </c>
      <c r="I1261">
        <f>ROW()</f>
        <v>1261</v>
      </c>
      <c r="J1261" t="str">
        <f t="shared" si="5"/>
        <v/>
      </c>
      <c r="K1261" t="str">
        <f t="shared" si="4"/>
        <v/>
      </c>
      <c r="M1261" t="str">
        <f t="shared" si="6"/>
        <v/>
      </c>
      <c r="N1261">
        <f>VLOOKUP(A1261,Tbills!$B$4:$C$10000,2,1)</f>
        <v>5.4395604395611148E-2</v>
      </c>
    </row>
    <row r="1262" spans="1:14">
      <c r="A1262" s="1">
        <v>41999</v>
      </c>
      <c r="B1262">
        <f>IFERROR(VLOOKUP($A1262,'BTC-Web'!$A$2:$H$10000,2,0),"")</f>
        <v>319.15200800000002</v>
      </c>
      <c r="C1262">
        <f>VLOOKUP(A1262,H_SPBTFDUE!$B$2:$C$5828,2,0)</f>
        <v>2.4304942000063749</v>
      </c>
      <c r="D1262" s="2">
        <f>D1261*(1-D$1+IF(AND(WEEKDAY($A1262)&lt;&gt;1,WEEKDAY($A1262)&lt;&gt;7),-VLOOKUP($A1262,ETF_OP_Fee!$G$5:$H$14,2,1),0))^($A1262-$A1261)*(1+2*(C1262/C1261-1))+IFERROR(VLOOKUP(A1262,BITXeom!$C$9:$D$100,2,0),0)</f>
        <v>0.46742540629671231</v>
      </c>
      <c r="F1262" s="2">
        <f>F1261*(1-F$1+IF(AND(WEEKDAY($A1262)&lt;&gt;1,WEEKDAY($A1262)&lt;&gt;7),-VLOOKUP($A1262,ETF_OP_Fee!$I$5:$J$14,2,1),0))^($A1262-$A1261)*(1+1*(B1262/B1261-1))</f>
        <v>0.22138748001263578</v>
      </c>
      <c r="G1262" s="9" t="str">
        <f>IFERROR(VLOOKUP(A1262,'BITO-IV'!$A$1:$J$10000,4,0),"")</f>
        <v/>
      </c>
      <c r="I1262">
        <f>ROW()</f>
        <v>1262</v>
      </c>
      <c r="J1262" t="str">
        <f t="shared" si="5"/>
        <v/>
      </c>
      <c r="K1262" t="str">
        <f t="shared" si="4"/>
        <v/>
      </c>
      <c r="M1262" t="str">
        <f t="shared" si="6"/>
        <v/>
      </c>
      <c r="N1262">
        <f>VLOOKUP(A1262,Tbills!$B$4:$C$10000,2,1)</f>
        <v>5.4395604395611148E-2</v>
      </c>
    </row>
    <row r="1263" spans="1:14">
      <c r="A1263" s="1">
        <v>42002</v>
      </c>
      <c r="B1263">
        <f>IFERROR(VLOOKUP($A1263,'BTC-Web'!$A$2:$H$10000,2,0),"")</f>
        <v>317.70098899999999</v>
      </c>
      <c r="C1263">
        <f>VLOOKUP(A1263,H_SPBTFDUE!$B$2:$C$5828,2,0)</f>
        <v>2.317168866109875</v>
      </c>
      <c r="D1263" s="2">
        <f>D1262*(1-D$1+IF(AND(WEEKDAY($A1263)&lt;&gt;1,WEEKDAY($A1263)&lt;&gt;7),-VLOOKUP($A1263,ETF_OP_Fee!$G$5:$H$14,2,1),0))^($A1263-$A1262)*(1+2*(C1263/C1262-1))+IFERROR(VLOOKUP(A1263,BITXeom!$C$9:$D$100,2,0),0)</f>
        <v>0.42368510680525923</v>
      </c>
      <c r="F1263" s="2">
        <f>F1262*(1-F$1+IF(AND(WEEKDAY($A1263)&lt;&gt;1,WEEKDAY($A1263)&lt;&gt;7),-VLOOKUP($A1263,ETF_OP_Fee!$I$5:$J$14,2,1),0))^($A1263-$A1262)*(1+1*(B1263/B1262-1))</f>
        <v>0.2203637383429683</v>
      </c>
      <c r="G1263" s="9" t="str">
        <f>IFERROR(VLOOKUP(A1263,'BITO-IV'!$A$1:$J$10000,4,0),"")</f>
        <v/>
      </c>
      <c r="I1263">
        <f>ROW()</f>
        <v>1263</v>
      </c>
      <c r="J1263" t="str">
        <f t="shared" si="5"/>
        <v/>
      </c>
      <c r="K1263" t="str">
        <f t="shared" si="4"/>
        <v/>
      </c>
      <c r="M1263" t="str">
        <f t="shared" si="6"/>
        <v/>
      </c>
      <c r="N1263">
        <f>VLOOKUP(A1263,Tbills!$B$4:$C$10000,2,1)</f>
        <v>3.9560439560459806E-2</v>
      </c>
    </row>
    <row r="1264" spans="1:14">
      <c r="A1264" s="1">
        <v>42003</v>
      </c>
      <c r="B1264">
        <f>IFERROR(VLOOKUP($A1264,'BTC-Web'!$A$2:$H$10000,2,0),"")</f>
        <v>312.71899400000001</v>
      </c>
      <c r="C1264">
        <f>VLOOKUP(A1264,H_SPBTFDUE!$B$2:$C$5828,2,0)</f>
        <v>2.3025895472673783</v>
      </c>
      <c r="D1264" s="2">
        <f>D1263*(1-D$1+IF(AND(WEEKDAY($A1264)&lt;&gt;1,WEEKDAY($A1264)&lt;&gt;7),-VLOOKUP($A1264,ETF_OP_Fee!$G$5:$H$14,2,1),0))^($A1264-$A1263)*(1+2*(C1264/C1263-1))+IFERROR(VLOOKUP(A1264,BITXeom!$C$9:$D$100,2,0),0)</f>
        <v>0.41830370735549105</v>
      </c>
      <c r="F1264" s="2">
        <f>F1263*(1-F$1+IF(AND(WEEKDAY($A1264)&lt;&gt;1,WEEKDAY($A1264)&lt;&gt;7),-VLOOKUP($A1264,ETF_OP_Fee!$I$5:$J$14,2,1),0))^($A1264-$A1263)*(1+1*(B1264/B1263-1))</f>
        <v>0.21690248175652832</v>
      </c>
      <c r="G1264" s="9" t="str">
        <f>IFERROR(VLOOKUP(A1264,'BITO-IV'!$A$1:$J$10000,4,0),"")</f>
        <v/>
      </c>
      <c r="I1264">
        <f>ROW()</f>
        <v>1264</v>
      </c>
      <c r="J1264" t="str">
        <f t="shared" si="5"/>
        <v/>
      </c>
      <c r="K1264" t="str">
        <f t="shared" si="4"/>
        <v/>
      </c>
      <c r="M1264" t="str">
        <f t="shared" si="6"/>
        <v/>
      </c>
      <c r="N1264">
        <f>VLOOKUP(A1264,Tbills!$B$4:$C$10000,2,1)</f>
        <v>3.9560439560459806E-2</v>
      </c>
    </row>
    <row r="1265" spans="1:14">
      <c r="A1265" s="1">
        <v>42004</v>
      </c>
      <c r="B1265">
        <f>IFERROR(VLOOKUP($A1265,'BTC-Web'!$A$2:$H$10000,2,0),"")</f>
        <v>310.91400099999998</v>
      </c>
      <c r="C1265">
        <f>VLOOKUP(A1265,H_SPBTFDUE!$B$2:$C$5828,2,0)</f>
        <v>2.3724069803614021</v>
      </c>
      <c r="D1265" s="2">
        <f>D1264*(1-D$1+IF(AND(WEEKDAY($A1265)&lt;&gt;1,WEEKDAY($A1265)&lt;&gt;7),-VLOOKUP($A1265,ETF_OP_Fee!$G$5:$H$14,2,1),0))^($A1265-$A1264)*(1+2*(C1265/C1264-1))+IFERROR(VLOOKUP(A1265,BITXeom!$C$9:$D$100,2,0),0)</f>
        <v>0.44361782855995374</v>
      </c>
      <c r="F1265" s="2">
        <f>F1264*(1-F$1+IF(AND(WEEKDAY($A1265)&lt;&gt;1,WEEKDAY($A1265)&lt;&gt;7),-VLOOKUP($A1265,ETF_OP_Fee!$I$5:$J$14,2,1),0))^($A1265-$A1264)*(1+1*(B1265/B1264-1))</f>
        <v>0.21564492239846358</v>
      </c>
      <c r="G1265" s="9" t="str">
        <f>IFERROR(VLOOKUP(A1265,'BITO-IV'!$A$1:$J$10000,4,0),"")</f>
        <v/>
      </c>
      <c r="I1265">
        <f>ROW()</f>
        <v>1265</v>
      </c>
      <c r="J1265" t="str">
        <f t="shared" si="5"/>
        <v/>
      </c>
      <c r="K1265" t="str">
        <f t="shared" si="4"/>
        <v/>
      </c>
      <c r="M1265" t="str">
        <f t="shared" si="6"/>
        <v/>
      </c>
      <c r="N1265">
        <f>VLOOKUP(A1265,Tbills!$B$4:$C$10000,2,1)</f>
        <v>3.9560439560459806E-2</v>
      </c>
    </row>
    <row r="1266" spans="1:14">
      <c r="A1266" s="1">
        <v>42006</v>
      </c>
      <c r="B1266">
        <f>IFERROR(VLOOKUP($A1266,'BTC-Web'!$A$2:$H$10000,2,0),"")</f>
        <v>314.07900999999998</v>
      </c>
      <c r="C1266">
        <f>VLOOKUP(A1266,H_SPBTFDUE!$B$2:$C$5828,2,0)</f>
        <v>2.3339077247213522</v>
      </c>
      <c r="D1266" s="2">
        <f>D1265*(1-D$1+IF(AND(WEEKDAY($A1266)&lt;&gt;1,WEEKDAY($A1266)&lt;&gt;7),-VLOOKUP($A1266,ETF_OP_Fee!$G$5:$H$14,2,1),0))^($A1266-$A1265)*(1+2*(C1266/C1265-1))+IFERROR(VLOOKUP(A1266,BITXeom!$C$9:$D$100,2,0),0)</f>
        <v>0.42911752886628995</v>
      </c>
      <c r="F1266" s="2">
        <f>F1265*(1-F$1+IF(AND(WEEKDAY($A1266)&lt;&gt;1,WEEKDAY($A1266)&lt;&gt;7),-VLOOKUP($A1266,ETF_OP_Fee!$I$5:$J$14,2,1),0))^($A1266-$A1265)*(1+1*(B1266/B1265-1))</f>
        <v>0.21782878197510219</v>
      </c>
      <c r="G1266" s="9" t="str">
        <f>IFERROR(VLOOKUP(A1266,'BITO-IV'!$A$1:$J$10000,4,0),"")</f>
        <v/>
      </c>
      <c r="I1266">
        <f>ROW()</f>
        <v>1266</v>
      </c>
      <c r="J1266" t="str">
        <f t="shared" si="5"/>
        <v/>
      </c>
      <c r="K1266" t="str">
        <f t="shared" si="4"/>
        <v/>
      </c>
      <c r="M1266" t="str">
        <f t="shared" si="6"/>
        <v/>
      </c>
      <c r="N1266">
        <f>VLOOKUP(A1266,Tbills!$B$4:$C$10000,2,1)</f>
        <v>3.9560439560459806E-2</v>
      </c>
    </row>
    <row r="1267" spans="1:14">
      <c r="A1267" s="1">
        <v>42009</v>
      </c>
      <c r="B1267">
        <f>IFERROR(VLOOKUP($A1267,'BTC-Web'!$A$2:$H$10000,2,0),"")</f>
        <v>265.08401500000002</v>
      </c>
      <c r="C1267">
        <f>VLOOKUP(A1267,H_SPBTFDUE!$B$2:$C$5828,2,0)</f>
        <v>2.033178801227931</v>
      </c>
      <c r="D1267" s="2">
        <f>D1266*(1-D$1+IF(AND(WEEKDAY($A1267)&lt;&gt;1,WEEKDAY($A1267)&lt;&gt;7),-VLOOKUP($A1267,ETF_OP_Fee!$G$5:$H$14,2,1),0))^($A1267-$A1266)*(1+2*(C1267/C1266-1))+IFERROR(VLOOKUP(A1267,BITXeom!$C$9:$D$100,2,0),0)</f>
        <v>0.31841826241229876</v>
      </c>
      <c r="F1267" s="2">
        <f>F1266*(1-F$1+IF(AND(WEEKDAY($A1267)&lt;&gt;1,WEEKDAY($A1267)&lt;&gt;7),-VLOOKUP($A1267,ETF_OP_Fee!$I$5:$J$14,2,1),0))^($A1267-$A1266)*(1+1*(B1267/B1266-1))</f>
        <v>0.18383405988028848</v>
      </c>
      <c r="G1267" s="9" t="str">
        <f>IFERROR(VLOOKUP(A1267,'BITO-IV'!$A$1:$J$10000,4,0),"")</f>
        <v/>
      </c>
      <c r="I1267">
        <f>ROW()</f>
        <v>1267</v>
      </c>
      <c r="J1267" t="str">
        <f t="shared" si="5"/>
        <v/>
      </c>
      <c r="K1267" t="str">
        <f t="shared" si="4"/>
        <v/>
      </c>
      <c r="M1267" t="str">
        <f t="shared" si="6"/>
        <v/>
      </c>
      <c r="N1267">
        <f>VLOOKUP(A1267,Tbills!$B$4:$C$10000,2,1)</f>
        <v>2.9998681318668605E-2</v>
      </c>
    </row>
    <row r="1268" spans="1:14">
      <c r="A1268" s="1">
        <v>42010</v>
      </c>
      <c r="B1268">
        <f>IFERROR(VLOOKUP($A1268,'BTC-Web'!$A$2:$H$10000,2,0),"")</f>
        <v>274.61099200000001</v>
      </c>
      <c r="C1268">
        <f>VLOOKUP(A1268,H_SPBTFDUE!$B$2:$C$5828,2,0)</f>
        <v>2.1197353600604365</v>
      </c>
      <c r="D1268" s="2">
        <f>D1267*(1-D$1+IF(AND(WEEKDAY($A1268)&lt;&gt;1,WEEKDAY($A1268)&lt;&gt;7),-VLOOKUP($A1268,ETF_OP_Fee!$G$5:$H$14,2,1),0))^($A1268-$A1267)*(1+2*(C1268/C1267-1))+IFERROR(VLOOKUP(A1268,BITXeom!$C$9:$D$100,2,0),0)</f>
        <v>0.34548850959096078</v>
      </c>
      <c r="F1268" s="2">
        <f>F1267*(1-F$1+IF(AND(WEEKDAY($A1268)&lt;&gt;1,WEEKDAY($A1268)&lt;&gt;7),-VLOOKUP($A1268,ETF_OP_Fee!$I$5:$J$14,2,1),0))^($A1268-$A1267)*(1+1*(B1268/B1267-1))</f>
        <v>0.19043600048772955</v>
      </c>
      <c r="G1268" s="9" t="str">
        <f>IFERROR(VLOOKUP(A1268,'BITO-IV'!$A$1:$J$10000,4,0),"")</f>
        <v/>
      </c>
      <c r="I1268">
        <f>ROW()</f>
        <v>1268</v>
      </c>
      <c r="J1268" t="str">
        <f t="shared" si="5"/>
        <v/>
      </c>
      <c r="K1268" t="str">
        <f t="shared" si="4"/>
        <v/>
      </c>
      <c r="M1268" t="str">
        <f t="shared" si="6"/>
        <v/>
      </c>
      <c r="N1268">
        <f>VLOOKUP(A1268,Tbills!$B$4:$C$10000,2,1)</f>
        <v>2.9998681318668605E-2</v>
      </c>
    </row>
    <row r="1269" spans="1:14">
      <c r="A1269" s="1">
        <v>42011</v>
      </c>
      <c r="B1269">
        <f>IFERROR(VLOOKUP($A1269,'BTC-Web'!$A$2:$H$10000,2,0),"")</f>
        <v>286.07699600000001</v>
      </c>
      <c r="C1269">
        <f>VLOOKUP(A1269,H_SPBTFDUE!$B$2:$C$5828,2,0)</f>
        <v>2.1798534837305596</v>
      </c>
      <c r="D1269" s="2">
        <f>D1268*(1-D$1+IF(AND(WEEKDAY($A1269)&lt;&gt;1,WEEKDAY($A1269)&lt;&gt;7),-VLOOKUP($A1269,ETF_OP_Fee!$G$5:$H$14,2,1),0))^($A1269-$A1268)*(1+2*(C1269/C1268-1))+IFERROR(VLOOKUP(A1269,BITXeom!$C$9:$D$100,2,0),0)</f>
        <v>0.36504189941900178</v>
      </c>
      <c r="F1269" s="2">
        <f>F1268*(1-F$1+IF(AND(WEEKDAY($A1269)&lt;&gt;1,WEEKDAY($A1269)&lt;&gt;7),-VLOOKUP($A1269,ETF_OP_Fee!$I$5:$J$14,2,1),0))^($A1269-$A1268)*(1+1*(B1269/B1268-1))</f>
        <v>0.19838223006698266</v>
      </c>
      <c r="G1269" s="9" t="str">
        <f>IFERROR(VLOOKUP(A1269,'BITO-IV'!$A$1:$J$10000,4,0),"")</f>
        <v/>
      </c>
      <c r="I1269">
        <f>ROW()</f>
        <v>1269</v>
      </c>
      <c r="J1269" t="str">
        <f t="shared" si="5"/>
        <v/>
      </c>
      <c r="K1269" t="str">
        <f t="shared" si="4"/>
        <v/>
      </c>
      <c r="M1269" t="str">
        <f t="shared" si="6"/>
        <v/>
      </c>
      <c r="N1269">
        <f>VLOOKUP(A1269,Tbills!$B$4:$C$10000,2,1)</f>
        <v>2.9998681318668605E-2</v>
      </c>
    </row>
    <row r="1270" spans="1:14">
      <c r="A1270" s="1">
        <v>42012</v>
      </c>
      <c r="B1270">
        <f>IFERROR(VLOOKUP($A1270,'BTC-Web'!$A$2:$H$10000,2,0),"")</f>
        <v>294.13501000000002</v>
      </c>
      <c r="C1270">
        <f>VLOOKUP(A1270,H_SPBTFDUE!$B$2:$C$5828,2,0)</f>
        <v>2.0982376541107586</v>
      </c>
      <c r="D1270" s="2">
        <f>D1269*(1-D$1+IF(AND(WEEKDAY($A1270)&lt;&gt;1,WEEKDAY($A1270)&lt;&gt;7),-VLOOKUP($A1270,ETF_OP_Fee!$G$5:$H$14,2,1),0))^($A1270-$A1269)*(1+2*(C1270/C1269-1))+IFERROR(VLOOKUP(A1270,BITXeom!$C$9:$D$100,2,0),0)</f>
        <v>0.33766660630922568</v>
      </c>
      <c r="F1270" s="2">
        <f>F1269*(1-F$1+IF(AND(WEEKDAY($A1270)&lt;&gt;1,WEEKDAY($A1270)&lt;&gt;7),-VLOOKUP($A1270,ETF_OP_Fee!$I$5:$J$14,2,1),0))^($A1270-$A1269)*(1+1*(B1270/B1269-1))</f>
        <v>0.20396481126281302</v>
      </c>
      <c r="G1270" s="9" t="str">
        <f>IFERROR(VLOOKUP(A1270,'BITO-IV'!$A$1:$J$10000,4,0),"")</f>
        <v/>
      </c>
      <c r="I1270">
        <f>ROW()</f>
        <v>1270</v>
      </c>
      <c r="J1270" t="str">
        <f t="shared" si="5"/>
        <v/>
      </c>
      <c r="K1270" t="str">
        <f t="shared" si="4"/>
        <v/>
      </c>
      <c r="M1270" t="str">
        <f t="shared" si="6"/>
        <v/>
      </c>
      <c r="N1270">
        <f>VLOOKUP(A1270,Tbills!$B$4:$C$10000,2,1)</f>
        <v>2.9998681318668605E-2</v>
      </c>
    </row>
    <row r="1271" spans="1:14">
      <c r="A1271" s="1">
        <v>42013</v>
      </c>
      <c r="B1271">
        <f>IFERROR(VLOOKUP($A1271,'BTC-Web'!$A$2:$H$10000,2,0),"")</f>
        <v>282.38299599999999</v>
      </c>
      <c r="C1271">
        <f>VLOOKUP(A1271,H_SPBTFDUE!$B$2:$C$5828,2,0)</f>
        <v>2.1502804931814392</v>
      </c>
      <c r="D1271" s="2">
        <f>D1270*(1-D$1+IF(AND(WEEKDAY($A1271)&lt;&gt;1,WEEKDAY($A1271)&lt;&gt;7),-VLOOKUP($A1271,ETF_OP_Fee!$G$5:$H$14,2,1),0))^($A1271-$A1270)*(1+2*(C1271/C1270-1))+IFERROR(VLOOKUP(A1271,BITXeom!$C$9:$D$100,2,0),0)</f>
        <v>0.35437473788301121</v>
      </c>
      <c r="F1271" s="2">
        <f>F1270*(1-F$1+IF(AND(WEEKDAY($A1271)&lt;&gt;1,WEEKDAY($A1271)&lt;&gt;7),-VLOOKUP($A1271,ETF_OP_Fee!$I$5:$J$14,2,1),0))^($A1271-$A1270)*(1+1*(B1271/B1270-1))</f>
        <v>0.19581040490192986</v>
      </c>
      <c r="G1271" s="9" t="str">
        <f>IFERROR(VLOOKUP(A1271,'BITO-IV'!$A$1:$J$10000,4,0),"")</f>
        <v/>
      </c>
      <c r="I1271">
        <f>ROW()</f>
        <v>1271</v>
      </c>
      <c r="J1271" t="str">
        <f t="shared" si="5"/>
        <v/>
      </c>
      <c r="K1271" t="str">
        <f t="shared" si="4"/>
        <v/>
      </c>
      <c r="M1271" t="str">
        <f t="shared" si="6"/>
        <v/>
      </c>
      <c r="N1271">
        <f>VLOOKUP(A1271,Tbills!$B$4:$C$10000,2,1)</f>
        <v>2.9998681318668605E-2</v>
      </c>
    </row>
    <row r="1272" spans="1:14">
      <c r="A1272" s="1">
        <v>42016</v>
      </c>
      <c r="B1272">
        <f>IFERROR(VLOOKUP($A1272,'BTC-Web'!$A$2:$H$10000,2,0),"")</f>
        <v>266.14599600000003</v>
      </c>
      <c r="C1272">
        <f>VLOOKUP(A1272,H_SPBTFDUE!$B$2:$C$5828,2,0)</f>
        <v>1.9826178323333763</v>
      </c>
      <c r="D1272" s="2">
        <f>D1271*(1-D$1+IF(AND(WEEKDAY($A1272)&lt;&gt;1,WEEKDAY($A1272)&lt;&gt;7),-VLOOKUP($A1272,ETF_OP_Fee!$G$5:$H$14,2,1),0))^($A1272-$A1271)*(1+2*(C1272/C1271-1))+IFERROR(VLOOKUP(A1272,BITXeom!$C$9:$D$100,2,0),0)</f>
        <v>0.29900486740331506</v>
      </c>
      <c r="F1272" s="2">
        <f>F1271*(1-F$1+IF(AND(WEEKDAY($A1272)&lt;&gt;1,WEEKDAY($A1272)&lt;&gt;7),-VLOOKUP($A1272,ETF_OP_Fee!$I$5:$J$14,2,1),0))^($A1272-$A1271)*(1+1*(B1272/B1271-1))</f>
        <v>0.18453691226589619</v>
      </c>
      <c r="G1272" s="9" t="str">
        <f>IFERROR(VLOOKUP(A1272,'BITO-IV'!$A$1:$J$10000,4,0),"")</f>
        <v/>
      </c>
      <c r="I1272">
        <f>ROW()</f>
        <v>1272</v>
      </c>
      <c r="J1272" t="str">
        <f t="shared" si="5"/>
        <v/>
      </c>
      <c r="K1272" t="str">
        <f t="shared" si="4"/>
        <v/>
      </c>
      <c r="M1272" t="str">
        <f t="shared" si="6"/>
        <v/>
      </c>
      <c r="N1272">
        <f>VLOOKUP(A1272,Tbills!$B$4:$C$10000,2,1)</f>
        <v>2.4998241758260945E-2</v>
      </c>
    </row>
    <row r="1273" spans="1:14">
      <c r="A1273" s="1">
        <v>42017</v>
      </c>
      <c r="B1273">
        <f>IFERROR(VLOOKUP($A1273,'BTC-Web'!$A$2:$H$10000,2,0),"")</f>
        <v>267.39401199999998</v>
      </c>
      <c r="C1273">
        <f>VLOOKUP(A1273,H_SPBTFDUE!$B$2:$C$5828,2,0)</f>
        <v>1.6719363328758758</v>
      </c>
      <c r="D1273" s="2">
        <f>D1272*(1-D$1+IF(AND(WEEKDAY($A1273)&lt;&gt;1,WEEKDAY($A1273)&lt;&gt;7),-VLOOKUP($A1273,ETF_OP_Fee!$G$5:$H$14,2,1),0))^($A1273-$A1272)*(1+2*(C1273/C1272-1))+IFERROR(VLOOKUP(A1273,BITXeom!$C$9:$D$100,2,0),0)</f>
        <v>0.20527068114250549</v>
      </c>
      <c r="F1273" s="2">
        <f>F1272*(1-F$1+IF(AND(WEEKDAY($A1273)&lt;&gt;1,WEEKDAY($A1273)&lt;&gt;7),-VLOOKUP($A1273,ETF_OP_Fee!$I$5:$J$14,2,1),0))^($A1273-$A1272)*(1+1*(B1273/B1272-1))</f>
        <v>0.18539742012605412</v>
      </c>
      <c r="G1273" s="9" t="str">
        <f>IFERROR(VLOOKUP(A1273,'BITO-IV'!$A$1:$J$10000,4,0),"")</f>
        <v/>
      </c>
      <c r="I1273">
        <f>ROW()</f>
        <v>1273</v>
      </c>
      <c r="J1273" t="str">
        <f t="shared" si="5"/>
        <v/>
      </c>
      <c r="K1273" t="str">
        <f t="shared" si="4"/>
        <v/>
      </c>
      <c r="M1273" t="str">
        <f t="shared" si="6"/>
        <v/>
      </c>
      <c r="N1273">
        <f>VLOOKUP(A1273,Tbills!$B$4:$C$10000,2,1)</f>
        <v>2.4998241758260945E-2</v>
      </c>
    </row>
    <row r="1274" spans="1:14">
      <c r="A1274" s="1">
        <v>42018</v>
      </c>
      <c r="B1274">
        <f>IFERROR(VLOOKUP($A1274,'BTC-Web'!$A$2:$H$10000,2,0),"")</f>
        <v>223.89399700000001</v>
      </c>
      <c r="C1274">
        <f>VLOOKUP(A1274,H_SPBTFDUE!$B$2:$C$5828,2,0)</f>
        <v>1.3182244771818032</v>
      </c>
      <c r="D1274" s="2">
        <f>D1273*(1-D$1+IF(AND(WEEKDAY($A1274)&lt;&gt;1,WEEKDAY($A1274)&lt;&gt;7),-VLOOKUP($A1274,ETF_OP_Fee!$G$5:$H$14,2,1),0))^($A1274-$A1273)*(1+2*(C1274/C1273-1))+IFERROR(VLOOKUP(A1274,BITXeom!$C$9:$D$100,2,0),0)</f>
        <v>0.11840317318281865</v>
      </c>
      <c r="F1274" s="2">
        <f>F1273*(1-F$1+IF(AND(WEEKDAY($A1274)&lt;&gt;1,WEEKDAY($A1274)&lt;&gt;7),-VLOOKUP($A1274,ETF_OP_Fee!$I$5:$J$14,2,1),0))^($A1274-$A1273)*(1+1*(B1274/B1273-1))</f>
        <v>0.1552326797978649</v>
      </c>
      <c r="G1274" s="9" t="str">
        <f>IFERROR(VLOOKUP(A1274,'BITO-IV'!$A$1:$J$10000,4,0),"")</f>
        <v/>
      </c>
      <c r="I1274">
        <f>ROW()</f>
        <v>1274</v>
      </c>
      <c r="J1274" t="str">
        <f t="shared" si="5"/>
        <v/>
      </c>
      <c r="K1274" t="str">
        <f t="shared" si="4"/>
        <v/>
      </c>
      <c r="M1274" t="str">
        <f t="shared" si="6"/>
        <v/>
      </c>
      <c r="N1274">
        <f>VLOOKUP(A1274,Tbills!$B$4:$C$10000,2,1)</f>
        <v>2.4998241758260945E-2</v>
      </c>
    </row>
    <row r="1275" spans="1:14">
      <c r="A1275" s="1">
        <v>42019</v>
      </c>
      <c r="B1275">
        <f>IFERROR(VLOOKUP($A1275,'BTC-Web'!$A$2:$H$10000,2,0),"")</f>
        <v>176.89700300000001</v>
      </c>
      <c r="C1275">
        <f>VLOOKUP(A1275,H_SPBTFDUE!$B$2:$C$5828,2,0)</f>
        <v>1.5530101382566883</v>
      </c>
      <c r="D1275" s="2">
        <f>D1274*(1-D$1+IF(AND(WEEKDAY($A1275)&lt;&gt;1,WEEKDAY($A1275)&lt;&gt;7),-VLOOKUP($A1275,ETF_OP_Fee!$G$5:$H$14,2,1),0))^($A1275-$A1274)*(1+2*(C1275/C1274-1))+IFERROR(VLOOKUP(A1275,BITXeom!$C$9:$D$100,2,0),0)</f>
        <v>0.16056102098553099</v>
      </c>
      <c r="F1275" s="2">
        <f>F1274*(1-F$1+IF(AND(WEEKDAY($A1275)&lt;&gt;1,WEEKDAY($A1275)&lt;&gt;7),-VLOOKUP($A1275,ETF_OP_Fee!$I$5:$J$14,2,1),0))^($A1275-$A1274)*(1+1*(B1275/B1274-1))</f>
        <v>0.12264500823787336</v>
      </c>
      <c r="G1275" s="9" t="str">
        <f>IFERROR(VLOOKUP(A1275,'BITO-IV'!$A$1:$J$10000,4,0),"")</f>
        <v/>
      </c>
      <c r="I1275">
        <f>ROW()</f>
        <v>1275</v>
      </c>
      <c r="J1275" t="str">
        <f t="shared" si="5"/>
        <v/>
      </c>
      <c r="K1275" t="str">
        <f t="shared" si="4"/>
        <v/>
      </c>
      <c r="M1275" t="str">
        <f t="shared" si="6"/>
        <v/>
      </c>
      <c r="N1275">
        <f>VLOOKUP(A1275,Tbills!$B$4:$C$10000,2,1)</f>
        <v>2.4998241758260945E-2</v>
      </c>
    </row>
    <row r="1276" spans="1:14">
      <c r="A1276" s="1">
        <v>42020</v>
      </c>
      <c r="B1276">
        <f>IFERROR(VLOOKUP($A1276,'BTC-Web'!$A$2:$H$10000,2,0),"")</f>
        <v>209.070007</v>
      </c>
      <c r="C1276">
        <f>VLOOKUP(A1276,H_SPBTFDUE!$B$2:$C$5828,2,0)</f>
        <v>1.5399108195806783</v>
      </c>
      <c r="D1276" s="2">
        <f>D1275*(1-D$1+IF(AND(WEEKDAY($A1276)&lt;&gt;1,WEEKDAY($A1276)&lt;&gt;7),-VLOOKUP($A1276,ETF_OP_Fee!$G$5:$H$14,2,1),0))^($A1276-$A1275)*(1+2*(C1276/C1275-1))+IFERROR(VLOOKUP(A1276,BITXeom!$C$9:$D$100,2,0),0)</f>
        <v>0.15783361056061618</v>
      </c>
      <c r="F1276" s="2">
        <f>F1275*(1-F$1+IF(AND(WEEKDAY($A1276)&lt;&gt;1,WEEKDAY($A1276)&lt;&gt;7),-VLOOKUP($A1276,ETF_OP_Fee!$I$5:$J$14,2,1),0))^($A1276-$A1275)*(1+1*(B1276/B1275-1))</f>
        <v>0.14494720044574372</v>
      </c>
      <c r="G1276" s="9" t="str">
        <f>IFERROR(VLOOKUP(A1276,'BITO-IV'!$A$1:$J$10000,4,0),"")</f>
        <v/>
      </c>
      <c r="I1276">
        <f>ROW()</f>
        <v>1276</v>
      </c>
      <c r="J1276" t="str">
        <f t="shared" si="5"/>
        <v/>
      </c>
      <c r="K1276" t="str">
        <f t="shared" si="4"/>
        <v/>
      </c>
      <c r="M1276" t="str">
        <f t="shared" si="6"/>
        <v/>
      </c>
      <c r="N1276">
        <f>VLOOKUP(A1276,Tbills!$B$4:$C$10000,2,1)</f>
        <v>2.4998241758260945E-2</v>
      </c>
    </row>
    <row r="1277" spans="1:14">
      <c r="A1277" s="1">
        <v>42024</v>
      </c>
      <c r="B1277">
        <f>IFERROR(VLOOKUP($A1277,'BTC-Web'!$A$2:$H$10000,2,0),"")</f>
        <v>212.90699799999999</v>
      </c>
      <c r="C1277">
        <f>VLOOKUP(A1277,H_SPBTFDUE!$B$2:$C$5828,2,0)</f>
        <v>1.5635551690857186</v>
      </c>
      <c r="D1277" s="2">
        <f>D1276*(1-D$1+IF(AND(WEEKDAY($A1277)&lt;&gt;1,WEEKDAY($A1277)&lt;&gt;7),-VLOOKUP($A1277,ETF_OP_Fee!$G$5:$H$14,2,1),0))^($A1277-$A1276)*(1+2*(C1277/C1276-1))+IFERROR(VLOOKUP(A1277,BITXeom!$C$9:$D$100,2,0),0)</f>
        <v>0.16260294169092188</v>
      </c>
      <c r="F1277" s="2">
        <f>F1276*(1-F$1+IF(AND(WEEKDAY($A1277)&lt;&gt;1,WEEKDAY($A1277)&lt;&gt;7),-VLOOKUP($A1277,ETF_OP_Fee!$I$5:$J$14,2,1),0))^($A1277-$A1276)*(1+1*(B1277/B1276-1))</f>
        <v>0.14759200056116137</v>
      </c>
      <c r="G1277" s="9" t="str">
        <f>IFERROR(VLOOKUP(A1277,'BITO-IV'!$A$1:$J$10000,4,0),"")</f>
        <v/>
      </c>
      <c r="I1277">
        <f>ROW()</f>
        <v>1277</v>
      </c>
      <c r="J1277" t="str">
        <f t="shared" si="5"/>
        <v/>
      </c>
      <c r="K1277" t="str">
        <f t="shared" si="4"/>
        <v/>
      </c>
      <c r="M1277" t="str">
        <f t="shared" si="6"/>
        <v/>
      </c>
      <c r="N1277">
        <f>VLOOKUP(A1277,Tbills!$B$4:$C$10000,2,1)</f>
        <v>2.4998241758260945E-2</v>
      </c>
    </row>
    <row r="1278" spans="1:14">
      <c r="A1278" s="1">
        <v>42025</v>
      </c>
      <c r="B1278">
        <f>IFERROR(VLOOKUP($A1278,'BTC-Web'!$A$2:$H$10000,2,0),"")</f>
        <v>211.378006</v>
      </c>
      <c r="C1278">
        <f>VLOOKUP(A1278,H_SPBTFDUE!$B$2:$C$5828,2,0)</f>
        <v>1.6786776614166721</v>
      </c>
      <c r="D1278" s="2">
        <f>D1277*(1-D$1+IF(AND(WEEKDAY($A1278)&lt;&gt;1,WEEKDAY($A1278)&lt;&gt;7),-VLOOKUP($A1278,ETF_OP_Fee!$G$5:$H$14,2,1),0))^($A1278-$A1277)*(1+2*(C1278/C1277-1))+IFERROR(VLOOKUP(A1278,BITXeom!$C$9:$D$100,2,0),0)</f>
        <v>0.18652518698677051</v>
      </c>
      <c r="F1278" s="2">
        <f>F1277*(1-F$1+IF(AND(WEEKDAY($A1278)&lt;&gt;1,WEEKDAY($A1278)&lt;&gt;7),-VLOOKUP($A1278,ETF_OP_Fee!$I$5:$J$14,2,1),0))^($A1278-$A1277)*(1+1*(B1278/B1277-1))</f>
        <v>0.14652825448774259</v>
      </c>
      <c r="G1278" s="9" t="str">
        <f>IFERROR(VLOOKUP(A1278,'BITO-IV'!$A$1:$J$10000,4,0),"")</f>
        <v/>
      </c>
      <c r="I1278">
        <f>ROW()</f>
        <v>1278</v>
      </c>
      <c r="J1278" t="str">
        <f t="shared" si="5"/>
        <v/>
      </c>
      <c r="K1278" t="str">
        <f t="shared" si="4"/>
        <v/>
      </c>
      <c r="M1278" t="str">
        <f t="shared" si="6"/>
        <v/>
      </c>
      <c r="N1278">
        <f>VLOOKUP(A1278,Tbills!$B$4:$C$10000,2,1)</f>
        <v>2.4998241758260945E-2</v>
      </c>
    </row>
    <row r="1279" spans="1:14">
      <c r="A1279" s="1">
        <v>42026</v>
      </c>
      <c r="B1279">
        <f>IFERROR(VLOOKUP($A1279,'BTC-Web'!$A$2:$H$10000,2,0),"")</f>
        <v>227.32200599999999</v>
      </c>
      <c r="C1279">
        <f>VLOOKUP(A1279,H_SPBTFDUE!$B$2:$C$5828,2,0)</f>
        <v>1.7266499869952869</v>
      </c>
      <c r="D1279" s="2">
        <f>D1278*(1-D$1+IF(AND(WEEKDAY($A1279)&lt;&gt;1,WEEKDAY($A1279)&lt;&gt;7),-VLOOKUP($A1279,ETF_OP_Fee!$G$5:$H$14,2,1),0))^($A1279-$A1278)*(1+2*(C1279/C1278-1))+IFERROR(VLOOKUP(A1279,BITXeom!$C$9:$D$100,2,0),0)</f>
        <v>0.19716251484388289</v>
      </c>
      <c r="F1279" s="2">
        <f>F1278*(1-F$1+IF(AND(WEEKDAY($A1279)&lt;&gt;1,WEEKDAY($A1279)&lt;&gt;7),-VLOOKUP($A1279,ETF_OP_Fee!$I$5:$J$14,2,1),0))^($A1279-$A1278)*(1+1*(B1279/B1278-1))</f>
        <v>0.15757661086432409</v>
      </c>
      <c r="G1279" s="9" t="str">
        <f>IFERROR(VLOOKUP(A1279,'BITO-IV'!$A$1:$J$10000,4,0),"")</f>
        <v/>
      </c>
      <c r="I1279">
        <f>ROW()</f>
        <v>1279</v>
      </c>
      <c r="J1279" t="str">
        <f t="shared" si="5"/>
        <v/>
      </c>
      <c r="K1279" t="str">
        <f t="shared" si="4"/>
        <v/>
      </c>
      <c r="M1279" t="str">
        <f t="shared" si="6"/>
        <v/>
      </c>
      <c r="N1279">
        <f>VLOOKUP(A1279,Tbills!$B$4:$C$10000,2,1)</f>
        <v>2.4998241758260945E-2</v>
      </c>
    </row>
    <row r="1280" spans="1:14">
      <c r="A1280" s="1">
        <v>42027</v>
      </c>
      <c r="B1280">
        <f>IFERROR(VLOOKUP($A1280,'BTC-Web'!$A$2:$H$10000,2,0),"")</f>
        <v>233.516998</v>
      </c>
      <c r="C1280">
        <f>VLOOKUP(A1280,H_SPBTFDUE!$B$2:$C$5828,2,0)</f>
        <v>1.7225621577896535</v>
      </c>
      <c r="D1280" s="2">
        <f>D1279*(1-D$1+IF(AND(WEEKDAY($A1280)&lt;&gt;1,WEEKDAY($A1280)&lt;&gt;7),-VLOOKUP($A1280,ETF_OP_Fee!$G$5:$H$14,2,1),0))^($A1280-$A1279)*(1+2*(C1280/C1279-1))+IFERROR(VLOOKUP(A1280,BITXeom!$C$9:$D$100,2,0),0)</f>
        <v>0.1962055674888237</v>
      </c>
      <c r="F1280" s="2">
        <f>F1279*(1-F$1+IF(AND(WEEKDAY($A1280)&lt;&gt;1,WEEKDAY($A1280)&lt;&gt;7),-VLOOKUP($A1280,ETF_OP_Fee!$I$5:$J$14,2,1),0))^($A1280-$A1279)*(1+1*(B1280/B1279-1))</f>
        <v>0.16186668438371052</v>
      </c>
      <c r="G1280" s="9" t="str">
        <f>IFERROR(VLOOKUP(A1280,'BITO-IV'!$A$1:$J$10000,4,0),"")</f>
        <v/>
      </c>
      <c r="I1280">
        <f>ROW()</f>
        <v>1280</v>
      </c>
      <c r="J1280" t="str">
        <f t="shared" si="5"/>
        <v/>
      </c>
      <c r="K1280" t="str">
        <f t="shared" si="4"/>
        <v/>
      </c>
      <c r="M1280" t="str">
        <f t="shared" si="6"/>
        <v/>
      </c>
      <c r="N1280">
        <f>VLOOKUP(A1280,Tbills!$B$4:$C$10000,2,1)</f>
        <v>2.4998241758260945E-2</v>
      </c>
    </row>
    <row r="1281" spans="1:14">
      <c r="A1281" s="1">
        <v>42030</v>
      </c>
      <c r="B1281">
        <f>IFERROR(VLOOKUP($A1281,'BTC-Web'!$A$2:$H$10000,2,0),"")</f>
        <v>254.07899499999999</v>
      </c>
      <c r="C1281">
        <f>VLOOKUP(A1281,H_SPBTFDUE!$B$2:$C$5828,2,0)</f>
        <v>2.0226395242041448</v>
      </c>
      <c r="D1281" s="2">
        <f>D1280*(1-D$1+IF(AND(WEEKDAY($A1281)&lt;&gt;1,WEEKDAY($A1281)&lt;&gt;7),-VLOOKUP($A1281,ETF_OP_Fee!$G$5:$H$14,2,1),0))^($A1281-$A1280)*(1+2*(C1281/C1280-1))+IFERROR(VLOOKUP(A1281,BITXeom!$C$9:$D$100,2,0),0)</f>
        <v>0.26447061078203127</v>
      </c>
      <c r="F1281" s="2">
        <f>F1280*(1-F$1+IF(AND(WEEKDAY($A1281)&lt;&gt;1,WEEKDAY($A1281)&lt;&gt;7),-VLOOKUP($A1281,ETF_OP_Fee!$I$5:$J$14,2,1),0))^($A1281-$A1280)*(1+1*(B1281/B1280-1))</f>
        <v>0.17610586658608188</v>
      </c>
      <c r="G1281" s="9" t="str">
        <f>IFERROR(VLOOKUP(A1281,'BITO-IV'!$A$1:$J$10000,4,0),"")</f>
        <v/>
      </c>
      <c r="I1281">
        <f>ROW()</f>
        <v>1281</v>
      </c>
      <c r="J1281" t="str">
        <f t="shared" si="5"/>
        <v/>
      </c>
      <c r="K1281" t="str">
        <f t="shared" si="4"/>
        <v/>
      </c>
      <c r="M1281" t="str">
        <f t="shared" si="6"/>
        <v/>
      </c>
      <c r="N1281">
        <f>VLOOKUP(A1281,Tbills!$B$4:$C$10000,2,1)</f>
        <v>2.0001758241743106E-2</v>
      </c>
    </row>
    <row r="1282" spans="1:14">
      <c r="A1282" s="1">
        <v>42031</v>
      </c>
      <c r="B1282">
        <f>IFERROR(VLOOKUP($A1282,'BTC-Web'!$A$2:$H$10000,2,0),"")</f>
        <v>273.16699199999999</v>
      </c>
      <c r="C1282">
        <f>VLOOKUP(A1282,H_SPBTFDUE!$B$2:$C$5828,2,0)</f>
        <v>1.9484715440973026</v>
      </c>
      <c r="D1282" s="2">
        <f>D1281*(1-D$1+IF(AND(WEEKDAY($A1282)&lt;&gt;1,WEEKDAY($A1282)&lt;&gt;7),-VLOOKUP($A1282,ETF_OP_Fee!$G$5:$H$14,2,1),0))^($A1282-$A1281)*(1+2*(C1282/C1281-1))+IFERROR(VLOOKUP(A1282,BITXeom!$C$9:$D$100,2,0),0)</f>
        <v>0.24504570689267918</v>
      </c>
      <c r="F1282" s="2">
        <f>F1281*(1-F$1+IF(AND(WEEKDAY($A1282)&lt;&gt;1,WEEKDAY($A1282)&lt;&gt;7),-VLOOKUP($A1282,ETF_OP_Fee!$I$5:$J$14,2,1),0))^($A1282-$A1281)*(1+1*(B1282/B1281-1))</f>
        <v>0.18933110848787849</v>
      </c>
      <c r="G1282" s="9" t="str">
        <f>IFERROR(VLOOKUP(A1282,'BITO-IV'!$A$1:$J$10000,4,0),"")</f>
        <v/>
      </c>
      <c r="I1282">
        <f>ROW()</f>
        <v>1282</v>
      </c>
      <c r="J1282" t="str">
        <f t="shared" si="5"/>
        <v/>
      </c>
      <c r="K1282" t="str">
        <f t="shared" si="4"/>
        <v/>
      </c>
      <c r="M1282" t="str">
        <f t="shared" si="6"/>
        <v/>
      </c>
      <c r="N1282">
        <f>VLOOKUP(A1282,Tbills!$B$4:$C$10000,2,1)</f>
        <v>2.0001758241743106E-2</v>
      </c>
    </row>
    <row r="1283" spans="1:14">
      <c r="A1283" s="1">
        <v>42032</v>
      </c>
      <c r="B1283">
        <f>IFERROR(VLOOKUP($A1283,'BTC-Web'!$A$2:$H$10000,2,0),"")</f>
        <v>263.35101300000002</v>
      </c>
      <c r="C1283">
        <f>VLOOKUP(A1283,H_SPBTFDUE!$B$2:$C$5828,2,0)</f>
        <v>1.7296534286176544</v>
      </c>
      <c r="D1283" s="2">
        <f>D1282*(1-D$1+IF(AND(WEEKDAY($A1283)&lt;&gt;1,WEEKDAY($A1283)&lt;&gt;7),-VLOOKUP($A1283,ETF_OP_Fee!$G$5:$H$14,2,1),0))^($A1283-$A1282)*(1+2*(C1283/C1282-1))+IFERROR(VLOOKUP(A1283,BITXeom!$C$9:$D$100,2,0),0)</f>
        <v>0.18998459889051389</v>
      </c>
      <c r="F1283" s="2">
        <f>F1282*(1-F$1+IF(AND(WEEKDAY($A1283)&lt;&gt;1,WEEKDAY($A1283)&lt;&gt;7),-VLOOKUP($A1283,ETF_OP_Fee!$I$5:$J$14,2,1),0))^($A1283-$A1282)*(1+1*(B1283/B1282-1))</f>
        <v>0.18252293627274704</v>
      </c>
      <c r="G1283" s="9" t="str">
        <f>IFERROR(VLOOKUP(A1283,'BITO-IV'!$A$1:$J$10000,4,0),"")</f>
        <v/>
      </c>
      <c r="I1283">
        <f>ROW()</f>
        <v>1283</v>
      </c>
      <c r="J1283" t="str">
        <f t="shared" si="5"/>
        <v/>
      </c>
      <c r="K1283" t="str">
        <f t="shared" si="4"/>
        <v/>
      </c>
      <c r="M1283" t="str">
        <f t="shared" si="6"/>
        <v/>
      </c>
      <c r="N1283">
        <f>VLOOKUP(A1283,Tbills!$B$4:$C$10000,2,1)</f>
        <v>2.0001758241743106E-2</v>
      </c>
    </row>
    <row r="1284" spans="1:14">
      <c r="A1284" s="1">
        <v>42033</v>
      </c>
      <c r="B1284">
        <f>IFERROR(VLOOKUP($A1284,'BTC-Web'!$A$2:$H$10000,2,0),"")</f>
        <v>233.348007</v>
      </c>
      <c r="C1284">
        <f>VLOOKUP(A1284,H_SPBTFDUE!$B$2:$C$5828,2,0)</f>
        <v>1.726491393571187</v>
      </c>
      <c r="D1284" s="2">
        <f>D1283*(1-D$1+IF(AND(WEEKDAY($A1284)&lt;&gt;1,WEEKDAY($A1284)&lt;&gt;7),-VLOOKUP($A1284,ETF_OP_Fee!$G$5:$H$14,2,1),0))^($A1284-$A1283)*(1+2*(C1284/C1283-1))+IFERROR(VLOOKUP(A1284,BITXeom!$C$9:$D$100,2,0),0)</f>
        <v>0.18926740576788176</v>
      </c>
      <c r="F1284" s="2">
        <f>F1283*(1-F$1+IF(AND(WEEKDAY($A1284)&lt;&gt;1,WEEKDAY($A1284)&lt;&gt;7),-VLOOKUP($A1284,ETF_OP_Fee!$I$5:$J$14,2,1),0))^($A1284-$A1283)*(1+1*(B1284/B1283-1))</f>
        <v>0.16172428722990395</v>
      </c>
      <c r="G1284" s="9" t="str">
        <f>IFERROR(VLOOKUP(A1284,'BITO-IV'!$A$1:$J$10000,4,0),"")</f>
        <v/>
      </c>
      <c r="I1284">
        <f>ROW()</f>
        <v>1284</v>
      </c>
      <c r="J1284" t="str">
        <f t="shared" si="5"/>
        <v/>
      </c>
      <c r="K1284" t="str">
        <f t="shared" si="4"/>
        <v/>
      </c>
      <c r="M1284" t="str">
        <f t="shared" si="6"/>
        <v/>
      </c>
      <c r="N1284">
        <f>VLOOKUP(A1284,Tbills!$B$4:$C$10000,2,1)</f>
        <v>2.0001758241743106E-2</v>
      </c>
    </row>
    <row r="1285" spans="1:14">
      <c r="A1285" s="1">
        <v>42034</v>
      </c>
      <c r="B1285">
        <f>IFERROR(VLOOKUP($A1285,'BTC-Web'!$A$2:$H$10000,2,0),"")</f>
        <v>232.77200300000001</v>
      </c>
      <c r="C1285">
        <f>VLOOKUP(A1285,H_SPBTFDUE!$B$2:$C$5828,2,0)</f>
        <v>1.6738966877644901</v>
      </c>
      <c r="D1285" s="2">
        <f>D1284*(1-D$1+IF(AND(WEEKDAY($A1285)&lt;&gt;1,WEEKDAY($A1285)&lt;&gt;7),-VLOOKUP($A1285,ETF_OP_Fee!$G$5:$H$14,2,1),0))^($A1285-$A1284)*(1+2*(C1285/C1284-1))+IFERROR(VLOOKUP(A1285,BITXeom!$C$9:$D$100,2,0),0)</f>
        <v>0.17771478635395874</v>
      </c>
      <c r="F1285" s="2">
        <f>F1284*(1-F$1+IF(AND(WEEKDAY($A1285)&lt;&gt;1,WEEKDAY($A1285)&lt;&gt;7),-VLOOKUP($A1285,ETF_OP_Fee!$I$5:$J$14,2,1),0))^($A1285-$A1284)*(1+1*(B1285/B1284-1))</f>
        <v>0.16132088273563974</v>
      </c>
      <c r="G1285" s="9" t="str">
        <f>IFERROR(VLOOKUP(A1285,'BITO-IV'!$A$1:$J$10000,4,0),"")</f>
        <v/>
      </c>
      <c r="I1285">
        <f>ROW()</f>
        <v>1285</v>
      </c>
      <c r="J1285" t="str">
        <f t="shared" si="5"/>
        <v/>
      </c>
      <c r="K1285" t="str">
        <f t="shared" si="4"/>
        <v/>
      </c>
      <c r="M1285" t="str">
        <f t="shared" si="6"/>
        <v/>
      </c>
      <c r="N1285">
        <f>VLOOKUP(A1285,Tbills!$B$4:$C$10000,2,1)</f>
        <v>2.0001758241743106E-2</v>
      </c>
    </row>
    <row r="1286" spans="1:14">
      <c r="A1286" s="1">
        <v>42037</v>
      </c>
      <c r="B1286">
        <f>IFERROR(VLOOKUP($A1286,'BTC-Web'!$A$2:$H$10000,2,0),"")</f>
        <v>226.49099699999999</v>
      </c>
      <c r="C1286">
        <f>VLOOKUP(A1286,H_SPBTFDUE!$B$2:$C$5828,2,0)</f>
        <v>1.7609769233680213</v>
      </c>
      <c r="D1286" s="2">
        <f>D1285*(1-D$1+IF(AND(WEEKDAY($A1286)&lt;&gt;1,WEEKDAY($A1286)&lt;&gt;7),-VLOOKUP($A1286,ETF_OP_Fee!$G$5:$H$14,2,1),0))^($A1286-$A1285)*(1+2*(C1286/C1285-1))+IFERROR(VLOOKUP(A1286,BITXeom!$C$9:$D$100,2,0),0)</f>
        <v>0.19613496797049015</v>
      </c>
      <c r="F1286" s="2">
        <f>F1285*(1-F$1+IF(AND(WEEKDAY($A1286)&lt;&gt;1,WEEKDAY($A1286)&lt;&gt;7),-VLOOKUP($A1286,ETF_OP_Fee!$I$5:$J$14,2,1),0))^($A1286-$A1285)*(1+1*(B1286/B1285-1))</f>
        <v>0.15695562277787359</v>
      </c>
      <c r="G1286" s="9" t="str">
        <f>IFERROR(VLOOKUP(A1286,'BITO-IV'!$A$1:$J$10000,4,0),"")</f>
        <v/>
      </c>
      <c r="I1286">
        <f>ROW()</f>
        <v>1286</v>
      </c>
      <c r="J1286" t="str">
        <f t="shared" si="5"/>
        <v/>
      </c>
      <c r="K1286" t="str">
        <f t="shared" si="4"/>
        <v/>
      </c>
      <c r="M1286" t="str">
        <f t="shared" si="6"/>
        <v/>
      </c>
      <c r="N1286">
        <f>VLOOKUP(A1286,Tbills!$B$4:$C$10000,2,1)</f>
        <v>1.5001318681335439E-2</v>
      </c>
    </row>
    <row r="1287" spans="1:14">
      <c r="A1287" s="1">
        <v>42038</v>
      </c>
      <c r="B1287">
        <f>IFERROR(VLOOKUP($A1287,'BTC-Web'!$A$2:$H$10000,2,0),"")</f>
        <v>237.45399499999999</v>
      </c>
      <c r="C1287">
        <f>VLOOKUP(A1287,H_SPBTFDUE!$B$2:$C$5828,2,0)</f>
        <v>1.6797607813236517</v>
      </c>
      <c r="D1287" s="2">
        <f>D1286*(1-D$1+IF(AND(WEEKDAY($A1287)&lt;&gt;1,WEEKDAY($A1287)&lt;&gt;7),-VLOOKUP($A1287,ETF_OP_Fee!$G$5:$H$14,2,1),0))^($A1287-$A1286)*(1+2*(C1287/C1286-1))+IFERROR(VLOOKUP(A1287,BITXeom!$C$9:$D$100,2,0),0)</f>
        <v>0.17802228496042166</v>
      </c>
      <c r="F1287" s="2">
        <f>F1286*(1-F$1+IF(AND(WEEKDAY($A1287)&lt;&gt;1,WEEKDAY($A1287)&lt;&gt;7),-VLOOKUP($A1287,ETF_OP_Fee!$I$5:$J$14,2,1),0))^($A1287-$A1286)*(1+1*(B1287/B1286-1))</f>
        <v>0.16454856981356744</v>
      </c>
      <c r="G1287" s="9" t="str">
        <f>IFERROR(VLOOKUP(A1287,'BITO-IV'!$A$1:$J$10000,4,0),"")</f>
        <v/>
      </c>
      <c r="I1287">
        <f>ROW()</f>
        <v>1287</v>
      </c>
      <c r="J1287" t="str">
        <f t="shared" si="5"/>
        <v/>
      </c>
      <c r="K1287" t="str">
        <f t="shared" si="4"/>
        <v/>
      </c>
      <c r="M1287" t="str">
        <f t="shared" si="6"/>
        <v/>
      </c>
      <c r="N1287">
        <f>VLOOKUP(A1287,Tbills!$B$4:$C$10000,2,1)</f>
        <v>1.5001318681335439E-2</v>
      </c>
    </row>
    <row r="1288" spans="1:14">
      <c r="A1288" s="1">
        <v>42039</v>
      </c>
      <c r="B1288">
        <f>IFERROR(VLOOKUP($A1288,'BTC-Web'!$A$2:$H$10000,2,0),"")</f>
        <v>227.51100199999999</v>
      </c>
      <c r="C1288">
        <f>VLOOKUP(A1288,H_SPBTFDUE!$B$2:$C$5828,2,0)</f>
        <v>1.6765093319023476</v>
      </c>
      <c r="D1288" s="2">
        <f>D1287*(1-D$1+IF(AND(WEEKDAY($A1288)&lt;&gt;1,WEEKDAY($A1288)&lt;&gt;7),-VLOOKUP($A1288,ETF_OP_Fee!$G$5:$H$14,2,1),0))^($A1288-$A1287)*(1+2*(C1288/C1287-1))+IFERROR(VLOOKUP(A1288,BITXeom!$C$9:$D$100,2,0),0)</f>
        <v>0.17731196873175784</v>
      </c>
      <c r="F1288" s="2">
        <f>F1287*(1-F$1+IF(AND(WEEKDAY($A1288)&lt;&gt;1,WEEKDAY($A1288)&lt;&gt;7),-VLOOKUP($A1288,ETF_OP_Fee!$I$5:$J$14,2,1),0))^($A1288-$A1287)*(1+1*(B1288/B1287-1))</f>
        <v>0.1576542673810615</v>
      </c>
      <c r="G1288" s="9" t="str">
        <f>IFERROR(VLOOKUP(A1288,'BITO-IV'!$A$1:$J$10000,4,0),"")</f>
        <v/>
      </c>
      <c r="I1288">
        <f>ROW()</f>
        <v>1288</v>
      </c>
      <c r="J1288" t="str">
        <f t="shared" si="5"/>
        <v/>
      </c>
      <c r="K1288" t="str">
        <f t="shared" si="4"/>
        <v/>
      </c>
      <c r="M1288" t="str">
        <f t="shared" si="6"/>
        <v/>
      </c>
      <c r="N1288">
        <f>VLOOKUP(A1288,Tbills!$B$4:$C$10000,2,1)</f>
        <v>1.5001318681335439E-2</v>
      </c>
    </row>
    <row r="1289" spans="1:14">
      <c r="A1289" s="1">
        <v>42040</v>
      </c>
      <c r="B1289">
        <f>IFERROR(VLOOKUP($A1289,'BTC-Web'!$A$2:$H$10000,2,0),"")</f>
        <v>227.66499300000001</v>
      </c>
      <c r="C1289">
        <f>VLOOKUP(A1289,H_SPBTFDUE!$B$2:$C$5828,2,0)</f>
        <v>1.6043293671568168</v>
      </c>
      <c r="D1289" s="2">
        <f>D1288*(1-D$1+IF(AND(WEEKDAY($A1289)&lt;&gt;1,WEEKDAY($A1289)&lt;&gt;7),-VLOOKUP($A1289,ETF_OP_Fee!$G$5:$H$14,2,1),0))^($A1289-$A1288)*(1+2*(C1289/C1288-1))+IFERROR(VLOOKUP(A1289,BITXeom!$C$9:$D$100,2,0),0)</f>
        <v>0.16202477662464906</v>
      </c>
      <c r="F1289" s="2">
        <f>F1288*(1-F$1+IF(AND(WEEKDAY($A1289)&lt;&gt;1,WEEKDAY($A1289)&lt;&gt;7),-VLOOKUP($A1289,ETF_OP_Fee!$I$5:$J$14,2,1),0))^($A1289-$A1288)*(1+1*(B1289/B1288-1))</f>
        <v>0.15775686968790001</v>
      </c>
      <c r="G1289" s="9" t="str">
        <f>IFERROR(VLOOKUP(A1289,'BITO-IV'!$A$1:$J$10000,4,0),"")</f>
        <v/>
      </c>
      <c r="I1289">
        <f>ROW()</f>
        <v>1289</v>
      </c>
      <c r="J1289" t="str">
        <f t="shared" si="5"/>
        <v/>
      </c>
      <c r="K1289" t="str">
        <f t="shared" si="4"/>
        <v/>
      </c>
      <c r="M1289" t="str">
        <f t="shared" si="6"/>
        <v/>
      </c>
      <c r="N1289">
        <f>VLOOKUP(A1289,Tbills!$B$4:$C$10000,2,1)</f>
        <v>1.5001318681335439E-2</v>
      </c>
    </row>
    <row r="1290" spans="1:14">
      <c r="A1290" s="1">
        <v>42041</v>
      </c>
      <c r="B1290">
        <f>IFERROR(VLOOKUP($A1290,'BTC-Web'!$A$2:$H$10000,2,0),"")</f>
        <v>216.92300399999999</v>
      </c>
      <c r="C1290">
        <f>VLOOKUP(A1290,H_SPBTFDUE!$B$2:$C$5828,2,0)</f>
        <v>1.6422462339502562</v>
      </c>
      <c r="D1290" s="2">
        <f>D1289*(1-D$1+IF(AND(WEEKDAY($A1290)&lt;&gt;1,WEEKDAY($A1290)&lt;&gt;7),-VLOOKUP($A1290,ETF_OP_Fee!$G$5:$H$14,2,1),0))^($A1290-$A1289)*(1+2*(C1290/C1289-1))+IFERROR(VLOOKUP(A1290,BITXeom!$C$9:$D$100,2,0),0)</f>
        <v>0.16966317082153187</v>
      </c>
      <c r="F1290" s="2">
        <f>F1289*(1-F$1+IF(AND(WEEKDAY($A1290)&lt;&gt;1,WEEKDAY($A1290)&lt;&gt;7),-VLOOKUP($A1290,ETF_OP_Fee!$I$5:$J$14,2,1),0))^($A1290-$A1289)*(1+1*(B1290/B1289-1))</f>
        <v>0.1503094654008825</v>
      </c>
      <c r="G1290" s="9" t="str">
        <f>IFERROR(VLOOKUP(A1290,'BITO-IV'!$A$1:$J$10000,4,0),"")</f>
        <v/>
      </c>
      <c r="I1290">
        <f>ROW()</f>
        <v>1290</v>
      </c>
      <c r="J1290" t="str">
        <f t="shared" si="5"/>
        <v/>
      </c>
      <c r="K1290" t="str">
        <f t="shared" si="4"/>
        <v/>
      </c>
      <c r="M1290" t="str">
        <f t="shared" si="6"/>
        <v/>
      </c>
      <c r="N1290">
        <f>VLOOKUP(A1290,Tbills!$B$4:$C$10000,2,1)</f>
        <v>1.5001318681335439E-2</v>
      </c>
    </row>
    <row r="1291" spans="1:14">
      <c r="A1291" s="1">
        <v>42044</v>
      </c>
      <c r="B1291">
        <f>IFERROR(VLOOKUP($A1291,'BTC-Web'!$A$2:$H$10000,2,0),"")</f>
        <v>223.38900799999999</v>
      </c>
      <c r="C1291">
        <f>VLOOKUP(A1291,H_SPBTFDUE!$B$2:$C$5828,2,0)</f>
        <v>1.6261362904823595</v>
      </c>
      <c r="D1291" s="2">
        <f>D1290*(1-D$1+IF(AND(WEEKDAY($A1291)&lt;&gt;1,WEEKDAY($A1291)&lt;&gt;7),-VLOOKUP($A1291,ETF_OP_Fee!$G$5:$H$14,2,1),0))^($A1291-$A1290)*(1+2*(C1291/C1290-1))+IFERROR(VLOOKUP(A1291,BITXeom!$C$9:$D$100,2,0),0)</f>
        <v>0.16627501790058369</v>
      </c>
      <c r="F1291" s="2">
        <f>F1290*(1-F$1+IF(AND(WEEKDAY($A1291)&lt;&gt;1,WEEKDAY($A1291)&lt;&gt;7),-VLOOKUP($A1291,ETF_OP_Fee!$I$5:$J$14,2,1),0))^($A1291-$A1290)*(1+1*(B1291/B1290-1))</f>
        <v>0.15477777835740159</v>
      </c>
      <c r="G1291" s="9" t="str">
        <f>IFERROR(VLOOKUP(A1291,'BITO-IV'!$A$1:$J$10000,4,0),"")</f>
        <v/>
      </c>
      <c r="I1291">
        <f>ROW()</f>
        <v>1291</v>
      </c>
      <c r="J1291" t="str">
        <f t="shared" si="5"/>
        <v/>
      </c>
      <c r="K1291" t="str">
        <f t="shared" si="4"/>
        <v/>
      </c>
      <c r="M1291" t="str">
        <f t="shared" si="6"/>
        <v/>
      </c>
      <c r="N1291">
        <f>VLOOKUP(A1291,Tbills!$B$4:$C$10000,2,1)</f>
        <v>2.0001758241743106E-2</v>
      </c>
    </row>
    <row r="1292" spans="1:14">
      <c r="A1292" s="1">
        <v>42045</v>
      </c>
      <c r="B1292">
        <f>IFERROR(VLOOKUP($A1292,'BTC-Web'!$A$2:$H$10000,2,0),"")</f>
        <v>220.28199799999999</v>
      </c>
      <c r="C1292">
        <f>VLOOKUP(A1292,H_SPBTFDUE!$B$2:$C$5828,2,0)</f>
        <v>1.6239560101288966</v>
      </c>
      <c r="D1292" s="2">
        <f>D1291*(1-D$1+IF(AND(WEEKDAY($A1292)&lt;&gt;1,WEEKDAY($A1292)&lt;&gt;7),-VLOOKUP($A1292,ETF_OP_Fee!$G$5:$H$14,2,1),0))^($A1292-$A1291)*(1+2*(C1292/C1291-1))+IFERROR(VLOOKUP(A1292,BITXeom!$C$9:$D$100,2,0),0)</f>
        <v>0.1658093804447025</v>
      </c>
      <c r="F1292" s="2">
        <f>F1291*(1-F$1+IF(AND(WEEKDAY($A1292)&lt;&gt;1,WEEKDAY($A1292)&lt;&gt;7),-VLOOKUP($A1292,ETF_OP_Fee!$I$5:$J$14,2,1),0))^($A1292-$A1291)*(1+1*(B1292/B1291-1))</f>
        <v>0.15262107643520126</v>
      </c>
      <c r="G1292" s="9" t="str">
        <f>IFERROR(VLOOKUP(A1292,'BITO-IV'!$A$1:$J$10000,4,0),"")</f>
        <v/>
      </c>
      <c r="I1292">
        <f>ROW()</f>
        <v>1292</v>
      </c>
      <c r="J1292" t="str">
        <f t="shared" si="5"/>
        <v/>
      </c>
      <c r="K1292" t="str">
        <f t="shared" si="4"/>
        <v/>
      </c>
      <c r="M1292" t="str">
        <f t="shared" si="6"/>
        <v/>
      </c>
      <c r="N1292">
        <f>VLOOKUP(A1292,Tbills!$B$4:$C$10000,2,1)</f>
        <v>2.0001758241743106E-2</v>
      </c>
    </row>
    <row r="1293" spans="1:14">
      <c r="A1293" s="1">
        <v>42046</v>
      </c>
      <c r="B1293">
        <f>IFERROR(VLOOKUP($A1293,'BTC-Web'!$A$2:$H$10000,2,0),"")</f>
        <v>219.73199500000001</v>
      </c>
      <c r="C1293">
        <f>VLOOKUP(A1293,H_SPBTFDUE!$B$2:$C$5828,2,0)</f>
        <v>1.6189468769297253</v>
      </c>
      <c r="D1293" s="2">
        <f>D1292*(1-D$1+IF(AND(WEEKDAY($A1293)&lt;&gt;1,WEEKDAY($A1293)&lt;&gt;7),-VLOOKUP($A1293,ETF_OP_Fee!$G$5:$H$14,2,1),0))^($A1293-$A1292)*(1+2*(C1293/C1292-1))+IFERROR(VLOOKUP(A1293,BITXeom!$C$9:$D$100,2,0),0)</f>
        <v>0.1647668550893284</v>
      </c>
      <c r="F1293" s="2">
        <f>F1292*(1-F$1+IF(AND(WEEKDAY($A1293)&lt;&gt;1,WEEKDAY($A1293)&lt;&gt;7),-VLOOKUP($A1293,ETF_OP_Fee!$I$5:$J$14,2,1),0))^($A1293-$A1292)*(1+1*(B1293/B1292-1))</f>
        <v>0.15223604770596522</v>
      </c>
      <c r="G1293" s="9" t="str">
        <f>IFERROR(VLOOKUP(A1293,'BITO-IV'!$A$1:$J$10000,4,0),"")</f>
        <v/>
      </c>
      <c r="I1293">
        <f>ROW()</f>
        <v>1293</v>
      </c>
      <c r="J1293" t="str">
        <f t="shared" si="5"/>
        <v/>
      </c>
      <c r="K1293" t="str">
        <f t="shared" si="4"/>
        <v/>
      </c>
      <c r="M1293" t="str">
        <f t="shared" si="6"/>
        <v/>
      </c>
      <c r="N1293">
        <f>VLOOKUP(A1293,Tbills!$B$4:$C$10000,2,1)</f>
        <v>2.0001758241743106E-2</v>
      </c>
    </row>
    <row r="1294" spans="1:14">
      <c r="A1294" s="1">
        <v>42047</v>
      </c>
      <c r="B1294">
        <f>IFERROR(VLOOKUP($A1294,'BTC-Web'!$A$2:$H$10000,2,0),"")</f>
        <v>219.20799299999999</v>
      </c>
      <c r="C1294">
        <f>VLOOKUP(A1294,H_SPBTFDUE!$B$2:$C$5828,2,0)</f>
        <v>1.6378185728744197</v>
      </c>
      <c r="D1294" s="2">
        <f>D1293*(1-D$1+IF(AND(WEEKDAY($A1294)&lt;&gt;1,WEEKDAY($A1294)&lt;&gt;7),-VLOOKUP($A1294,ETF_OP_Fee!$G$5:$H$14,2,1),0))^($A1294-$A1293)*(1+2*(C1294/C1293-1))+IFERROR(VLOOKUP(A1294,BITXeom!$C$9:$D$100,2,0),0)</f>
        <v>0.16858806028740486</v>
      </c>
      <c r="F1294" s="2">
        <f>F1293*(1-F$1+IF(AND(WEEKDAY($A1294)&lt;&gt;1,WEEKDAY($A1294)&lt;&gt;7),-VLOOKUP($A1294,ETF_OP_Fee!$I$5:$J$14,2,1),0))^($A1294-$A1293)*(1+1*(B1294/B1293-1))</f>
        <v>0.15186905261690548</v>
      </c>
      <c r="G1294" s="9" t="str">
        <f>IFERROR(VLOOKUP(A1294,'BITO-IV'!$A$1:$J$10000,4,0),"")</f>
        <v/>
      </c>
      <c r="I1294">
        <f>ROW()</f>
        <v>1294</v>
      </c>
      <c r="J1294" t="str">
        <f t="shared" si="5"/>
        <v/>
      </c>
      <c r="K1294" t="str">
        <f t="shared" si="4"/>
        <v/>
      </c>
      <c r="M1294" t="str">
        <f t="shared" si="6"/>
        <v/>
      </c>
      <c r="N1294">
        <f>VLOOKUP(A1294,Tbills!$B$4:$C$10000,2,1)</f>
        <v>2.0001758241743106E-2</v>
      </c>
    </row>
    <row r="1295" spans="1:14">
      <c r="A1295" s="1">
        <v>42048</v>
      </c>
      <c r="B1295">
        <f>IFERROR(VLOOKUP($A1295,'BTC-Web'!$A$2:$H$10000,2,0),"")</f>
        <v>221.96899400000001</v>
      </c>
      <c r="C1295">
        <f>VLOOKUP(A1295,H_SPBTFDUE!$B$2:$C$5828,2,0)</f>
        <v>1.7385459261837557</v>
      </c>
      <c r="D1295" s="2">
        <f>D1294*(1-D$1+IF(AND(WEEKDAY($A1295)&lt;&gt;1,WEEKDAY($A1295)&lt;&gt;7),-VLOOKUP($A1295,ETF_OP_Fee!$G$5:$H$14,2,1),0))^($A1295-$A1294)*(1+2*(C1295/C1294-1))+IFERROR(VLOOKUP(A1295,BITXeom!$C$9:$D$100,2,0),0)</f>
        <v>0.18930213943183707</v>
      </c>
      <c r="F1295" s="2">
        <f>F1294*(1-F$1+IF(AND(WEEKDAY($A1295)&lt;&gt;1,WEEKDAY($A1295)&lt;&gt;7),-VLOOKUP($A1295,ETF_OP_Fee!$I$5:$J$14,2,1),0))^($A1295-$A1294)*(1+1*(B1295/B1294-1))</f>
        <v>0.15377789367287498</v>
      </c>
      <c r="G1295" s="9" t="str">
        <f>IFERROR(VLOOKUP(A1295,'BITO-IV'!$A$1:$J$10000,4,0),"")</f>
        <v/>
      </c>
      <c r="I1295">
        <f>ROW()</f>
        <v>1295</v>
      </c>
      <c r="J1295" t="str">
        <f t="shared" si="5"/>
        <v/>
      </c>
      <c r="K1295" t="str">
        <f t="shared" si="4"/>
        <v/>
      </c>
      <c r="M1295" t="str">
        <f t="shared" si="6"/>
        <v/>
      </c>
      <c r="N1295">
        <f>VLOOKUP(A1295,Tbills!$B$4:$C$10000,2,1)</f>
        <v>2.0001758241743106E-2</v>
      </c>
    </row>
    <row r="1296" spans="1:14">
      <c r="A1296" s="1">
        <v>42052</v>
      </c>
      <c r="B1296">
        <f>IFERROR(VLOOKUP($A1296,'BTC-Web'!$A$2:$H$10000,2,0),"")</f>
        <v>233.421997</v>
      </c>
      <c r="C1296">
        <f>VLOOKUP(A1296,H_SPBTFDUE!$B$2:$C$5828,2,0)</f>
        <v>1.7987839812437614</v>
      </c>
      <c r="D1296" s="2">
        <f>D1295*(1-D$1+IF(AND(WEEKDAY($A1296)&lt;&gt;1,WEEKDAY($A1296)&lt;&gt;7),-VLOOKUP($A1296,ETF_OP_Fee!$G$5:$H$14,2,1),0))^($A1296-$A1295)*(1+2*(C1296/C1295-1))+IFERROR(VLOOKUP(A1296,BITXeom!$C$9:$D$100,2,0),0)</f>
        <v>0.20232374095690822</v>
      </c>
      <c r="F1296" s="2">
        <f>F1295*(1-F$1+IF(AND(WEEKDAY($A1296)&lt;&gt;1,WEEKDAY($A1296)&lt;&gt;7),-VLOOKUP($A1296,ETF_OP_Fee!$I$5:$J$14,2,1),0))^($A1296-$A1295)*(1+1*(B1296/B1295-1))</f>
        <v>0.16169558417191046</v>
      </c>
      <c r="G1296" s="9" t="str">
        <f>IFERROR(VLOOKUP(A1296,'BITO-IV'!$A$1:$J$10000,4,0),"")</f>
        <v/>
      </c>
      <c r="I1296">
        <f>ROW()</f>
        <v>1296</v>
      </c>
      <c r="J1296" t="str">
        <f t="shared" si="5"/>
        <v/>
      </c>
      <c r="K1296" t="str">
        <f t="shared" si="4"/>
        <v/>
      </c>
      <c r="M1296" t="str">
        <f t="shared" si="6"/>
        <v/>
      </c>
      <c r="N1296">
        <f>VLOOKUP(A1296,Tbills!$B$4:$C$10000,2,1)</f>
        <v>1.5001318681335439E-2</v>
      </c>
    </row>
    <row r="1297" spans="1:14">
      <c r="A1297" s="1">
        <v>42053</v>
      </c>
      <c r="B1297">
        <f>IFERROR(VLOOKUP($A1297,'BTC-Web'!$A$2:$H$10000,2,0),"")</f>
        <v>243.779999</v>
      </c>
      <c r="C1297">
        <f>VLOOKUP(A1297,H_SPBTFDUE!$B$2:$C$5828,2,0)</f>
        <v>1.7448027851493895</v>
      </c>
      <c r="D1297" s="2">
        <f>D1296*(1-D$1+IF(AND(WEEKDAY($A1297)&lt;&gt;1,WEEKDAY($A1297)&lt;&gt;7),-VLOOKUP($A1297,ETF_OP_Fee!$G$5:$H$14,2,1),0))^($A1297-$A1296)*(1+2*(C1297/C1296-1))+IFERROR(VLOOKUP(A1297,BITXeom!$C$9:$D$100,2,0),0)</f>
        <v>0.19015767469894729</v>
      </c>
      <c r="F1297" s="2">
        <f>F1296*(1-F$1+IF(AND(WEEKDAY($A1297)&lt;&gt;1,WEEKDAY($A1297)&lt;&gt;7),-VLOOKUP($A1297,ETF_OP_Fee!$I$5:$J$14,2,1),0))^($A1297-$A1296)*(1+1*(B1297/B1296-1))</f>
        <v>0.16886636179323072</v>
      </c>
      <c r="G1297" s="9" t="str">
        <f>IFERROR(VLOOKUP(A1297,'BITO-IV'!$A$1:$J$10000,4,0),"")</f>
        <v/>
      </c>
      <c r="I1297">
        <f>ROW()</f>
        <v>1297</v>
      </c>
      <c r="J1297" t="str">
        <f t="shared" si="5"/>
        <v/>
      </c>
      <c r="K1297" t="str">
        <f t="shared" si="4"/>
        <v/>
      </c>
      <c r="M1297" t="str">
        <f t="shared" si="6"/>
        <v/>
      </c>
      <c r="N1297">
        <f>VLOOKUP(A1297,Tbills!$B$4:$C$10000,2,1)</f>
        <v>1.5001318681335439E-2</v>
      </c>
    </row>
    <row r="1298" spans="1:14">
      <c r="A1298" s="1">
        <v>42054</v>
      </c>
      <c r="B1298">
        <f>IFERROR(VLOOKUP($A1298,'BTC-Web'!$A$2:$H$10000,2,0),"")</f>
        <v>236.41000399999999</v>
      </c>
      <c r="C1298">
        <f>VLOOKUP(A1298,H_SPBTFDUE!$B$2:$C$5828,2,0)</f>
        <v>1.7738262445045785</v>
      </c>
      <c r="D1298" s="2">
        <f>D1297*(1-D$1+IF(AND(WEEKDAY($A1298)&lt;&gt;1,WEEKDAY($A1298)&lt;&gt;7),-VLOOKUP($A1298,ETF_OP_Fee!$G$5:$H$14,2,1),0))^($A1298-$A1297)*(1+2*(C1298/C1297-1))+IFERROR(VLOOKUP(A1298,BITXeom!$C$9:$D$100,2,0),0)</f>
        <v>0.19646051297308195</v>
      </c>
      <c r="F1298" s="2">
        <f>F1297*(1-F$1+IF(AND(WEEKDAY($A1298)&lt;&gt;1,WEEKDAY($A1298)&lt;&gt;7),-VLOOKUP($A1298,ETF_OP_Fee!$I$5:$J$14,2,1),0))^($A1298-$A1297)*(1+1*(B1298/B1297-1))</f>
        <v>0.16375690529529063</v>
      </c>
      <c r="G1298" s="9" t="str">
        <f>IFERROR(VLOOKUP(A1298,'BITO-IV'!$A$1:$J$10000,4,0),"")</f>
        <v/>
      </c>
      <c r="I1298">
        <f>ROW()</f>
        <v>1298</v>
      </c>
      <c r="J1298" t="str">
        <f t="shared" si="5"/>
        <v/>
      </c>
      <c r="K1298" t="str">
        <f t="shared" si="4"/>
        <v/>
      </c>
      <c r="M1298" t="str">
        <f t="shared" si="6"/>
        <v/>
      </c>
      <c r="N1298">
        <f>VLOOKUP(A1298,Tbills!$B$4:$C$10000,2,1)</f>
        <v>1.5001318681335439E-2</v>
      </c>
    </row>
    <row r="1299" spans="1:14">
      <c r="A1299" s="1">
        <v>42055</v>
      </c>
      <c r="B1299">
        <f>IFERROR(VLOOKUP($A1299,'BTC-Web'!$A$2:$H$10000,2,0),"")</f>
        <v>240.25100699999999</v>
      </c>
      <c r="C1299">
        <f>VLOOKUP(A1299,H_SPBTFDUE!$B$2:$C$5828,2,0)</f>
        <v>1.799440170152073</v>
      </c>
      <c r="D1299" s="2">
        <f>D1298*(1-D$1+IF(AND(WEEKDAY($A1299)&lt;&gt;1,WEEKDAY($A1299)&lt;&gt;7),-VLOOKUP($A1299,ETF_OP_Fee!$G$5:$H$14,2,1),0))^($A1299-$A1298)*(1+2*(C1299/C1298-1))+IFERROR(VLOOKUP(A1299,BITXeom!$C$9:$D$100,2,0),0)</f>
        <v>0.20211017485333116</v>
      </c>
      <c r="F1299" s="2">
        <f>F1298*(1-F$1+IF(AND(WEEKDAY($A1299)&lt;&gt;1,WEEKDAY($A1299)&lt;&gt;7),-VLOOKUP($A1299,ETF_OP_Fee!$I$5:$J$14,2,1),0))^($A1299-$A1298)*(1+1*(B1299/B1298-1))</f>
        <v>0.16641316672333764</v>
      </c>
      <c r="G1299" s="9" t="str">
        <f>IFERROR(VLOOKUP(A1299,'BITO-IV'!$A$1:$J$10000,4,0),"")</f>
        <v/>
      </c>
      <c r="I1299">
        <f>ROW()</f>
        <v>1299</v>
      </c>
      <c r="J1299" t="str">
        <f t="shared" si="5"/>
        <v/>
      </c>
      <c r="K1299" t="str">
        <f t="shared" si="4"/>
        <v/>
      </c>
      <c r="M1299" t="str">
        <f t="shared" si="6"/>
        <v/>
      </c>
      <c r="N1299">
        <f>VLOOKUP(A1299,Tbills!$B$4:$C$10000,2,1)</f>
        <v>1.5001318681335439E-2</v>
      </c>
    </row>
    <row r="1300" spans="1:14">
      <c r="A1300" s="1">
        <v>42058</v>
      </c>
      <c r="B1300">
        <f>IFERROR(VLOOKUP($A1300,'BTC-Web'!$A$2:$H$10000,2,0),"")</f>
        <v>235.99499499999999</v>
      </c>
      <c r="C1300">
        <f>VLOOKUP(A1300,H_SPBTFDUE!$B$2:$C$5828,2,0)</f>
        <v>1.7631698063792576</v>
      </c>
      <c r="D1300" s="2">
        <f>D1299*(1-D$1+IF(AND(WEEKDAY($A1300)&lt;&gt;1,WEEKDAY($A1300)&lt;&gt;7),-VLOOKUP($A1300,ETF_OP_Fee!$G$5:$H$14,2,1),0))^($A1300-$A1299)*(1+2*(C1300/C1299-1))+IFERROR(VLOOKUP(A1300,BITXeom!$C$9:$D$100,2,0),0)</f>
        <v>0.19389317908071138</v>
      </c>
      <c r="F1300" s="2">
        <f>F1299*(1-F$1+IF(AND(WEEKDAY($A1300)&lt;&gt;1,WEEKDAY($A1300)&lt;&gt;7),-VLOOKUP($A1300,ETF_OP_Fee!$I$5:$J$14,2,1),0))^($A1300-$A1299)*(1+1*(B1300/B1299-1))</f>
        <v>0.16345241804594143</v>
      </c>
      <c r="G1300" s="9" t="str">
        <f>IFERROR(VLOOKUP(A1300,'BITO-IV'!$A$1:$J$10000,4,0),"")</f>
        <v/>
      </c>
      <c r="I1300">
        <f>ROW()</f>
        <v>1300</v>
      </c>
      <c r="J1300" t="str">
        <f t="shared" si="5"/>
        <v/>
      </c>
      <c r="K1300" t="str">
        <f t="shared" si="4"/>
        <v/>
      </c>
      <c r="M1300" t="str">
        <f t="shared" si="6"/>
        <v/>
      </c>
      <c r="N1300">
        <f>VLOOKUP(A1300,Tbills!$B$4:$C$10000,2,1)</f>
        <v>2.0001758241743106E-2</v>
      </c>
    </row>
    <row r="1301" spans="1:14">
      <c r="A1301" s="1">
        <v>42059</v>
      </c>
      <c r="B1301">
        <f>IFERROR(VLOOKUP($A1301,'BTC-Web'!$A$2:$H$10000,2,0),"")</f>
        <v>238.99800099999999</v>
      </c>
      <c r="C1301">
        <f>VLOOKUP(A1301,H_SPBTFDUE!$B$2:$C$5828,2,0)</f>
        <v>1.7618178479154807</v>
      </c>
      <c r="D1301" s="2">
        <f>D1300*(1-D$1+IF(AND(WEEKDAY($A1301)&lt;&gt;1,WEEKDAY($A1301)&lt;&gt;7),-VLOOKUP($A1301,ETF_OP_Fee!$G$5:$H$14,2,1),0))^($A1301-$A1300)*(1+2*(C1301/C1300-1))+IFERROR(VLOOKUP(A1301,BITXeom!$C$9:$D$100,2,0),0)</f>
        <v>0.19357276095023537</v>
      </c>
      <c r="F1301" s="2">
        <f>F1300*(1-F$1+IF(AND(WEEKDAY($A1301)&lt;&gt;1,WEEKDAY($A1301)&lt;&gt;7),-VLOOKUP($A1301,ETF_OP_Fee!$I$5:$J$14,2,1),0))^($A1301-$A1300)*(1+1*(B1301/B1300-1))</f>
        <v>0.16552802069593614</v>
      </c>
      <c r="G1301" s="9" t="str">
        <f>IFERROR(VLOOKUP(A1301,'BITO-IV'!$A$1:$J$10000,4,0),"")</f>
        <v/>
      </c>
      <c r="I1301">
        <f>ROW()</f>
        <v>1301</v>
      </c>
      <c r="J1301" t="str">
        <f t="shared" si="5"/>
        <v/>
      </c>
      <c r="K1301" t="str">
        <f t="shared" si="4"/>
        <v/>
      </c>
      <c r="M1301" t="str">
        <f t="shared" si="6"/>
        <v/>
      </c>
      <c r="N1301">
        <f>VLOOKUP(A1301,Tbills!$B$4:$C$10000,2,1)</f>
        <v>2.0001758241743106E-2</v>
      </c>
    </row>
    <row r="1302" spans="1:14">
      <c r="A1302" s="1">
        <v>42060</v>
      </c>
      <c r="B1302">
        <f>IFERROR(VLOOKUP($A1302,'BTC-Web'!$A$2:$H$10000,2,0),"")</f>
        <v>238.88999899999999</v>
      </c>
      <c r="C1302">
        <f>VLOOKUP(A1302,H_SPBTFDUE!$B$2:$C$5828,2,0)</f>
        <v>1.7522893181645964</v>
      </c>
      <c r="D1302" s="2">
        <f>D1301*(1-D$1+IF(AND(WEEKDAY($A1302)&lt;&gt;1,WEEKDAY($A1302)&lt;&gt;7),-VLOOKUP($A1302,ETF_OP_Fee!$G$5:$H$14,2,1),0))^($A1302-$A1301)*(1+2*(C1302/C1301-1))+IFERROR(VLOOKUP(A1302,BITXeom!$C$9:$D$100,2,0),0)</f>
        <v>0.19145612189186037</v>
      </c>
      <c r="F1302" s="2">
        <f>F1301*(1-F$1+IF(AND(WEEKDAY($A1302)&lt;&gt;1,WEEKDAY($A1302)&lt;&gt;7),-VLOOKUP($A1302,ETF_OP_Fee!$I$5:$J$14,2,1),0))^($A1302-$A1301)*(1+1*(B1302/B1301-1))</f>
        <v>0.16544891309550513</v>
      </c>
      <c r="G1302" s="9" t="str">
        <f>IFERROR(VLOOKUP(A1302,'BITO-IV'!$A$1:$J$10000,4,0),"")</f>
        <v/>
      </c>
      <c r="I1302">
        <f>ROW()</f>
        <v>1302</v>
      </c>
      <c r="J1302" t="str">
        <f t="shared" si="5"/>
        <v/>
      </c>
      <c r="K1302" t="str">
        <f t="shared" si="4"/>
        <v/>
      </c>
      <c r="M1302" t="str">
        <f t="shared" si="6"/>
        <v/>
      </c>
      <c r="N1302">
        <f>VLOOKUP(A1302,Tbills!$B$4:$C$10000,2,1)</f>
        <v>2.0001758241743106E-2</v>
      </c>
    </row>
    <row r="1303" spans="1:14">
      <c r="A1303" s="1">
        <v>42061</v>
      </c>
      <c r="B1303">
        <f>IFERROR(VLOOKUP($A1303,'BTC-Web'!$A$2:$H$10000,2,0),"")</f>
        <v>237.337006</v>
      </c>
      <c r="C1303">
        <f>VLOOKUP(A1303,H_SPBTFDUE!$B$2:$C$5828,2,0)</f>
        <v>1.7443935741824359</v>
      </c>
      <c r="D1303" s="2">
        <f>D1302*(1-D$1+IF(AND(WEEKDAY($A1303)&lt;&gt;1,WEEKDAY($A1303)&lt;&gt;7),-VLOOKUP($A1303,ETF_OP_Fee!$G$5:$H$14,2,1),0))^($A1303-$A1302)*(1+2*(C1303/C1302-1))+IFERROR(VLOOKUP(A1303,BITXeom!$C$9:$D$100,2,0),0)</f>
        <v>0.18970812324103664</v>
      </c>
      <c r="F1303" s="2">
        <f>F1302*(1-F$1+IF(AND(WEEKDAY($A1303)&lt;&gt;1,WEEKDAY($A1303)&lt;&gt;7),-VLOOKUP($A1303,ETF_OP_Fee!$I$5:$J$14,2,1),0))^($A1303-$A1302)*(1+1*(B1303/B1302-1))</f>
        <v>0.16436907289006009</v>
      </c>
      <c r="G1303" s="9" t="str">
        <f>IFERROR(VLOOKUP(A1303,'BITO-IV'!$A$1:$J$10000,4,0),"")</f>
        <v/>
      </c>
      <c r="I1303">
        <f>ROW()</f>
        <v>1303</v>
      </c>
      <c r="J1303" t="str">
        <f t="shared" si="5"/>
        <v/>
      </c>
      <c r="K1303" t="str">
        <f t="shared" si="4"/>
        <v/>
      </c>
      <c r="M1303" t="str">
        <f t="shared" si="6"/>
        <v/>
      </c>
      <c r="N1303">
        <f>VLOOKUP(A1303,Tbills!$B$4:$C$10000,2,1)</f>
        <v>2.0001758241743106E-2</v>
      </c>
    </row>
    <row r="1304" spans="1:14">
      <c r="A1304" s="1">
        <v>42062</v>
      </c>
      <c r="B1304">
        <f>IFERROR(VLOOKUP($A1304,'BTC-Web'!$A$2:$H$10000,2,0),"")</f>
        <v>236.43600499999999</v>
      </c>
      <c r="C1304">
        <f>VLOOKUP(A1304,H_SPBTFDUE!$B$2:$C$5828,2,0)</f>
        <v>1.8725975570914548</v>
      </c>
      <c r="D1304" s="2">
        <f>D1303*(1-D$1+IF(AND(WEEKDAY($A1304)&lt;&gt;1,WEEKDAY($A1304)&lt;&gt;7),-VLOOKUP($A1304,ETF_OP_Fee!$G$5:$H$14,2,1),0))^($A1304-$A1303)*(1+2*(C1304/C1303-1))+IFERROR(VLOOKUP(A1304,BITXeom!$C$9:$D$100,2,0),0)</f>
        <v>0.21756733946149431</v>
      </c>
      <c r="F1304" s="2">
        <f>F1303*(1-F$1+IF(AND(WEEKDAY($A1304)&lt;&gt;1,WEEKDAY($A1304)&lt;&gt;7),-VLOOKUP($A1304,ETF_OP_Fee!$I$5:$J$14,2,1),0))^($A1304-$A1303)*(1+1*(B1304/B1303-1))</f>
        <v>0.16374081774253879</v>
      </c>
      <c r="G1304" s="9" t="str">
        <f>IFERROR(VLOOKUP(A1304,'BITO-IV'!$A$1:$J$10000,4,0),"")</f>
        <v/>
      </c>
      <c r="I1304">
        <f>ROW()</f>
        <v>1304</v>
      </c>
      <c r="J1304" t="str">
        <f t="shared" si="5"/>
        <v/>
      </c>
      <c r="K1304" t="str">
        <f t="shared" si="4"/>
        <v/>
      </c>
      <c r="M1304" t="str">
        <f t="shared" si="6"/>
        <v/>
      </c>
      <c r="N1304">
        <f>VLOOKUP(A1304,Tbills!$B$4:$C$10000,2,1)</f>
        <v>2.0001758241743106E-2</v>
      </c>
    </row>
    <row r="1305" spans="1:14">
      <c r="A1305" s="1">
        <v>42065</v>
      </c>
      <c r="B1305">
        <f>IFERROR(VLOOKUP($A1305,'BTC-Web'!$A$2:$H$10000,2,0),"")</f>
        <v>260.35699499999998</v>
      </c>
      <c r="C1305">
        <f>VLOOKUP(A1305,H_SPBTFDUE!$B$2:$C$5828,2,0)</f>
        <v>2.0335301747474754</v>
      </c>
      <c r="D1305" s="2">
        <f>D1304*(1-D$1+IF(AND(WEEKDAY($A1305)&lt;&gt;1,WEEKDAY($A1305)&lt;&gt;7),-VLOOKUP($A1305,ETF_OP_Fee!$G$5:$H$14,2,1),0))^($A1305-$A1304)*(1+2*(C1305/C1304-1))+IFERROR(VLOOKUP(A1305,BITXeom!$C$9:$D$100,2,0),0)</f>
        <v>0.25487203454300239</v>
      </c>
      <c r="F1305" s="2">
        <f>F1304*(1-F$1+IF(AND(WEEKDAY($A1305)&lt;&gt;1,WEEKDAY($A1305)&lt;&gt;7),-VLOOKUP($A1305,ETF_OP_Fee!$I$5:$J$14,2,1),0))^($A1305-$A1304)*(1+1*(B1305/B1304-1))</f>
        <v>0.18029292376919209</v>
      </c>
      <c r="G1305" s="9" t="str">
        <f>IFERROR(VLOOKUP(A1305,'BITO-IV'!$A$1:$J$10000,4,0),"")</f>
        <v/>
      </c>
      <c r="I1305">
        <f>ROW()</f>
        <v>1305</v>
      </c>
      <c r="J1305" t="str">
        <f t="shared" si="5"/>
        <v/>
      </c>
      <c r="K1305" t="str">
        <f t="shared" si="4"/>
        <v/>
      </c>
      <c r="M1305" t="str">
        <f t="shared" si="6"/>
        <v/>
      </c>
      <c r="N1305">
        <f>VLOOKUP(A1305,Tbills!$B$4:$C$10000,2,1)</f>
        <v>1.5001318681335439E-2</v>
      </c>
    </row>
    <row r="1306" spans="1:14">
      <c r="A1306" s="1">
        <v>42066</v>
      </c>
      <c r="B1306">
        <f>IFERROR(VLOOKUP($A1306,'BTC-Web'!$A$2:$H$10000,2,0),"")</f>
        <v>275.04599000000002</v>
      </c>
      <c r="C1306">
        <f>VLOOKUP(A1306,H_SPBTFDUE!$B$2:$C$5828,2,0)</f>
        <v>2.0778033458699738</v>
      </c>
      <c r="D1306" s="2">
        <f>D1305*(1-D$1+IF(AND(WEEKDAY($A1306)&lt;&gt;1,WEEKDAY($A1306)&lt;&gt;7),-VLOOKUP($A1306,ETF_OP_Fee!$G$5:$H$14,2,1),0))^($A1306-$A1305)*(1+2*(C1306/C1305-1))+IFERROR(VLOOKUP(A1306,BITXeom!$C$9:$D$100,2,0),0)</f>
        <v>0.26593827209602289</v>
      </c>
      <c r="F1306" s="2">
        <f>F1305*(1-F$1+IF(AND(WEEKDAY($A1306)&lt;&gt;1,WEEKDAY($A1306)&lt;&gt;7),-VLOOKUP($A1306,ETF_OP_Fee!$I$5:$J$14,2,1),0))^($A1306-$A1305)*(1+1*(B1306/B1305-1))</f>
        <v>0.19045985317008693</v>
      </c>
      <c r="G1306" s="9" t="str">
        <f>IFERROR(VLOOKUP(A1306,'BITO-IV'!$A$1:$J$10000,4,0),"")</f>
        <v/>
      </c>
      <c r="I1306">
        <f>ROW()</f>
        <v>1306</v>
      </c>
      <c r="J1306" t="str">
        <f t="shared" si="5"/>
        <v/>
      </c>
      <c r="K1306" t="str">
        <f t="shared" si="4"/>
        <v/>
      </c>
      <c r="M1306" t="str">
        <f t="shared" si="6"/>
        <v/>
      </c>
      <c r="N1306">
        <f>VLOOKUP(A1306,Tbills!$B$4:$C$10000,2,1)</f>
        <v>1.5001318681335439E-2</v>
      </c>
    </row>
    <row r="1307" spans="1:14">
      <c r="A1307" s="1">
        <v>42067</v>
      </c>
      <c r="B1307">
        <f>IFERROR(VLOOKUP($A1307,'BTC-Web'!$A$2:$H$10000,2,0),"")</f>
        <v>281.98998999999998</v>
      </c>
      <c r="C1307">
        <f>VLOOKUP(A1307,H_SPBTFDUE!$B$2:$C$5828,2,0)</f>
        <v>2.014069319206726</v>
      </c>
      <c r="D1307" s="2">
        <f>D1306*(1-D$1+IF(AND(WEEKDAY($A1307)&lt;&gt;1,WEEKDAY($A1307)&lt;&gt;7),-VLOOKUP($A1307,ETF_OP_Fee!$G$5:$H$14,2,1),0))^($A1307-$A1306)*(1+2*(C1307/C1306-1))+IFERROR(VLOOKUP(A1307,BITXeom!$C$9:$D$100,2,0),0)</f>
        <v>0.24959387267574173</v>
      </c>
      <c r="F1307" s="2">
        <f>F1306*(1-F$1+IF(AND(WEEKDAY($A1307)&lt;&gt;1,WEEKDAY($A1307)&lt;&gt;7),-VLOOKUP($A1307,ETF_OP_Fee!$I$5:$J$14,2,1),0))^($A1307-$A1306)*(1+1*(B1307/B1306-1))</f>
        <v>0.19526325112870799</v>
      </c>
      <c r="G1307" s="9" t="str">
        <f>IFERROR(VLOOKUP(A1307,'BITO-IV'!$A$1:$J$10000,4,0),"")</f>
        <v/>
      </c>
      <c r="I1307">
        <f>ROW()</f>
        <v>1307</v>
      </c>
      <c r="J1307" t="str">
        <f t="shared" si="5"/>
        <v/>
      </c>
      <c r="K1307" t="str">
        <f t="shared" si="4"/>
        <v/>
      </c>
      <c r="M1307" t="str">
        <f t="shared" si="6"/>
        <v/>
      </c>
      <c r="N1307">
        <f>VLOOKUP(A1307,Tbills!$B$4:$C$10000,2,1)</f>
        <v>1.5001318681335439E-2</v>
      </c>
    </row>
    <row r="1308" spans="1:14">
      <c r="A1308" s="1">
        <v>42068</v>
      </c>
      <c r="B1308">
        <f>IFERROR(VLOOKUP($A1308,'BTC-Web'!$A$2:$H$10000,2,0),"")</f>
        <v>272.739014</v>
      </c>
      <c r="C1308">
        <f>VLOOKUP(A1308,H_SPBTFDUE!$B$2:$C$5828,2,0)</f>
        <v>2.0366080198334129</v>
      </c>
      <c r="D1308" s="2">
        <f>D1307*(1-D$1+IF(AND(WEEKDAY($A1308)&lt;&gt;1,WEEKDAY($A1308)&lt;&gt;7),-VLOOKUP($A1308,ETF_OP_Fee!$G$5:$H$14,2,1),0))^($A1308-$A1307)*(1+2*(C1308/C1307-1))+IFERROR(VLOOKUP(A1308,BITXeom!$C$9:$D$100,2,0),0)</f>
        <v>0.25514968518862036</v>
      </c>
      <c r="F1308" s="2">
        <f>F1307*(1-F$1+IF(AND(WEEKDAY($A1308)&lt;&gt;1,WEEKDAY($A1308)&lt;&gt;7),-VLOOKUP($A1308,ETF_OP_Fee!$I$5:$J$14,2,1),0))^($A1308-$A1307)*(1+1*(B1308/B1307-1))</f>
        <v>0.18885252086657794</v>
      </c>
      <c r="G1308" s="9" t="str">
        <f>IFERROR(VLOOKUP(A1308,'BITO-IV'!$A$1:$J$10000,4,0),"")</f>
        <v/>
      </c>
      <c r="I1308">
        <f>ROW()</f>
        <v>1308</v>
      </c>
      <c r="J1308" t="str">
        <f t="shared" si="5"/>
        <v/>
      </c>
      <c r="K1308" t="str">
        <f t="shared" si="4"/>
        <v/>
      </c>
      <c r="M1308" t="str">
        <f t="shared" si="6"/>
        <v/>
      </c>
      <c r="N1308">
        <f>VLOOKUP(A1308,Tbills!$B$4:$C$10000,2,1)</f>
        <v>1.5001318681335439E-2</v>
      </c>
    </row>
    <row r="1309" spans="1:14">
      <c r="A1309" s="1">
        <v>42069</v>
      </c>
      <c r="B1309">
        <f>IFERROR(VLOOKUP($A1309,'BTC-Web'!$A$2:$H$10000,2,0),"")</f>
        <v>275.60000600000001</v>
      </c>
      <c r="C1309">
        <f>VLOOKUP(A1309,H_SPBTFDUE!$B$2:$C$5828,2,0)</f>
        <v>2.0109066415654921</v>
      </c>
      <c r="D1309" s="2">
        <f>D1308*(1-D$1+IF(AND(WEEKDAY($A1309)&lt;&gt;1,WEEKDAY($A1309)&lt;&gt;7),-VLOOKUP($A1309,ETF_OP_Fee!$G$5:$H$14,2,1),0))^($A1309-$A1308)*(1+2*(C1309/C1308-1))+IFERROR(VLOOKUP(A1309,BITXeom!$C$9:$D$100,2,0),0)</f>
        <v>0.24868022045221244</v>
      </c>
      <c r="F1309" s="2">
        <f>F1308*(1-F$1+IF(AND(WEEKDAY($A1309)&lt;&gt;1,WEEKDAY($A1309)&lt;&gt;7),-VLOOKUP($A1309,ETF_OP_Fee!$I$5:$J$14,2,1),0))^($A1309-$A1308)*(1+1*(B1309/B1308-1))</f>
        <v>0.19082858903466265</v>
      </c>
      <c r="G1309" s="9" t="str">
        <f>IFERROR(VLOOKUP(A1309,'BITO-IV'!$A$1:$J$10000,4,0),"")</f>
        <v/>
      </c>
      <c r="I1309">
        <f>ROW()</f>
        <v>1309</v>
      </c>
      <c r="J1309" t="str">
        <f t="shared" si="5"/>
        <v/>
      </c>
      <c r="K1309" t="str">
        <f t="shared" si="4"/>
        <v/>
      </c>
      <c r="M1309" t="str">
        <f t="shared" si="6"/>
        <v/>
      </c>
      <c r="N1309">
        <f>VLOOKUP(A1309,Tbills!$B$4:$C$10000,2,1)</f>
        <v>1.5001318681335439E-2</v>
      </c>
    </row>
    <row r="1310" spans="1:14">
      <c r="A1310" s="1">
        <v>42072</v>
      </c>
      <c r="B1310">
        <f>IFERROR(VLOOKUP($A1310,'BTC-Web'!$A$2:$H$10000,2,0),"")</f>
        <v>274.81201199999998</v>
      </c>
      <c r="C1310">
        <f>VLOOKUP(A1310,H_SPBTFDUE!$B$2:$C$5828,2,0)</f>
        <v>2.1351794527659438</v>
      </c>
      <c r="D1310" s="2">
        <f>D1309*(1-D$1+IF(AND(WEEKDAY($A1310)&lt;&gt;1,WEEKDAY($A1310)&lt;&gt;7),-VLOOKUP($A1310,ETF_OP_Fee!$G$5:$H$14,2,1),0))^($A1310-$A1309)*(1+2*(C1310/C1309-1))+IFERROR(VLOOKUP(A1310,BITXeom!$C$9:$D$100,2,0),0)</f>
        <v>0.27931690497423722</v>
      </c>
      <c r="F1310" s="2">
        <f>F1309*(1-F$1+IF(AND(WEEKDAY($A1310)&lt;&gt;1,WEEKDAY($A1310)&lt;&gt;7),-VLOOKUP($A1310,ETF_OP_Fee!$I$5:$J$14,2,1),0))^($A1310-$A1309)*(1+1*(B1310/B1309-1))</f>
        <v>0.19026811567235252</v>
      </c>
      <c r="G1310" s="9" t="str">
        <f>IFERROR(VLOOKUP(A1310,'BITO-IV'!$A$1:$J$10000,4,0),"")</f>
        <v/>
      </c>
      <c r="I1310">
        <f>ROW()</f>
        <v>1310</v>
      </c>
      <c r="J1310" t="str">
        <f t="shared" si="5"/>
        <v/>
      </c>
      <c r="K1310" t="str">
        <f t="shared" si="4"/>
        <v/>
      </c>
      <c r="M1310" t="str">
        <f t="shared" si="6"/>
        <v/>
      </c>
      <c r="N1310">
        <f>VLOOKUP(A1310,Tbills!$B$4:$C$10000,2,1)</f>
        <v>1.5001318681335439E-2</v>
      </c>
    </row>
    <row r="1311" spans="1:14">
      <c r="A1311" s="1">
        <v>42073</v>
      </c>
      <c r="B1311">
        <f>IFERROR(VLOOKUP($A1311,'BTC-Web'!$A$2:$H$10000,2,0),"")</f>
        <v>289.86200000000002</v>
      </c>
      <c r="C1311">
        <f>VLOOKUP(A1311,H_SPBTFDUE!$B$2:$C$5828,2,0)</f>
        <v>2.1508189492901133</v>
      </c>
      <c r="D1311" s="2">
        <f>D1310*(1-D$1+IF(AND(WEEKDAY($A1311)&lt;&gt;1,WEEKDAY($A1311)&lt;&gt;7),-VLOOKUP($A1311,ETF_OP_Fee!$G$5:$H$14,2,1),0))^($A1311-$A1310)*(1+2*(C1311/C1310-1))+IFERROR(VLOOKUP(A1311,BITXeom!$C$9:$D$100,2,0),0)</f>
        <v>0.28337494022156579</v>
      </c>
      <c r="F1311" s="2">
        <f>F1310*(1-F$1+IF(AND(WEEKDAY($A1311)&lt;&gt;1,WEEKDAY($A1311)&lt;&gt;7),-VLOOKUP($A1311,ETF_OP_Fee!$I$5:$J$14,2,1),0))^($A1311-$A1310)*(1+1*(B1311/B1310-1))</f>
        <v>0.20068286205447733</v>
      </c>
      <c r="G1311" s="9" t="str">
        <f>IFERROR(VLOOKUP(A1311,'BITO-IV'!$A$1:$J$10000,4,0),"")</f>
        <v/>
      </c>
      <c r="I1311">
        <f>ROW()</f>
        <v>1311</v>
      </c>
      <c r="J1311" t="str">
        <f t="shared" si="5"/>
        <v/>
      </c>
      <c r="K1311" t="str">
        <f t="shared" si="4"/>
        <v/>
      </c>
      <c r="M1311" t="str">
        <f t="shared" si="6"/>
        <v/>
      </c>
      <c r="N1311">
        <f>VLOOKUP(A1311,Tbills!$B$4:$C$10000,2,1)</f>
        <v>1.5001318681335439E-2</v>
      </c>
    </row>
    <row r="1312" spans="1:14">
      <c r="A1312" s="1">
        <v>42074</v>
      </c>
      <c r="B1312">
        <f>IFERROR(VLOOKUP($A1312,'BTC-Web'!$A$2:$H$10000,2,0),"")</f>
        <v>291.52499399999999</v>
      </c>
      <c r="C1312">
        <f>VLOOKUP(A1312,H_SPBTFDUE!$B$2:$C$5828,2,0)</f>
        <v>2.1846338551701003</v>
      </c>
      <c r="D1312" s="2">
        <f>D1311*(1-D$1+IF(AND(WEEKDAY($A1312)&lt;&gt;1,WEEKDAY($A1312)&lt;&gt;7),-VLOOKUP($A1312,ETF_OP_Fee!$G$5:$H$14,2,1),0))^($A1312-$A1311)*(1+2*(C1312/C1311-1))+IFERROR(VLOOKUP(A1312,BITXeom!$C$9:$D$100,2,0),0)</f>
        <v>0.29225047678762239</v>
      </c>
      <c r="F1312" s="2">
        <f>F1311*(1-F$1+IF(AND(WEEKDAY($A1312)&lt;&gt;1,WEEKDAY($A1312)&lt;&gt;7),-VLOOKUP($A1312,ETF_OP_Fee!$I$5:$J$14,2,1),0))^($A1312-$A1311)*(1+1*(B1312/B1311-1))</f>
        <v>0.20182896498216052</v>
      </c>
      <c r="G1312" s="9" t="str">
        <f>IFERROR(VLOOKUP(A1312,'BITO-IV'!$A$1:$J$10000,4,0),"")</f>
        <v/>
      </c>
      <c r="I1312">
        <f>ROW()</f>
        <v>1312</v>
      </c>
      <c r="J1312" t="str">
        <f t="shared" si="5"/>
        <v/>
      </c>
      <c r="K1312" t="str">
        <f t="shared" si="4"/>
        <v/>
      </c>
      <c r="M1312" t="str">
        <f t="shared" si="6"/>
        <v/>
      </c>
      <c r="N1312">
        <f>VLOOKUP(A1312,Tbills!$B$4:$C$10000,2,1)</f>
        <v>1.5001318681335439E-2</v>
      </c>
    </row>
    <row r="1313" spans="1:14">
      <c r="A1313" s="1">
        <v>42075</v>
      </c>
      <c r="B1313">
        <f>IFERROR(VLOOKUP($A1313,'BTC-Web'!$A$2:$H$10000,2,0),"")</f>
        <v>296.12701399999997</v>
      </c>
      <c r="C1313">
        <f>VLOOKUP(A1313,H_SPBTFDUE!$B$2:$C$5828,2,0)</f>
        <v>2.1694680467053535</v>
      </c>
      <c r="D1313" s="2">
        <f>D1312*(1-D$1+IF(AND(WEEKDAY($A1313)&lt;&gt;1,WEEKDAY($A1313)&lt;&gt;7),-VLOOKUP($A1313,ETF_OP_Fee!$G$5:$H$14,2,1),0))^($A1313-$A1312)*(1+2*(C1313/C1312-1))+IFERROR(VLOOKUP(A1313,BITXeom!$C$9:$D$100,2,0),0)</f>
        <v>0.28815850342790617</v>
      </c>
      <c r="F1313" s="2">
        <f>F1312*(1-F$1+IF(AND(WEEKDAY($A1313)&lt;&gt;1,WEEKDAY($A1313)&lt;&gt;7),-VLOOKUP($A1313,ETF_OP_Fee!$I$5:$J$14,2,1),0))^($A1313-$A1312)*(1+1*(B1313/B1312-1))</f>
        <v>0.20500970547725403</v>
      </c>
      <c r="G1313" s="9" t="str">
        <f>IFERROR(VLOOKUP(A1313,'BITO-IV'!$A$1:$J$10000,4,0),"")</f>
        <v/>
      </c>
      <c r="I1313">
        <f>ROW()</f>
        <v>1313</v>
      </c>
      <c r="J1313" t="str">
        <f t="shared" si="5"/>
        <v/>
      </c>
      <c r="K1313" t="str">
        <f t="shared" si="4"/>
        <v/>
      </c>
      <c r="M1313" t="str">
        <f t="shared" si="6"/>
        <v/>
      </c>
      <c r="N1313">
        <f>VLOOKUP(A1313,Tbills!$B$4:$C$10000,2,1)</f>
        <v>1.5001318681335439E-2</v>
      </c>
    </row>
    <row r="1314" spans="1:14">
      <c r="A1314" s="1">
        <v>42076</v>
      </c>
      <c r="B1314">
        <f>IFERROR(VLOOKUP($A1314,'BTC-Web'!$A$2:$H$10000,2,0),"")</f>
        <v>294.11801100000002</v>
      </c>
      <c r="C1314">
        <f>VLOOKUP(A1314,H_SPBTFDUE!$B$2:$C$5828,2,0)</f>
        <v>2.1027726003611948</v>
      </c>
      <c r="D1314" s="2">
        <f>D1313*(1-D$1+IF(AND(WEEKDAY($A1314)&lt;&gt;1,WEEKDAY($A1314)&lt;&gt;7),-VLOOKUP($A1314,ETF_OP_Fee!$G$5:$H$14,2,1),0))^($A1314-$A1313)*(1+2*(C1314/C1313-1))+IFERROR(VLOOKUP(A1314,BITXeom!$C$9:$D$100,2,0),0)</f>
        <v>0.27040869448736571</v>
      </c>
      <c r="F1314" s="2">
        <f>F1313*(1-F$1+IF(AND(WEEKDAY($A1314)&lt;&gt;1,WEEKDAY($A1314)&lt;&gt;7),-VLOOKUP($A1314,ETF_OP_Fee!$I$5:$J$14,2,1),0))^($A1314-$A1313)*(1+1*(B1314/B1313-1))</f>
        <v>0.20361356642550282</v>
      </c>
      <c r="G1314" s="9" t="str">
        <f>IFERROR(VLOOKUP(A1314,'BITO-IV'!$A$1:$J$10000,4,0),"")</f>
        <v/>
      </c>
      <c r="I1314">
        <f>ROW()</f>
        <v>1314</v>
      </c>
      <c r="J1314" t="str">
        <f t="shared" si="5"/>
        <v/>
      </c>
      <c r="K1314" t="str">
        <f t="shared" si="4"/>
        <v/>
      </c>
      <c r="M1314" t="str">
        <f t="shared" si="6"/>
        <v/>
      </c>
      <c r="N1314">
        <f>VLOOKUP(A1314,Tbills!$B$4:$C$10000,2,1)</f>
        <v>1.5001318681335439E-2</v>
      </c>
    </row>
    <row r="1315" spans="1:14">
      <c r="A1315" s="1">
        <v>42079</v>
      </c>
      <c r="B1315">
        <f>IFERROR(VLOOKUP($A1315,'BTC-Web'!$A$2:$H$10000,2,0),"")</f>
        <v>285.68499800000001</v>
      </c>
      <c r="C1315">
        <f>VLOOKUP(A1315,H_SPBTFDUE!$B$2:$C$5828,2,0)</f>
        <v>2.1412757713711783</v>
      </c>
      <c r="D1315" s="2">
        <f>D1314*(1-D$1+IF(AND(WEEKDAY($A1315)&lt;&gt;1,WEEKDAY($A1315)&lt;&gt;7),-VLOOKUP($A1315,ETF_OP_Fee!$G$5:$H$14,2,1),0))^($A1315-$A1314)*(1+2*(C1315/C1314-1))+IFERROR(VLOOKUP(A1315,BITXeom!$C$9:$D$100,2,0),0)</f>
        <v>0.28021121316768949</v>
      </c>
      <c r="F1315" s="2">
        <f>F1314*(1-F$1+IF(AND(WEEKDAY($A1315)&lt;&gt;1,WEEKDAY($A1315)&lt;&gt;7),-VLOOKUP($A1315,ETF_OP_Fee!$I$5:$J$14,2,1),0))^($A1315-$A1314)*(1+1*(B1315/B1314-1))</f>
        <v>0.19776007340670237</v>
      </c>
      <c r="G1315" s="9" t="str">
        <f>IFERROR(VLOOKUP(A1315,'BITO-IV'!$A$1:$J$10000,4,0),"")</f>
        <v/>
      </c>
      <c r="I1315">
        <f>ROW()</f>
        <v>1315</v>
      </c>
      <c r="J1315" t="str">
        <f t="shared" si="5"/>
        <v/>
      </c>
      <c r="K1315" t="str">
        <f t="shared" si="4"/>
        <v/>
      </c>
      <c r="M1315" t="str">
        <f t="shared" si="6"/>
        <v/>
      </c>
      <c r="N1315">
        <f>VLOOKUP(A1315,Tbills!$B$4:$C$10000,2,1)</f>
        <v>3.9999560439540165E-2</v>
      </c>
    </row>
    <row r="1316" spans="1:14">
      <c r="A1316" s="1">
        <v>42080</v>
      </c>
      <c r="B1316">
        <f>IFERROR(VLOOKUP($A1316,'BTC-Web'!$A$2:$H$10000,2,0),"")</f>
        <v>290.59500100000002</v>
      </c>
      <c r="C1316">
        <f>VLOOKUP(A1316,H_SPBTFDUE!$B$2:$C$5828,2,0)</f>
        <v>2.1035495917084819</v>
      </c>
      <c r="D1316" s="2">
        <f>D1315*(1-D$1+IF(AND(WEEKDAY($A1316)&lt;&gt;1,WEEKDAY($A1316)&lt;&gt;7),-VLOOKUP($A1316,ETF_OP_Fee!$G$5:$H$14,2,1),0))^($A1316-$A1315)*(1+2*(C1316/C1315-1))+IFERROR(VLOOKUP(A1316,BITXeom!$C$9:$D$100,2,0),0)</f>
        <v>0.27030516291873607</v>
      </c>
      <c r="F1316" s="2">
        <f>F1315*(1-F$1+IF(AND(WEEKDAY($A1316)&lt;&gt;1,WEEKDAY($A1316)&lt;&gt;7),-VLOOKUP($A1316,ETF_OP_Fee!$I$5:$J$14,2,1),0))^($A1316-$A1315)*(1+1*(B1316/B1315-1))</f>
        <v>0.20115369510794404</v>
      </c>
      <c r="G1316" s="9" t="str">
        <f>IFERROR(VLOOKUP(A1316,'BITO-IV'!$A$1:$J$10000,4,0),"")</f>
        <v/>
      </c>
      <c r="I1316">
        <f>ROW()</f>
        <v>1316</v>
      </c>
      <c r="J1316" t="str">
        <f t="shared" si="5"/>
        <v/>
      </c>
      <c r="K1316" t="str">
        <f t="shared" si="4"/>
        <v/>
      </c>
      <c r="M1316" t="str">
        <f t="shared" si="6"/>
        <v/>
      </c>
      <c r="N1316">
        <f>VLOOKUP(A1316,Tbills!$B$4:$C$10000,2,1)</f>
        <v>3.9999560439540165E-2</v>
      </c>
    </row>
    <row r="1317" spans="1:14">
      <c r="A1317" s="1">
        <v>42081</v>
      </c>
      <c r="B1317">
        <f>IFERROR(VLOOKUP($A1317,'BTC-Web'!$A$2:$H$10000,2,0),"")</f>
        <v>285.06698599999999</v>
      </c>
      <c r="C1317">
        <f>VLOOKUP(A1317,H_SPBTFDUE!$B$2:$C$5828,2,0)</f>
        <v>1.8881345481929739</v>
      </c>
      <c r="D1317" s="2">
        <f>D1316*(1-D$1+IF(AND(WEEKDAY($A1317)&lt;&gt;1,WEEKDAY($A1317)&lt;&gt;7),-VLOOKUP($A1317,ETF_OP_Fee!$G$5:$H$14,2,1),0))^($A1317-$A1316)*(1+2*(C1317/C1316-1))+IFERROR(VLOOKUP(A1317,BITXeom!$C$9:$D$100,2,0),0)</f>
        <v>0.21491807669797539</v>
      </c>
      <c r="F1317" s="2">
        <f>F1316*(1-F$1+IF(AND(WEEKDAY($A1317)&lt;&gt;1,WEEKDAY($A1317)&lt;&gt;7),-VLOOKUP($A1317,ETF_OP_Fee!$I$5:$J$14,2,1),0))^($A1317-$A1316)*(1+1*(B1317/B1316-1))</f>
        <v>0.19732199425187621</v>
      </c>
      <c r="G1317" s="9" t="str">
        <f>IFERROR(VLOOKUP(A1317,'BITO-IV'!$A$1:$J$10000,4,0),"")</f>
        <v/>
      </c>
      <c r="I1317">
        <f>ROW()</f>
        <v>1317</v>
      </c>
      <c r="J1317" t="str">
        <f t="shared" si="5"/>
        <v/>
      </c>
      <c r="K1317" t="str">
        <f t="shared" si="4"/>
        <v/>
      </c>
      <c r="M1317" t="str">
        <f t="shared" si="6"/>
        <v/>
      </c>
      <c r="N1317">
        <f>VLOOKUP(A1317,Tbills!$B$4:$C$10000,2,1)</f>
        <v>3.9999560439540165E-2</v>
      </c>
    </row>
    <row r="1318" spans="1:14">
      <c r="A1318" s="1">
        <v>42082</v>
      </c>
      <c r="B1318">
        <f>IFERROR(VLOOKUP($A1318,'BTC-Web'!$A$2:$H$10000,2,0),"")</f>
        <v>255.88000500000001</v>
      </c>
      <c r="C1318">
        <f>VLOOKUP(A1318,H_SPBTFDUE!$B$2:$C$5828,2,0)</f>
        <v>1.9220290915844265</v>
      </c>
      <c r="D1318" s="2">
        <f>D1317*(1-D$1+IF(AND(WEEKDAY($A1318)&lt;&gt;1,WEEKDAY($A1318)&lt;&gt;7),-VLOOKUP($A1318,ETF_OP_Fee!$G$5:$H$14,2,1),0))^($A1318-$A1317)*(1+2*(C1318/C1317-1))+IFERROR(VLOOKUP(A1318,BITXeom!$C$9:$D$100,2,0),0)</f>
        <v>0.22260767809265014</v>
      </c>
      <c r="F1318" s="2">
        <f>F1317*(1-F$1+IF(AND(WEEKDAY($A1318)&lt;&gt;1,WEEKDAY($A1318)&lt;&gt;7),-VLOOKUP($A1318,ETF_OP_Fee!$I$5:$J$14,2,1),0))^($A1318-$A1317)*(1+1*(B1318/B1317-1))</f>
        <v>0.17711429668287507</v>
      </c>
      <c r="G1318" s="9" t="str">
        <f>IFERROR(VLOOKUP(A1318,'BITO-IV'!$A$1:$J$10000,4,0),"")</f>
        <v/>
      </c>
      <c r="I1318">
        <f>ROW()</f>
        <v>1318</v>
      </c>
      <c r="J1318" t="str">
        <f t="shared" si="5"/>
        <v/>
      </c>
      <c r="K1318" t="str">
        <f t="shared" si="4"/>
        <v/>
      </c>
      <c r="M1318" t="str">
        <f t="shared" si="6"/>
        <v/>
      </c>
      <c r="N1318">
        <f>VLOOKUP(A1318,Tbills!$B$4:$C$10000,2,1)</f>
        <v>3.9999560439540165E-2</v>
      </c>
    </row>
    <row r="1319" spans="1:14">
      <c r="A1319" s="1">
        <v>42083</v>
      </c>
      <c r="B1319">
        <f>IFERROR(VLOOKUP($A1319,'BTC-Web'!$A$2:$H$10000,2,0),"")</f>
        <v>260.95599399999998</v>
      </c>
      <c r="C1319">
        <f>VLOOKUP(A1319,H_SPBTFDUE!$B$2:$C$5828,2,0)</f>
        <v>1.9278659314216424</v>
      </c>
      <c r="D1319" s="2">
        <f>D1318*(1-D$1+IF(AND(WEEKDAY($A1319)&lt;&gt;1,WEEKDAY($A1319)&lt;&gt;7),-VLOOKUP($A1319,ETF_OP_Fee!$G$5:$H$14,2,1),0))^($A1319-$A1318)*(1+2*(C1319/C1318-1))+IFERROR(VLOOKUP(A1319,BITXeom!$C$9:$D$100,2,0),0)</f>
        <v>0.22393302206820986</v>
      </c>
      <c r="F1319" s="2">
        <f>F1318*(1-F$1+IF(AND(WEEKDAY($A1319)&lt;&gt;1,WEEKDAY($A1319)&lt;&gt;7),-VLOOKUP($A1319,ETF_OP_Fee!$I$5:$J$14,2,1),0))^($A1319-$A1318)*(1+1*(B1319/B1318-1))</f>
        <v>0.18062307909226691</v>
      </c>
      <c r="G1319" s="9" t="str">
        <f>IFERROR(VLOOKUP(A1319,'BITO-IV'!$A$1:$J$10000,4,0),"")</f>
        <v/>
      </c>
      <c r="I1319">
        <f>ROW()</f>
        <v>1319</v>
      </c>
      <c r="J1319" t="str">
        <f t="shared" si="5"/>
        <v/>
      </c>
      <c r="K1319" t="str">
        <f t="shared" si="4"/>
        <v/>
      </c>
      <c r="M1319" t="str">
        <f t="shared" si="6"/>
        <v/>
      </c>
      <c r="N1319">
        <f>VLOOKUP(A1319,Tbills!$B$4:$C$10000,2,1)</f>
        <v>3.9999560439540165E-2</v>
      </c>
    </row>
    <row r="1320" spans="1:14">
      <c r="A1320" s="1">
        <v>42086</v>
      </c>
      <c r="B1320">
        <f>IFERROR(VLOOKUP($A1320,'BTC-Web'!$A$2:$H$10000,2,0),"")</f>
        <v>267.89498900000001</v>
      </c>
      <c r="C1320">
        <f>VLOOKUP(A1320,H_SPBTFDUE!$B$2:$C$5828,2,0)</f>
        <v>1.9644149644514746</v>
      </c>
      <c r="D1320" s="2">
        <f>D1319*(1-D$1+IF(AND(WEEKDAY($A1320)&lt;&gt;1,WEEKDAY($A1320)&lt;&gt;7),-VLOOKUP($A1320,ETF_OP_Fee!$G$5:$H$14,2,1),0))^($A1320-$A1319)*(1+2*(C1320/C1319-1))+IFERROR(VLOOKUP(A1320,BITXeom!$C$9:$D$100,2,0),0)</f>
        <v>0.23234070490451894</v>
      </c>
      <c r="F1320" s="2">
        <f>F1319*(1-F$1+IF(AND(WEEKDAY($A1320)&lt;&gt;1,WEEKDAY($A1320)&lt;&gt;7),-VLOOKUP($A1320,ETF_OP_Fee!$I$5:$J$14,2,1),0))^($A1320-$A1319)*(1+1*(B1320/B1319-1))</f>
        <v>0.18541148988676318</v>
      </c>
      <c r="G1320" s="9" t="str">
        <f>IFERROR(VLOOKUP(A1320,'BITO-IV'!$A$1:$J$10000,4,0),"")</f>
        <v/>
      </c>
      <c r="I1320">
        <f>ROW()</f>
        <v>1320</v>
      </c>
      <c r="J1320" t="str">
        <f t="shared" si="5"/>
        <v/>
      </c>
      <c r="K1320" t="str">
        <f t="shared" ref="K1320:K1383" si="7">IF($A1320&gt;=$J$2,F1320*K$4,"")</f>
        <v/>
      </c>
      <c r="M1320" t="str">
        <f t="shared" si="6"/>
        <v/>
      </c>
      <c r="N1320">
        <f>VLOOKUP(A1320,Tbills!$B$4:$C$10000,2,1)</f>
        <v>2.0001758241743106E-2</v>
      </c>
    </row>
    <row r="1321" spans="1:14">
      <c r="A1321" s="1">
        <v>42087</v>
      </c>
      <c r="B1321">
        <f>IFERROR(VLOOKUP($A1321,'BTC-Web'!$A$2:$H$10000,2,0),"")</f>
        <v>266.57699600000001</v>
      </c>
      <c r="C1321">
        <f>VLOOKUP(A1321,H_SPBTFDUE!$B$2:$C$5828,2,0)</f>
        <v>1.8084767560100139</v>
      </c>
      <c r="D1321" s="2">
        <f>D1320*(1-D$1+IF(AND(WEEKDAY($A1321)&lt;&gt;1,WEEKDAY($A1321)&lt;&gt;7),-VLOOKUP($A1321,ETF_OP_Fee!$G$5:$H$14,2,1),0))^($A1321-$A1320)*(1+2*(C1321/C1320-1))+IFERROR(VLOOKUP(A1321,BITXeom!$C$9:$D$100,2,0),0)</f>
        <v>0.1954303033277929</v>
      </c>
      <c r="F1321" s="2">
        <f>F1320*(1-F$1+IF(AND(WEEKDAY($A1321)&lt;&gt;1,WEEKDAY($A1321)&lt;&gt;7),-VLOOKUP($A1321,ETF_OP_Fee!$I$5:$J$14,2,1),0))^($A1321-$A1320)*(1+1*(B1321/B1320-1))</f>
        <v>0.18449449816458036</v>
      </c>
      <c r="G1321" s="9" t="str">
        <f>IFERROR(VLOOKUP(A1321,'BITO-IV'!$A$1:$J$10000,4,0),"")</f>
        <v/>
      </c>
      <c r="I1321">
        <f>ROW()</f>
        <v>1321</v>
      </c>
      <c r="J1321" t="str">
        <f t="shared" ref="J1321:J1384" si="8">IF($A1321&gt;=$J$2,B1321*J$4,"")</f>
        <v/>
      </c>
      <c r="K1321" t="str">
        <f t="shared" si="7"/>
        <v/>
      </c>
      <c r="M1321" t="str">
        <f t="shared" ref="M1321:M1384" si="9">IF($A1321&gt;=$J$2,D1321*M$4,"")</f>
        <v/>
      </c>
      <c r="N1321">
        <f>VLOOKUP(A1321,Tbills!$B$4:$C$10000,2,1)</f>
        <v>2.0001758241743106E-2</v>
      </c>
    </row>
    <row r="1322" spans="1:14">
      <c r="A1322" s="1">
        <v>42088</v>
      </c>
      <c r="B1322">
        <f>IFERROR(VLOOKUP($A1322,'BTC-Web'!$A$2:$H$10000,2,0),"")</f>
        <v>247.47200000000001</v>
      </c>
      <c r="C1322">
        <f>VLOOKUP(A1322,H_SPBTFDUE!$B$2:$C$5828,2,0)</f>
        <v>1.8127115236569886</v>
      </c>
      <c r="D1322" s="2">
        <f>D1321*(1-D$1+IF(AND(WEEKDAY($A1322)&lt;&gt;1,WEEKDAY($A1322)&lt;&gt;7),-VLOOKUP($A1322,ETF_OP_Fee!$G$5:$H$14,2,1),0))^($A1322-$A1321)*(1+2*(C1322/C1321-1))+IFERROR(VLOOKUP(A1322,BITXeom!$C$9:$D$100,2,0),0)</f>
        <v>0.19632215075364892</v>
      </c>
      <c r="F1322" s="2">
        <f>F1321*(1-F$1+IF(AND(WEEKDAY($A1322)&lt;&gt;1,WEEKDAY($A1322)&lt;&gt;7),-VLOOKUP($A1322,ETF_OP_Fee!$I$5:$J$14,2,1),0))^($A1322-$A1321)*(1+1*(B1322/B1321-1))</f>
        <v>0.17126771925631021</v>
      </c>
      <c r="G1322" s="9" t="str">
        <f>IFERROR(VLOOKUP(A1322,'BITO-IV'!$A$1:$J$10000,4,0),"")</f>
        <v/>
      </c>
      <c r="I1322">
        <f>ROW()</f>
        <v>1322</v>
      </c>
      <c r="J1322" t="str">
        <f t="shared" si="8"/>
        <v/>
      </c>
      <c r="K1322" t="str">
        <f t="shared" si="7"/>
        <v/>
      </c>
      <c r="M1322" t="str">
        <f t="shared" si="9"/>
        <v/>
      </c>
      <c r="N1322">
        <f>VLOOKUP(A1322,Tbills!$B$4:$C$10000,2,1)</f>
        <v>2.0001758241743106E-2</v>
      </c>
    </row>
    <row r="1323" spans="1:14">
      <c r="A1323" s="1">
        <v>42089</v>
      </c>
      <c r="B1323">
        <f>IFERROR(VLOOKUP($A1323,'BTC-Web'!$A$2:$H$10000,2,0),"")</f>
        <v>246.27600100000001</v>
      </c>
      <c r="C1323">
        <f>VLOOKUP(A1323,H_SPBTFDUE!$B$2:$C$5828,2,0)</f>
        <v>1.8297050652194187</v>
      </c>
      <c r="D1323" s="2">
        <f>D1322*(1-D$1+IF(AND(WEEKDAY($A1323)&lt;&gt;1,WEEKDAY($A1323)&lt;&gt;7),-VLOOKUP($A1323,ETF_OP_Fee!$G$5:$H$14,2,1),0))^($A1323-$A1322)*(1+2*(C1323/C1322-1))+IFERROR(VLOOKUP(A1323,BITXeom!$C$9:$D$100,2,0),0)</f>
        <v>0.19997921886065603</v>
      </c>
      <c r="F1323" s="2">
        <f>F1322*(1-F$1+IF(AND(WEEKDAY($A1323)&lt;&gt;1,WEEKDAY($A1323)&lt;&gt;7),-VLOOKUP($A1323,ETF_OP_Fee!$I$5:$J$14,2,1),0))^($A1323-$A1322)*(1+1*(B1323/B1322-1))</f>
        <v>0.17043556921950048</v>
      </c>
      <c r="G1323" s="9" t="str">
        <f>IFERROR(VLOOKUP(A1323,'BITO-IV'!$A$1:$J$10000,4,0),"")</f>
        <v/>
      </c>
      <c r="I1323">
        <f>ROW()</f>
        <v>1323</v>
      </c>
      <c r="J1323" t="str">
        <f t="shared" si="8"/>
        <v/>
      </c>
      <c r="K1323" t="str">
        <f t="shared" si="7"/>
        <v/>
      </c>
      <c r="M1323" t="str">
        <f t="shared" si="9"/>
        <v/>
      </c>
      <c r="N1323">
        <f>VLOOKUP(A1323,Tbills!$B$4:$C$10000,2,1)</f>
        <v>2.0001758241743106E-2</v>
      </c>
    </row>
    <row r="1324" spans="1:14">
      <c r="A1324" s="1">
        <v>42090</v>
      </c>
      <c r="B1324">
        <f>IFERROR(VLOOKUP($A1324,'BTC-Web'!$A$2:$H$10000,2,0),"")</f>
        <v>248.56599399999999</v>
      </c>
      <c r="C1324">
        <f>VLOOKUP(A1324,H_SPBTFDUE!$B$2:$C$5828,2,0)</f>
        <v>1.81843945428493</v>
      </c>
      <c r="D1324" s="2">
        <f>D1323*(1-D$1+IF(AND(WEEKDAY($A1324)&lt;&gt;1,WEEKDAY($A1324)&lt;&gt;7),-VLOOKUP($A1324,ETF_OP_Fee!$G$5:$H$14,2,1),0))^($A1324-$A1323)*(1+2*(C1324/C1323-1))+IFERROR(VLOOKUP(A1324,BITXeom!$C$9:$D$100,2,0),0)</f>
        <v>0.19749310956215677</v>
      </c>
      <c r="F1324" s="2">
        <f>F1323*(1-F$1+IF(AND(WEEKDAY($A1324)&lt;&gt;1,WEEKDAY($A1324)&lt;&gt;7),-VLOOKUP($A1324,ETF_OP_Fee!$I$5:$J$14,2,1),0))^($A1324-$A1323)*(1+1*(B1324/B1323-1))</f>
        <v>0.1720158840758361</v>
      </c>
      <c r="G1324" s="9" t="str">
        <f>IFERROR(VLOOKUP(A1324,'BITO-IV'!$A$1:$J$10000,4,0),"")</f>
        <v/>
      </c>
      <c r="I1324">
        <f>ROW()</f>
        <v>1324</v>
      </c>
      <c r="J1324" t="str">
        <f t="shared" si="8"/>
        <v/>
      </c>
      <c r="K1324" t="str">
        <f t="shared" si="7"/>
        <v/>
      </c>
      <c r="M1324" t="str">
        <f t="shared" si="9"/>
        <v/>
      </c>
      <c r="N1324">
        <f>VLOOKUP(A1324,Tbills!$B$4:$C$10000,2,1)</f>
        <v>2.0001758241743106E-2</v>
      </c>
    </row>
    <row r="1325" spans="1:14">
      <c r="A1325" s="1">
        <v>42093</v>
      </c>
      <c r="B1325">
        <f>IFERROR(VLOOKUP($A1325,'BTC-Web'!$A$2:$H$10000,2,0),"")</f>
        <v>242.878998</v>
      </c>
      <c r="C1325">
        <f>VLOOKUP(A1325,H_SPBTFDUE!$B$2:$C$5828,2,0)</f>
        <v>1.8218986646507989</v>
      </c>
      <c r="D1325" s="2">
        <f>D1324*(1-D$1+IF(AND(WEEKDAY($A1325)&lt;&gt;1,WEEKDAY($A1325)&lt;&gt;7),-VLOOKUP($A1325,ETF_OP_Fee!$G$5:$H$14,2,1),0))^($A1325-$A1324)*(1+2*(C1325/C1324-1))+IFERROR(VLOOKUP(A1325,BITXeom!$C$9:$D$100,2,0),0)</f>
        <v>0.19817361957699897</v>
      </c>
      <c r="F1325" s="2">
        <f>F1324*(1-F$1+IF(AND(WEEKDAY($A1325)&lt;&gt;1,WEEKDAY($A1325)&lt;&gt;7),-VLOOKUP($A1325,ETF_OP_Fee!$I$5:$J$14,2,1),0))^($A1325-$A1324)*(1+1*(B1325/B1324-1))</f>
        <v>0.16806717112671843</v>
      </c>
      <c r="G1325" s="9" t="str">
        <f>IFERROR(VLOOKUP(A1325,'BITO-IV'!$A$1:$J$10000,4,0),"")</f>
        <v/>
      </c>
      <c r="I1325">
        <f>ROW()</f>
        <v>1325</v>
      </c>
      <c r="J1325" t="str">
        <f t="shared" si="8"/>
        <v/>
      </c>
      <c r="K1325" t="str">
        <f t="shared" si="7"/>
        <v/>
      </c>
      <c r="M1325" t="str">
        <f t="shared" si="9"/>
        <v/>
      </c>
      <c r="N1325">
        <f>VLOOKUP(A1325,Tbills!$B$4:$C$10000,2,1)</f>
        <v>3.4999120879132498E-2</v>
      </c>
    </row>
    <row r="1326" spans="1:14">
      <c r="A1326" s="1">
        <v>42094</v>
      </c>
      <c r="B1326">
        <f>IFERROR(VLOOKUP($A1326,'BTC-Web'!$A$2:$H$10000,2,0),"")</f>
        <v>247.45399499999999</v>
      </c>
      <c r="C1326">
        <f>VLOOKUP(A1326,H_SPBTFDUE!$B$2:$C$5828,2,0)</f>
        <v>1.7973948384550755</v>
      </c>
      <c r="D1326" s="2">
        <f>D1325*(1-D$1+IF(AND(WEEKDAY($A1326)&lt;&gt;1,WEEKDAY($A1326)&lt;&gt;7),-VLOOKUP($A1326,ETF_OP_Fee!$G$5:$H$14,2,1),0))^($A1326-$A1325)*(1+2*(C1326/C1325-1))+IFERROR(VLOOKUP(A1326,BITXeom!$C$9:$D$100,2,0),0)</f>
        <v>0.19281992120434843</v>
      </c>
      <c r="F1326" s="2">
        <f>F1325*(1-F$1+IF(AND(WEEKDAY($A1326)&lt;&gt;1,WEEKDAY($A1326)&lt;&gt;7),-VLOOKUP($A1326,ETF_OP_Fee!$I$5:$J$14,2,1),0))^($A1326-$A1325)*(1+1*(B1326/B1325-1))</f>
        <v>0.17122851632077873</v>
      </c>
      <c r="G1326" s="9" t="str">
        <f>IFERROR(VLOOKUP(A1326,'BITO-IV'!$A$1:$J$10000,4,0),"")</f>
        <v/>
      </c>
      <c r="I1326">
        <f>ROW()</f>
        <v>1326</v>
      </c>
      <c r="J1326" t="str">
        <f t="shared" si="8"/>
        <v/>
      </c>
      <c r="K1326" t="str">
        <f t="shared" si="7"/>
        <v/>
      </c>
      <c r="M1326" t="str">
        <f t="shared" si="9"/>
        <v/>
      </c>
      <c r="N1326">
        <f>VLOOKUP(A1326,Tbills!$B$4:$C$10000,2,1)</f>
        <v>3.4999120879132498E-2</v>
      </c>
    </row>
    <row r="1327" spans="1:14">
      <c r="A1327" s="1">
        <v>42095</v>
      </c>
      <c r="B1327">
        <f>IFERROR(VLOOKUP($A1327,'BTC-Web'!$A$2:$H$10000,2,0),"")</f>
        <v>244.223007</v>
      </c>
      <c r="C1327">
        <f>VLOOKUP(A1327,H_SPBTFDUE!$B$2:$C$5828,2,0)</f>
        <v>1.8196300025328456</v>
      </c>
      <c r="D1327" s="2">
        <f>D1326*(1-D$1+IF(AND(WEEKDAY($A1327)&lt;&gt;1,WEEKDAY($A1327)&lt;&gt;7),-VLOOKUP($A1327,ETF_OP_Fee!$G$5:$H$14,2,1),0))^($A1327-$A1326)*(1+2*(C1327/C1326-1))+IFERROR(VLOOKUP(A1327,BITXeom!$C$9:$D$100,2,0),0)</f>
        <v>0.19756703580348159</v>
      </c>
      <c r="F1327" s="2">
        <f>F1326*(1-F$1+IF(AND(WEEKDAY($A1327)&lt;&gt;1,WEEKDAY($A1327)&lt;&gt;7),-VLOOKUP($A1327,ETF_OP_Fee!$I$5:$J$14,2,1),0))^($A1327-$A1326)*(1+1*(B1327/B1326-1))</f>
        <v>0.16898840015814026</v>
      </c>
      <c r="G1327" s="9" t="str">
        <f>IFERROR(VLOOKUP(A1327,'BITO-IV'!$A$1:$J$10000,4,0),"")</f>
        <v/>
      </c>
      <c r="I1327">
        <f>ROW()</f>
        <v>1327</v>
      </c>
      <c r="J1327" t="str">
        <f t="shared" si="8"/>
        <v/>
      </c>
      <c r="K1327" t="str">
        <f t="shared" si="7"/>
        <v/>
      </c>
      <c r="M1327" t="str">
        <f t="shared" si="9"/>
        <v/>
      </c>
      <c r="N1327">
        <f>VLOOKUP(A1327,Tbills!$B$4:$C$10000,2,1)</f>
        <v>3.4999120879132498E-2</v>
      </c>
    </row>
    <row r="1328" spans="1:14">
      <c r="A1328" s="1">
        <v>42096</v>
      </c>
      <c r="B1328">
        <f>IFERROR(VLOOKUP($A1328,'BTC-Web'!$A$2:$H$10000,2,0),"")</f>
        <v>247.08900499999999</v>
      </c>
      <c r="C1328">
        <f>VLOOKUP(A1328,H_SPBTFDUE!$B$2:$C$5828,2,0)</f>
        <v>1.8616187171265972</v>
      </c>
      <c r="D1328" s="2">
        <f>D1327*(1-D$1+IF(AND(WEEKDAY($A1328)&lt;&gt;1,WEEKDAY($A1328)&lt;&gt;7),-VLOOKUP($A1328,ETF_OP_Fee!$G$5:$H$14,2,1),0))^($A1328-$A1327)*(1+2*(C1328/C1327-1))+IFERROR(VLOOKUP(A1328,BITXeom!$C$9:$D$100,2,0),0)</f>
        <v>0.20666028555302304</v>
      </c>
      <c r="F1328" s="2">
        <f>F1327*(1-F$1+IF(AND(WEEKDAY($A1328)&lt;&gt;1,WEEKDAY($A1328)&lt;&gt;7),-VLOOKUP($A1328,ETF_OP_Fee!$I$5:$J$14,2,1),0))^($A1328-$A1327)*(1+1*(B1328/B1327-1))</f>
        <v>0.17096705746921034</v>
      </c>
      <c r="G1328" s="9" t="str">
        <f>IFERROR(VLOOKUP(A1328,'BITO-IV'!$A$1:$J$10000,4,0),"")</f>
        <v/>
      </c>
      <c r="I1328">
        <f>ROW()</f>
        <v>1328</v>
      </c>
      <c r="J1328" t="str">
        <f t="shared" si="8"/>
        <v/>
      </c>
      <c r="K1328" t="str">
        <f t="shared" si="7"/>
        <v/>
      </c>
      <c r="M1328" t="str">
        <f t="shared" si="9"/>
        <v/>
      </c>
      <c r="N1328">
        <f>VLOOKUP(A1328,Tbills!$B$4:$C$10000,2,1)</f>
        <v>3.4999120879132498E-2</v>
      </c>
    </row>
    <row r="1329" spans="1:14">
      <c r="A1329" s="1">
        <v>42100</v>
      </c>
      <c r="B1329">
        <f>IFERROR(VLOOKUP($A1329,'BTC-Web'!$A$2:$H$10000,2,0),"")</f>
        <v>260.72100799999998</v>
      </c>
      <c r="C1329">
        <f>VLOOKUP(A1329,H_SPBTFDUE!$B$2:$C$5828,2,0)</f>
        <v>1.8797141203192564</v>
      </c>
      <c r="D1329" s="2">
        <f>D1328*(1-D$1+IF(AND(WEEKDAY($A1329)&lt;&gt;1,WEEKDAY($A1329)&lt;&gt;7),-VLOOKUP($A1329,ETF_OP_Fee!$G$5:$H$14,2,1),0))^($A1329-$A1328)*(1+2*(C1329/C1328-1))+IFERROR(VLOOKUP(A1329,BITXeom!$C$9:$D$100,2,0),0)</f>
        <v>0.21057745090744079</v>
      </c>
      <c r="F1329" s="2">
        <f>F1328*(1-F$1+IF(AND(WEEKDAY($A1329)&lt;&gt;1,WEEKDAY($A1329)&lt;&gt;7),-VLOOKUP($A1329,ETF_OP_Fee!$I$5:$J$14,2,1),0))^($A1329-$A1328)*(1+1*(B1329/B1328-1))</f>
        <v>0.180380600445052</v>
      </c>
      <c r="G1329" s="9" t="str">
        <f>IFERROR(VLOOKUP(A1329,'BITO-IV'!$A$1:$J$10000,4,0),"")</f>
        <v/>
      </c>
      <c r="I1329">
        <f>ROW()</f>
        <v>1329</v>
      </c>
      <c r="J1329" t="str">
        <f t="shared" si="8"/>
        <v/>
      </c>
      <c r="K1329" t="str">
        <f t="shared" si="7"/>
        <v/>
      </c>
      <c r="M1329" t="str">
        <f t="shared" si="9"/>
        <v/>
      </c>
      <c r="N1329">
        <f>VLOOKUP(A1329,Tbills!$B$4:$C$10000,2,1)</f>
        <v>2.0001758241743106E-2</v>
      </c>
    </row>
    <row r="1330" spans="1:14">
      <c r="A1330" s="1">
        <v>42101</v>
      </c>
      <c r="B1330">
        <f>IFERROR(VLOOKUP($A1330,'BTC-Web'!$A$2:$H$10000,2,0),"")</f>
        <v>255.274002</v>
      </c>
      <c r="C1330">
        <f>VLOOKUP(A1330,H_SPBTFDUE!$B$2:$C$5828,2,0)</f>
        <v>1.8624981213744993</v>
      </c>
      <c r="D1330" s="2">
        <f>D1329*(1-D$1+IF(AND(WEEKDAY($A1330)&lt;&gt;1,WEEKDAY($A1330)&lt;&gt;7),-VLOOKUP($A1330,ETF_OP_Fee!$G$5:$H$14,2,1),0))^($A1330-$A1329)*(1+2*(C1330/C1329-1))+IFERROR(VLOOKUP(A1330,BITXeom!$C$9:$D$100,2,0),0)</f>
        <v>0.20669552446636155</v>
      </c>
      <c r="F1330" s="2">
        <f>F1329*(1-F$1+IF(AND(WEEKDAY($A1330)&lt;&gt;1,WEEKDAY($A1330)&lt;&gt;7),-VLOOKUP($A1330,ETF_OP_Fee!$I$5:$J$14,2,1),0))^($A1330-$A1329)*(1+1*(B1330/B1329-1))</f>
        <v>0.17660747648230304</v>
      </c>
      <c r="G1330" s="9" t="str">
        <f>IFERROR(VLOOKUP(A1330,'BITO-IV'!$A$1:$J$10000,4,0),"")</f>
        <v/>
      </c>
      <c r="I1330">
        <f>ROW()</f>
        <v>1330</v>
      </c>
      <c r="J1330" t="str">
        <f t="shared" si="8"/>
        <v/>
      </c>
      <c r="K1330" t="str">
        <f t="shared" si="7"/>
        <v/>
      </c>
      <c r="M1330" t="str">
        <f t="shared" si="9"/>
        <v/>
      </c>
      <c r="N1330">
        <f>VLOOKUP(A1330,Tbills!$B$4:$C$10000,2,1)</f>
        <v>2.0001758241743106E-2</v>
      </c>
    </row>
    <row r="1331" spans="1:14">
      <c r="A1331" s="1">
        <v>42102</v>
      </c>
      <c r="B1331">
        <f>IFERROR(VLOOKUP($A1331,'BTC-Web'!$A$2:$H$10000,2,0),"")</f>
        <v>253.06399500000001</v>
      </c>
      <c r="C1331">
        <f>VLOOKUP(A1331,H_SPBTFDUE!$B$2:$C$5828,2,0)</f>
        <v>1.8022804190168225</v>
      </c>
      <c r="D1331" s="2">
        <f>D1330*(1-D$1+IF(AND(WEEKDAY($A1331)&lt;&gt;1,WEEKDAY($A1331)&lt;&gt;7),-VLOOKUP($A1331,ETF_OP_Fee!$G$5:$H$14,2,1),0))^($A1331-$A1330)*(1+2*(C1331/C1330-1))+IFERROR(VLOOKUP(A1331,BITXeom!$C$9:$D$100,2,0),0)</f>
        <v>0.19330685465216707</v>
      </c>
      <c r="F1331" s="2">
        <f>F1330*(1-F$1+IF(AND(WEEKDAY($A1331)&lt;&gt;1,WEEKDAY($A1331)&lt;&gt;7),-VLOOKUP($A1331,ETF_OP_Fee!$I$5:$J$14,2,1),0))^($A1331-$A1330)*(1+1*(B1331/B1330-1))</f>
        <v>0.17507395956123412</v>
      </c>
      <c r="G1331" s="9" t="str">
        <f>IFERROR(VLOOKUP(A1331,'BITO-IV'!$A$1:$J$10000,4,0),"")</f>
        <v/>
      </c>
      <c r="I1331">
        <f>ROW()</f>
        <v>1331</v>
      </c>
      <c r="J1331" t="str">
        <f t="shared" si="8"/>
        <v/>
      </c>
      <c r="K1331" t="str">
        <f t="shared" si="7"/>
        <v/>
      </c>
      <c r="M1331" t="str">
        <f t="shared" si="9"/>
        <v/>
      </c>
      <c r="N1331">
        <f>VLOOKUP(A1331,Tbills!$B$4:$C$10000,2,1)</f>
        <v>2.0001758241743106E-2</v>
      </c>
    </row>
    <row r="1332" spans="1:14">
      <c r="A1332" s="1">
        <v>42103</v>
      </c>
      <c r="B1332">
        <f>IFERROR(VLOOKUP($A1332,'BTC-Web'!$A$2:$H$10000,2,0),"")</f>
        <v>244.75100699999999</v>
      </c>
      <c r="C1332">
        <f>VLOOKUP(A1332,H_SPBTFDUE!$B$2:$C$5828,2,0)</f>
        <v>1.7921822312109357</v>
      </c>
      <c r="D1332" s="2">
        <f>D1331*(1-D$1+IF(AND(WEEKDAY($A1332)&lt;&gt;1,WEEKDAY($A1332)&lt;&gt;7),-VLOOKUP($A1332,ETF_OP_Fee!$G$5:$H$14,2,1),0))^($A1332-$A1331)*(1+2*(C1332/C1331-1))+IFERROR(VLOOKUP(A1332,BITXeom!$C$9:$D$100,2,0),0)</f>
        <v>0.19111787598441765</v>
      </c>
      <c r="F1332" s="2">
        <f>F1331*(1-F$1+IF(AND(WEEKDAY($A1332)&lt;&gt;1,WEEKDAY($A1332)&lt;&gt;7),-VLOOKUP($A1332,ETF_OP_Fee!$I$5:$J$14,2,1),0))^($A1332-$A1331)*(1+1*(B1332/B1331-1))</f>
        <v>0.16931848657650492</v>
      </c>
      <c r="G1332" s="9" t="str">
        <f>IFERROR(VLOOKUP(A1332,'BITO-IV'!$A$1:$J$10000,4,0),"")</f>
        <v/>
      </c>
      <c r="I1332">
        <f>ROW()</f>
        <v>1332</v>
      </c>
      <c r="J1332" t="str">
        <f t="shared" si="8"/>
        <v/>
      </c>
      <c r="K1332" t="str">
        <f t="shared" si="7"/>
        <v/>
      </c>
      <c r="M1332" t="str">
        <f t="shared" si="9"/>
        <v/>
      </c>
      <c r="N1332">
        <f>VLOOKUP(A1332,Tbills!$B$4:$C$10000,2,1)</f>
        <v>2.0001758241743106E-2</v>
      </c>
    </row>
    <row r="1333" spans="1:14">
      <c r="A1333" s="1">
        <v>42104</v>
      </c>
      <c r="B1333">
        <f>IFERROR(VLOOKUP($A1333,'BTC-Web'!$A$2:$H$10000,2,0),"")</f>
        <v>243.69399999999999</v>
      </c>
      <c r="C1333">
        <f>VLOOKUP(A1333,H_SPBTFDUE!$B$2:$C$5828,2,0)</f>
        <v>1.7360601958900139</v>
      </c>
      <c r="D1333" s="2">
        <f>D1332*(1-D$1+IF(AND(WEEKDAY($A1333)&lt;&gt;1,WEEKDAY($A1333)&lt;&gt;7),-VLOOKUP($A1333,ETF_OP_Fee!$G$5:$H$14,2,1),0))^($A1333-$A1332)*(1+2*(C1333/C1332-1))+IFERROR(VLOOKUP(A1333,BITXeom!$C$9:$D$100,2,0),0)</f>
        <v>0.17912684513153418</v>
      </c>
      <c r="F1333" s="2">
        <f>F1332*(1-F$1+IF(AND(WEEKDAY($A1333)&lt;&gt;1,WEEKDAY($A1333)&lt;&gt;7),-VLOOKUP($A1333,ETF_OP_Fee!$I$5:$J$14,2,1),0))^($A1333-$A1332)*(1+1*(B1333/B1332-1))</f>
        <v>0.16858286236971778</v>
      </c>
      <c r="G1333" s="9" t="str">
        <f>IFERROR(VLOOKUP(A1333,'BITO-IV'!$A$1:$J$10000,4,0),"")</f>
        <v/>
      </c>
      <c r="I1333">
        <f>ROW()</f>
        <v>1333</v>
      </c>
      <c r="J1333" t="str">
        <f t="shared" si="8"/>
        <v/>
      </c>
      <c r="K1333" t="str">
        <f t="shared" si="7"/>
        <v/>
      </c>
      <c r="M1333" t="str">
        <f t="shared" si="9"/>
        <v/>
      </c>
      <c r="N1333">
        <f>VLOOKUP(A1333,Tbills!$B$4:$C$10000,2,1)</f>
        <v>2.0001758241743106E-2</v>
      </c>
    </row>
    <row r="1334" spans="1:14">
      <c r="A1334" s="1">
        <v>42107</v>
      </c>
      <c r="B1334">
        <f>IFERROR(VLOOKUP($A1334,'BTC-Web'!$A$2:$H$10000,2,0),"")</f>
        <v>235.949997</v>
      </c>
      <c r="C1334">
        <f>VLOOKUP(A1334,H_SPBTFDUE!$B$2:$C$5828,2,0)</f>
        <v>1.6514099015311197</v>
      </c>
      <c r="D1334" s="2">
        <f>D1333*(1-D$1+IF(AND(WEEKDAY($A1334)&lt;&gt;1,WEEKDAY($A1334)&lt;&gt;7),-VLOOKUP($A1334,ETF_OP_Fee!$G$5:$H$14,2,1),0))^($A1334-$A1333)*(1+2*(C1334/C1333-1))+IFERROR(VLOOKUP(A1334,BITXeom!$C$9:$D$100,2,0),0)</f>
        <v>0.16160060383333272</v>
      </c>
      <c r="F1334" s="2">
        <f>F1333*(1-F$1+IF(AND(WEEKDAY($A1334)&lt;&gt;1,WEEKDAY($A1334)&lt;&gt;7),-VLOOKUP($A1334,ETF_OP_Fee!$I$5:$J$14,2,1),0))^($A1334-$A1333)*(1+1*(B1334/B1333-1))</f>
        <v>0.16321296406991154</v>
      </c>
      <c r="G1334" s="9" t="str">
        <f>IFERROR(VLOOKUP(A1334,'BITO-IV'!$A$1:$J$10000,4,0),"")</f>
        <v/>
      </c>
      <c r="I1334">
        <f>ROW()</f>
        <v>1334</v>
      </c>
      <c r="J1334" t="str">
        <f t="shared" si="8"/>
        <v/>
      </c>
      <c r="K1334" t="str">
        <f t="shared" si="7"/>
        <v/>
      </c>
      <c r="M1334" t="str">
        <f t="shared" si="9"/>
        <v/>
      </c>
      <c r="N1334">
        <f>VLOOKUP(A1334,Tbills!$B$4:$C$10000,2,1)</f>
        <v>2.4998241758260945E-2</v>
      </c>
    </row>
    <row r="1335" spans="1:14">
      <c r="A1335" s="1">
        <v>42108</v>
      </c>
      <c r="B1335">
        <f>IFERROR(VLOOKUP($A1335,'BTC-Web'!$A$2:$H$10000,2,0),"")</f>
        <v>224.75900300000001</v>
      </c>
      <c r="C1335">
        <f>VLOOKUP(A1335,H_SPBTFDUE!$B$2:$C$5828,2,0)</f>
        <v>1.6113162517577064</v>
      </c>
      <c r="D1335" s="2">
        <f>D1334*(1-D$1+IF(AND(WEEKDAY($A1335)&lt;&gt;1,WEEKDAY($A1335)&lt;&gt;7),-VLOOKUP($A1335,ETF_OP_Fee!$G$5:$H$14,2,1),0))^($A1335-$A1334)*(1+2*(C1335/C1334-1))+IFERROR(VLOOKUP(A1335,BITXeom!$C$9:$D$100,2,0),0)</f>
        <v>0.15373545988363352</v>
      </c>
      <c r="F1335" s="2">
        <f>F1334*(1-F$1+IF(AND(WEEKDAY($A1335)&lt;&gt;1,WEEKDAY($A1335)&lt;&gt;7),-VLOOKUP($A1335,ETF_OP_Fee!$I$5:$J$14,2,1),0))^($A1335-$A1334)*(1+1*(B1335/B1334-1))</f>
        <v>0.15546780576071953</v>
      </c>
      <c r="G1335" s="9" t="str">
        <f>IFERROR(VLOOKUP(A1335,'BITO-IV'!$A$1:$J$10000,4,0),"")</f>
        <v/>
      </c>
      <c r="I1335">
        <f>ROW()</f>
        <v>1335</v>
      </c>
      <c r="J1335" t="str">
        <f t="shared" si="8"/>
        <v/>
      </c>
      <c r="K1335" t="str">
        <f t="shared" si="7"/>
        <v/>
      </c>
      <c r="M1335" t="str">
        <f t="shared" si="9"/>
        <v/>
      </c>
      <c r="N1335">
        <f>VLOOKUP(A1335,Tbills!$B$4:$C$10000,2,1)</f>
        <v>2.4998241758260945E-2</v>
      </c>
    </row>
    <row r="1336" spans="1:14">
      <c r="A1336" s="1">
        <v>42109</v>
      </c>
      <c r="B1336">
        <f>IFERROR(VLOOKUP($A1336,'BTC-Web'!$A$2:$H$10000,2,0),"")</f>
        <v>219.07299800000001</v>
      </c>
      <c r="C1336">
        <f>VLOOKUP(A1336,H_SPBTFDUE!$B$2:$C$5828,2,0)</f>
        <v>1.6455041525597172</v>
      </c>
      <c r="D1336" s="2">
        <f>D1335*(1-D$1+IF(AND(WEEKDAY($A1336)&lt;&gt;1,WEEKDAY($A1336)&lt;&gt;7),-VLOOKUP($A1336,ETF_OP_Fee!$G$5:$H$14,2,1),0))^($A1336-$A1335)*(1+2*(C1336/C1335-1))+IFERROR(VLOOKUP(A1336,BITXeom!$C$9:$D$100,2,0),0)</f>
        <v>0.16024008623976926</v>
      </c>
      <c r="F1336" s="2">
        <f>F1335*(1-F$1+IF(AND(WEEKDAY($A1336)&lt;&gt;1,WEEKDAY($A1336)&lt;&gt;7),-VLOOKUP($A1336,ETF_OP_Fee!$I$5:$J$14,2,1),0))^($A1336-$A1335)*(1+1*(B1336/B1335-1))</f>
        <v>0.15153080136509114</v>
      </c>
      <c r="G1336" s="9" t="str">
        <f>IFERROR(VLOOKUP(A1336,'BITO-IV'!$A$1:$J$10000,4,0),"")</f>
        <v/>
      </c>
      <c r="I1336">
        <f>ROW()</f>
        <v>1336</v>
      </c>
      <c r="J1336" t="str">
        <f t="shared" si="8"/>
        <v/>
      </c>
      <c r="K1336" t="str">
        <f t="shared" si="7"/>
        <v/>
      </c>
      <c r="M1336" t="str">
        <f t="shared" si="9"/>
        <v/>
      </c>
      <c r="N1336">
        <f>VLOOKUP(A1336,Tbills!$B$4:$C$10000,2,1)</f>
        <v>2.4998241758260945E-2</v>
      </c>
    </row>
    <row r="1337" spans="1:14">
      <c r="A1337" s="1">
        <v>42110</v>
      </c>
      <c r="B1337">
        <f>IFERROR(VLOOKUP($A1337,'BTC-Web'!$A$2:$H$10000,2,0),"")</f>
        <v>223.91700700000001</v>
      </c>
      <c r="C1337">
        <f>VLOOKUP(A1337,H_SPBTFDUE!$B$2:$C$5828,2,0)</f>
        <v>1.6801698833669885</v>
      </c>
      <c r="D1337" s="2">
        <f>D1336*(1-D$1+IF(AND(WEEKDAY($A1337)&lt;&gt;1,WEEKDAY($A1337)&lt;&gt;7),-VLOOKUP($A1337,ETF_OP_Fee!$G$5:$H$14,2,1),0))^($A1337-$A1336)*(1+2*(C1337/C1336-1))+IFERROR(VLOOKUP(A1337,BITXeom!$C$9:$D$100,2,0),0)</f>
        <v>0.16697171980825795</v>
      </c>
      <c r="F1337" s="2">
        <f>F1336*(1-F$1+IF(AND(WEEKDAY($A1337)&lt;&gt;1,WEEKDAY($A1337)&lt;&gt;7),-VLOOKUP($A1337,ETF_OP_Fee!$I$5:$J$14,2,1),0))^($A1337-$A1336)*(1+1*(B1337/B1336-1))</f>
        <v>0.15487732720019451</v>
      </c>
      <c r="G1337" s="9" t="str">
        <f>IFERROR(VLOOKUP(A1337,'BITO-IV'!$A$1:$J$10000,4,0),"")</f>
        <v/>
      </c>
      <c r="I1337">
        <f>ROW()</f>
        <v>1337</v>
      </c>
      <c r="J1337" t="str">
        <f t="shared" si="8"/>
        <v/>
      </c>
      <c r="K1337" t="str">
        <f t="shared" si="7"/>
        <v/>
      </c>
      <c r="M1337" t="str">
        <f t="shared" si="9"/>
        <v/>
      </c>
      <c r="N1337">
        <f>VLOOKUP(A1337,Tbills!$B$4:$C$10000,2,1)</f>
        <v>2.4998241758260945E-2</v>
      </c>
    </row>
    <row r="1338" spans="1:14">
      <c r="A1338" s="1">
        <v>42111</v>
      </c>
      <c r="B1338">
        <f>IFERROR(VLOOKUP($A1338,'BTC-Web'!$A$2:$H$10000,2,0),"")</f>
        <v>228.574997</v>
      </c>
      <c r="C1338">
        <f>VLOOKUP(A1338,H_SPBTFDUE!$B$2:$C$5828,2,0)</f>
        <v>1.6381530067218537</v>
      </c>
      <c r="D1338" s="2">
        <f>D1337*(1-D$1+IF(AND(WEEKDAY($A1338)&lt;&gt;1,WEEKDAY($A1338)&lt;&gt;7),-VLOOKUP($A1338,ETF_OP_Fee!$G$5:$H$14,2,1),0))^($A1338-$A1337)*(1+2*(C1338/C1337-1))+IFERROR(VLOOKUP(A1338,BITXeom!$C$9:$D$100,2,0),0)</f>
        <v>0.15860171951815755</v>
      </c>
      <c r="F1338" s="2">
        <f>F1337*(1-F$1+IF(AND(WEEKDAY($A1338)&lt;&gt;1,WEEKDAY($A1338)&lt;&gt;7),-VLOOKUP($A1338,ETF_OP_Fee!$I$5:$J$14,2,1),0))^($A1338-$A1337)*(1+1*(B1338/B1337-1))</f>
        <v>0.15809501777620732</v>
      </c>
      <c r="G1338" s="9" t="str">
        <f>IFERROR(VLOOKUP(A1338,'BITO-IV'!$A$1:$J$10000,4,0),"")</f>
        <v/>
      </c>
      <c r="I1338">
        <f>ROW()</f>
        <v>1338</v>
      </c>
      <c r="J1338" t="str">
        <f t="shared" si="8"/>
        <v/>
      </c>
      <c r="K1338" t="str">
        <f t="shared" si="7"/>
        <v/>
      </c>
      <c r="M1338" t="str">
        <f t="shared" si="9"/>
        <v/>
      </c>
      <c r="N1338">
        <f>VLOOKUP(A1338,Tbills!$B$4:$C$10000,2,1)</f>
        <v>2.4998241758260945E-2</v>
      </c>
    </row>
    <row r="1339" spans="1:14">
      <c r="A1339" s="1">
        <v>42114</v>
      </c>
      <c r="B1339">
        <f>IFERROR(VLOOKUP($A1339,'BTC-Web'!$A$2:$H$10000,2,0),"")</f>
        <v>222.61199999999999</v>
      </c>
      <c r="C1339">
        <f>VLOOKUP(A1339,H_SPBTFDUE!$B$2:$C$5828,2,0)</f>
        <v>1.6507916725812144</v>
      </c>
      <c r="D1339" s="2">
        <f>D1338*(1-D$1+IF(AND(WEEKDAY($A1339)&lt;&gt;1,WEEKDAY($A1339)&lt;&gt;7),-VLOOKUP($A1339,ETF_OP_Fee!$G$5:$H$14,2,1),0))^($A1339-$A1338)*(1+2*(C1339/C1338-1))+IFERROR(VLOOKUP(A1339,BITXeom!$C$9:$D$100,2,0),0)</f>
        <v>0.16099143145251707</v>
      </c>
      <c r="F1339" s="2">
        <f>F1338*(1-F$1+IF(AND(WEEKDAY($A1339)&lt;&gt;1,WEEKDAY($A1339)&lt;&gt;7),-VLOOKUP($A1339,ETF_OP_Fee!$I$5:$J$14,2,1),0))^($A1339-$A1338)*(1+1*(B1339/B1338-1))</f>
        <v>0.15395865959881616</v>
      </c>
      <c r="G1339" s="9" t="str">
        <f>IFERROR(VLOOKUP(A1339,'BITO-IV'!$A$1:$J$10000,4,0),"")</f>
        <v/>
      </c>
      <c r="I1339">
        <f>ROW()</f>
        <v>1339</v>
      </c>
      <c r="J1339" t="str">
        <f t="shared" si="8"/>
        <v/>
      </c>
      <c r="K1339" t="str">
        <f t="shared" si="7"/>
        <v/>
      </c>
      <c r="M1339" t="str">
        <f t="shared" si="9"/>
        <v/>
      </c>
      <c r="N1339">
        <f>VLOOKUP(A1339,Tbills!$B$4:$C$10000,2,1)</f>
        <v>2.4998241758260945E-2</v>
      </c>
    </row>
    <row r="1340" spans="1:14">
      <c r="A1340" s="1">
        <v>42115</v>
      </c>
      <c r="B1340">
        <f>IFERROR(VLOOKUP($A1340,'BTC-Web'!$A$2:$H$10000,2,0),"")</f>
        <v>224.61999499999999</v>
      </c>
      <c r="C1340">
        <f>VLOOKUP(A1340,H_SPBTFDUE!$B$2:$C$5828,2,0)</f>
        <v>1.7288268151003228</v>
      </c>
      <c r="D1340" s="2">
        <f>D1339*(1-D$1+IF(AND(WEEKDAY($A1340)&lt;&gt;1,WEEKDAY($A1340)&lt;&gt;7),-VLOOKUP($A1340,ETF_OP_Fee!$G$5:$H$14,2,1),0))^($A1340-$A1339)*(1+2*(C1340/C1339-1))+IFERROR(VLOOKUP(A1340,BITXeom!$C$9:$D$100,2,0),0)</f>
        <v>0.17619099381049913</v>
      </c>
      <c r="F1340" s="2">
        <f>F1339*(1-F$1+IF(AND(WEEKDAY($A1340)&lt;&gt;1,WEEKDAY($A1340)&lt;&gt;7),-VLOOKUP($A1340,ETF_OP_Fee!$I$5:$J$14,2,1),0))^($A1340-$A1339)*(1+1*(B1340/B1339-1))</f>
        <v>0.1553433474601924</v>
      </c>
      <c r="G1340" s="9" t="str">
        <f>IFERROR(VLOOKUP(A1340,'BITO-IV'!$A$1:$J$10000,4,0),"")</f>
        <v/>
      </c>
      <c r="I1340">
        <f>ROW()</f>
        <v>1340</v>
      </c>
      <c r="J1340" t="str">
        <f t="shared" si="8"/>
        <v/>
      </c>
      <c r="K1340" t="str">
        <f t="shared" si="7"/>
        <v/>
      </c>
      <c r="M1340" t="str">
        <f t="shared" si="9"/>
        <v/>
      </c>
      <c r="N1340">
        <f>VLOOKUP(A1340,Tbills!$B$4:$C$10000,2,1)</f>
        <v>2.4998241758260945E-2</v>
      </c>
    </row>
    <row r="1341" spans="1:14">
      <c r="A1341" s="1">
        <v>42116</v>
      </c>
      <c r="B1341">
        <f>IFERROR(VLOOKUP($A1341,'BTC-Web'!$A$2:$H$10000,2,0),"")</f>
        <v>235.60200499999999</v>
      </c>
      <c r="C1341">
        <f>VLOOKUP(A1341,H_SPBTFDUE!$B$2:$C$5828,2,0)</f>
        <v>1.7206056496826552</v>
      </c>
      <c r="D1341" s="2">
        <f>D1340*(1-D$1+IF(AND(WEEKDAY($A1341)&lt;&gt;1,WEEKDAY($A1341)&lt;&gt;7),-VLOOKUP($A1341,ETF_OP_Fee!$G$5:$H$14,2,1),0))^($A1341-$A1340)*(1+2*(C1341/C1340-1))+IFERROR(VLOOKUP(A1341,BITXeom!$C$9:$D$100,2,0),0)</f>
        <v>0.17449449800561001</v>
      </c>
      <c r="F1341" s="2">
        <f>F1340*(1-F$1+IF(AND(WEEKDAY($A1341)&lt;&gt;1,WEEKDAY($A1341)&lt;&gt;7),-VLOOKUP($A1341,ETF_OP_Fee!$I$5:$J$14,2,1),0))^($A1341-$A1340)*(1+1*(B1341/B1340-1))</f>
        <v>0.16293407691958955</v>
      </c>
      <c r="G1341" s="9" t="str">
        <f>IFERROR(VLOOKUP(A1341,'BITO-IV'!$A$1:$J$10000,4,0),"")</f>
        <v/>
      </c>
      <c r="I1341">
        <f>ROW()</f>
        <v>1341</v>
      </c>
      <c r="J1341" t="str">
        <f t="shared" si="8"/>
        <v/>
      </c>
      <c r="K1341" t="str">
        <f t="shared" si="7"/>
        <v/>
      </c>
      <c r="M1341" t="str">
        <f t="shared" si="9"/>
        <v/>
      </c>
      <c r="N1341">
        <f>VLOOKUP(A1341,Tbills!$B$4:$C$10000,2,1)</f>
        <v>2.4998241758260945E-2</v>
      </c>
    </row>
    <row r="1342" spans="1:14">
      <c r="A1342" s="1">
        <v>42117</v>
      </c>
      <c r="B1342">
        <f>IFERROR(VLOOKUP($A1342,'BTC-Web'!$A$2:$H$10000,2,0),"")</f>
        <v>234.05299400000001</v>
      </c>
      <c r="C1342">
        <f>VLOOKUP(A1342,H_SPBTFDUE!$B$2:$C$5828,2,0)</f>
        <v>1.7372135318349748</v>
      </c>
      <c r="D1342" s="2">
        <f>D1341*(1-D$1+IF(AND(WEEKDAY($A1342)&lt;&gt;1,WEEKDAY($A1342)&lt;&gt;7),-VLOOKUP($A1342,ETF_OP_Fee!$G$5:$H$14,2,1),0))^($A1342-$A1341)*(1+2*(C1342/C1341-1))+IFERROR(VLOOKUP(A1342,BITXeom!$C$9:$D$100,2,0),0)</f>
        <v>0.17784186338832311</v>
      </c>
      <c r="F1342" s="2">
        <f>F1341*(1-F$1+IF(AND(WEEKDAY($A1342)&lt;&gt;1,WEEKDAY($A1342)&lt;&gt;7),-VLOOKUP($A1342,ETF_OP_Fee!$I$5:$J$14,2,1),0))^($A1342-$A1341)*(1+1*(B1342/B1341-1))</f>
        <v>0.16185862241467036</v>
      </c>
      <c r="G1342" s="9" t="str">
        <f>IFERROR(VLOOKUP(A1342,'BITO-IV'!$A$1:$J$10000,4,0),"")</f>
        <v/>
      </c>
      <c r="I1342">
        <f>ROW()</f>
        <v>1342</v>
      </c>
      <c r="J1342" t="str">
        <f t="shared" si="8"/>
        <v/>
      </c>
      <c r="K1342" t="str">
        <f t="shared" si="7"/>
        <v/>
      </c>
      <c r="M1342" t="str">
        <f t="shared" si="9"/>
        <v/>
      </c>
      <c r="N1342">
        <f>VLOOKUP(A1342,Tbills!$B$4:$C$10000,2,1)</f>
        <v>2.4998241758260945E-2</v>
      </c>
    </row>
    <row r="1343" spans="1:14">
      <c r="A1343" s="1">
        <v>42118</v>
      </c>
      <c r="B1343">
        <f>IFERROR(VLOOKUP($A1343,'BTC-Web'!$A$2:$H$10000,2,0),"")</f>
        <v>235.970001</v>
      </c>
      <c r="C1343">
        <f>VLOOKUP(A1343,H_SPBTFDUE!$B$2:$C$5828,2,0)</f>
        <v>1.6988644265861719</v>
      </c>
      <c r="D1343" s="2">
        <f>D1342*(1-D$1+IF(AND(WEEKDAY($A1343)&lt;&gt;1,WEEKDAY($A1343)&lt;&gt;7),-VLOOKUP($A1343,ETF_OP_Fee!$G$5:$H$14,2,1),0))^($A1343-$A1342)*(1+2*(C1343/C1342-1))+IFERROR(VLOOKUP(A1343,BITXeom!$C$9:$D$100,2,0),0)</f>
        <v>0.1699698621635625</v>
      </c>
      <c r="F1343" s="2">
        <f>F1342*(1-F$1+IF(AND(WEEKDAY($A1343)&lt;&gt;1,WEEKDAY($A1343)&lt;&gt;7),-VLOOKUP($A1343,ETF_OP_Fee!$I$5:$J$14,2,1),0))^($A1343-$A1342)*(1+1*(B1343/B1342-1))</f>
        <v>0.16318007539942792</v>
      </c>
      <c r="G1343" s="9" t="str">
        <f>IFERROR(VLOOKUP(A1343,'BITO-IV'!$A$1:$J$10000,4,0),"")</f>
        <v/>
      </c>
      <c r="I1343">
        <f>ROW()</f>
        <v>1343</v>
      </c>
      <c r="J1343" t="str">
        <f t="shared" si="8"/>
        <v/>
      </c>
      <c r="K1343" t="str">
        <f t="shared" si="7"/>
        <v/>
      </c>
      <c r="M1343" t="str">
        <f t="shared" si="9"/>
        <v/>
      </c>
      <c r="N1343">
        <f>VLOOKUP(A1343,Tbills!$B$4:$C$10000,2,1)</f>
        <v>2.4998241758260945E-2</v>
      </c>
    </row>
    <row r="1344" spans="1:14">
      <c r="A1344" s="1">
        <v>42121</v>
      </c>
      <c r="B1344">
        <f>IFERROR(VLOOKUP($A1344,'BTC-Web'!$A$2:$H$10000,2,0),"")</f>
        <v>219.429001</v>
      </c>
      <c r="C1344">
        <f>VLOOKUP(A1344,H_SPBTFDUE!$B$2:$C$5828,2,0)</f>
        <v>1.6841186642062698</v>
      </c>
      <c r="D1344" s="2">
        <f>D1343*(1-D$1+IF(AND(WEEKDAY($A1344)&lt;&gt;1,WEEKDAY($A1344)&lt;&gt;7),-VLOOKUP($A1344,ETF_OP_Fee!$G$5:$H$14,2,1),0))^($A1344-$A1343)*(1+2*(C1344/C1343-1))+IFERROR(VLOOKUP(A1344,BITXeom!$C$9:$D$100,2,0),0)</f>
        <v>0.16695955357298015</v>
      </c>
      <c r="F1344" s="2">
        <f>F1343*(1-F$1+IF(AND(WEEKDAY($A1344)&lt;&gt;1,WEEKDAY($A1344)&lt;&gt;7),-VLOOKUP($A1344,ETF_OP_Fee!$I$5:$J$14,2,1),0))^($A1344-$A1343)*(1+1*(B1344/B1343-1))</f>
        <v>0.15172964785206558</v>
      </c>
      <c r="G1344" s="9" t="str">
        <f>IFERROR(VLOOKUP(A1344,'BITO-IV'!$A$1:$J$10000,4,0),"")</f>
        <v/>
      </c>
      <c r="I1344">
        <f>ROW()</f>
        <v>1344</v>
      </c>
      <c r="J1344" t="str">
        <f t="shared" si="8"/>
        <v/>
      </c>
      <c r="K1344" t="str">
        <f t="shared" si="7"/>
        <v/>
      </c>
      <c r="M1344" t="str">
        <f t="shared" si="9"/>
        <v/>
      </c>
      <c r="N1344">
        <f>VLOOKUP(A1344,Tbills!$B$4:$C$10000,2,1)</f>
        <v>2.0001758241743106E-2</v>
      </c>
    </row>
    <row r="1345" spans="1:14">
      <c r="A1345" s="1">
        <v>42122</v>
      </c>
      <c r="B1345">
        <f>IFERROR(VLOOKUP($A1345,'BTC-Web'!$A$2:$H$10000,2,0),"")</f>
        <v>228.96899400000001</v>
      </c>
      <c r="C1345">
        <f>VLOOKUP(A1345,H_SPBTFDUE!$B$2:$C$5828,2,0)</f>
        <v>1.6587332206089938</v>
      </c>
      <c r="D1345" s="2">
        <f>D1344*(1-D$1+IF(AND(WEEKDAY($A1345)&lt;&gt;1,WEEKDAY($A1345)&lt;&gt;7),-VLOOKUP($A1345,ETF_OP_Fee!$G$5:$H$14,2,1),0))^($A1345-$A1344)*(1+2*(C1345/C1344-1))+IFERROR(VLOOKUP(A1345,BITXeom!$C$9:$D$100,2,0),0)</f>
        <v>0.16190694946391429</v>
      </c>
      <c r="F1345" s="2">
        <f>F1344*(1-F$1+IF(AND(WEEKDAY($A1345)&lt;&gt;1,WEEKDAY($A1345)&lt;&gt;7),-VLOOKUP($A1345,ETF_OP_Fee!$I$5:$J$14,2,1),0))^($A1345-$A1344)*(1+1*(B1345/B1344-1))</f>
        <v>0.1583221927936381</v>
      </c>
      <c r="G1345" s="9" t="str">
        <f>IFERROR(VLOOKUP(A1345,'BITO-IV'!$A$1:$J$10000,4,0),"")</f>
        <v/>
      </c>
      <c r="I1345">
        <f>ROW()</f>
        <v>1345</v>
      </c>
      <c r="J1345" t="str">
        <f t="shared" si="8"/>
        <v/>
      </c>
      <c r="K1345" t="str">
        <f t="shared" si="7"/>
        <v/>
      </c>
      <c r="M1345" t="str">
        <f t="shared" si="9"/>
        <v/>
      </c>
      <c r="N1345">
        <f>VLOOKUP(A1345,Tbills!$B$4:$C$10000,2,1)</f>
        <v>2.0001758241743106E-2</v>
      </c>
    </row>
    <row r="1346" spans="1:14">
      <c r="A1346" s="1">
        <v>42123</v>
      </c>
      <c r="B1346">
        <f>IFERROR(VLOOKUP($A1346,'BTC-Web'!$A$2:$H$10000,2,0),"")</f>
        <v>225.591003</v>
      </c>
      <c r="C1346">
        <f>VLOOKUP(A1346,H_SPBTFDUE!$B$2:$C$5828,2,0)</f>
        <v>1.6582062843942842</v>
      </c>
      <c r="D1346" s="2">
        <f>D1345*(1-D$1+IF(AND(WEEKDAY($A1346)&lt;&gt;1,WEEKDAY($A1346)&lt;&gt;7),-VLOOKUP($A1346,ETF_OP_Fee!$G$5:$H$14,2,1),0))^($A1346-$A1345)*(1+2*(C1346/C1345-1))+IFERROR(VLOOKUP(A1346,BITXeom!$C$9:$D$100,2,0),0)</f>
        <v>0.16178479874668811</v>
      </c>
      <c r="F1346" s="2">
        <f>F1345*(1-F$1+IF(AND(WEEKDAY($A1346)&lt;&gt;1,WEEKDAY($A1346)&lt;&gt;7),-VLOOKUP($A1346,ETF_OP_Fee!$I$5:$J$14,2,1),0))^($A1346-$A1345)*(1+1*(B1346/B1345-1))</f>
        <v>0.15598239765745284</v>
      </c>
      <c r="G1346" s="9" t="str">
        <f>IFERROR(VLOOKUP(A1346,'BITO-IV'!$A$1:$J$10000,4,0),"")</f>
        <v/>
      </c>
      <c r="I1346">
        <f>ROW()</f>
        <v>1346</v>
      </c>
      <c r="J1346" t="str">
        <f t="shared" si="8"/>
        <v/>
      </c>
      <c r="K1346" t="str">
        <f t="shared" si="7"/>
        <v/>
      </c>
      <c r="M1346" t="str">
        <f t="shared" si="9"/>
        <v/>
      </c>
      <c r="N1346">
        <f>VLOOKUP(A1346,Tbills!$B$4:$C$10000,2,1)</f>
        <v>2.0001758241743106E-2</v>
      </c>
    </row>
    <row r="1347" spans="1:14">
      <c r="A1347" s="1">
        <v>42124</v>
      </c>
      <c r="B1347">
        <f>IFERROR(VLOOKUP($A1347,'BTC-Web'!$A$2:$H$10000,2,0),"")</f>
        <v>225.692993</v>
      </c>
      <c r="C1347">
        <f>VLOOKUP(A1347,H_SPBTFDUE!$B$2:$C$5828,2,0)</f>
        <v>1.7339336838651611</v>
      </c>
      <c r="D1347" s="2">
        <f>D1346*(1-D$1+IF(AND(WEEKDAY($A1347)&lt;&gt;1,WEEKDAY($A1347)&lt;&gt;7),-VLOOKUP($A1347,ETF_OP_Fee!$G$5:$H$14,2,1),0))^($A1347-$A1346)*(1+2*(C1347/C1346-1))+IFERROR(VLOOKUP(A1347,BITXeom!$C$9:$D$100,2,0),0)</f>
        <v>0.17654061770317786</v>
      </c>
      <c r="F1347" s="2">
        <f>F1346*(1-F$1+IF(AND(WEEKDAY($A1347)&lt;&gt;1,WEEKDAY($A1347)&lt;&gt;7),-VLOOKUP($A1347,ETF_OP_Fee!$I$5:$J$14,2,1),0))^($A1347-$A1346)*(1+1*(B1347/B1346-1))</f>
        <v>0.15604885586080369</v>
      </c>
      <c r="G1347" s="9" t="str">
        <f>IFERROR(VLOOKUP(A1347,'BITO-IV'!$A$1:$J$10000,4,0),"")</f>
        <v/>
      </c>
      <c r="I1347">
        <f>ROW()</f>
        <v>1347</v>
      </c>
      <c r="J1347" t="str">
        <f t="shared" si="8"/>
        <v/>
      </c>
      <c r="K1347" t="str">
        <f t="shared" si="7"/>
        <v/>
      </c>
      <c r="M1347" t="str">
        <f t="shared" si="9"/>
        <v/>
      </c>
      <c r="N1347">
        <f>VLOOKUP(A1347,Tbills!$B$4:$C$10000,2,1)</f>
        <v>2.0001758241743106E-2</v>
      </c>
    </row>
    <row r="1348" spans="1:14">
      <c r="A1348" s="1">
        <v>42125</v>
      </c>
      <c r="B1348">
        <f>IFERROR(VLOOKUP($A1348,'BTC-Web'!$A$2:$H$10000,2,0),"")</f>
        <v>235.93899500000001</v>
      </c>
      <c r="C1348">
        <f>VLOOKUP(A1348,H_SPBTFDUE!$B$2:$C$5828,2,0)</f>
        <v>1.7038883212781291</v>
      </c>
      <c r="D1348" s="2">
        <f>D1347*(1-D$1+IF(AND(WEEKDAY($A1348)&lt;&gt;1,WEEKDAY($A1348)&lt;&gt;7),-VLOOKUP($A1348,ETF_OP_Fee!$G$5:$H$14,2,1),0))^($A1348-$A1347)*(1+2*(C1348/C1347-1))+IFERROR(VLOOKUP(A1348,BITXeom!$C$9:$D$100,2,0),0)</f>
        <v>0.17040216436200806</v>
      </c>
      <c r="F1348" s="2">
        <f>F1347*(1-F$1+IF(AND(WEEKDAY($A1348)&lt;&gt;1,WEEKDAY($A1348)&lt;&gt;7),-VLOOKUP($A1348,ETF_OP_Fee!$I$5:$J$14,2,1),0))^($A1348-$A1347)*(1+1*(B1348/B1347-1))</f>
        <v>0.16312891001325627</v>
      </c>
      <c r="G1348" s="9" t="str">
        <f>IFERROR(VLOOKUP(A1348,'BITO-IV'!$A$1:$J$10000,4,0),"")</f>
        <v/>
      </c>
      <c r="I1348">
        <f>ROW()</f>
        <v>1348</v>
      </c>
      <c r="J1348" t="str">
        <f t="shared" si="8"/>
        <v/>
      </c>
      <c r="K1348" t="str">
        <f t="shared" si="7"/>
        <v/>
      </c>
      <c r="M1348" t="str">
        <f t="shared" si="9"/>
        <v/>
      </c>
      <c r="N1348">
        <f>VLOOKUP(A1348,Tbills!$B$4:$C$10000,2,1)</f>
        <v>2.0001758241743106E-2</v>
      </c>
    </row>
    <row r="1349" spans="1:14">
      <c r="A1349" s="1">
        <v>42128</v>
      </c>
      <c r="B1349">
        <f>IFERROR(VLOOKUP($A1349,'BTC-Web'!$A$2:$H$10000,2,0),"")</f>
        <v>240.35600299999999</v>
      </c>
      <c r="C1349">
        <f>VLOOKUP(A1349,H_SPBTFDUE!$B$2:$C$5828,2,0)</f>
        <v>1.7546467389998588</v>
      </c>
      <c r="D1349" s="2">
        <f>D1348*(1-D$1+IF(AND(WEEKDAY($A1349)&lt;&gt;1,WEEKDAY($A1349)&lt;&gt;7),-VLOOKUP($A1349,ETF_OP_Fee!$G$5:$H$14,2,1),0))^($A1349-$A1348)*(1+2*(C1349/C1348-1))+IFERROR(VLOOKUP(A1349,BITXeom!$C$9:$D$100,2,0),0)</f>
        <v>0.18049009545956232</v>
      </c>
      <c r="F1349" s="2">
        <f>F1348*(1-F$1+IF(AND(WEEKDAY($A1349)&lt;&gt;1,WEEKDAY($A1349)&lt;&gt;7),-VLOOKUP($A1349,ETF_OP_Fee!$I$5:$J$14,2,1),0))^($A1349-$A1348)*(1+1*(B1349/B1348-1))</f>
        <v>0.16616986665794697</v>
      </c>
      <c r="G1349" s="9" t="str">
        <f>IFERROR(VLOOKUP(A1349,'BITO-IV'!$A$1:$J$10000,4,0),"")</f>
        <v/>
      </c>
      <c r="I1349">
        <f>ROW()</f>
        <v>1349</v>
      </c>
      <c r="J1349" t="str">
        <f t="shared" si="8"/>
        <v/>
      </c>
      <c r="K1349" t="str">
        <f t="shared" si="7"/>
        <v/>
      </c>
      <c r="M1349" t="str">
        <f t="shared" si="9"/>
        <v/>
      </c>
      <c r="N1349">
        <f>VLOOKUP(A1349,Tbills!$B$4:$C$10000,2,1)</f>
        <v>1.5001318681335439E-2</v>
      </c>
    </row>
    <row r="1350" spans="1:14">
      <c r="A1350" s="1">
        <v>42129</v>
      </c>
      <c r="B1350">
        <f>IFERROR(VLOOKUP($A1350,'BTC-Web'!$A$2:$H$10000,2,0),"")</f>
        <v>238.85200499999999</v>
      </c>
      <c r="C1350">
        <f>VLOOKUP(A1350,H_SPBTFDUE!$B$2:$C$5828,2,0)</f>
        <v>1.7331873612771931</v>
      </c>
      <c r="D1350" s="2">
        <f>D1349*(1-D$1+IF(AND(WEEKDAY($A1350)&lt;&gt;1,WEEKDAY($A1350)&lt;&gt;7),-VLOOKUP($A1350,ETF_OP_Fee!$G$5:$H$14,2,1),0))^($A1350-$A1349)*(1+2*(C1350/C1349-1))+IFERROR(VLOOKUP(A1350,BITXeom!$C$9:$D$100,2,0),0)</f>
        <v>0.17605431351181552</v>
      </c>
      <c r="F1350" s="2">
        <f>F1349*(1-F$1+IF(AND(WEEKDAY($A1350)&lt;&gt;1,WEEKDAY($A1350)&lt;&gt;7),-VLOOKUP($A1350,ETF_OP_Fee!$I$5:$J$14,2,1),0))^($A1350-$A1349)*(1+1*(B1350/B1349-1))</f>
        <v>0.16512578133646405</v>
      </c>
      <c r="G1350" s="9" t="str">
        <f>IFERROR(VLOOKUP(A1350,'BITO-IV'!$A$1:$J$10000,4,0),"")</f>
        <v/>
      </c>
      <c r="I1350">
        <f>ROW()</f>
        <v>1350</v>
      </c>
      <c r="J1350" t="str">
        <f t="shared" si="8"/>
        <v/>
      </c>
      <c r="K1350" t="str">
        <f t="shared" si="7"/>
        <v/>
      </c>
      <c r="M1350" t="str">
        <f t="shared" si="9"/>
        <v/>
      </c>
      <c r="N1350">
        <f>VLOOKUP(A1350,Tbills!$B$4:$C$10000,2,1)</f>
        <v>1.5001318681335439E-2</v>
      </c>
    </row>
    <row r="1351" spans="1:14">
      <c r="A1351" s="1">
        <v>42130</v>
      </c>
      <c r="B1351">
        <f>IFERROR(VLOOKUP($A1351,'BTC-Web'!$A$2:$H$10000,2,0),"")</f>
        <v>236.24899300000001</v>
      </c>
      <c r="C1351">
        <f>VLOOKUP(A1351,H_SPBTFDUE!$B$2:$C$5828,2,0)</f>
        <v>1.6864675440909533</v>
      </c>
      <c r="D1351" s="2">
        <f>D1350*(1-D$1+IF(AND(WEEKDAY($A1351)&lt;&gt;1,WEEKDAY($A1351)&lt;&gt;7),-VLOOKUP($A1351,ETF_OP_Fee!$G$5:$H$14,2,1),0))^($A1351-$A1350)*(1+2*(C1351/C1350-1))+IFERROR(VLOOKUP(A1351,BITXeom!$C$9:$D$100,2,0),0)</f>
        <v>0.16654301892432327</v>
      </c>
      <c r="F1351" s="2">
        <f>F1350*(1-F$1+IF(AND(WEEKDAY($A1351)&lt;&gt;1,WEEKDAY($A1351)&lt;&gt;7),-VLOOKUP($A1351,ETF_OP_Fee!$I$5:$J$14,2,1),0))^($A1351-$A1350)*(1+1*(B1351/B1350-1))</f>
        <v>0.16332198764460973</v>
      </c>
      <c r="G1351" s="9" t="str">
        <f>IFERROR(VLOOKUP(A1351,'BITO-IV'!$A$1:$J$10000,4,0),"")</f>
        <v/>
      </c>
      <c r="I1351">
        <f>ROW()</f>
        <v>1351</v>
      </c>
      <c r="J1351" t="str">
        <f t="shared" si="8"/>
        <v/>
      </c>
      <c r="K1351" t="str">
        <f t="shared" si="7"/>
        <v/>
      </c>
      <c r="M1351" t="str">
        <f t="shared" si="9"/>
        <v/>
      </c>
      <c r="N1351">
        <f>VLOOKUP(A1351,Tbills!$B$4:$C$10000,2,1)</f>
        <v>1.5001318681335439E-2</v>
      </c>
    </row>
    <row r="1352" spans="1:14">
      <c r="A1352" s="1">
        <v>42131</v>
      </c>
      <c r="B1352">
        <f>IFERROR(VLOOKUP($A1352,'BTC-Web'!$A$2:$H$10000,2,0),"")</f>
        <v>229.662003</v>
      </c>
      <c r="C1352">
        <f>VLOOKUP(A1352,H_SPBTFDUE!$B$2:$C$5828,2,0)</f>
        <v>1.741710071548014</v>
      </c>
      <c r="D1352" s="2">
        <f>D1351*(1-D$1+IF(AND(WEEKDAY($A1352)&lt;&gt;1,WEEKDAY($A1352)&lt;&gt;7),-VLOOKUP($A1352,ETF_OP_Fee!$G$5:$H$14,2,1),0))^($A1352-$A1351)*(1+2*(C1352/C1351-1))+IFERROR(VLOOKUP(A1352,BITXeom!$C$9:$D$100,2,0),0)</f>
        <v>0.17743255441627448</v>
      </c>
      <c r="F1352" s="2">
        <f>F1351*(1-F$1+IF(AND(WEEKDAY($A1352)&lt;&gt;1,WEEKDAY($A1352)&lt;&gt;7),-VLOOKUP($A1352,ETF_OP_Fee!$I$5:$J$14,2,1),0))^($A1352-$A1351)*(1+1*(B1352/B1351-1))</f>
        <v>0.15876418384791691</v>
      </c>
      <c r="G1352" s="9" t="str">
        <f>IFERROR(VLOOKUP(A1352,'BITO-IV'!$A$1:$J$10000,4,0),"")</f>
        <v/>
      </c>
      <c r="I1352">
        <f>ROW()</f>
        <v>1352</v>
      </c>
      <c r="J1352" t="str">
        <f t="shared" si="8"/>
        <v/>
      </c>
      <c r="K1352" t="str">
        <f t="shared" si="7"/>
        <v/>
      </c>
      <c r="M1352" t="str">
        <f t="shared" si="9"/>
        <v/>
      </c>
      <c r="N1352">
        <f>VLOOKUP(A1352,Tbills!$B$4:$C$10000,2,1)</f>
        <v>1.5001318681335439E-2</v>
      </c>
    </row>
    <row r="1353" spans="1:14">
      <c r="A1353" s="1">
        <v>42132</v>
      </c>
      <c r="B1353">
        <f>IFERROR(VLOOKUP($A1353,'BTC-Web'!$A$2:$H$10000,2,0),"")</f>
        <v>237.20399499999999</v>
      </c>
      <c r="C1353">
        <f>VLOOKUP(A1353,H_SPBTFDUE!$B$2:$C$5828,2,0)</f>
        <v>1.7894332665136365</v>
      </c>
      <c r="D1353" s="2">
        <f>D1352*(1-D$1+IF(AND(WEEKDAY($A1353)&lt;&gt;1,WEEKDAY($A1353)&lt;&gt;7),-VLOOKUP($A1353,ETF_OP_Fee!$G$5:$H$14,2,1),0))^($A1353-$A1352)*(1+2*(C1353/C1352-1))+IFERROR(VLOOKUP(A1353,BITXeom!$C$9:$D$100,2,0),0)</f>
        <v>0.18713362258447161</v>
      </c>
      <c r="F1353" s="2">
        <f>F1352*(1-F$1+IF(AND(WEEKDAY($A1353)&lt;&gt;1,WEEKDAY($A1353)&lt;&gt;7),-VLOOKUP($A1353,ETF_OP_Fee!$I$5:$J$14,2,1),0))^($A1353-$A1352)*(1+1*(B1353/B1352-1))</f>
        <v>0.16397365694362517</v>
      </c>
      <c r="G1353" s="9" t="str">
        <f>IFERROR(VLOOKUP(A1353,'BITO-IV'!$A$1:$J$10000,4,0),"")</f>
        <v/>
      </c>
      <c r="I1353">
        <f>ROW()</f>
        <v>1353</v>
      </c>
      <c r="J1353" t="str">
        <f t="shared" si="8"/>
        <v/>
      </c>
      <c r="K1353" t="str">
        <f t="shared" si="7"/>
        <v/>
      </c>
      <c r="M1353" t="str">
        <f t="shared" si="9"/>
        <v/>
      </c>
      <c r="N1353">
        <f>VLOOKUP(A1353,Tbills!$B$4:$C$10000,2,1)</f>
        <v>1.5001318681335439E-2</v>
      </c>
    </row>
    <row r="1354" spans="1:14">
      <c r="A1354" s="1">
        <v>42135</v>
      </c>
      <c r="B1354">
        <f>IFERROR(VLOOKUP($A1354,'BTC-Web'!$A$2:$H$10000,2,0),"")</f>
        <v>240.29899599999999</v>
      </c>
      <c r="C1354">
        <f>VLOOKUP(A1354,H_SPBTFDUE!$B$2:$C$5828,2,0)</f>
        <v>1.7767260936338887</v>
      </c>
      <c r="D1354" s="2">
        <f>D1353*(1-D$1+IF(AND(WEEKDAY($A1354)&lt;&gt;1,WEEKDAY($A1354)&lt;&gt;7),-VLOOKUP($A1354,ETF_OP_Fee!$G$5:$H$14,2,1),0))^($A1354-$A1353)*(1+2*(C1354/C1353-1))+IFERROR(VLOOKUP(A1354,BITXeom!$C$9:$D$100,2,0),0)</f>
        <v>0.1844099171182437</v>
      </c>
      <c r="F1354" s="2">
        <f>F1353*(1-F$1+IF(AND(WEEKDAY($A1354)&lt;&gt;1,WEEKDAY($A1354)&lt;&gt;7),-VLOOKUP($A1354,ETF_OP_Fee!$I$5:$J$14,2,1),0))^($A1354-$A1353)*(1+1*(B1354/B1353-1))</f>
        <v>0.16610018968904416</v>
      </c>
      <c r="G1354" s="9" t="str">
        <f>IFERROR(VLOOKUP(A1354,'BITO-IV'!$A$1:$J$10000,4,0),"")</f>
        <v/>
      </c>
      <c r="I1354">
        <f>ROW()</f>
        <v>1354</v>
      </c>
      <c r="J1354" t="str">
        <f t="shared" si="8"/>
        <v/>
      </c>
      <c r="K1354" t="str">
        <f t="shared" si="7"/>
        <v/>
      </c>
      <c r="M1354" t="str">
        <f t="shared" si="9"/>
        <v/>
      </c>
      <c r="N1354">
        <f>VLOOKUP(A1354,Tbills!$B$4:$C$10000,2,1)</f>
        <v>2.0001758241743106E-2</v>
      </c>
    </row>
    <row r="1355" spans="1:14">
      <c r="A1355" s="1">
        <v>42136</v>
      </c>
      <c r="B1355">
        <f>IFERROR(VLOOKUP($A1355,'BTC-Web'!$A$2:$H$10000,2,0),"")</f>
        <v>242.145004</v>
      </c>
      <c r="C1355">
        <f>VLOOKUP(A1355,H_SPBTFDUE!$B$2:$C$5828,2,0)</f>
        <v>1.7688567899029184</v>
      </c>
      <c r="D1355" s="2">
        <f>D1354*(1-D$1+IF(AND(WEEKDAY($A1355)&lt;&gt;1,WEEKDAY($A1355)&lt;&gt;7),-VLOOKUP($A1355,ETF_OP_Fee!$G$5:$H$14,2,1),0))^($A1355-$A1354)*(1+2*(C1355/C1354-1))+IFERROR(VLOOKUP(A1355,BITXeom!$C$9:$D$100,2,0),0)</f>
        <v>0.18275459296760313</v>
      </c>
      <c r="F1355" s="2">
        <f>F1354*(1-F$1+IF(AND(WEEKDAY($A1355)&lt;&gt;1,WEEKDAY($A1355)&lt;&gt;7),-VLOOKUP($A1355,ETF_OP_Fee!$I$5:$J$14,2,1),0))^($A1355-$A1354)*(1+1*(B1355/B1354-1))</f>
        <v>0.16737183648540488</v>
      </c>
      <c r="G1355" s="9" t="str">
        <f>IFERROR(VLOOKUP(A1355,'BITO-IV'!$A$1:$J$10000,4,0),"")</f>
        <v/>
      </c>
      <c r="I1355">
        <f>ROW()</f>
        <v>1355</v>
      </c>
      <c r="J1355" t="str">
        <f t="shared" si="8"/>
        <v/>
      </c>
      <c r="K1355" t="str">
        <f t="shared" si="7"/>
        <v/>
      </c>
      <c r="M1355" t="str">
        <f t="shared" si="9"/>
        <v/>
      </c>
      <c r="N1355">
        <f>VLOOKUP(A1355,Tbills!$B$4:$C$10000,2,1)</f>
        <v>2.0001758241743106E-2</v>
      </c>
    </row>
    <row r="1356" spans="1:14">
      <c r="A1356" s="1">
        <v>42137</v>
      </c>
      <c r="B1356">
        <f>IFERROR(VLOOKUP($A1356,'BTC-Web'!$A$2:$H$10000,2,0),"")</f>
        <v>241.39799500000001</v>
      </c>
      <c r="C1356">
        <f>VLOOKUP(A1356,H_SPBTFDUE!$B$2:$C$5828,2,0)</f>
        <v>1.7339258134938957</v>
      </c>
      <c r="D1356" s="2">
        <f>D1355*(1-D$1+IF(AND(WEEKDAY($A1356)&lt;&gt;1,WEEKDAY($A1356)&lt;&gt;7),-VLOOKUP($A1356,ETF_OP_Fee!$G$5:$H$14,2,1),0))^($A1356-$A1355)*(1+2*(C1356/C1355-1))+IFERROR(VLOOKUP(A1356,BITXeom!$C$9:$D$100,2,0),0)</f>
        <v>0.17551568164775155</v>
      </c>
      <c r="F1356" s="2">
        <f>F1355*(1-F$1+IF(AND(WEEKDAY($A1356)&lt;&gt;1,WEEKDAY($A1356)&lt;&gt;7),-VLOOKUP($A1356,ETF_OP_Fee!$I$5:$J$14,2,1),0))^($A1356-$A1355)*(1+1*(B1356/B1355-1))</f>
        <v>0.16685115731827146</v>
      </c>
      <c r="G1356" s="9" t="str">
        <f>IFERROR(VLOOKUP(A1356,'BITO-IV'!$A$1:$J$10000,4,0),"")</f>
        <v/>
      </c>
      <c r="I1356">
        <f>ROW()</f>
        <v>1356</v>
      </c>
      <c r="J1356" t="str">
        <f t="shared" si="8"/>
        <v/>
      </c>
      <c r="K1356" t="str">
        <f t="shared" si="7"/>
        <v/>
      </c>
      <c r="M1356" t="str">
        <f t="shared" si="9"/>
        <v/>
      </c>
      <c r="N1356">
        <f>VLOOKUP(A1356,Tbills!$B$4:$C$10000,2,1)</f>
        <v>2.0001758241743106E-2</v>
      </c>
    </row>
    <row r="1357" spans="1:14">
      <c r="A1357" s="1">
        <v>42138</v>
      </c>
      <c r="B1357">
        <f>IFERROR(VLOOKUP($A1357,'BTC-Web'!$A$2:$H$10000,2,0),"")</f>
        <v>236.21400499999999</v>
      </c>
      <c r="C1357">
        <f>VLOOKUP(A1357,H_SPBTFDUE!$B$2:$C$5828,2,0)</f>
        <v>1.7377849636507168</v>
      </c>
      <c r="D1357" s="2">
        <f>D1356*(1-D$1+IF(AND(WEEKDAY($A1357)&lt;&gt;1,WEEKDAY($A1357)&lt;&gt;7),-VLOOKUP($A1357,ETF_OP_Fee!$G$5:$H$14,2,1),0))^($A1357-$A1356)*(1+2*(C1357/C1356-1))+IFERROR(VLOOKUP(A1357,BITXeom!$C$9:$D$100,2,0),0)</f>
        <v>0.17627595159508158</v>
      </c>
      <c r="F1357" s="2">
        <f>F1356*(1-F$1+IF(AND(WEEKDAY($A1357)&lt;&gt;1,WEEKDAY($A1357)&lt;&gt;7),-VLOOKUP($A1357,ETF_OP_Fee!$I$5:$J$14,2,1),0))^($A1357-$A1356)*(1+1*(B1357/B1356-1))</f>
        <v>0.16326380135077098</v>
      </c>
      <c r="G1357" s="9" t="str">
        <f>IFERROR(VLOOKUP(A1357,'BITO-IV'!$A$1:$J$10000,4,0),"")</f>
        <v/>
      </c>
      <c r="I1357">
        <f>ROW()</f>
        <v>1357</v>
      </c>
      <c r="J1357" t="str">
        <f t="shared" si="8"/>
        <v/>
      </c>
      <c r="K1357" t="str">
        <f t="shared" si="7"/>
        <v/>
      </c>
      <c r="M1357" t="str">
        <f t="shared" si="9"/>
        <v/>
      </c>
      <c r="N1357">
        <f>VLOOKUP(A1357,Tbills!$B$4:$C$10000,2,1)</f>
        <v>2.0001758241743106E-2</v>
      </c>
    </row>
    <row r="1358" spans="1:14">
      <c r="A1358" s="1">
        <v>42139</v>
      </c>
      <c r="B1358">
        <f>IFERROR(VLOOKUP($A1358,'BTC-Web'!$A$2:$H$10000,2,0),"")</f>
        <v>236.95500200000001</v>
      </c>
      <c r="C1358">
        <f>VLOOKUP(A1358,H_SPBTFDUE!$B$2:$C$5828,2,0)</f>
        <v>1.74255269011912</v>
      </c>
      <c r="D1358" s="2">
        <f>D1357*(1-D$1+IF(AND(WEEKDAY($A1358)&lt;&gt;1,WEEKDAY($A1358)&lt;&gt;7),-VLOOKUP($A1358,ETF_OP_Fee!$G$5:$H$14,2,1),0))^($A1358-$A1357)*(1+2*(C1358/C1357-1))+IFERROR(VLOOKUP(A1358,BITXeom!$C$9:$D$100,2,0),0)</f>
        <v>0.17722207724686678</v>
      </c>
      <c r="F1358" s="2">
        <f>F1357*(1-F$1+IF(AND(WEEKDAY($A1358)&lt;&gt;1,WEEKDAY($A1358)&lt;&gt;7),-VLOOKUP($A1358,ETF_OP_Fee!$I$5:$J$14,2,1),0))^($A1358-$A1357)*(1+1*(B1358/B1357-1))</f>
        <v>0.1637716928561056</v>
      </c>
      <c r="G1358" s="9" t="str">
        <f>IFERROR(VLOOKUP(A1358,'BITO-IV'!$A$1:$J$10000,4,0),"")</f>
        <v/>
      </c>
      <c r="I1358">
        <f>ROW()</f>
        <v>1358</v>
      </c>
      <c r="J1358" t="str">
        <f t="shared" si="8"/>
        <v/>
      </c>
      <c r="K1358" t="str">
        <f t="shared" si="7"/>
        <v/>
      </c>
      <c r="M1358" t="str">
        <f t="shared" si="9"/>
        <v/>
      </c>
      <c r="N1358">
        <f>VLOOKUP(A1358,Tbills!$B$4:$C$10000,2,1)</f>
        <v>2.0001758241743106E-2</v>
      </c>
    </row>
    <row r="1359" spans="1:14">
      <c r="A1359" s="1">
        <v>42142</v>
      </c>
      <c r="B1359">
        <f>IFERROR(VLOOKUP($A1359,'BTC-Web'!$A$2:$H$10000,2,0),"")</f>
        <v>236.88699299999999</v>
      </c>
      <c r="C1359">
        <f>VLOOKUP(A1359,H_SPBTFDUE!$B$2:$C$5828,2,0)</f>
        <v>1.7095282787562525</v>
      </c>
      <c r="D1359" s="2">
        <f>D1358*(1-D$1+IF(AND(WEEKDAY($A1359)&lt;&gt;1,WEEKDAY($A1359)&lt;&gt;7),-VLOOKUP($A1359,ETF_OP_Fee!$G$5:$H$14,2,1),0))^($A1359-$A1358)*(1+2*(C1359/C1358-1))+IFERROR(VLOOKUP(A1359,BITXeom!$C$9:$D$100,2,0),0)</f>
        <v>0.17044378857807635</v>
      </c>
      <c r="F1359" s="2">
        <f>F1358*(1-F$1+IF(AND(WEEKDAY($A1359)&lt;&gt;1,WEEKDAY($A1359)&lt;&gt;7),-VLOOKUP($A1359,ETF_OP_Fee!$I$5:$J$14,2,1),0))^($A1359-$A1358)*(1+1*(B1359/B1358-1))</f>
        <v>0.16371190471616201</v>
      </c>
      <c r="G1359" s="9" t="str">
        <f>IFERROR(VLOOKUP(A1359,'BITO-IV'!$A$1:$J$10000,4,0),"")</f>
        <v/>
      </c>
      <c r="I1359">
        <f>ROW()</f>
        <v>1359</v>
      </c>
      <c r="J1359" t="str">
        <f t="shared" si="8"/>
        <v/>
      </c>
      <c r="K1359" t="str">
        <f t="shared" si="7"/>
        <v/>
      </c>
      <c r="M1359" t="str">
        <f t="shared" si="9"/>
        <v/>
      </c>
      <c r="N1359">
        <f>VLOOKUP(A1359,Tbills!$B$4:$C$10000,2,1)</f>
        <v>1.5001318681335439E-2</v>
      </c>
    </row>
    <row r="1360" spans="1:14">
      <c r="A1360" s="1">
        <v>42143</v>
      </c>
      <c r="B1360">
        <f>IFERROR(VLOOKUP($A1360,'BTC-Web'!$A$2:$H$10000,2,0),"")</f>
        <v>233.037003</v>
      </c>
      <c r="C1360">
        <f>VLOOKUP(A1360,H_SPBTFDUE!$B$2:$C$5828,2,0)</f>
        <v>1.7006806570974251</v>
      </c>
      <c r="D1360" s="2">
        <f>D1359*(1-D$1+IF(AND(WEEKDAY($A1360)&lt;&gt;1,WEEKDAY($A1360)&lt;&gt;7),-VLOOKUP($A1360,ETF_OP_Fee!$G$5:$H$14,2,1),0))^($A1360-$A1359)*(1+2*(C1360/C1359-1))+IFERROR(VLOOKUP(A1360,BITXeom!$C$9:$D$100,2,0),0)</f>
        <v>0.16865943038381637</v>
      </c>
      <c r="F1360" s="2">
        <f>F1359*(1-F$1+IF(AND(WEEKDAY($A1360)&lt;&gt;1,WEEKDAY($A1360)&lt;&gt;7),-VLOOKUP($A1360,ETF_OP_Fee!$I$5:$J$14,2,1),0))^($A1360-$A1359)*(1+1*(B1360/B1359-1))</f>
        <v>0.16104699619798274</v>
      </c>
      <c r="G1360" s="9" t="str">
        <f>IFERROR(VLOOKUP(A1360,'BITO-IV'!$A$1:$J$10000,4,0),"")</f>
        <v/>
      </c>
      <c r="I1360">
        <f>ROW()</f>
        <v>1360</v>
      </c>
      <c r="J1360" t="str">
        <f t="shared" si="8"/>
        <v/>
      </c>
      <c r="K1360" t="str">
        <f t="shared" si="7"/>
        <v/>
      </c>
      <c r="M1360" t="str">
        <f t="shared" si="9"/>
        <v/>
      </c>
      <c r="N1360">
        <f>VLOOKUP(A1360,Tbills!$B$4:$C$10000,2,1)</f>
        <v>1.5001318681335439E-2</v>
      </c>
    </row>
    <row r="1361" spans="1:14">
      <c r="A1361" s="1">
        <v>42144</v>
      </c>
      <c r="B1361">
        <f>IFERROR(VLOOKUP($A1361,'BTC-Web'!$A$2:$H$10000,2,0),"")</f>
        <v>231.88999899999999</v>
      </c>
      <c r="C1361">
        <f>VLOOKUP(A1361,H_SPBTFDUE!$B$2:$C$5828,2,0)</f>
        <v>1.7156792494642266</v>
      </c>
      <c r="D1361" s="2">
        <f>D1360*(1-D$1+IF(AND(WEEKDAY($A1361)&lt;&gt;1,WEEKDAY($A1361)&lt;&gt;7),-VLOOKUP($A1361,ETF_OP_Fee!$G$5:$H$14,2,1),0))^($A1361-$A1360)*(1+2*(C1361/C1360-1))+IFERROR(VLOOKUP(A1361,BITXeom!$C$9:$D$100,2,0),0)</f>
        <v>0.17161384782041975</v>
      </c>
      <c r="F1361" s="2">
        <f>F1360*(1-F$1+IF(AND(WEEKDAY($A1361)&lt;&gt;1,WEEKDAY($A1361)&lt;&gt;7),-VLOOKUP($A1361,ETF_OP_Fee!$I$5:$J$14,2,1),0))^($A1361-$A1360)*(1+1*(B1361/B1360-1))</f>
        <v>0.16025015473300142</v>
      </c>
      <c r="G1361" s="9" t="str">
        <f>IFERROR(VLOOKUP(A1361,'BITO-IV'!$A$1:$J$10000,4,0),"")</f>
        <v/>
      </c>
      <c r="I1361">
        <f>ROW()</f>
        <v>1361</v>
      </c>
      <c r="J1361" t="str">
        <f t="shared" si="8"/>
        <v/>
      </c>
      <c r="K1361" t="str">
        <f t="shared" si="7"/>
        <v/>
      </c>
      <c r="M1361" t="str">
        <f t="shared" si="9"/>
        <v/>
      </c>
      <c r="N1361">
        <f>VLOOKUP(A1361,Tbills!$B$4:$C$10000,2,1)</f>
        <v>1.5001318681335439E-2</v>
      </c>
    </row>
    <row r="1362" spans="1:14">
      <c r="A1362" s="1">
        <v>42145</v>
      </c>
      <c r="B1362">
        <f>IFERROR(VLOOKUP($A1362,'BTC-Web'!$A$2:$H$10000,2,0),"")</f>
        <v>234.016006</v>
      </c>
      <c r="C1362">
        <f>VLOOKUP(A1362,H_SPBTFDUE!$B$2:$C$5828,2,0)</f>
        <v>1.7252125835783279</v>
      </c>
      <c r="D1362" s="2">
        <f>D1361*(1-D$1+IF(AND(WEEKDAY($A1362)&lt;&gt;1,WEEKDAY($A1362)&lt;&gt;7),-VLOOKUP($A1362,ETF_OP_Fee!$G$5:$H$14,2,1),0))^($A1362-$A1361)*(1+2*(C1362/C1361-1))+IFERROR(VLOOKUP(A1362,BITXeom!$C$9:$D$100,2,0),0)</f>
        <v>0.17350034508985201</v>
      </c>
      <c r="F1362" s="2">
        <f>F1361*(1-F$1+IF(AND(WEEKDAY($A1362)&lt;&gt;1,WEEKDAY($A1362)&lt;&gt;7),-VLOOKUP($A1362,ETF_OP_Fee!$I$5:$J$14,2,1),0))^($A1362-$A1361)*(1+1*(B1362/B1361-1))</f>
        <v>0.16171514630711217</v>
      </c>
      <c r="G1362" s="9" t="str">
        <f>IFERROR(VLOOKUP(A1362,'BITO-IV'!$A$1:$J$10000,4,0),"")</f>
        <v/>
      </c>
      <c r="I1362">
        <f>ROW()</f>
        <v>1362</v>
      </c>
      <c r="J1362" t="str">
        <f t="shared" si="8"/>
        <v/>
      </c>
      <c r="K1362" t="str">
        <f t="shared" si="7"/>
        <v/>
      </c>
      <c r="M1362" t="str">
        <f t="shared" si="9"/>
        <v/>
      </c>
      <c r="N1362">
        <f>VLOOKUP(A1362,Tbills!$B$4:$C$10000,2,1)</f>
        <v>1.5001318681335439E-2</v>
      </c>
    </row>
    <row r="1363" spans="1:14">
      <c r="A1363" s="1">
        <v>42146</v>
      </c>
      <c r="B1363">
        <f>IFERROR(VLOOKUP($A1363,'BTC-Web'!$A$2:$H$10000,2,0),"")</f>
        <v>235.320999</v>
      </c>
      <c r="C1363">
        <f>VLOOKUP(A1363,H_SPBTFDUE!$B$2:$C$5828,2,0)</f>
        <v>1.7617059347818578</v>
      </c>
      <c r="D1363" s="2">
        <f>D1362*(1-D$1+IF(AND(WEEKDAY($A1363)&lt;&gt;1,WEEKDAY($A1363)&lt;&gt;7),-VLOOKUP($A1363,ETF_OP_Fee!$G$5:$H$14,2,1),0))^($A1363-$A1362)*(1+2*(C1363/C1362-1))+IFERROR(VLOOKUP(A1363,BITXeom!$C$9:$D$100,2,0),0)</f>
        <v>0.18081888427733167</v>
      </c>
      <c r="F1363" s="2">
        <f>F1362*(1-F$1+IF(AND(WEEKDAY($A1363)&lt;&gt;1,WEEKDAY($A1363)&lt;&gt;7),-VLOOKUP($A1363,ETF_OP_Fee!$I$5:$J$14,2,1),0))^($A1363-$A1362)*(1+1*(B1363/B1362-1))</f>
        <v>0.16261272021967824</v>
      </c>
      <c r="G1363" s="9" t="str">
        <f>IFERROR(VLOOKUP(A1363,'BITO-IV'!$A$1:$J$10000,4,0),"")</f>
        <v/>
      </c>
      <c r="I1363">
        <f>ROW()</f>
        <v>1363</v>
      </c>
      <c r="J1363" t="str">
        <f t="shared" si="8"/>
        <v/>
      </c>
      <c r="K1363" t="str">
        <f t="shared" si="7"/>
        <v/>
      </c>
      <c r="M1363" t="str">
        <f t="shared" si="9"/>
        <v/>
      </c>
      <c r="N1363">
        <f>VLOOKUP(A1363,Tbills!$B$4:$C$10000,2,1)</f>
        <v>1.5001318681335439E-2</v>
      </c>
    </row>
    <row r="1364" spans="1:14">
      <c r="A1364" s="1">
        <v>42150</v>
      </c>
      <c r="B1364">
        <f>IFERROR(VLOOKUP($A1364,'BTC-Web'!$A$2:$H$10000,2,0),"")</f>
        <v>237.104004</v>
      </c>
      <c r="C1364">
        <f>VLOOKUP(A1364,H_SPBTFDUE!$B$2:$C$5828,2,0)</f>
        <v>1.7378228423576236</v>
      </c>
      <c r="D1364" s="2">
        <f>D1363*(1-D$1+IF(AND(WEEKDAY($A1364)&lt;&gt;1,WEEKDAY($A1364)&lt;&gt;7),-VLOOKUP($A1364,ETF_OP_Fee!$G$5:$H$14,2,1),0))^($A1364-$A1363)*(1+2*(C1364/C1363-1))+IFERROR(VLOOKUP(A1364,BITXeom!$C$9:$D$100,2,0),0)</f>
        <v>0.17583238746169569</v>
      </c>
      <c r="F1364" s="2">
        <f>F1363*(1-F$1+IF(AND(WEEKDAY($A1364)&lt;&gt;1,WEEKDAY($A1364)&lt;&gt;7),-VLOOKUP($A1364,ETF_OP_Fee!$I$5:$J$14,2,1),0))^($A1364-$A1363)*(1+1*(B1364/B1363-1))</f>
        <v>0.16382776430242993</v>
      </c>
      <c r="G1364" s="9" t="str">
        <f>IFERROR(VLOOKUP(A1364,'BITO-IV'!$A$1:$J$10000,4,0),"")</f>
        <v/>
      </c>
      <c r="I1364">
        <f>ROW()</f>
        <v>1364</v>
      </c>
      <c r="J1364" t="str">
        <f t="shared" si="8"/>
        <v/>
      </c>
      <c r="K1364" t="str">
        <f t="shared" si="7"/>
        <v/>
      </c>
      <c r="M1364" t="str">
        <f t="shared" si="9"/>
        <v/>
      </c>
      <c r="N1364">
        <f>VLOOKUP(A1364,Tbills!$B$4:$C$10000,2,1)</f>
        <v>1.5001318681335439E-2</v>
      </c>
    </row>
    <row r="1365" spans="1:14">
      <c r="A1365" s="1">
        <v>42151</v>
      </c>
      <c r="B1365">
        <f>IFERROR(VLOOKUP($A1365,'BTC-Web'!$A$2:$H$10000,2,0),"")</f>
        <v>237.06500199999999</v>
      </c>
      <c r="C1365">
        <f>VLOOKUP(A1365,H_SPBTFDUE!$B$2:$C$5828,2,0)</f>
        <v>1.7388563974396789</v>
      </c>
      <c r="D1365" s="2">
        <f>D1364*(1-D$1+IF(AND(WEEKDAY($A1365)&lt;&gt;1,WEEKDAY($A1365)&lt;&gt;7),-VLOOKUP($A1365,ETF_OP_Fee!$G$5:$H$14,2,1),0))^($A1365-$A1364)*(1+2*(C1365/C1364-1))+IFERROR(VLOOKUP(A1365,BITXeom!$C$9:$D$100,2,0),0)</f>
        <v>0.17602055674760647</v>
      </c>
      <c r="F1365" s="2">
        <f>F1364*(1-F$1+IF(AND(WEEKDAY($A1365)&lt;&gt;1,WEEKDAY($A1365)&lt;&gt;7),-VLOOKUP($A1365,ETF_OP_Fee!$I$5:$J$14,2,1),0))^($A1365-$A1364)*(1+1*(B1365/B1364-1))</f>
        <v>0.16379655243780653</v>
      </c>
      <c r="G1365" s="9" t="str">
        <f>IFERROR(VLOOKUP(A1365,'BITO-IV'!$A$1:$J$10000,4,0),"")</f>
        <v/>
      </c>
      <c r="I1365">
        <f>ROW()</f>
        <v>1365</v>
      </c>
      <c r="J1365" t="str">
        <f t="shared" si="8"/>
        <v/>
      </c>
      <c r="K1365" t="str">
        <f t="shared" si="7"/>
        <v/>
      </c>
      <c r="M1365" t="str">
        <f t="shared" si="9"/>
        <v/>
      </c>
      <c r="N1365">
        <f>VLOOKUP(A1365,Tbills!$B$4:$C$10000,2,1)</f>
        <v>1.5001318681335439E-2</v>
      </c>
    </row>
    <row r="1366" spans="1:14">
      <c r="A1366" s="1">
        <v>42152</v>
      </c>
      <c r="B1366">
        <f>IFERROR(VLOOKUP($A1366,'BTC-Web'!$A$2:$H$10000,2,0),"")</f>
        <v>237.25700399999999</v>
      </c>
      <c r="C1366">
        <f>VLOOKUP(A1366,H_SPBTFDUE!$B$2:$C$5828,2,0)</f>
        <v>1.7395818623499317</v>
      </c>
      <c r="D1366" s="2">
        <f>D1365*(1-D$1+IF(AND(WEEKDAY($A1366)&lt;&gt;1,WEEKDAY($A1366)&lt;&gt;7),-VLOOKUP($A1366,ETF_OP_Fee!$G$5:$H$14,2,1),0))^($A1366-$A1365)*(1+2*(C1366/C1365-1))+IFERROR(VLOOKUP(A1366,BITXeom!$C$9:$D$100,2,0),0)</f>
        <v>0.17614643584224682</v>
      </c>
      <c r="F1366" s="2">
        <f>F1365*(1-F$1+IF(AND(WEEKDAY($A1366)&lt;&gt;1,WEEKDAY($A1366)&lt;&gt;7),-VLOOKUP($A1366,ETF_OP_Fee!$I$5:$J$14,2,1),0))^($A1366-$A1365)*(1+1*(B1366/B1365-1))</f>
        <v>0.16392494672559102</v>
      </c>
      <c r="G1366" s="9" t="str">
        <f>IFERROR(VLOOKUP(A1366,'BITO-IV'!$A$1:$J$10000,4,0),"")</f>
        <v/>
      </c>
      <c r="I1366">
        <f>ROW()</f>
        <v>1366</v>
      </c>
      <c r="J1366" t="str">
        <f t="shared" si="8"/>
        <v/>
      </c>
      <c r="K1366" t="str">
        <f t="shared" si="7"/>
        <v/>
      </c>
      <c r="M1366" t="str">
        <f t="shared" si="9"/>
        <v/>
      </c>
      <c r="N1366">
        <f>VLOOKUP(A1366,Tbills!$B$4:$C$10000,2,1)</f>
        <v>1.5001318681335439E-2</v>
      </c>
    </row>
    <row r="1367" spans="1:14">
      <c r="A1367" s="1">
        <v>42153</v>
      </c>
      <c r="B1367">
        <f>IFERROR(VLOOKUP($A1367,'BTC-Web'!$A$2:$H$10000,2,0),"")</f>
        <v>237.37699900000001</v>
      </c>
      <c r="C1367">
        <f>VLOOKUP(A1367,H_SPBTFDUE!$B$2:$C$5828,2,0)</f>
        <v>1.7371049885545897</v>
      </c>
      <c r="D1367" s="2">
        <f>D1366*(1-D$1+IF(AND(WEEKDAY($A1367)&lt;&gt;1,WEEKDAY($A1367)&lt;&gt;7),-VLOOKUP($A1367,ETF_OP_Fee!$G$5:$H$14,2,1),0))^($A1367-$A1366)*(1+2*(C1367/C1366-1))+IFERROR(VLOOKUP(A1367,BITXeom!$C$9:$D$100,2,0),0)</f>
        <v>0.17562389666589462</v>
      </c>
      <c r="F1367" s="2">
        <f>F1366*(1-F$1+IF(AND(WEEKDAY($A1367)&lt;&gt;1,WEEKDAY($A1367)&lt;&gt;7),-VLOOKUP($A1367,ETF_OP_Fee!$I$5:$J$14,2,1),0))^($A1367-$A1366)*(1+1*(B1367/B1366-1))</f>
        <v>0.1640035846383838</v>
      </c>
      <c r="G1367" s="9" t="str">
        <f>IFERROR(VLOOKUP(A1367,'BITO-IV'!$A$1:$J$10000,4,0),"")</f>
        <v/>
      </c>
      <c r="I1367">
        <f>ROW()</f>
        <v>1367</v>
      </c>
      <c r="J1367" t="str">
        <f t="shared" si="8"/>
        <v/>
      </c>
      <c r="K1367" t="str">
        <f t="shared" si="7"/>
        <v/>
      </c>
      <c r="M1367" t="str">
        <f t="shared" si="9"/>
        <v/>
      </c>
      <c r="N1367">
        <f>VLOOKUP(A1367,Tbills!$B$4:$C$10000,2,1)</f>
        <v>1.5001318681335439E-2</v>
      </c>
    </row>
    <row r="1368" spans="1:14">
      <c r="A1368" s="1">
        <v>42156</v>
      </c>
      <c r="B1368">
        <f>IFERROR(VLOOKUP($A1368,'BTC-Web'!$A$2:$H$10000,2,0),"")</f>
        <v>230.233002</v>
      </c>
      <c r="C1368">
        <f>VLOOKUP(A1368,H_SPBTFDUE!$B$2:$C$5828,2,0)</f>
        <v>1.6330968637721635</v>
      </c>
      <c r="D1368" s="2">
        <f>D1367*(1-D$1+IF(AND(WEEKDAY($A1368)&lt;&gt;1,WEEKDAY($A1368)&lt;&gt;7),-VLOOKUP($A1368,ETF_OP_Fee!$G$5:$H$14,2,1),0))^($A1368-$A1367)*(1+2*(C1368/C1367-1))+IFERROR(VLOOKUP(A1368,BITXeom!$C$9:$D$100,2,0),0)</f>
        <v>0.15453787884829531</v>
      </c>
      <c r="F1368" s="2">
        <f>F1367*(1-F$1+IF(AND(WEEKDAY($A1368)&lt;&gt;1,WEEKDAY($A1368)&lt;&gt;7),-VLOOKUP($A1368,ETF_OP_Fee!$I$5:$J$14,2,1),0))^($A1368-$A1367)*(1+1*(B1368/B1367-1))</f>
        <v>0.15905538260838245</v>
      </c>
      <c r="G1368" s="9" t="str">
        <f>IFERROR(VLOOKUP(A1368,'BITO-IV'!$A$1:$J$10000,4,0),"")</f>
        <v/>
      </c>
      <c r="I1368">
        <f>ROW()</f>
        <v>1368</v>
      </c>
      <c r="J1368" t="str">
        <f t="shared" si="8"/>
        <v/>
      </c>
      <c r="K1368" t="str">
        <f t="shared" si="7"/>
        <v/>
      </c>
      <c r="M1368" t="str">
        <f t="shared" si="9"/>
        <v/>
      </c>
      <c r="N1368">
        <f>VLOOKUP(A1368,Tbills!$B$4:$C$10000,2,1)</f>
        <v>1.0000879120871553E-2</v>
      </c>
    </row>
    <row r="1369" spans="1:14">
      <c r="A1369" s="1">
        <v>42157</v>
      </c>
      <c r="B1369">
        <f>IFERROR(VLOOKUP($A1369,'BTC-Web'!$A$2:$H$10000,2,0),"")</f>
        <v>222.89399700000001</v>
      </c>
      <c r="C1369">
        <f>VLOOKUP(A1369,H_SPBTFDUE!$B$2:$C$5828,2,0)</f>
        <v>1.6539940278099741</v>
      </c>
      <c r="D1369" s="2">
        <f>D1368*(1-D$1+IF(AND(WEEKDAY($A1369)&lt;&gt;1,WEEKDAY($A1369)&lt;&gt;7),-VLOOKUP($A1369,ETF_OP_Fee!$G$5:$H$14,2,1),0))^($A1369-$A1368)*(1+2*(C1369/C1368-1))+IFERROR(VLOOKUP(A1369,BITXeom!$C$9:$D$100,2,0),0)</f>
        <v>0.15847393407920221</v>
      </c>
      <c r="F1369" s="2">
        <f>F1368*(1-F$1+IF(AND(WEEKDAY($A1369)&lt;&gt;1,WEEKDAY($A1369)&lt;&gt;7),-VLOOKUP($A1369,ETF_OP_Fee!$I$5:$J$14,2,1),0))^($A1369-$A1368)*(1+1*(B1369/B1368-1))</f>
        <v>0.15398125781249308</v>
      </c>
      <c r="G1369" s="9" t="str">
        <f>IFERROR(VLOOKUP(A1369,'BITO-IV'!$A$1:$J$10000,4,0),"")</f>
        <v/>
      </c>
      <c r="I1369">
        <f>ROW()</f>
        <v>1369</v>
      </c>
      <c r="J1369" t="str">
        <f t="shared" si="8"/>
        <v/>
      </c>
      <c r="K1369" t="str">
        <f t="shared" si="7"/>
        <v/>
      </c>
      <c r="M1369" t="str">
        <f t="shared" si="9"/>
        <v/>
      </c>
      <c r="N1369">
        <f>VLOOKUP(A1369,Tbills!$B$4:$C$10000,2,1)</f>
        <v>1.0000879120871553E-2</v>
      </c>
    </row>
    <row r="1370" spans="1:14">
      <c r="A1370" s="1">
        <v>42158</v>
      </c>
      <c r="B1370">
        <f>IFERROR(VLOOKUP($A1370,'BTC-Web'!$A$2:$H$10000,2,0),"")</f>
        <v>225.73599200000001</v>
      </c>
      <c r="C1370">
        <f>VLOOKUP(A1370,H_SPBTFDUE!$B$2:$C$5828,2,0)</f>
        <v>1.6543328318083359</v>
      </c>
      <c r="D1370" s="2">
        <f>D1369*(1-D$1+IF(AND(WEEKDAY($A1370)&lt;&gt;1,WEEKDAY($A1370)&lt;&gt;7),-VLOOKUP($A1370,ETF_OP_Fee!$G$5:$H$14,2,1),0))^($A1370-$A1369)*(1+2*(C1370/C1369-1))+IFERROR(VLOOKUP(A1370,BITXeom!$C$9:$D$100,2,0),0)</f>
        <v>0.15851996329700688</v>
      </c>
      <c r="F1370" s="2">
        <f>F1369*(1-F$1+IF(AND(WEEKDAY($A1370)&lt;&gt;1,WEEKDAY($A1370)&lt;&gt;7),-VLOOKUP($A1370,ETF_OP_Fee!$I$5:$J$14,2,1),0))^($A1370-$A1369)*(1+1*(B1370/B1369-1))</f>
        <v>0.15594052670918238</v>
      </c>
      <c r="G1370" s="9" t="str">
        <f>IFERROR(VLOOKUP(A1370,'BITO-IV'!$A$1:$J$10000,4,0),"")</f>
        <v/>
      </c>
      <c r="I1370">
        <f>ROW()</f>
        <v>1370</v>
      </c>
      <c r="J1370" t="str">
        <f t="shared" si="8"/>
        <v/>
      </c>
      <c r="K1370" t="str">
        <f t="shared" si="7"/>
        <v/>
      </c>
      <c r="M1370" t="str">
        <f t="shared" si="9"/>
        <v/>
      </c>
      <c r="N1370">
        <f>VLOOKUP(A1370,Tbills!$B$4:$C$10000,2,1)</f>
        <v>1.0000879120871553E-2</v>
      </c>
    </row>
    <row r="1371" spans="1:14">
      <c r="A1371" s="1">
        <v>42159</v>
      </c>
      <c r="B1371">
        <f>IFERROR(VLOOKUP($A1371,'BTC-Web'!$A$2:$H$10000,2,0),"")</f>
        <v>225.77200300000001</v>
      </c>
      <c r="C1371">
        <f>VLOOKUP(A1371,H_SPBTFDUE!$B$2:$C$5828,2,0)</f>
        <v>1.642799205367979</v>
      </c>
      <c r="D1371" s="2">
        <f>D1370*(1-D$1+IF(AND(WEEKDAY($A1371)&lt;&gt;1,WEEKDAY($A1371)&lt;&gt;7),-VLOOKUP($A1371,ETF_OP_Fee!$G$5:$H$14,2,1),0))^($A1371-$A1370)*(1+2*(C1371/C1370-1))+IFERROR(VLOOKUP(A1371,BITXeom!$C$9:$D$100,2,0),0)</f>
        <v>0.15629100546575031</v>
      </c>
      <c r="F1371" s="2">
        <f>F1370*(1-F$1+IF(AND(WEEKDAY($A1371)&lt;&gt;1,WEEKDAY($A1371)&lt;&gt;7),-VLOOKUP($A1371,ETF_OP_Fee!$I$5:$J$14,2,1),0))^($A1371-$A1370)*(1+1*(B1371/B1370-1))</f>
        <v>0.15596134407002296</v>
      </c>
      <c r="G1371" s="9" t="str">
        <f>IFERROR(VLOOKUP(A1371,'BITO-IV'!$A$1:$J$10000,4,0),"")</f>
        <v/>
      </c>
      <c r="I1371">
        <f>ROW()</f>
        <v>1371</v>
      </c>
      <c r="J1371" t="str">
        <f t="shared" si="8"/>
        <v/>
      </c>
      <c r="K1371" t="str">
        <f t="shared" si="7"/>
        <v/>
      </c>
      <c r="M1371" t="str">
        <f t="shared" si="9"/>
        <v/>
      </c>
      <c r="N1371">
        <f>VLOOKUP(A1371,Tbills!$B$4:$C$10000,2,1)</f>
        <v>1.0000879120871553E-2</v>
      </c>
    </row>
    <row r="1372" spans="1:14">
      <c r="A1372" s="1">
        <v>42160</v>
      </c>
      <c r="B1372">
        <f>IFERROR(VLOOKUP($A1372,'BTC-Web'!$A$2:$H$10000,2,0),"")</f>
        <v>224.15400700000001</v>
      </c>
      <c r="C1372">
        <f>VLOOKUP(A1372,H_SPBTFDUE!$B$2:$C$5828,2,0)</f>
        <v>1.6472181592796535</v>
      </c>
      <c r="D1372" s="2">
        <f>D1371*(1-D$1+IF(AND(WEEKDAY($A1372)&lt;&gt;1,WEEKDAY($A1372)&lt;&gt;7),-VLOOKUP($A1372,ETF_OP_Fee!$G$5:$H$14,2,1),0))^($A1372-$A1371)*(1+2*(C1372/C1371-1))+IFERROR(VLOOKUP(A1372,BITXeom!$C$9:$D$100,2,0),0)</f>
        <v>0.15711309092762399</v>
      </c>
      <c r="F1372" s="2">
        <f>F1371*(1-F$1+IF(AND(WEEKDAY($A1372)&lt;&gt;1,WEEKDAY($A1372)&lt;&gt;7),-VLOOKUP($A1372,ETF_OP_Fee!$I$5:$J$14,2,1),0))^($A1372-$A1371)*(1+1*(B1372/B1371-1))</f>
        <v>0.15483961627095619</v>
      </c>
      <c r="G1372" s="9" t="str">
        <f>IFERROR(VLOOKUP(A1372,'BITO-IV'!$A$1:$J$10000,4,0),"")</f>
        <v/>
      </c>
      <c r="I1372">
        <f>ROW()</f>
        <v>1372</v>
      </c>
      <c r="J1372" t="str">
        <f t="shared" si="8"/>
        <v/>
      </c>
      <c r="K1372" t="str">
        <f t="shared" si="7"/>
        <v/>
      </c>
      <c r="M1372" t="str">
        <f t="shared" si="9"/>
        <v/>
      </c>
      <c r="N1372">
        <f>VLOOKUP(A1372,Tbills!$B$4:$C$10000,2,1)</f>
        <v>1.0000879120871553E-2</v>
      </c>
    </row>
    <row r="1373" spans="1:14">
      <c r="A1373" s="1">
        <v>42163</v>
      </c>
      <c r="B1373">
        <f>IFERROR(VLOOKUP($A1373,'BTC-Web'!$A$2:$H$10000,2,0),"")</f>
        <v>222.878998</v>
      </c>
      <c r="C1373">
        <f>VLOOKUP(A1373,H_SPBTFDUE!$B$2:$C$5828,2,0)</f>
        <v>1.6729374520801288</v>
      </c>
      <c r="D1373" s="2">
        <f>D1372*(1-D$1+IF(AND(WEEKDAY($A1373)&lt;&gt;1,WEEKDAY($A1373)&lt;&gt;7),-VLOOKUP($A1373,ETF_OP_Fee!$G$5:$H$14,2,1),0))^($A1373-$A1372)*(1+2*(C1373/C1372-1))+IFERROR(VLOOKUP(A1373,BITXeom!$C$9:$D$100,2,0),0)</f>
        <v>0.16196142709379766</v>
      </c>
      <c r="F1373" s="2">
        <f>F1372*(1-F$1+IF(AND(WEEKDAY($A1373)&lt;&gt;1,WEEKDAY($A1373)&lt;&gt;7),-VLOOKUP($A1373,ETF_OP_Fee!$I$5:$J$14,2,1),0))^($A1373-$A1372)*(1+1*(B1373/B1372-1))</f>
        <v>0.15394685288826965</v>
      </c>
      <c r="G1373" s="9" t="str">
        <f>IFERROR(VLOOKUP(A1373,'BITO-IV'!$A$1:$J$10000,4,0),"")</f>
        <v/>
      </c>
      <c r="I1373">
        <f>ROW()</f>
        <v>1373</v>
      </c>
      <c r="J1373" t="str">
        <f t="shared" si="8"/>
        <v/>
      </c>
      <c r="K1373" t="str">
        <f t="shared" si="7"/>
        <v/>
      </c>
      <c r="M1373" t="str">
        <f t="shared" si="9"/>
        <v/>
      </c>
      <c r="N1373">
        <f>VLOOKUP(A1373,Tbills!$B$4:$C$10000,2,1)</f>
        <v>1.5001318681335439E-2</v>
      </c>
    </row>
    <row r="1374" spans="1:14">
      <c r="A1374" s="1">
        <v>42164</v>
      </c>
      <c r="B1374">
        <f>IFERROR(VLOOKUP($A1374,'BTC-Web'!$A$2:$H$10000,2,0),"")</f>
        <v>228.537994</v>
      </c>
      <c r="C1374">
        <f>VLOOKUP(A1374,H_SPBTFDUE!$B$2:$C$5828,2,0)</f>
        <v>1.6768470140768061</v>
      </c>
      <c r="D1374" s="2">
        <f>D1373*(1-D$1+IF(AND(WEEKDAY($A1374)&lt;&gt;1,WEEKDAY($A1374)&lt;&gt;7),-VLOOKUP($A1374,ETF_OP_Fee!$G$5:$H$14,2,1),0))^($A1374-$A1373)*(1+2*(C1374/C1373-1))+IFERROR(VLOOKUP(A1374,BITXeom!$C$9:$D$100,2,0),0)</f>
        <v>0.16269902436117714</v>
      </c>
      <c r="F1374" s="2">
        <f>F1373*(1-F$1+IF(AND(WEEKDAY($A1374)&lt;&gt;1,WEEKDAY($A1374)&lt;&gt;7),-VLOOKUP($A1374,ETF_OP_Fee!$I$5:$J$14,2,1),0))^($A1374-$A1373)*(1+1*(B1374/B1373-1))</f>
        <v>0.15785152276869102</v>
      </c>
      <c r="G1374" s="9" t="str">
        <f>IFERROR(VLOOKUP(A1374,'BITO-IV'!$A$1:$J$10000,4,0),"")</f>
        <v/>
      </c>
      <c r="I1374">
        <f>ROW()</f>
        <v>1374</v>
      </c>
      <c r="J1374" t="str">
        <f t="shared" si="8"/>
        <v/>
      </c>
      <c r="K1374" t="str">
        <f t="shared" si="7"/>
        <v/>
      </c>
      <c r="M1374" t="str">
        <f t="shared" si="9"/>
        <v/>
      </c>
      <c r="N1374">
        <f>VLOOKUP(A1374,Tbills!$B$4:$C$10000,2,1)</f>
        <v>1.5001318681335439E-2</v>
      </c>
    </row>
    <row r="1375" spans="1:14">
      <c r="A1375" s="1">
        <v>42165</v>
      </c>
      <c r="B1375">
        <f>IFERROR(VLOOKUP($A1375,'BTC-Web'!$A$2:$H$10000,2,0),"")</f>
        <v>228.99499499999999</v>
      </c>
      <c r="C1375">
        <f>VLOOKUP(A1375,H_SPBTFDUE!$B$2:$C$5828,2,0)</f>
        <v>1.6748695461691185</v>
      </c>
      <c r="D1375" s="2">
        <f>D1374*(1-D$1+IF(AND(WEEKDAY($A1375)&lt;&gt;1,WEEKDAY($A1375)&lt;&gt;7),-VLOOKUP($A1375,ETF_OP_Fee!$G$5:$H$14,2,1),0))^($A1375-$A1374)*(1+2*(C1375/C1374-1))+IFERROR(VLOOKUP(A1375,BITXeom!$C$9:$D$100,2,0),0)</f>
        <v>0.16229594534794128</v>
      </c>
      <c r="F1375" s="2">
        <f>F1374*(1-F$1+IF(AND(WEEKDAY($A1375)&lt;&gt;1,WEEKDAY($A1375)&lt;&gt;7),-VLOOKUP($A1375,ETF_OP_Fee!$I$5:$J$14,2,1),0))^($A1375-$A1374)*(1+1*(B1375/B1374-1))</f>
        <v>0.15816305734003666</v>
      </c>
      <c r="G1375" s="9" t="str">
        <f>IFERROR(VLOOKUP(A1375,'BITO-IV'!$A$1:$J$10000,4,0),"")</f>
        <v/>
      </c>
      <c r="I1375">
        <f>ROW()</f>
        <v>1375</v>
      </c>
      <c r="J1375" t="str">
        <f t="shared" si="8"/>
        <v/>
      </c>
      <c r="K1375" t="str">
        <f t="shared" si="7"/>
        <v/>
      </c>
      <c r="M1375" t="str">
        <f t="shared" si="9"/>
        <v/>
      </c>
      <c r="N1375">
        <f>VLOOKUP(A1375,Tbills!$B$4:$C$10000,2,1)</f>
        <v>1.5001318681335439E-2</v>
      </c>
    </row>
    <row r="1376" spans="1:14">
      <c r="A1376" s="1">
        <v>42166</v>
      </c>
      <c r="B1376">
        <f>IFERROR(VLOOKUP($A1376,'BTC-Web'!$A$2:$H$10000,2,0),"")</f>
        <v>228.854996</v>
      </c>
      <c r="C1376">
        <f>VLOOKUP(A1376,H_SPBTFDUE!$B$2:$C$5828,2,0)</f>
        <v>1.6812888220766111</v>
      </c>
      <c r="D1376" s="2">
        <f>D1375*(1-D$1+IF(AND(WEEKDAY($A1376)&lt;&gt;1,WEEKDAY($A1376)&lt;&gt;7),-VLOOKUP($A1376,ETF_OP_Fee!$G$5:$H$14,2,1),0))^($A1376-$A1375)*(1+2*(C1376/C1375-1))+IFERROR(VLOOKUP(A1376,BITXeom!$C$9:$D$100,2,0),0)</f>
        <v>0.16352051896125144</v>
      </c>
      <c r="F1376" s="2">
        <f>F1375*(1-F$1+IF(AND(WEEKDAY($A1376)&lt;&gt;1,WEEKDAY($A1376)&lt;&gt;7),-VLOOKUP($A1376,ETF_OP_Fee!$I$5:$J$14,2,1),0))^($A1376-$A1375)*(1+1*(B1376/B1375-1))</f>
        <v>0.15806224828917018</v>
      </c>
      <c r="G1376" s="9" t="str">
        <f>IFERROR(VLOOKUP(A1376,'BITO-IV'!$A$1:$J$10000,4,0),"")</f>
        <v/>
      </c>
      <c r="I1376">
        <f>ROW()</f>
        <v>1376</v>
      </c>
      <c r="J1376" t="str">
        <f t="shared" si="8"/>
        <v/>
      </c>
      <c r="K1376" t="str">
        <f t="shared" si="7"/>
        <v/>
      </c>
      <c r="M1376" t="str">
        <f t="shared" si="9"/>
        <v/>
      </c>
      <c r="N1376">
        <f>VLOOKUP(A1376,Tbills!$B$4:$C$10000,2,1)</f>
        <v>1.5001318681335439E-2</v>
      </c>
    </row>
    <row r="1377" spans="1:14">
      <c r="A1377" s="1">
        <v>42167</v>
      </c>
      <c r="B1377">
        <f>IFERROR(VLOOKUP($A1377,'BTC-Web'!$A$2:$H$10000,2,0),"")</f>
        <v>229.70500200000001</v>
      </c>
      <c r="C1377">
        <f>VLOOKUP(A1377,H_SPBTFDUE!$B$2:$C$5828,2,0)</f>
        <v>1.6831319769656021</v>
      </c>
      <c r="D1377" s="2">
        <f>D1376*(1-D$1+IF(AND(WEEKDAY($A1377)&lt;&gt;1,WEEKDAY($A1377)&lt;&gt;7),-VLOOKUP($A1377,ETF_OP_Fee!$G$5:$H$14,2,1),0))^($A1377-$A1376)*(1+2*(C1377/C1376-1))+IFERROR(VLOOKUP(A1377,BITXeom!$C$9:$D$100,2,0),0)</f>
        <v>0.16385951508189439</v>
      </c>
      <c r="F1377" s="2">
        <f>F1376*(1-F$1+IF(AND(WEEKDAY($A1377)&lt;&gt;1,WEEKDAY($A1377)&lt;&gt;7),-VLOOKUP($A1377,ETF_OP_Fee!$I$5:$J$14,2,1),0))^($A1377-$A1376)*(1+1*(B1377/B1376-1))</f>
        <v>0.15864518887209078</v>
      </c>
      <c r="G1377" s="9" t="str">
        <f>IFERROR(VLOOKUP(A1377,'BITO-IV'!$A$1:$J$10000,4,0),"")</f>
        <v/>
      </c>
      <c r="I1377">
        <f>ROW()</f>
        <v>1377</v>
      </c>
      <c r="J1377" t="str">
        <f t="shared" si="8"/>
        <v/>
      </c>
      <c r="K1377" t="str">
        <f t="shared" si="7"/>
        <v/>
      </c>
      <c r="M1377" t="str">
        <f t="shared" si="9"/>
        <v/>
      </c>
      <c r="N1377">
        <f>VLOOKUP(A1377,Tbills!$B$4:$C$10000,2,1)</f>
        <v>1.5001318681335439E-2</v>
      </c>
    </row>
    <row r="1378" spans="1:14">
      <c r="A1378" s="1">
        <v>42170</v>
      </c>
      <c r="B1378">
        <f>IFERROR(VLOOKUP($A1378,'BTC-Web'!$A$2:$H$10000,2,0),"")</f>
        <v>233.421997</v>
      </c>
      <c r="C1378">
        <f>VLOOKUP(A1378,H_SPBTFDUE!$B$2:$C$5828,2,0)</f>
        <v>1.7330136647752508</v>
      </c>
      <c r="D1378" s="2">
        <f>D1377*(1-D$1+IF(AND(WEEKDAY($A1378)&lt;&gt;1,WEEKDAY($A1378)&lt;&gt;7),-VLOOKUP($A1378,ETF_OP_Fee!$G$5:$H$14,2,1),0))^($A1378-$A1377)*(1+2*(C1378/C1377-1))+IFERROR(VLOOKUP(A1378,BITXeom!$C$9:$D$100,2,0),0)</f>
        <v>0.17350982141887483</v>
      </c>
      <c r="F1378" s="2">
        <f>F1377*(1-F$1+IF(AND(WEEKDAY($A1378)&lt;&gt;1,WEEKDAY($A1378)&lt;&gt;7),-VLOOKUP($A1378,ETF_OP_Fee!$I$5:$J$14,2,1),0))^($A1378-$A1377)*(1+1*(B1378/B1377-1))</f>
        <v>0.16119973474920526</v>
      </c>
      <c r="G1378" s="9" t="str">
        <f>IFERROR(VLOOKUP(A1378,'BITO-IV'!$A$1:$J$10000,4,0),"")</f>
        <v/>
      </c>
      <c r="I1378">
        <f>ROW()</f>
        <v>1378</v>
      </c>
      <c r="J1378" t="str">
        <f t="shared" si="8"/>
        <v/>
      </c>
      <c r="K1378" t="str">
        <f t="shared" si="7"/>
        <v/>
      </c>
      <c r="M1378" t="str">
        <f t="shared" si="9"/>
        <v/>
      </c>
      <c r="N1378">
        <f>VLOOKUP(A1378,Tbills!$B$4:$C$10000,2,1)</f>
        <v>1.0000879120871553E-2</v>
      </c>
    </row>
    <row r="1379" spans="1:14">
      <c r="A1379" s="1">
        <v>42171</v>
      </c>
      <c r="B1379">
        <f>IFERROR(VLOOKUP($A1379,'BTC-Web'!$A$2:$H$10000,2,0),"")</f>
        <v>236.76499899999999</v>
      </c>
      <c r="C1379">
        <f>VLOOKUP(A1379,H_SPBTFDUE!$B$2:$C$5828,2,0)</f>
        <v>1.8357992963862422</v>
      </c>
      <c r="D1379" s="2">
        <f>D1378*(1-D$1+IF(AND(WEEKDAY($A1379)&lt;&gt;1,WEEKDAY($A1379)&lt;&gt;7),-VLOOKUP($A1379,ETF_OP_Fee!$G$5:$H$14,2,1),0))^($A1379-$A1378)*(1+2*(C1379/C1378-1))+IFERROR(VLOOKUP(A1379,BITXeom!$C$9:$D$100,2,0),0)</f>
        <v>0.19406854333485626</v>
      </c>
      <c r="F1379" s="2">
        <f>F1378*(1-F$1+IF(AND(WEEKDAY($A1379)&lt;&gt;1,WEEKDAY($A1379)&lt;&gt;7),-VLOOKUP($A1379,ETF_OP_Fee!$I$5:$J$14,2,1),0))^($A1379-$A1378)*(1+1*(B1379/B1378-1))</f>
        <v>0.16350413480186526</v>
      </c>
      <c r="G1379" s="9" t="str">
        <f>IFERROR(VLOOKUP(A1379,'BITO-IV'!$A$1:$J$10000,4,0),"")</f>
        <v/>
      </c>
      <c r="I1379">
        <f>ROW()</f>
        <v>1379</v>
      </c>
      <c r="J1379" t="str">
        <f t="shared" si="8"/>
        <v/>
      </c>
      <c r="K1379" t="str">
        <f t="shared" si="7"/>
        <v/>
      </c>
      <c r="M1379" t="str">
        <f t="shared" si="9"/>
        <v/>
      </c>
      <c r="N1379">
        <f>VLOOKUP(A1379,Tbills!$B$4:$C$10000,2,1)</f>
        <v>1.0000879120871553E-2</v>
      </c>
    </row>
    <row r="1380" spans="1:14">
      <c r="A1380" s="1">
        <v>42172</v>
      </c>
      <c r="B1380">
        <f>IFERROR(VLOOKUP($A1380,'BTC-Web'!$A$2:$H$10000,2,0),"")</f>
        <v>250.82299800000001</v>
      </c>
      <c r="C1380">
        <f>VLOOKUP(A1380,H_SPBTFDUE!$B$2:$C$5828,2,0)</f>
        <v>1.8238103711375331</v>
      </c>
      <c r="D1380" s="2">
        <f>D1379*(1-D$1+IF(AND(WEEKDAY($A1380)&lt;&gt;1,WEEKDAY($A1380)&lt;&gt;7),-VLOOKUP($A1380,ETF_OP_Fee!$G$5:$H$14,2,1),0))^($A1380-$A1379)*(1+2*(C1380/C1379-1))+IFERROR(VLOOKUP(A1380,BITXeom!$C$9:$D$100,2,0),0)</f>
        <v>0.19151093715606163</v>
      </c>
      <c r="F1380" s="2">
        <f>F1379*(1-F$1+IF(AND(WEEKDAY($A1380)&lt;&gt;1,WEEKDAY($A1380)&lt;&gt;7),-VLOOKUP($A1380,ETF_OP_Fee!$I$5:$J$14,2,1),0))^($A1380-$A1379)*(1+1*(B1380/B1379-1))</f>
        <v>0.17320773784343346</v>
      </c>
      <c r="G1380" s="9" t="str">
        <f>IFERROR(VLOOKUP(A1380,'BITO-IV'!$A$1:$J$10000,4,0),"")</f>
        <v/>
      </c>
      <c r="I1380">
        <f>ROW()</f>
        <v>1380</v>
      </c>
      <c r="J1380" t="str">
        <f t="shared" si="8"/>
        <v/>
      </c>
      <c r="K1380" t="str">
        <f t="shared" si="7"/>
        <v/>
      </c>
      <c r="M1380" t="str">
        <f t="shared" si="9"/>
        <v/>
      </c>
      <c r="N1380">
        <f>VLOOKUP(A1380,Tbills!$B$4:$C$10000,2,1)</f>
        <v>1.0000879120871553E-2</v>
      </c>
    </row>
    <row r="1381" spans="1:14">
      <c r="A1381" s="1">
        <v>42173</v>
      </c>
      <c r="B1381">
        <f>IFERROR(VLOOKUP($A1381,'BTC-Web'!$A$2:$H$10000,2,0),"")</f>
        <v>249.42799400000001</v>
      </c>
      <c r="C1381">
        <f>VLOOKUP(A1381,H_SPBTFDUE!$B$2:$C$5828,2,0)</f>
        <v>1.8215839666631759</v>
      </c>
      <c r="D1381" s="2">
        <f>D1380*(1-D$1+IF(AND(WEEKDAY($A1381)&lt;&gt;1,WEEKDAY($A1381)&lt;&gt;7),-VLOOKUP($A1381,ETF_OP_Fee!$G$5:$H$14,2,1),0))^($A1381-$A1380)*(1+2*(C1381/C1380-1))+IFERROR(VLOOKUP(A1381,BITXeom!$C$9:$D$100,2,0),0)</f>
        <v>0.19102059754879891</v>
      </c>
      <c r="F1381" s="2">
        <f>F1380*(1-F$1+IF(AND(WEEKDAY($A1381)&lt;&gt;1,WEEKDAY($A1381)&lt;&gt;7),-VLOOKUP($A1381,ETF_OP_Fee!$I$5:$J$14,2,1),0))^($A1381-$A1380)*(1+1*(B1381/B1380-1))</f>
        <v>0.17223992409819633</v>
      </c>
      <c r="G1381" s="9" t="str">
        <f>IFERROR(VLOOKUP(A1381,'BITO-IV'!$A$1:$J$10000,4,0),"")</f>
        <v/>
      </c>
      <c r="I1381">
        <f>ROW()</f>
        <v>1381</v>
      </c>
      <c r="J1381" t="str">
        <f t="shared" si="8"/>
        <v/>
      </c>
      <c r="K1381" t="str">
        <f t="shared" si="7"/>
        <v/>
      </c>
      <c r="M1381" t="str">
        <f t="shared" si="9"/>
        <v/>
      </c>
      <c r="N1381">
        <f>VLOOKUP(A1381,Tbills!$B$4:$C$10000,2,1)</f>
        <v>1.0000879120871553E-2</v>
      </c>
    </row>
    <row r="1382" spans="1:14">
      <c r="A1382" s="1">
        <v>42174</v>
      </c>
      <c r="B1382">
        <f>IFERROR(VLOOKUP($A1382,'BTC-Web'!$A$2:$H$10000,2,0),"")</f>
        <v>249.04299900000001</v>
      </c>
      <c r="C1382">
        <f>VLOOKUP(A1382,H_SPBTFDUE!$B$2:$C$5828,2,0)</f>
        <v>1.7891892913653999</v>
      </c>
      <c r="D1382" s="2">
        <f>D1381*(1-D$1+IF(AND(WEEKDAY($A1382)&lt;&gt;1,WEEKDAY($A1382)&lt;&gt;7),-VLOOKUP($A1382,ETF_OP_Fee!$G$5:$H$14,2,1),0))^($A1382-$A1381)*(1+2*(C1382/C1381-1))+IFERROR(VLOOKUP(A1382,BITXeom!$C$9:$D$100,2,0),0)</f>
        <v>0.18420449961137897</v>
      </c>
      <c r="F1382" s="2">
        <f>F1381*(1-F$1+IF(AND(WEEKDAY($A1382)&lt;&gt;1,WEEKDAY($A1382)&lt;&gt;7),-VLOOKUP($A1382,ETF_OP_Fee!$I$5:$J$14,2,1),0))^($A1382-$A1381)*(1+1*(B1382/B1381-1))</f>
        <v>0.17196959374138773</v>
      </c>
      <c r="G1382" s="9" t="str">
        <f>IFERROR(VLOOKUP(A1382,'BITO-IV'!$A$1:$J$10000,4,0),"")</f>
        <v/>
      </c>
      <c r="I1382">
        <f>ROW()</f>
        <v>1382</v>
      </c>
      <c r="J1382" t="str">
        <f t="shared" si="8"/>
        <v/>
      </c>
      <c r="K1382" t="str">
        <f t="shared" si="7"/>
        <v/>
      </c>
      <c r="M1382" t="str">
        <f t="shared" si="9"/>
        <v/>
      </c>
      <c r="N1382">
        <f>VLOOKUP(A1382,Tbills!$B$4:$C$10000,2,1)</f>
        <v>1.0000879120871553E-2</v>
      </c>
    </row>
    <row r="1383" spans="1:14">
      <c r="A1383" s="1">
        <v>42177</v>
      </c>
      <c r="B1383">
        <f>IFERROR(VLOOKUP($A1383,'BTC-Web'!$A$2:$H$10000,2,0),"")</f>
        <v>243.96899400000001</v>
      </c>
      <c r="C1383">
        <f>VLOOKUP(A1383,H_SPBTFDUE!$B$2:$C$5828,2,0)</f>
        <v>1.8064311805399953</v>
      </c>
      <c r="D1383" s="2">
        <f>D1382*(1-D$1+IF(AND(WEEKDAY($A1383)&lt;&gt;1,WEEKDAY($A1383)&lt;&gt;7),-VLOOKUP($A1383,ETF_OP_Fee!$G$5:$H$14,2,1),0))^($A1383-$A1382)*(1+2*(C1383/C1382-1))+IFERROR(VLOOKUP(A1383,BITXeom!$C$9:$D$100,2,0),0)</f>
        <v>0.18768762765931432</v>
      </c>
      <c r="F1383" s="2">
        <f>F1382*(1-F$1+IF(AND(WEEKDAY($A1383)&lt;&gt;1,WEEKDAY($A1383)&lt;&gt;7),-VLOOKUP($A1383,ETF_OP_Fee!$I$5:$J$14,2,1),0))^($A1383-$A1382)*(1+1*(B1383/B1382-1))</f>
        <v>0.16845272936645461</v>
      </c>
      <c r="G1383" s="9" t="str">
        <f>IFERROR(VLOOKUP(A1383,'BITO-IV'!$A$1:$J$10000,4,0),"")</f>
        <v/>
      </c>
      <c r="I1383">
        <f>ROW()</f>
        <v>1383</v>
      </c>
      <c r="J1383" t="str">
        <f t="shared" si="8"/>
        <v/>
      </c>
      <c r="K1383" t="str">
        <f t="shared" si="7"/>
        <v/>
      </c>
      <c r="M1383" t="str">
        <f t="shared" si="9"/>
        <v/>
      </c>
      <c r="N1383">
        <f>VLOOKUP(A1383,Tbills!$B$4:$C$10000,2,1)</f>
        <v>1.0000879120871553E-2</v>
      </c>
    </row>
    <row r="1384" spans="1:14">
      <c r="A1384" s="1">
        <v>42178</v>
      </c>
      <c r="B1384">
        <f>IFERROR(VLOOKUP($A1384,'BTC-Web'!$A$2:$H$10000,2,0),"")</f>
        <v>246.92700199999999</v>
      </c>
      <c r="C1384">
        <f>VLOOKUP(A1384,H_SPBTFDUE!$B$2:$C$5828,2,0)</f>
        <v>1.7865298853772555</v>
      </c>
      <c r="D1384" s="2">
        <f>D1383*(1-D$1+IF(AND(WEEKDAY($A1384)&lt;&gt;1,WEEKDAY($A1384)&lt;&gt;7),-VLOOKUP($A1384,ETF_OP_Fee!$G$5:$H$14,2,1),0))^($A1384-$A1383)*(1+2*(C1384/C1383-1))+IFERROR(VLOOKUP(A1384,BITXeom!$C$9:$D$100,2,0),0)</f>
        <v>0.18353027573446526</v>
      </c>
      <c r="F1384" s="2">
        <f>F1383*(1-F$1+IF(AND(WEEKDAY($A1384)&lt;&gt;1,WEEKDAY($A1384)&lt;&gt;7),-VLOOKUP($A1384,ETF_OP_Fee!$I$5:$J$14,2,1),0))^($A1384-$A1383)*(1+1*(B1384/B1383-1))</f>
        <v>0.17049070103498079</v>
      </c>
      <c r="G1384" s="9" t="str">
        <f>IFERROR(VLOOKUP(A1384,'BITO-IV'!$A$1:$J$10000,4,0),"")</f>
        <v/>
      </c>
      <c r="I1384">
        <f>ROW()</f>
        <v>1384</v>
      </c>
      <c r="J1384" t="str">
        <f t="shared" si="8"/>
        <v/>
      </c>
      <c r="K1384" t="str">
        <f t="shared" ref="K1384:K1447" si="10">IF($A1384&gt;=$J$2,F1384*K$4,"")</f>
        <v/>
      </c>
      <c r="M1384" t="str">
        <f t="shared" si="9"/>
        <v/>
      </c>
      <c r="N1384">
        <f>VLOOKUP(A1384,Tbills!$B$4:$C$10000,2,1)</f>
        <v>1.0000879120871553E-2</v>
      </c>
    </row>
    <row r="1385" spans="1:14">
      <c r="A1385" s="1">
        <v>42179</v>
      </c>
      <c r="B1385">
        <f>IFERROR(VLOOKUP($A1385,'BTC-Web'!$A$2:$H$10000,2,0),"")</f>
        <v>244.28199799999999</v>
      </c>
      <c r="C1385">
        <f>VLOOKUP(A1385,H_SPBTFDUE!$B$2:$C$5828,2,0)</f>
        <v>1.7586837096342787</v>
      </c>
      <c r="D1385" s="2">
        <f>D1384*(1-D$1+IF(AND(WEEKDAY($A1385)&lt;&gt;1,WEEKDAY($A1385)&lt;&gt;7),-VLOOKUP($A1385,ETF_OP_Fee!$G$5:$H$14,2,1),0))^($A1385-$A1384)*(1+2*(C1385/C1384-1))+IFERROR(VLOOKUP(A1385,BITXeom!$C$9:$D$100,2,0),0)</f>
        <v>0.17778780764145244</v>
      </c>
      <c r="F1385" s="2">
        <f>F1384*(1-F$1+IF(AND(WEEKDAY($A1385)&lt;&gt;1,WEEKDAY($A1385)&lt;&gt;7),-VLOOKUP($A1385,ETF_OP_Fee!$I$5:$J$14,2,1),0))^($A1385-$A1384)*(1+1*(B1385/B1384-1))</f>
        <v>0.16866006863507615</v>
      </c>
      <c r="G1385" s="9" t="str">
        <f>IFERROR(VLOOKUP(A1385,'BITO-IV'!$A$1:$J$10000,4,0),"")</f>
        <v/>
      </c>
      <c r="I1385">
        <f>ROW()</f>
        <v>1385</v>
      </c>
      <c r="J1385" t="str">
        <f t="shared" ref="J1385:J1448" si="11">IF($A1385&gt;=$J$2,B1385*J$4,"")</f>
        <v/>
      </c>
      <c r="K1385" t="str">
        <f t="shared" si="10"/>
        <v/>
      </c>
      <c r="M1385" t="str">
        <f t="shared" ref="M1385:M1448" si="12">IF($A1385&gt;=$J$2,D1385*M$4,"")</f>
        <v/>
      </c>
      <c r="N1385">
        <f>VLOOKUP(A1385,Tbills!$B$4:$C$10000,2,1)</f>
        <v>1.0000879120871553E-2</v>
      </c>
    </row>
    <row r="1386" spans="1:14">
      <c r="A1386" s="1">
        <v>42180</v>
      </c>
      <c r="B1386">
        <f>IFERROR(VLOOKUP($A1386,'BTC-Web'!$A$2:$H$10000,2,0),"")</f>
        <v>240.365005</v>
      </c>
      <c r="C1386">
        <f>VLOOKUP(A1386,H_SPBTFDUE!$B$2:$C$5828,2,0)</f>
        <v>1.7751919244463188</v>
      </c>
      <c r="D1386" s="2">
        <f>D1385*(1-D$1+IF(AND(WEEKDAY($A1386)&lt;&gt;1,WEEKDAY($A1386)&lt;&gt;7),-VLOOKUP($A1386,ETF_OP_Fee!$G$5:$H$14,2,1),0))^($A1386-$A1385)*(1+2*(C1386/C1385-1))+IFERROR(VLOOKUP(A1386,BITXeom!$C$9:$D$100,2,0),0)</f>
        <v>0.18110389872139146</v>
      </c>
      <c r="F1386" s="2">
        <f>F1385*(1-F$1+IF(AND(WEEKDAY($A1386)&lt;&gt;1,WEEKDAY($A1386)&lt;&gt;7),-VLOOKUP($A1386,ETF_OP_Fee!$I$5:$J$14,2,1),0))^($A1386-$A1385)*(1+1*(B1386/B1385-1))</f>
        <v>0.16595133256872996</v>
      </c>
      <c r="G1386" s="9" t="str">
        <f>IFERROR(VLOOKUP(A1386,'BITO-IV'!$A$1:$J$10000,4,0),"")</f>
        <v/>
      </c>
      <c r="I1386">
        <f>ROW()</f>
        <v>1386</v>
      </c>
      <c r="J1386" t="str">
        <f t="shared" si="11"/>
        <v/>
      </c>
      <c r="K1386" t="str">
        <f t="shared" si="10"/>
        <v/>
      </c>
      <c r="M1386" t="str">
        <f t="shared" si="12"/>
        <v/>
      </c>
      <c r="N1386">
        <f>VLOOKUP(A1386,Tbills!$B$4:$C$10000,2,1)</f>
        <v>1.0000879120871553E-2</v>
      </c>
    </row>
    <row r="1387" spans="1:14">
      <c r="A1387" s="1">
        <v>42181</v>
      </c>
      <c r="B1387">
        <f>IFERROR(VLOOKUP($A1387,'BTC-Web'!$A$2:$H$10000,2,0),"")</f>
        <v>242.604004</v>
      </c>
      <c r="C1387">
        <f>VLOOKUP(A1387,H_SPBTFDUE!$B$2:$C$5828,2,0)</f>
        <v>1.7808099029039479</v>
      </c>
      <c r="D1387" s="2">
        <f>D1386*(1-D$1+IF(AND(WEEKDAY($A1387)&lt;&gt;1,WEEKDAY($A1387)&lt;&gt;7),-VLOOKUP($A1387,ETF_OP_Fee!$G$5:$H$14,2,1),0))^($A1387-$A1386)*(1+2*(C1387/C1386-1))+IFERROR(VLOOKUP(A1387,BITXeom!$C$9:$D$100,2,0),0)</f>
        <v>0.18222846334087095</v>
      </c>
      <c r="F1387" s="2">
        <f>F1386*(1-F$1+IF(AND(WEEKDAY($A1387)&lt;&gt;1,WEEKDAY($A1387)&lt;&gt;7),-VLOOKUP($A1387,ETF_OP_Fee!$I$5:$J$14,2,1),0))^($A1387-$A1386)*(1+1*(B1387/B1386-1))</f>
        <v>0.1674928090109529</v>
      </c>
      <c r="G1387" s="9" t="str">
        <f>IFERROR(VLOOKUP(A1387,'BITO-IV'!$A$1:$J$10000,4,0),"")</f>
        <v/>
      </c>
      <c r="I1387">
        <f>ROW()</f>
        <v>1387</v>
      </c>
      <c r="J1387" t="str">
        <f t="shared" si="11"/>
        <v/>
      </c>
      <c r="K1387" t="str">
        <f t="shared" si="10"/>
        <v/>
      </c>
      <c r="M1387" t="str">
        <f t="shared" si="12"/>
        <v/>
      </c>
      <c r="N1387">
        <f>VLOOKUP(A1387,Tbills!$B$4:$C$10000,2,1)</f>
        <v>1.0000879120871553E-2</v>
      </c>
    </row>
    <row r="1388" spans="1:14">
      <c r="A1388" s="1">
        <v>42184</v>
      </c>
      <c r="B1388">
        <f>IFERROR(VLOOKUP($A1388,'BTC-Web'!$A$2:$H$10000,2,0),"")</f>
        <v>248.72099299999999</v>
      </c>
      <c r="C1388">
        <f>VLOOKUP(A1388,H_SPBTFDUE!$B$2:$C$5828,2,0)</f>
        <v>1.8790880732558402</v>
      </c>
      <c r="D1388" s="2">
        <f>D1387*(1-D$1+IF(AND(WEEKDAY($A1388)&lt;&gt;1,WEEKDAY($A1388)&lt;&gt;7),-VLOOKUP($A1388,ETF_OP_Fee!$G$5:$H$14,2,1),0))^($A1388-$A1387)*(1+2*(C1388/C1387-1))+IFERROR(VLOOKUP(A1388,BITXeom!$C$9:$D$100,2,0),0)</f>
        <v>0.20226953793504651</v>
      </c>
      <c r="F1388" s="2">
        <f>F1387*(1-F$1+IF(AND(WEEKDAY($A1388)&lt;&gt;1,WEEKDAY($A1388)&lt;&gt;7),-VLOOKUP($A1388,ETF_OP_Fee!$I$5:$J$14,2,1),0))^($A1388-$A1387)*(1+1*(B1388/B1387-1))</f>
        <v>0.17170254551088587</v>
      </c>
      <c r="G1388" s="9" t="str">
        <f>IFERROR(VLOOKUP(A1388,'BITO-IV'!$A$1:$J$10000,4,0),"")</f>
        <v/>
      </c>
      <c r="I1388">
        <f>ROW()</f>
        <v>1388</v>
      </c>
      <c r="J1388" t="str">
        <f t="shared" si="11"/>
        <v/>
      </c>
      <c r="K1388" t="str">
        <f t="shared" si="10"/>
        <v/>
      </c>
      <c r="M1388" t="str">
        <f t="shared" si="12"/>
        <v/>
      </c>
      <c r="N1388">
        <f>VLOOKUP(A1388,Tbills!$B$4:$C$10000,2,1)</f>
        <v>1.5001318681335439E-2</v>
      </c>
    </row>
    <row r="1389" spans="1:14">
      <c r="A1389" s="1">
        <v>42185</v>
      </c>
      <c r="B1389">
        <f>IFERROR(VLOOKUP($A1389,'BTC-Web'!$A$2:$H$10000,2,0),"")</f>
        <v>257.03601099999997</v>
      </c>
      <c r="C1389">
        <f>VLOOKUP(A1389,H_SPBTFDUE!$B$2:$C$5828,2,0)</f>
        <v>1.9227994342817194</v>
      </c>
      <c r="D1389" s="2">
        <f>D1388*(1-D$1+IF(AND(WEEKDAY($A1389)&lt;&gt;1,WEEKDAY($A1389)&lt;&gt;7),-VLOOKUP($A1389,ETF_OP_Fee!$G$5:$H$14,2,1),0))^($A1389-$A1388)*(1+2*(C1389/C1388-1))+IFERROR(VLOOKUP(A1389,BITXeom!$C$9:$D$100,2,0),0)</f>
        <v>0.21165470138117132</v>
      </c>
      <c r="F1389" s="2">
        <f>F1388*(1-F$1+IF(AND(WEEKDAY($A1389)&lt;&gt;1,WEEKDAY($A1389)&lt;&gt;7),-VLOOKUP($A1389,ETF_OP_Fee!$I$5:$J$14,2,1),0))^($A1389-$A1388)*(1+1*(B1389/B1388-1))</f>
        <v>0.17743813321921231</v>
      </c>
      <c r="G1389" s="9" t="str">
        <f>IFERROR(VLOOKUP(A1389,'BITO-IV'!$A$1:$J$10000,4,0),"")</f>
        <v/>
      </c>
      <c r="I1389">
        <f>ROW()</f>
        <v>1389</v>
      </c>
      <c r="J1389" t="str">
        <f t="shared" si="11"/>
        <v/>
      </c>
      <c r="K1389" t="str">
        <f t="shared" si="10"/>
        <v/>
      </c>
      <c r="M1389" t="str">
        <f t="shared" si="12"/>
        <v/>
      </c>
      <c r="N1389">
        <f>VLOOKUP(A1389,Tbills!$B$4:$C$10000,2,1)</f>
        <v>1.5001318681335439E-2</v>
      </c>
    </row>
    <row r="1390" spans="1:14">
      <c r="A1390" s="1">
        <v>42186</v>
      </c>
      <c r="B1390">
        <f>IFERROR(VLOOKUP($A1390,'BTC-Web'!$A$2:$H$10000,2,0),"")</f>
        <v>263.34500100000002</v>
      </c>
      <c r="C1390">
        <f>VLOOKUP(A1390,H_SPBTFDUE!$B$2:$C$5828,2,0)</f>
        <v>1.8900563321540889</v>
      </c>
      <c r="D1390" s="2">
        <f>D1389*(1-D$1+IF(AND(WEEKDAY($A1390)&lt;&gt;1,WEEKDAY($A1390)&lt;&gt;7),-VLOOKUP($A1390,ETF_OP_Fee!$G$5:$H$14,2,1),0))^($A1390-$A1389)*(1+2*(C1390/C1389-1))+IFERROR(VLOOKUP(A1390,BITXeom!$C$9:$D$100,2,0),0)</f>
        <v>0.20442185496766765</v>
      </c>
      <c r="F1390" s="2">
        <f>F1389*(1-F$1+IF(AND(WEEKDAY($A1390)&lt;&gt;1,WEEKDAY($A1390)&lt;&gt;7),-VLOOKUP($A1390,ETF_OP_Fee!$I$5:$J$14,2,1),0))^($A1390-$A1389)*(1+1*(B1390/B1389-1))</f>
        <v>0.18178864896976638</v>
      </c>
      <c r="G1390" s="9" t="str">
        <f>IFERROR(VLOOKUP(A1390,'BITO-IV'!$A$1:$J$10000,4,0),"")</f>
        <v/>
      </c>
      <c r="I1390">
        <f>ROW()</f>
        <v>1390</v>
      </c>
      <c r="J1390" t="str">
        <f t="shared" si="11"/>
        <v/>
      </c>
      <c r="K1390" t="str">
        <f t="shared" si="10"/>
        <v/>
      </c>
      <c r="M1390" t="str">
        <f t="shared" si="12"/>
        <v/>
      </c>
      <c r="N1390">
        <f>VLOOKUP(A1390,Tbills!$B$4:$C$10000,2,1)</f>
        <v>1.5001318681335439E-2</v>
      </c>
    </row>
    <row r="1391" spans="1:14">
      <c r="A1391" s="1">
        <v>42187</v>
      </c>
      <c r="B1391">
        <f>IFERROR(VLOOKUP($A1391,'BTC-Web'!$A$2:$H$10000,2,0),"")</f>
        <v>258.55200200000002</v>
      </c>
      <c r="C1391">
        <f>VLOOKUP(A1391,H_SPBTFDUE!$B$2:$C$5828,2,0)</f>
        <v>1.8663971673481747</v>
      </c>
      <c r="D1391" s="2">
        <f>D1390*(1-D$1+IF(AND(WEEKDAY($A1391)&lt;&gt;1,WEEKDAY($A1391)&lt;&gt;7),-VLOOKUP($A1391,ETF_OP_Fee!$G$5:$H$14,2,1),0))^($A1391-$A1390)*(1+2*(C1391/C1390-1))+IFERROR(VLOOKUP(A1391,BITXeom!$C$9:$D$100,2,0),0)</f>
        <v>0.19928031794292486</v>
      </c>
      <c r="F1391" s="2">
        <f>F1390*(1-F$1+IF(AND(WEEKDAY($A1391)&lt;&gt;1,WEEKDAY($A1391)&lt;&gt;7),-VLOOKUP($A1391,ETF_OP_Fee!$I$5:$J$14,2,1),0))^($A1391-$A1390)*(1+1*(B1391/B1390-1))</f>
        <v>0.17847536736415903</v>
      </c>
      <c r="G1391" s="9" t="str">
        <f>IFERROR(VLOOKUP(A1391,'BITO-IV'!$A$1:$J$10000,4,0),"")</f>
        <v/>
      </c>
      <c r="I1391">
        <f>ROW()</f>
        <v>1391</v>
      </c>
      <c r="J1391" t="str">
        <f t="shared" si="11"/>
        <v/>
      </c>
      <c r="K1391" t="str">
        <f t="shared" si="10"/>
        <v/>
      </c>
      <c r="M1391" t="str">
        <f t="shared" si="12"/>
        <v/>
      </c>
      <c r="N1391">
        <f>VLOOKUP(A1391,Tbills!$B$4:$C$10000,2,1)</f>
        <v>1.5001318681335439E-2</v>
      </c>
    </row>
    <row r="1392" spans="1:14">
      <c r="A1392" s="1">
        <v>42191</v>
      </c>
      <c r="B1392">
        <f>IFERROR(VLOOKUP($A1392,'BTC-Web'!$A$2:$H$10000,2,0),"")</f>
        <v>271.108002</v>
      </c>
      <c r="C1392">
        <f>VLOOKUP(A1392,H_SPBTFDUE!$B$2:$C$5828,2,0)</f>
        <v>1.9657047478039251</v>
      </c>
      <c r="D1392" s="2">
        <f>D1391*(1-D$1+IF(AND(WEEKDAY($A1392)&lt;&gt;1,WEEKDAY($A1392)&lt;&gt;7),-VLOOKUP($A1392,ETF_OP_Fee!$G$5:$H$14,2,1),0))^($A1392-$A1391)*(1+2*(C1392/C1391-1))+IFERROR(VLOOKUP(A1392,BITXeom!$C$9:$D$100,2,0),0)</f>
        <v>0.22038191050345637</v>
      </c>
      <c r="F1392" s="2">
        <f>F1391*(1-F$1+IF(AND(WEEKDAY($A1392)&lt;&gt;1,WEEKDAY($A1392)&lt;&gt;7),-VLOOKUP($A1392,ETF_OP_Fee!$I$5:$J$14,2,1),0))^($A1392-$A1391)*(1+1*(B1392/B1391-1))</f>
        <v>0.18712314202836847</v>
      </c>
      <c r="G1392" s="9" t="str">
        <f>IFERROR(VLOOKUP(A1392,'BITO-IV'!$A$1:$J$10000,4,0),"")</f>
        <v/>
      </c>
      <c r="I1392">
        <f>ROW()</f>
        <v>1392</v>
      </c>
      <c r="J1392" t="str">
        <f t="shared" si="11"/>
        <v/>
      </c>
      <c r="K1392" t="str">
        <f t="shared" si="10"/>
        <v/>
      </c>
      <c r="M1392" t="str">
        <f t="shared" si="12"/>
        <v/>
      </c>
      <c r="N1392">
        <f>VLOOKUP(A1392,Tbills!$B$4:$C$10000,2,1)</f>
        <v>1.5001318681335439E-2</v>
      </c>
    </row>
    <row r="1393" spans="1:14">
      <c r="A1393" s="1">
        <v>42192</v>
      </c>
      <c r="B1393">
        <f>IFERROR(VLOOKUP($A1393,'BTC-Web'!$A$2:$H$10000,2,0),"")</f>
        <v>269.96301299999999</v>
      </c>
      <c r="C1393">
        <f>VLOOKUP(A1393,H_SPBTFDUE!$B$2:$C$5828,2,0)</f>
        <v>1.9448627043376747</v>
      </c>
      <c r="D1393" s="2">
        <f>D1392*(1-D$1+IF(AND(WEEKDAY($A1393)&lt;&gt;1,WEEKDAY($A1393)&lt;&gt;7),-VLOOKUP($A1393,ETF_OP_Fee!$G$5:$H$14,2,1),0))^($A1393-$A1392)*(1+2*(C1393/C1392-1))+IFERROR(VLOOKUP(A1393,BITXeom!$C$9:$D$100,2,0),0)</f>
        <v>0.21568285662014405</v>
      </c>
      <c r="F1393" s="2">
        <f>F1392*(1-F$1+IF(AND(WEEKDAY($A1393)&lt;&gt;1,WEEKDAY($A1393)&lt;&gt;7),-VLOOKUP($A1393,ETF_OP_Fee!$I$5:$J$14,2,1),0))^($A1393-$A1392)*(1+1*(B1393/B1392-1))</f>
        <v>0.18632800228260504</v>
      </c>
      <c r="G1393" s="9" t="str">
        <f>IFERROR(VLOOKUP(A1393,'BITO-IV'!$A$1:$J$10000,4,0),"")</f>
        <v/>
      </c>
      <c r="I1393">
        <f>ROW()</f>
        <v>1393</v>
      </c>
      <c r="J1393" t="str">
        <f t="shared" si="11"/>
        <v/>
      </c>
      <c r="K1393" t="str">
        <f t="shared" si="10"/>
        <v/>
      </c>
      <c r="M1393" t="str">
        <f t="shared" si="12"/>
        <v/>
      </c>
      <c r="N1393">
        <f>VLOOKUP(A1393,Tbills!$B$4:$C$10000,2,1)</f>
        <v>1.5001318681335439E-2</v>
      </c>
    </row>
    <row r="1394" spans="1:14">
      <c r="A1394" s="1">
        <v>42193</v>
      </c>
      <c r="B1394">
        <f>IFERROR(VLOOKUP($A1394,'BTC-Web'!$A$2:$H$10000,2,0),"")</f>
        <v>265.98199499999998</v>
      </c>
      <c r="C1394">
        <f>VLOOKUP(A1394,H_SPBTFDUE!$B$2:$C$5828,2,0)</f>
        <v>1.978095673653258</v>
      </c>
      <c r="D1394" s="2">
        <f>D1393*(1-D$1+IF(AND(WEEKDAY($A1394)&lt;&gt;1,WEEKDAY($A1394)&lt;&gt;7),-VLOOKUP($A1394,ETF_OP_Fee!$G$5:$H$14,2,1),0))^($A1394-$A1393)*(1+2*(C1394/C1393-1))+IFERROR(VLOOKUP(A1394,BITXeom!$C$9:$D$100,2,0),0)</f>
        <v>0.22302726347344234</v>
      </c>
      <c r="F1394" s="2">
        <f>F1393*(1-F$1+IF(AND(WEEKDAY($A1394)&lt;&gt;1,WEEKDAY($A1394)&lt;&gt;7),-VLOOKUP($A1394,ETF_OP_Fee!$I$5:$J$14,2,1),0))^($A1394-$A1393)*(1+1*(B1394/B1393-1))</f>
        <v>0.183575532461732</v>
      </c>
      <c r="G1394" s="9" t="str">
        <f>IFERROR(VLOOKUP(A1394,'BITO-IV'!$A$1:$J$10000,4,0),"")</f>
        <v/>
      </c>
      <c r="I1394">
        <f>ROW()</f>
        <v>1394</v>
      </c>
      <c r="J1394" t="str">
        <f t="shared" si="11"/>
        <v/>
      </c>
      <c r="K1394" t="str">
        <f t="shared" si="10"/>
        <v/>
      </c>
      <c r="M1394" t="str">
        <f t="shared" si="12"/>
        <v/>
      </c>
      <c r="N1394">
        <f>VLOOKUP(A1394,Tbills!$B$4:$C$10000,2,1)</f>
        <v>1.5001318681335439E-2</v>
      </c>
    </row>
    <row r="1395" spans="1:14">
      <c r="A1395" s="1">
        <v>42194</v>
      </c>
      <c r="B1395">
        <f>IFERROR(VLOOKUP($A1395,'BTC-Web'!$A$2:$H$10000,2,0),"")</f>
        <v>270.82699600000001</v>
      </c>
      <c r="C1395">
        <f>VLOOKUP(A1395,H_SPBTFDUE!$B$2:$C$5828,2,0)</f>
        <v>1.9665048953987259</v>
      </c>
      <c r="D1395" s="2">
        <f>D1394*(1-D$1+IF(AND(WEEKDAY($A1395)&lt;&gt;1,WEEKDAY($A1395)&lt;&gt;7),-VLOOKUP($A1395,ETF_OP_Fee!$G$5:$H$14,2,1),0))^($A1395-$A1394)*(1+2*(C1395/C1394-1))+IFERROR(VLOOKUP(A1395,BITXeom!$C$9:$D$100,2,0),0)</f>
        <v>0.22038730994497149</v>
      </c>
      <c r="F1395" s="2">
        <f>F1394*(1-F$1+IF(AND(WEEKDAY($A1395)&lt;&gt;1,WEEKDAY($A1395)&lt;&gt;7),-VLOOKUP($A1395,ETF_OP_Fee!$I$5:$J$14,2,1),0))^($A1395-$A1394)*(1+1*(B1395/B1394-1))</f>
        <v>0.1869145916667635</v>
      </c>
      <c r="G1395" s="9" t="str">
        <f>IFERROR(VLOOKUP(A1395,'BITO-IV'!$A$1:$J$10000,4,0),"")</f>
        <v/>
      </c>
      <c r="I1395">
        <f>ROW()</f>
        <v>1395</v>
      </c>
      <c r="J1395" t="str">
        <f t="shared" si="11"/>
        <v/>
      </c>
      <c r="K1395" t="str">
        <f t="shared" si="10"/>
        <v/>
      </c>
      <c r="M1395" t="str">
        <f t="shared" si="12"/>
        <v/>
      </c>
      <c r="N1395">
        <f>VLOOKUP(A1395,Tbills!$B$4:$C$10000,2,1)</f>
        <v>1.5001318681335439E-2</v>
      </c>
    </row>
    <row r="1396" spans="1:14">
      <c r="A1396" s="1">
        <v>42195</v>
      </c>
      <c r="B1396">
        <f>IFERROR(VLOOKUP($A1396,'BTC-Web'!$A$2:$H$10000,2,0),"")</f>
        <v>269.15600599999999</v>
      </c>
      <c r="C1396">
        <f>VLOOKUP(A1396,H_SPBTFDUE!$B$2:$C$5828,2,0)</f>
        <v>2.0807176626804025</v>
      </c>
      <c r="D1396" s="2">
        <f>D1395*(1-D$1+IF(AND(WEEKDAY($A1396)&lt;&gt;1,WEEKDAY($A1396)&lt;&gt;7),-VLOOKUP($A1396,ETF_OP_Fee!$G$5:$H$14,2,1),0))^($A1396-$A1395)*(1+2*(C1396/C1395-1))+IFERROR(VLOOKUP(A1396,BITXeom!$C$9:$D$100,2,0),0)</f>
        <v>0.24595777184187109</v>
      </c>
      <c r="F1396" s="2">
        <f>F1395*(1-F$1+IF(AND(WEEKDAY($A1396)&lt;&gt;1,WEEKDAY($A1396)&lt;&gt;7),-VLOOKUP($A1396,ETF_OP_Fee!$I$5:$J$14,2,1),0))^($A1396-$A1395)*(1+1*(B1396/B1395-1))</f>
        <v>0.18575650242416841</v>
      </c>
      <c r="G1396" s="9" t="str">
        <f>IFERROR(VLOOKUP(A1396,'BITO-IV'!$A$1:$J$10000,4,0),"")</f>
        <v/>
      </c>
      <c r="I1396">
        <f>ROW()</f>
        <v>1396</v>
      </c>
      <c r="J1396" t="str">
        <f t="shared" si="11"/>
        <v/>
      </c>
      <c r="K1396" t="str">
        <f t="shared" si="10"/>
        <v/>
      </c>
      <c r="M1396" t="str">
        <f t="shared" si="12"/>
        <v/>
      </c>
      <c r="N1396">
        <f>VLOOKUP(A1396,Tbills!$B$4:$C$10000,2,1)</f>
        <v>1.5001318681335439E-2</v>
      </c>
    </row>
    <row r="1397" spans="1:14">
      <c r="A1397" s="1">
        <v>42198</v>
      </c>
      <c r="B1397">
        <f>IFERROR(VLOOKUP($A1397,'BTC-Web'!$A$2:$H$10000,2,0),"")</f>
        <v>310.82699600000001</v>
      </c>
      <c r="C1397">
        <f>VLOOKUP(A1397,H_SPBTFDUE!$B$2:$C$5828,2,0)</f>
        <v>2.1327823643270385</v>
      </c>
      <c r="D1397" s="2">
        <f>D1396*(1-D$1+IF(AND(WEEKDAY($A1397)&lt;&gt;1,WEEKDAY($A1397)&lt;&gt;7),-VLOOKUP($A1397,ETF_OP_Fee!$G$5:$H$14,2,1),0))^($A1397-$A1396)*(1+2*(C1397/C1396-1))+IFERROR(VLOOKUP(A1397,BITXeom!$C$9:$D$100,2,0),0)</f>
        <v>0.25817438708726864</v>
      </c>
      <c r="F1397" s="2">
        <f>F1396*(1-F$1+IF(AND(WEEKDAY($A1397)&lt;&gt;1,WEEKDAY($A1397)&lt;&gt;7),-VLOOKUP($A1397,ETF_OP_Fee!$I$5:$J$14,2,1),0))^($A1397-$A1396)*(1+1*(B1397/B1396-1))</f>
        <v>0.21449875219626349</v>
      </c>
      <c r="G1397" s="9" t="str">
        <f>IFERROR(VLOOKUP(A1397,'BITO-IV'!$A$1:$J$10000,4,0),"")</f>
        <v/>
      </c>
      <c r="I1397">
        <f>ROW()</f>
        <v>1397</v>
      </c>
      <c r="J1397" t="str">
        <f t="shared" si="11"/>
        <v/>
      </c>
      <c r="K1397" t="str">
        <f t="shared" si="10"/>
        <v/>
      </c>
      <c r="M1397" t="str">
        <f t="shared" si="12"/>
        <v/>
      </c>
      <c r="N1397">
        <f>VLOOKUP(A1397,Tbills!$B$4:$C$10000,2,1)</f>
        <v>1.5001318681335439E-2</v>
      </c>
    </row>
    <row r="1398" spans="1:14">
      <c r="A1398" s="1">
        <v>42199</v>
      </c>
      <c r="B1398">
        <f>IFERROR(VLOOKUP($A1398,'BTC-Web'!$A$2:$H$10000,2,0),"")</f>
        <v>292.033997</v>
      </c>
      <c r="C1398">
        <f>VLOOKUP(A1398,H_SPBTFDUE!$B$2:$C$5828,2,0)</f>
        <v>2.0990292680494984</v>
      </c>
      <c r="D1398" s="2">
        <f>D1397*(1-D$1+IF(AND(WEEKDAY($A1398)&lt;&gt;1,WEEKDAY($A1398)&lt;&gt;7),-VLOOKUP($A1398,ETF_OP_Fee!$G$5:$H$14,2,1),0))^($A1398-$A1397)*(1+2*(C1398/C1397-1))+IFERROR(VLOOKUP(A1398,BITXeom!$C$9:$D$100,2,0),0)</f>
        <v>0.24997293338926524</v>
      </c>
      <c r="F1398" s="2">
        <f>F1397*(1-F$1+IF(AND(WEEKDAY($A1398)&lt;&gt;1,WEEKDAY($A1398)&lt;&gt;7),-VLOOKUP($A1398,ETF_OP_Fee!$I$5:$J$14,2,1),0))^($A1398-$A1397)*(1+1*(B1398/B1397-1))</f>
        <v>0.20152463711701124</v>
      </c>
      <c r="G1398" s="9" t="str">
        <f>IFERROR(VLOOKUP(A1398,'BITO-IV'!$A$1:$J$10000,4,0),"")</f>
        <v/>
      </c>
      <c r="I1398">
        <f>ROW()</f>
        <v>1398</v>
      </c>
      <c r="J1398" t="str">
        <f t="shared" si="11"/>
        <v/>
      </c>
      <c r="K1398" t="str">
        <f t="shared" si="10"/>
        <v/>
      </c>
      <c r="M1398" t="str">
        <f t="shared" si="12"/>
        <v/>
      </c>
      <c r="N1398">
        <f>VLOOKUP(A1398,Tbills!$B$4:$C$10000,2,1)</f>
        <v>1.5001318681335439E-2</v>
      </c>
    </row>
    <row r="1399" spans="1:14">
      <c r="A1399" s="1">
        <v>42200</v>
      </c>
      <c r="B1399">
        <f>IFERROR(VLOOKUP($A1399,'BTC-Web'!$A$2:$H$10000,2,0),"")</f>
        <v>288.04501299999998</v>
      </c>
      <c r="C1399">
        <f>VLOOKUP(A1399,H_SPBTFDUE!$B$2:$C$5828,2,0)</f>
        <v>2.0868608072240602</v>
      </c>
      <c r="D1399" s="2">
        <f>D1398*(1-D$1+IF(AND(WEEKDAY($A1399)&lt;&gt;1,WEEKDAY($A1399)&lt;&gt;7),-VLOOKUP($A1399,ETF_OP_Fee!$G$5:$H$14,2,1),0))^($A1399-$A1398)*(1+2*(C1399/C1398-1))+IFERROR(VLOOKUP(A1399,BITXeom!$C$9:$D$100,2,0),0)</f>
        <v>0.24704520886460524</v>
      </c>
      <c r="F1399" s="2">
        <f>F1398*(1-F$1+IF(AND(WEEKDAY($A1399)&lt;&gt;1,WEEKDAY($A1399)&lt;&gt;7),-VLOOKUP($A1399,ETF_OP_Fee!$I$5:$J$14,2,1),0))^($A1399-$A1398)*(1+1*(B1399/B1398-1))</f>
        <v>0.19876677534737291</v>
      </c>
      <c r="G1399" s="9" t="str">
        <f>IFERROR(VLOOKUP(A1399,'BITO-IV'!$A$1:$J$10000,4,0),"")</f>
        <v/>
      </c>
      <c r="I1399">
        <f>ROW()</f>
        <v>1399</v>
      </c>
      <c r="J1399" t="str">
        <f t="shared" si="11"/>
        <v/>
      </c>
      <c r="K1399" t="str">
        <f t="shared" si="10"/>
        <v/>
      </c>
      <c r="M1399" t="str">
        <f t="shared" si="12"/>
        <v/>
      </c>
      <c r="N1399">
        <f>VLOOKUP(A1399,Tbills!$B$4:$C$10000,2,1)</f>
        <v>1.5001318681335439E-2</v>
      </c>
    </row>
    <row r="1400" spans="1:14">
      <c r="A1400" s="1">
        <v>42201</v>
      </c>
      <c r="B1400">
        <f>IFERROR(VLOOKUP($A1400,'BTC-Web'!$A$2:$H$10000,2,0),"")</f>
        <v>286.04199199999999</v>
      </c>
      <c r="C1400">
        <f>VLOOKUP(A1400,H_SPBTFDUE!$B$2:$C$5828,2,0)</f>
        <v>2.0301215884496577</v>
      </c>
      <c r="D1400" s="2">
        <f>D1399*(1-D$1+IF(AND(WEEKDAY($A1400)&lt;&gt;1,WEEKDAY($A1400)&lt;&gt;7),-VLOOKUP($A1400,ETF_OP_Fee!$G$5:$H$14,2,1),0))^($A1400-$A1399)*(1+2*(C1400/C1399-1))+IFERROR(VLOOKUP(A1400,BITXeom!$C$9:$D$100,2,0),0)</f>
        <v>0.23358364723538291</v>
      </c>
      <c r="F1400" s="2">
        <f>F1399*(1-F$1+IF(AND(WEEKDAY($A1400)&lt;&gt;1,WEEKDAY($A1400)&lt;&gt;7),-VLOOKUP($A1400,ETF_OP_Fee!$I$5:$J$14,2,1),0))^($A1400-$A1399)*(1+1*(B1400/B1399-1))</f>
        <v>0.19737944416116898</v>
      </c>
      <c r="G1400" s="9" t="str">
        <f>IFERROR(VLOOKUP(A1400,'BITO-IV'!$A$1:$J$10000,4,0),"")</f>
        <v/>
      </c>
      <c r="I1400">
        <f>ROW()</f>
        <v>1400</v>
      </c>
      <c r="J1400" t="str">
        <f t="shared" si="11"/>
        <v/>
      </c>
      <c r="K1400" t="str">
        <f t="shared" si="10"/>
        <v/>
      </c>
      <c r="M1400" t="str">
        <f t="shared" si="12"/>
        <v/>
      </c>
      <c r="N1400">
        <f>VLOOKUP(A1400,Tbills!$B$4:$C$10000,2,1)</f>
        <v>1.5001318681335439E-2</v>
      </c>
    </row>
    <row r="1401" spans="1:14">
      <c r="A1401" s="1">
        <v>42202</v>
      </c>
      <c r="B1401">
        <f>IFERROR(VLOOKUP($A1401,'BTC-Web'!$A$2:$H$10000,2,0),"")</f>
        <v>278.091003</v>
      </c>
      <c r="C1401">
        <f>VLOOKUP(A1401,H_SPBTFDUE!$B$2:$C$5828,2,0)</f>
        <v>2.0399953380874511</v>
      </c>
      <c r="D1401" s="2">
        <f>D1400*(1-D$1+IF(AND(WEEKDAY($A1401)&lt;&gt;1,WEEKDAY($A1401)&lt;&gt;7),-VLOOKUP($A1401,ETF_OP_Fee!$G$5:$H$14,2,1),0))^($A1401-$A1400)*(1+2*(C1401/C1400-1))+IFERROR(VLOOKUP(A1401,BITXeom!$C$9:$D$100,2,0),0)</f>
        <v>0.2358276648203681</v>
      </c>
      <c r="F1401" s="2">
        <f>F1400*(1-F$1+IF(AND(WEEKDAY($A1401)&lt;&gt;1,WEEKDAY($A1401)&lt;&gt;7),-VLOOKUP($A1401,ETF_OP_Fee!$I$5:$J$14,2,1),0))^($A1401-$A1400)*(1+1*(B1401/B1400-1))</f>
        <v>0.19188797625526233</v>
      </c>
      <c r="G1401" s="9" t="str">
        <f>IFERROR(VLOOKUP(A1401,'BITO-IV'!$A$1:$J$10000,4,0),"")</f>
        <v/>
      </c>
      <c r="I1401">
        <f>ROW()</f>
        <v>1401</v>
      </c>
      <c r="J1401" t="str">
        <f t="shared" si="11"/>
        <v/>
      </c>
      <c r="K1401" t="str">
        <f t="shared" si="10"/>
        <v/>
      </c>
      <c r="M1401" t="str">
        <f t="shared" si="12"/>
        <v/>
      </c>
      <c r="N1401">
        <f>VLOOKUP(A1401,Tbills!$B$4:$C$10000,2,1)</f>
        <v>1.5001318681335439E-2</v>
      </c>
    </row>
    <row r="1402" spans="1:14">
      <c r="A1402" s="1">
        <v>42205</v>
      </c>
      <c r="B1402">
        <f>IFERROR(VLOOKUP($A1402,'BTC-Web'!$A$2:$H$10000,2,0),"")</f>
        <v>273.49899299999998</v>
      </c>
      <c r="C1402">
        <f>VLOOKUP(A1402,H_SPBTFDUE!$B$2:$C$5828,2,0)</f>
        <v>2.0361877626533453</v>
      </c>
      <c r="D1402" s="2">
        <f>D1401*(1-D$1+IF(AND(WEEKDAY($A1402)&lt;&gt;1,WEEKDAY($A1402)&lt;&gt;7),-VLOOKUP($A1402,ETF_OP_Fee!$G$5:$H$14,2,1),0))^($A1402-$A1401)*(1+2*(C1402/C1401-1))+IFERROR(VLOOKUP(A1402,BITXeom!$C$9:$D$100,2,0),0)</f>
        <v>0.23486334597916461</v>
      </c>
      <c r="F1402" s="2">
        <f>F1401*(1-F$1+IF(AND(WEEKDAY($A1402)&lt;&gt;1,WEEKDAY($A1402)&lt;&gt;7),-VLOOKUP($A1402,ETF_OP_Fee!$I$5:$J$14,2,1),0))^($A1402-$A1401)*(1+1*(B1402/B1401-1))</f>
        <v>0.18870466850965098</v>
      </c>
      <c r="G1402" s="9" t="str">
        <f>IFERROR(VLOOKUP(A1402,'BITO-IV'!$A$1:$J$10000,4,0),"")</f>
        <v/>
      </c>
      <c r="I1402">
        <f>ROW()</f>
        <v>1402</v>
      </c>
      <c r="J1402" t="str">
        <f t="shared" si="11"/>
        <v/>
      </c>
      <c r="K1402" t="str">
        <f t="shared" si="10"/>
        <v/>
      </c>
      <c r="M1402" t="str">
        <f t="shared" si="12"/>
        <v/>
      </c>
      <c r="N1402">
        <f>VLOOKUP(A1402,Tbills!$B$4:$C$10000,2,1)</f>
        <v>2.9998681318668605E-2</v>
      </c>
    </row>
    <row r="1403" spans="1:14">
      <c r="A1403" s="1">
        <v>42206</v>
      </c>
      <c r="B1403">
        <f>IFERROR(VLOOKUP($A1403,'BTC-Web'!$A$2:$H$10000,2,0),"")</f>
        <v>278.88198899999998</v>
      </c>
      <c r="C1403">
        <f>VLOOKUP(A1403,H_SPBTFDUE!$B$2:$C$5828,2,0)</f>
        <v>2.0129885787403752</v>
      </c>
      <c r="D1403" s="2">
        <f>D1402*(1-D$1+IF(AND(WEEKDAY($A1403)&lt;&gt;1,WEEKDAY($A1403)&lt;&gt;7),-VLOOKUP($A1403,ETF_OP_Fee!$G$5:$H$14,2,1),0))^($A1403-$A1402)*(1+2*(C1403/C1402-1))+IFERROR(VLOOKUP(A1403,BITXeom!$C$9:$D$100,2,0),0)</f>
        <v>0.22948419016545288</v>
      </c>
      <c r="F1403" s="2">
        <f>F1402*(1-F$1+IF(AND(WEEKDAY($A1403)&lt;&gt;1,WEEKDAY($A1403)&lt;&gt;7),-VLOOKUP($A1403,ETF_OP_Fee!$I$5:$J$14,2,1),0))^($A1403-$A1402)*(1+1*(B1403/B1402-1))</f>
        <v>0.1924137379221513</v>
      </c>
      <c r="G1403" s="9" t="str">
        <f>IFERROR(VLOOKUP(A1403,'BITO-IV'!$A$1:$J$10000,4,0),"")</f>
        <v/>
      </c>
      <c r="I1403">
        <f>ROW()</f>
        <v>1403</v>
      </c>
      <c r="J1403" t="str">
        <f t="shared" si="11"/>
        <v/>
      </c>
      <c r="K1403" t="str">
        <f t="shared" si="10"/>
        <v/>
      </c>
      <c r="M1403" t="str">
        <f t="shared" si="12"/>
        <v/>
      </c>
      <c r="N1403">
        <f>VLOOKUP(A1403,Tbills!$B$4:$C$10000,2,1)</f>
        <v>2.9998681318668605E-2</v>
      </c>
    </row>
    <row r="1404" spans="1:14">
      <c r="A1404" s="1">
        <v>42207</v>
      </c>
      <c r="B1404">
        <f>IFERROR(VLOOKUP($A1404,'BTC-Web'!$A$2:$H$10000,2,0),"")</f>
        <v>275.65701300000001</v>
      </c>
      <c r="C1404">
        <f>VLOOKUP(A1404,H_SPBTFDUE!$B$2:$C$5828,2,0)</f>
        <v>2.0229045263818062</v>
      </c>
      <c r="D1404" s="2">
        <f>D1403*(1-D$1+IF(AND(WEEKDAY($A1404)&lt;&gt;1,WEEKDAY($A1404)&lt;&gt;7),-VLOOKUP($A1404,ETF_OP_Fee!$G$5:$H$14,2,1),0))^($A1404-$A1403)*(1+2*(C1404/C1403-1))+IFERROR(VLOOKUP(A1404,BITXeom!$C$9:$D$100,2,0),0)</f>
        <v>0.23171744170074374</v>
      </c>
      <c r="F1404" s="2">
        <f>F1403*(1-F$1+IF(AND(WEEKDAY($A1404)&lt;&gt;1,WEEKDAY($A1404)&lt;&gt;7),-VLOOKUP($A1404,ETF_OP_Fee!$I$5:$J$14,2,1),0))^($A1404-$A1403)*(1+1*(B1404/B1403-1))</f>
        <v>0.19018372591112848</v>
      </c>
      <c r="G1404" s="9" t="str">
        <f>IFERROR(VLOOKUP(A1404,'BITO-IV'!$A$1:$J$10000,4,0),"")</f>
        <v/>
      </c>
      <c r="I1404">
        <f>ROW()</f>
        <v>1404</v>
      </c>
      <c r="J1404" t="str">
        <f t="shared" si="11"/>
        <v/>
      </c>
      <c r="K1404" t="str">
        <f t="shared" si="10"/>
        <v/>
      </c>
      <c r="M1404" t="str">
        <f t="shared" si="12"/>
        <v/>
      </c>
      <c r="N1404">
        <f>VLOOKUP(A1404,Tbills!$B$4:$C$10000,2,1)</f>
        <v>2.9998681318668605E-2</v>
      </c>
    </row>
    <row r="1405" spans="1:14">
      <c r="A1405" s="1">
        <v>42208</v>
      </c>
      <c r="B1405">
        <f>IFERROR(VLOOKUP($A1405,'BTC-Web'!$A$2:$H$10000,2,0),"")</f>
        <v>277.341003</v>
      </c>
      <c r="C1405">
        <f>VLOOKUP(A1405,H_SPBTFDUE!$B$2:$C$5828,2,0)</f>
        <v>2.0141235804993536</v>
      </c>
      <c r="D1405" s="2">
        <f>D1404*(1-D$1+IF(AND(WEEKDAY($A1405)&lt;&gt;1,WEEKDAY($A1405)&lt;&gt;7),-VLOOKUP($A1405,ETF_OP_Fee!$G$5:$H$14,2,1),0))^($A1405-$A1404)*(1+2*(C1405/C1404-1))+IFERROR(VLOOKUP(A1405,BITXeom!$C$9:$D$100,2,0),0)</f>
        <v>0.22967840555331503</v>
      </c>
      <c r="F1405" s="2">
        <f>F1404*(1-F$1+IF(AND(WEEKDAY($A1405)&lt;&gt;1,WEEKDAY($A1405)&lt;&gt;7),-VLOOKUP($A1405,ETF_OP_Fee!$I$5:$J$14,2,1),0))^($A1405-$A1404)*(1+1*(B1405/B1404-1))</f>
        <v>0.19134057896797566</v>
      </c>
      <c r="G1405" s="9" t="str">
        <f>IFERROR(VLOOKUP(A1405,'BITO-IV'!$A$1:$J$10000,4,0),"")</f>
        <v/>
      </c>
      <c r="I1405">
        <f>ROW()</f>
        <v>1405</v>
      </c>
      <c r="J1405" t="str">
        <f t="shared" si="11"/>
        <v/>
      </c>
      <c r="K1405" t="str">
        <f t="shared" si="10"/>
        <v/>
      </c>
      <c r="M1405" t="str">
        <f t="shared" si="12"/>
        <v/>
      </c>
      <c r="N1405">
        <f>VLOOKUP(A1405,Tbills!$B$4:$C$10000,2,1)</f>
        <v>2.9998681318668605E-2</v>
      </c>
    </row>
    <row r="1406" spans="1:14">
      <c r="A1406" s="1">
        <v>42209</v>
      </c>
      <c r="B1406">
        <f>IFERROR(VLOOKUP($A1406,'BTC-Web'!$A$2:$H$10000,2,0),"")</f>
        <v>276.00500499999998</v>
      </c>
      <c r="C1406">
        <f>VLOOKUP(A1406,H_SPBTFDUE!$B$2:$C$5828,2,0)</f>
        <v>2.1031287686534186</v>
      </c>
      <c r="D1406" s="2">
        <f>D1405*(1-D$1+IF(AND(WEEKDAY($A1406)&lt;&gt;1,WEEKDAY($A1406)&lt;&gt;7),-VLOOKUP($A1406,ETF_OP_Fee!$G$5:$H$14,2,1),0))^($A1406-$A1405)*(1+2*(C1406/C1405-1))+IFERROR(VLOOKUP(A1406,BITXeom!$C$9:$D$100,2,0),0)</f>
        <v>0.24994783456045258</v>
      </c>
      <c r="F1406" s="2">
        <f>F1405*(1-F$1+IF(AND(WEEKDAY($A1406)&lt;&gt;1,WEEKDAY($A1406)&lt;&gt;7),-VLOOKUP($A1406,ETF_OP_Fee!$I$5:$J$14,2,1),0))^($A1406-$A1405)*(1+1*(B1406/B1405-1))</f>
        <v>0.19041390328782232</v>
      </c>
      <c r="G1406" s="9" t="str">
        <f>IFERROR(VLOOKUP(A1406,'BITO-IV'!$A$1:$J$10000,4,0),"")</f>
        <v/>
      </c>
      <c r="I1406">
        <f>ROW()</f>
        <v>1406</v>
      </c>
      <c r="J1406" t="str">
        <f t="shared" si="11"/>
        <v/>
      </c>
      <c r="K1406" t="str">
        <f t="shared" si="10"/>
        <v/>
      </c>
      <c r="M1406" t="str">
        <f t="shared" si="12"/>
        <v/>
      </c>
      <c r="N1406">
        <f>VLOOKUP(A1406,Tbills!$B$4:$C$10000,2,1)</f>
        <v>2.9998681318668605E-2</v>
      </c>
    </row>
    <row r="1407" spans="1:14">
      <c r="A1407" s="1">
        <v>42212</v>
      </c>
      <c r="B1407">
        <f>IFERROR(VLOOKUP($A1407,'BTC-Web'!$A$2:$H$10000,2,0),"")</f>
        <v>292.63900799999999</v>
      </c>
      <c r="C1407">
        <f>VLOOKUP(A1407,H_SPBTFDUE!$B$2:$C$5828,2,0)</f>
        <v>2.1418998065710761</v>
      </c>
      <c r="D1407" s="2">
        <f>D1406*(1-D$1+IF(AND(WEEKDAY($A1407)&lt;&gt;1,WEEKDAY($A1407)&lt;&gt;7),-VLOOKUP($A1407,ETF_OP_Fee!$G$5:$H$14,2,1),0))^($A1407-$A1406)*(1+2*(C1407/C1406-1))+IFERROR(VLOOKUP(A1407,BITXeom!$C$9:$D$100,2,0),0)</f>
        <v>0.25907072898184025</v>
      </c>
      <c r="F1407" s="2">
        <f>F1406*(1-F$1+IF(AND(WEEKDAY($A1407)&lt;&gt;1,WEEKDAY($A1407)&lt;&gt;7),-VLOOKUP($A1407,ETF_OP_Fee!$I$5:$J$14,2,1),0))^($A1407-$A1406)*(1+1*(B1407/B1406-1))</f>
        <v>0.20187382088623551</v>
      </c>
      <c r="G1407" s="9" t="str">
        <f>IFERROR(VLOOKUP(A1407,'BITO-IV'!$A$1:$J$10000,4,0),"")</f>
        <v/>
      </c>
      <c r="I1407">
        <f>ROW()</f>
        <v>1407</v>
      </c>
      <c r="J1407" t="str">
        <f t="shared" si="11"/>
        <v/>
      </c>
      <c r="K1407" t="str">
        <f t="shared" si="10"/>
        <v/>
      </c>
      <c r="M1407" t="str">
        <f t="shared" si="12"/>
        <v/>
      </c>
      <c r="N1407">
        <f>VLOOKUP(A1407,Tbills!$B$4:$C$10000,2,1)</f>
        <v>5.0000439560411711E-2</v>
      </c>
    </row>
    <row r="1408" spans="1:14">
      <c r="A1408" s="1">
        <v>42213</v>
      </c>
      <c r="B1408">
        <f>IFERROR(VLOOKUP($A1408,'BTC-Web'!$A$2:$H$10000,2,0),"")</f>
        <v>293.63299599999999</v>
      </c>
      <c r="C1408">
        <f>VLOOKUP(A1408,H_SPBTFDUE!$B$2:$C$5828,2,0)</f>
        <v>2.147522789942617</v>
      </c>
      <c r="D1408" s="2">
        <f>D1407*(1-D$1+IF(AND(WEEKDAY($A1408)&lt;&gt;1,WEEKDAY($A1408)&lt;&gt;7),-VLOOKUP($A1408,ETF_OP_Fee!$G$5:$H$14,2,1),0))^($A1408-$A1407)*(1+2*(C1408/C1407-1))+IFERROR(VLOOKUP(A1408,BITXeom!$C$9:$D$100,2,0),0)</f>
        <v>0.26039993272323514</v>
      </c>
      <c r="F1408" s="2">
        <f>F1407*(1-F$1+IF(AND(WEEKDAY($A1408)&lt;&gt;1,WEEKDAY($A1408)&lt;&gt;7),-VLOOKUP($A1408,ETF_OP_Fee!$I$5:$J$14,2,1),0))^($A1408-$A1407)*(1+1*(B1408/B1407-1))</f>
        <v>0.20255424054603313</v>
      </c>
      <c r="G1408" s="9" t="str">
        <f>IFERROR(VLOOKUP(A1408,'BITO-IV'!$A$1:$J$10000,4,0),"")</f>
        <v/>
      </c>
      <c r="I1408">
        <f>ROW()</f>
        <v>1408</v>
      </c>
      <c r="J1408" t="str">
        <f t="shared" si="11"/>
        <v/>
      </c>
      <c r="K1408" t="str">
        <f t="shared" si="10"/>
        <v/>
      </c>
      <c r="M1408" t="str">
        <f t="shared" si="12"/>
        <v/>
      </c>
      <c r="N1408">
        <f>VLOOKUP(A1408,Tbills!$B$4:$C$10000,2,1)</f>
        <v>5.0000439560411711E-2</v>
      </c>
    </row>
    <row r="1409" spans="1:14">
      <c r="A1409" s="1">
        <v>42214</v>
      </c>
      <c r="B1409">
        <f>IFERROR(VLOOKUP($A1409,'BTC-Web'!$A$2:$H$10000,2,0),"")</f>
        <v>294.48400900000001</v>
      </c>
      <c r="C1409">
        <f>VLOOKUP(A1409,H_SPBTFDUE!$B$2:$C$5828,2,0)</f>
        <v>2.1120067793150863</v>
      </c>
      <c r="D1409" s="2">
        <f>D1408*(1-D$1+IF(AND(WEEKDAY($A1409)&lt;&gt;1,WEEKDAY($A1409)&lt;&gt;7),-VLOOKUP($A1409,ETF_OP_Fee!$G$5:$H$14,2,1),0))^($A1409-$A1408)*(1+2*(C1409/C1408-1))+IFERROR(VLOOKUP(A1409,BITXeom!$C$9:$D$100,2,0),0)</f>
        <v>0.25175686947663484</v>
      </c>
      <c r="F1409" s="2">
        <f>F1408*(1-F$1+IF(AND(WEEKDAY($A1409)&lt;&gt;1,WEEKDAY($A1409)&lt;&gt;7),-VLOOKUP($A1409,ETF_OP_Fee!$I$5:$J$14,2,1),0))^($A1409-$A1408)*(1+1*(B1409/B1408-1))</f>
        <v>0.20313600004313798</v>
      </c>
      <c r="G1409" s="9" t="str">
        <f>IFERROR(VLOOKUP(A1409,'BITO-IV'!$A$1:$J$10000,4,0),"")</f>
        <v/>
      </c>
      <c r="I1409">
        <f>ROW()</f>
        <v>1409</v>
      </c>
      <c r="J1409" t="str">
        <f t="shared" si="11"/>
        <v/>
      </c>
      <c r="K1409" t="str">
        <f t="shared" si="10"/>
        <v/>
      </c>
      <c r="M1409" t="str">
        <f t="shared" si="12"/>
        <v/>
      </c>
      <c r="N1409">
        <f>VLOOKUP(A1409,Tbills!$B$4:$C$10000,2,1)</f>
        <v>5.0000439560411711E-2</v>
      </c>
    </row>
    <row r="1410" spans="1:14">
      <c r="A1410" s="1">
        <v>42215</v>
      </c>
      <c r="B1410">
        <f>IFERROR(VLOOKUP($A1410,'BTC-Web'!$A$2:$H$10000,2,0),"")</f>
        <v>289.10299700000002</v>
      </c>
      <c r="C1410">
        <f>VLOOKUP(A1410,H_SPBTFDUE!$B$2:$C$5828,2,0)</f>
        <v>2.0981517485266443</v>
      </c>
      <c r="D1410" s="2">
        <f>D1409*(1-D$1+IF(AND(WEEKDAY($A1410)&lt;&gt;1,WEEKDAY($A1410)&lt;&gt;7),-VLOOKUP($A1410,ETF_OP_Fee!$G$5:$H$14,2,1),0))^($A1410-$A1409)*(1+2*(C1410/C1409-1))+IFERROR(VLOOKUP(A1410,BITXeom!$C$9:$D$100,2,0),0)</f>
        <v>0.24842414561577056</v>
      </c>
      <c r="F1410" s="2">
        <f>F1409*(1-F$1+IF(AND(WEEKDAY($A1410)&lt;&gt;1,WEEKDAY($A1410)&lt;&gt;7),-VLOOKUP($A1410,ETF_OP_Fee!$I$5:$J$14,2,1),0))^($A1410-$A1409)*(1+1*(B1410/B1409-1))</f>
        <v>0.19941897046848314</v>
      </c>
      <c r="G1410" s="9" t="str">
        <f>IFERROR(VLOOKUP(A1410,'BITO-IV'!$A$1:$J$10000,4,0),"")</f>
        <v/>
      </c>
      <c r="I1410">
        <f>ROW()</f>
        <v>1410</v>
      </c>
      <c r="J1410" t="str">
        <f t="shared" si="11"/>
        <v/>
      </c>
      <c r="K1410" t="str">
        <f t="shared" si="10"/>
        <v/>
      </c>
      <c r="M1410" t="str">
        <f t="shared" si="12"/>
        <v/>
      </c>
      <c r="N1410">
        <f>VLOOKUP(A1410,Tbills!$B$4:$C$10000,2,1)</f>
        <v>5.0000439560411711E-2</v>
      </c>
    </row>
    <row r="1411" spans="1:14">
      <c r="A1411" s="1">
        <v>42216</v>
      </c>
      <c r="B1411">
        <f>IFERROR(VLOOKUP($A1411,'BTC-Web'!$A$2:$H$10000,2,0),"")</f>
        <v>287.69601399999999</v>
      </c>
      <c r="C1411">
        <f>VLOOKUP(A1411,H_SPBTFDUE!$B$2:$C$5828,2,0)</f>
        <v>2.0755199691682282</v>
      </c>
      <c r="D1411" s="2">
        <f>D1410*(1-D$1+IF(AND(WEEKDAY($A1411)&lt;&gt;1,WEEKDAY($A1411)&lt;&gt;7),-VLOOKUP($A1411,ETF_OP_Fee!$G$5:$H$14,2,1),0))^($A1411-$A1410)*(1+2*(C1411/C1410-1))+IFERROR(VLOOKUP(A1411,BITXeom!$C$9:$D$100,2,0),0)</f>
        <v>0.24303590800061423</v>
      </c>
      <c r="F1411" s="2">
        <f>F1410*(1-F$1+IF(AND(WEEKDAY($A1411)&lt;&gt;1,WEEKDAY($A1411)&lt;&gt;7),-VLOOKUP($A1411,ETF_OP_Fee!$I$5:$J$14,2,1),0))^($A1411-$A1410)*(1+1*(B1411/B1410-1))</f>
        <v>0.19844328931260991</v>
      </c>
      <c r="G1411" s="9" t="str">
        <f>IFERROR(VLOOKUP(A1411,'BITO-IV'!$A$1:$J$10000,4,0),"")</f>
        <v/>
      </c>
      <c r="I1411">
        <f>ROW()</f>
        <v>1411</v>
      </c>
      <c r="J1411" t="str">
        <f t="shared" si="11"/>
        <v/>
      </c>
      <c r="K1411" t="str">
        <f t="shared" si="10"/>
        <v/>
      </c>
      <c r="M1411" t="str">
        <f t="shared" si="12"/>
        <v/>
      </c>
      <c r="N1411">
        <f>VLOOKUP(A1411,Tbills!$B$4:$C$10000,2,1)</f>
        <v>5.0000439560411711E-2</v>
      </c>
    </row>
    <row r="1412" spans="1:14">
      <c r="A1412" s="1">
        <v>42219</v>
      </c>
      <c r="B1412">
        <f>IFERROR(VLOOKUP($A1412,'BTC-Web'!$A$2:$H$10000,2,0),"")</f>
        <v>282.80599999999998</v>
      </c>
      <c r="C1412">
        <f>VLOOKUP(A1412,H_SPBTFDUE!$B$2:$C$5828,2,0)</f>
        <v>2.0503337469422624</v>
      </c>
      <c r="D1412" s="2">
        <f>D1411*(1-D$1+IF(AND(WEEKDAY($A1412)&lt;&gt;1,WEEKDAY($A1412)&lt;&gt;7),-VLOOKUP($A1412,ETF_OP_Fee!$G$5:$H$14,2,1),0))^($A1412-$A1411)*(1+2*(C1412/C1411-1))+IFERROR(VLOOKUP(A1412,BITXeom!$C$9:$D$100,2,0),0)</f>
        <v>0.23705270163796133</v>
      </c>
      <c r="F1412" s="2">
        <f>F1411*(1-F$1+IF(AND(WEEKDAY($A1412)&lt;&gt;1,WEEKDAY($A1412)&lt;&gt;7),-VLOOKUP($A1412,ETF_OP_Fee!$I$5:$J$14,2,1),0))^($A1412-$A1411)*(1+1*(B1412/B1411-1))</f>
        <v>0.19505508666654223</v>
      </c>
      <c r="G1412" s="9" t="str">
        <f>IFERROR(VLOOKUP(A1412,'BITO-IV'!$A$1:$J$10000,4,0),"")</f>
        <v/>
      </c>
      <c r="I1412">
        <f>ROW()</f>
        <v>1412</v>
      </c>
      <c r="J1412" t="str">
        <f t="shared" si="11"/>
        <v/>
      </c>
      <c r="K1412" t="str">
        <f t="shared" si="10"/>
        <v/>
      </c>
      <c r="M1412" t="str">
        <f t="shared" si="12"/>
        <v/>
      </c>
      <c r="N1412">
        <f>VLOOKUP(A1412,Tbills!$B$4:$C$10000,2,1)</f>
        <v>7.4998681318672655E-2</v>
      </c>
    </row>
    <row r="1413" spans="1:14">
      <c r="A1413" s="1">
        <v>42220</v>
      </c>
      <c r="B1413">
        <f>IFERROR(VLOOKUP($A1413,'BTC-Web'!$A$2:$H$10000,2,0),"")</f>
        <v>281.22500600000001</v>
      </c>
      <c r="C1413">
        <f>VLOOKUP(A1413,H_SPBTFDUE!$B$2:$C$5828,2,0)</f>
        <v>2.0792061029882776</v>
      </c>
      <c r="D1413" s="2">
        <f>D1412*(1-D$1+IF(AND(WEEKDAY($A1413)&lt;&gt;1,WEEKDAY($A1413)&lt;&gt;7),-VLOOKUP($A1413,ETF_OP_Fee!$G$5:$H$14,2,1),0))^($A1413-$A1412)*(1+2*(C1413/C1412-1))+IFERROR(VLOOKUP(A1413,BITXeom!$C$9:$D$100,2,0),0)</f>
        <v>0.24369990416155876</v>
      </c>
      <c r="F1413" s="2">
        <f>F1412*(1-F$1+IF(AND(WEEKDAY($A1413)&lt;&gt;1,WEEKDAY($A1413)&lt;&gt;7),-VLOOKUP($A1413,ETF_OP_Fee!$I$5:$J$14,2,1),0))^($A1413-$A1412)*(1+1*(B1413/B1412-1))</f>
        <v>0.19395960553065916</v>
      </c>
      <c r="G1413" s="9" t="str">
        <f>IFERROR(VLOOKUP(A1413,'BITO-IV'!$A$1:$J$10000,4,0),"")</f>
        <v/>
      </c>
      <c r="I1413">
        <f>ROW()</f>
        <v>1413</v>
      </c>
      <c r="J1413" t="str">
        <f t="shared" si="11"/>
        <v/>
      </c>
      <c r="K1413" t="str">
        <f t="shared" si="10"/>
        <v/>
      </c>
      <c r="M1413" t="str">
        <f t="shared" si="12"/>
        <v/>
      </c>
      <c r="N1413">
        <f>VLOOKUP(A1413,Tbills!$B$4:$C$10000,2,1)</f>
        <v>7.4998681318672655E-2</v>
      </c>
    </row>
    <row r="1414" spans="1:14">
      <c r="A1414" s="1">
        <v>42221</v>
      </c>
      <c r="B1414">
        <f>IFERROR(VLOOKUP($A1414,'BTC-Web'!$A$2:$H$10000,2,0),"")</f>
        <v>284.84698500000002</v>
      </c>
      <c r="C1414">
        <f>VLOOKUP(A1414,H_SPBTFDUE!$B$2:$C$5828,2,0)</f>
        <v>2.0546592056035871</v>
      </c>
      <c r="D1414" s="2">
        <f>D1413*(1-D$1+IF(AND(WEEKDAY($A1414)&lt;&gt;1,WEEKDAY($A1414)&lt;&gt;7),-VLOOKUP($A1414,ETF_OP_Fee!$G$5:$H$14,2,1),0))^($A1414-$A1413)*(1+2*(C1414/C1413-1))+IFERROR(VLOOKUP(A1414,BITXeom!$C$9:$D$100,2,0),0)</f>
        <v>0.23791735330725761</v>
      </c>
      <c r="F1414" s="2">
        <f>F1413*(1-F$1+IF(AND(WEEKDAY($A1414)&lt;&gt;1,WEEKDAY($A1414)&lt;&gt;7),-VLOOKUP($A1414,ETF_OP_Fee!$I$5:$J$14,2,1),0))^($A1414-$A1413)*(1+1*(B1414/B1413-1))</f>
        <v>0.19645255466543243</v>
      </c>
      <c r="G1414" s="9" t="str">
        <f>IFERROR(VLOOKUP(A1414,'BITO-IV'!$A$1:$J$10000,4,0),"")</f>
        <v/>
      </c>
      <c r="I1414">
        <f>ROW()</f>
        <v>1414</v>
      </c>
      <c r="J1414" t="str">
        <f t="shared" si="11"/>
        <v/>
      </c>
      <c r="K1414" t="str">
        <f t="shared" si="10"/>
        <v/>
      </c>
      <c r="M1414" t="str">
        <f t="shared" si="12"/>
        <v/>
      </c>
      <c r="N1414">
        <f>VLOOKUP(A1414,Tbills!$B$4:$C$10000,2,1)</f>
        <v>7.4998681318672655E-2</v>
      </c>
    </row>
    <row r="1415" spans="1:14">
      <c r="A1415" s="1">
        <v>42222</v>
      </c>
      <c r="B1415">
        <f>IFERROR(VLOOKUP($A1415,'BTC-Web'!$A$2:$H$10000,2,0),"")</f>
        <v>281.90600599999999</v>
      </c>
      <c r="C1415">
        <f>VLOOKUP(A1415,H_SPBTFDUE!$B$2:$C$5828,2,0)</f>
        <v>2.030343692728279</v>
      </c>
      <c r="D1415" s="2">
        <f>D1414*(1-D$1+IF(AND(WEEKDAY($A1415)&lt;&gt;1,WEEKDAY($A1415)&lt;&gt;7),-VLOOKUP($A1415,ETF_OP_Fee!$G$5:$H$14,2,1),0))^($A1415-$A1414)*(1+2*(C1415/C1414-1))+IFERROR(VLOOKUP(A1415,BITXeom!$C$9:$D$100,2,0),0)</f>
        <v>0.23225848545340708</v>
      </c>
      <c r="F1415" s="2">
        <f>F1414*(1-F$1+IF(AND(WEEKDAY($A1415)&lt;&gt;1,WEEKDAY($A1415)&lt;&gt;7),-VLOOKUP($A1415,ETF_OP_Fee!$I$5:$J$14,2,1),0))^($A1415-$A1414)*(1+1*(B1415/B1414-1))</f>
        <v>0.19441916728346409</v>
      </c>
      <c r="G1415" s="9" t="str">
        <f>IFERROR(VLOOKUP(A1415,'BITO-IV'!$A$1:$J$10000,4,0),"")</f>
        <v/>
      </c>
      <c r="I1415">
        <f>ROW()</f>
        <v>1415</v>
      </c>
      <c r="J1415" t="str">
        <f t="shared" si="11"/>
        <v/>
      </c>
      <c r="K1415" t="str">
        <f t="shared" si="10"/>
        <v/>
      </c>
      <c r="M1415" t="str">
        <f t="shared" si="12"/>
        <v/>
      </c>
      <c r="N1415">
        <f>VLOOKUP(A1415,Tbills!$B$4:$C$10000,2,1)</f>
        <v>7.4998681318672655E-2</v>
      </c>
    </row>
    <row r="1416" spans="1:14">
      <c r="A1416" s="1">
        <v>42223</v>
      </c>
      <c r="B1416">
        <f>IFERROR(VLOOKUP($A1416,'BTC-Web'!$A$2:$H$10000,2,0),"")</f>
        <v>278.74099699999999</v>
      </c>
      <c r="C1416">
        <f>VLOOKUP(A1416,H_SPBTFDUE!$B$2:$C$5828,2,0)</f>
        <v>2.0374677266045698</v>
      </c>
      <c r="D1416" s="2">
        <f>D1415*(1-D$1+IF(AND(WEEKDAY($A1416)&lt;&gt;1,WEEKDAY($A1416)&lt;&gt;7),-VLOOKUP($A1416,ETF_OP_Fee!$G$5:$H$14,2,1),0))^($A1416-$A1415)*(1+2*(C1416/C1415-1))+IFERROR(VLOOKUP(A1416,BITXeom!$C$9:$D$100,2,0),0)</f>
        <v>0.23386049998003297</v>
      </c>
      <c r="F1416" s="2">
        <f>F1415*(1-F$1+IF(AND(WEEKDAY($A1416)&lt;&gt;1,WEEKDAY($A1416)&lt;&gt;7),-VLOOKUP($A1416,ETF_OP_Fee!$I$5:$J$14,2,1),0))^($A1416-$A1415)*(1+1*(B1416/B1415-1))</f>
        <v>0.19223138520989283</v>
      </c>
      <c r="G1416" s="9" t="str">
        <f>IFERROR(VLOOKUP(A1416,'BITO-IV'!$A$1:$J$10000,4,0),"")</f>
        <v/>
      </c>
      <c r="I1416">
        <f>ROW()</f>
        <v>1416</v>
      </c>
      <c r="J1416" t="str">
        <f t="shared" si="11"/>
        <v/>
      </c>
      <c r="K1416" t="str">
        <f t="shared" si="10"/>
        <v/>
      </c>
      <c r="M1416" t="str">
        <f t="shared" si="12"/>
        <v/>
      </c>
      <c r="N1416">
        <f>VLOOKUP(A1416,Tbills!$B$4:$C$10000,2,1)</f>
        <v>7.4998681318672655E-2</v>
      </c>
    </row>
    <row r="1417" spans="1:14">
      <c r="A1417" s="1">
        <v>42226</v>
      </c>
      <c r="B1417">
        <f>IFERROR(VLOOKUP($A1417,'BTC-Web'!$A$2:$H$10000,2,0),"")</f>
        <v>265.47799700000002</v>
      </c>
      <c r="C1417">
        <f>VLOOKUP(A1417,H_SPBTFDUE!$B$2:$C$5828,2,0)</f>
        <v>1.9270943796831546</v>
      </c>
      <c r="D1417" s="2">
        <f>D1416*(1-D$1+IF(AND(WEEKDAY($A1417)&lt;&gt;1,WEEKDAY($A1417)&lt;&gt;7),-VLOOKUP($A1417,ETF_OP_Fee!$G$5:$H$14,2,1),0))^($A1417-$A1416)*(1+2*(C1417/C1416-1))+IFERROR(VLOOKUP(A1417,BITXeom!$C$9:$D$100,2,0),0)</f>
        <v>0.20844865410972921</v>
      </c>
      <c r="F1417" s="2">
        <f>F1416*(1-F$1+IF(AND(WEEKDAY($A1417)&lt;&gt;1,WEEKDAY($A1417)&lt;&gt;7),-VLOOKUP($A1417,ETF_OP_Fee!$I$5:$J$14,2,1),0))^($A1417-$A1416)*(1+1*(B1417/B1416-1))</f>
        <v>0.18307037348158123</v>
      </c>
      <c r="G1417" s="9" t="str">
        <f>IFERROR(VLOOKUP(A1417,'BITO-IV'!$A$1:$J$10000,4,0),"")</f>
        <v/>
      </c>
      <c r="I1417">
        <f>ROW()</f>
        <v>1417</v>
      </c>
      <c r="J1417" t="str">
        <f t="shared" si="11"/>
        <v/>
      </c>
      <c r="K1417" t="str">
        <f t="shared" si="10"/>
        <v/>
      </c>
      <c r="M1417" t="str">
        <f t="shared" si="12"/>
        <v/>
      </c>
      <c r="N1417">
        <f>VLOOKUP(A1417,Tbills!$B$4:$C$10000,2,1)</f>
        <v>0.12499912087914059</v>
      </c>
    </row>
    <row r="1418" spans="1:14">
      <c r="A1418" s="1">
        <v>42227</v>
      </c>
      <c r="B1418">
        <f>IFERROR(VLOOKUP($A1418,'BTC-Web'!$A$2:$H$10000,2,0),"")</f>
        <v>264.34201000000002</v>
      </c>
      <c r="C1418">
        <f>VLOOKUP(A1418,H_SPBTFDUE!$B$2:$C$5828,2,0)</f>
        <v>1.9699907701920112</v>
      </c>
      <c r="D1418" s="2">
        <f>D1417*(1-D$1+IF(AND(WEEKDAY($A1418)&lt;&gt;1,WEEKDAY($A1418)&lt;&gt;7),-VLOOKUP($A1418,ETF_OP_Fee!$G$5:$H$14,2,1),0))^($A1418-$A1417)*(1+2*(C1418/C1417-1))+IFERROR(VLOOKUP(A1418,BITXeom!$C$9:$D$100,2,0),0)</f>
        <v>0.21770268170297627</v>
      </c>
      <c r="F1418" s="2">
        <f>F1417*(1-F$1+IF(AND(WEEKDAY($A1418)&lt;&gt;1,WEEKDAY($A1418)&lt;&gt;7),-VLOOKUP($A1418,ETF_OP_Fee!$I$5:$J$14,2,1),0))^($A1418-$A1417)*(1+1*(B1418/B1417-1))</f>
        <v>0.18228226631067321</v>
      </c>
      <c r="G1418" s="9" t="str">
        <f>IFERROR(VLOOKUP(A1418,'BITO-IV'!$A$1:$J$10000,4,0),"")</f>
        <v/>
      </c>
      <c r="I1418">
        <f>ROW()</f>
        <v>1418</v>
      </c>
      <c r="J1418" t="str">
        <f t="shared" si="11"/>
        <v/>
      </c>
      <c r="K1418" t="str">
        <f t="shared" si="10"/>
        <v/>
      </c>
      <c r="M1418" t="str">
        <f t="shared" si="12"/>
        <v/>
      </c>
      <c r="N1418">
        <f>VLOOKUP(A1418,Tbills!$B$4:$C$10000,2,1)</f>
        <v>0.12499912087914059</v>
      </c>
    </row>
    <row r="1419" spans="1:14">
      <c r="A1419" s="1">
        <v>42228</v>
      </c>
      <c r="B1419">
        <f>IFERROR(VLOOKUP($A1419,'BTC-Web'!$A$2:$H$10000,2,0),"")</f>
        <v>270.59799199999998</v>
      </c>
      <c r="C1419">
        <f>VLOOKUP(A1419,H_SPBTFDUE!$B$2:$C$5828,2,0)</f>
        <v>1.9405587896203285</v>
      </c>
      <c r="D1419" s="2">
        <f>D1418*(1-D$1+IF(AND(WEEKDAY($A1419)&lt;&gt;1,WEEKDAY($A1419)&lt;&gt;7),-VLOOKUP($A1419,ETF_OP_Fee!$G$5:$H$14,2,1),0))^($A1419-$A1418)*(1+2*(C1419/C1418-1))+IFERROR(VLOOKUP(A1419,BITXeom!$C$9:$D$100,2,0),0)</f>
        <v>0.21117248505536812</v>
      </c>
      <c r="F1419" s="2">
        <f>F1418*(1-F$1+IF(AND(WEEKDAY($A1419)&lt;&gt;1,WEEKDAY($A1419)&lt;&gt;7),-VLOOKUP($A1419,ETF_OP_Fee!$I$5:$J$14,2,1),0))^($A1419-$A1418)*(1+1*(B1419/B1418-1))</f>
        <v>0.18659134593818588</v>
      </c>
      <c r="G1419" s="9" t="str">
        <f>IFERROR(VLOOKUP(A1419,'BITO-IV'!$A$1:$J$10000,4,0),"")</f>
        <v/>
      </c>
      <c r="I1419">
        <f>ROW()</f>
        <v>1419</v>
      </c>
      <c r="J1419" t="str">
        <f t="shared" si="11"/>
        <v/>
      </c>
      <c r="K1419" t="str">
        <f t="shared" si="10"/>
        <v/>
      </c>
      <c r="M1419" t="str">
        <f t="shared" si="12"/>
        <v/>
      </c>
      <c r="N1419">
        <f>VLOOKUP(A1419,Tbills!$B$4:$C$10000,2,1)</f>
        <v>0.12499912087914059</v>
      </c>
    </row>
    <row r="1420" spans="1:14">
      <c r="A1420" s="1">
        <v>42229</v>
      </c>
      <c r="B1420">
        <f>IFERROR(VLOOKUP($A1420,'BTC-Web'!$A$2:$H$10000,2,0),"")</f>
        <v>266.18301400000001</v>
      </c>
      <c r="C1420">
        <f>VLOOKUP(A1420,H_SPBTFDUE!$B$2:$C$5828,2,0)</f>
        <v>1.9236195373807101</v>
      </c>
      <c r="D1420" s="2">
        <f>D1419*(1-D$1+IF(AND(WEEKDAY($A1420)&lt;&gt;1,WEEKDAY($A1420)&lt;&gt;7),-VLOOKUP($A1420,ETF_OP_Fee!$G$5:$H$14,2,1),0))^($A1420-$A1419)*(1+2*(C1420/C1419-1))+IFERROR(VLOOKUP(A1420,BITXeom!$C$9:$D$100,2,0),0)</f>
        <v>0.20746108311621406</v>
      </c>
      <c r="F1420" s="2">
        <f>F1419*(1-F$1+IF(AND(WEEKDAY($A1420)&lt;&gt;1,WEEKDAY($A1420)&lt;&gt;7),-VLOOKUP($A1420,ETF_OP_Fee!$I$5:$J$14,2,1),0))^($A1420-$A1419)*(1+1*(B1420/B1419-1))</f>
        <v>0.18354221244100349</v>
      </c>
      <c r="G1420" s="9" t="str">
        <f>IFERROR(VLOOKUP(A1420,'BITO-IV'!$A$1:$J$10000,4,0),"")</f>
        <v/>
      </c>
      <c r="I1420">
        <f>ROW()</f>
        <v>1420</v>
      </c>
      <c r="J1420" t="str">
        <f t="shared" si="11"/>
        <v/>
      </c>
      <c r="K1420" t="str">
        <f t="shared" si="10"/>
        <v/>
      </c>
      <c r="M1420" t="str">
        <f t="shared" si="12"/>
        <v/>
      </c>
      <c r="N1420">
        <f>VLOOKUP(A1420,Tbills!$B$4:$C$10000,2,1)</f>
        <v>0.12499912087914059</v>
      </c>
    </row>
    <row r="1421" spans="1:14">
      <c r="A1421" s="1">
        <v>42230</v>
      </c>
      <c r="B1421">
        <f>IFERROR(VLOOKUP($A1421,'BTC-Web'!$A$2:$H$10000,2,0),"")</f>
        <v>264.13198899999998</v>
      </c>
      <c r="C1421">
        <f>VLOOKUP(A1421,H_SPBTFDUE!$B$2:$C$5828,2,0)</f>
        <v>1.9350635425178206</v>
      </c>
      <c r="D1421" s="2">
        <f>D1420*(1-D$1+IF(AND(WEEKDAY($A1421)&lt;&gt;1,WEEKDAY($A1421)&lt;&gt;7),-VLOOKUP($A1421,ETF_OP_Fee!$G$5:$H$14,2,1),0))^($A1421-$A1420)*(1+2*(C1421/C1420-1))+IFERROR(VLOOKUP(A1421,BITXeom!$C$9:$D$100,2,0),0)</f>
        <v>0.20990452074690583</v>
      </c>
      <c r="F1421" s="2">
        <f>F1420*(1-F$1+IF(AND(WEEKDAY($A1421)&lt;&gt;1,WEEKDAY($A1421)&lt;&gt;7),-VLOOKUP($A1421,ETF_OP_Fee!$I$5:$J$14,2,1),0))^($A1421-$A1420)*(1+1*(B1421/B1420-1))</f>
        <v>0.1821232208516893</v>
      </c>
      <c r="G1421" s="9" t="str">
        <f>IFERROR(VLOOKUP(A1421,'BITO-IV'!$A$1:$J$10000,4,0),"")</f>
        <v/>
      </c>
      <c r="I1421">
        <f>ROW()</f>
        <v>1421</v>
      </c>
      <c r="J1421" t="str">
        <f t="shared" si="11"/>
        <v/>
      </c>
      <c r="K1421" t="str">
        <f t="shared" si="10"/>
        <v/>
      </c>
      <c r="M1421" t="str">
        <f t="shared" si="12"/>
        <v/>
      </c>
      <c r="N1421">
        <f>VLOOKUP(A1421,Tbills!$B$4:$C$10000,2,1)</f>
        <v>0.12499912087914059</v>
      </c>
    </row>
    <row r="1422" spans="1:14">
      <c r="A1422" s="1">
        <v>42233</v>
      </c>
      <c r="B1422">
        <f>IFERROR(VLOOKUP($A1422,'BTC-Web'!$A$2:$H$10000,2,0),"")</f>
        <v>258.48998999999998</v>
      </c>
      <c r="C1422">
        <f>VLOOKUP(A1422,H_SPBTFDUE!$B$2:$C$5828,2,0)</f>
        <v>1.8787400262917049</v>
      </c>
      <c r="D1422" s="2">
        <f>D1421*(1-D$1+IF(AND(WEEKDAY($A1422)&lt;&gt;1,WEEKDAY($A1422)&lt;&gt;7),-VLOOKUP($A1422,ETF_OP_Fee!$G$5:$H$14,2,1),0))^($A1422-$A1421)*(1+2*(C1422/C1421-1))+IFERROR(VLOOKUP(A1422,BITXeom!$C$9:$D$100,2,0),0)</f>
        <v>0.19761455023555047</v>
      </c>
      <c r="F1422" s="2">
        <f>F1421*(1-F$1+IF(AND(WEEKDAY($A1422)&lt;&gt;1,WEEKDAY($A1422)&lt;&gt;7),-VLOOKUP($A1422,ETF_OP_Fee!$I$5:$J$14,2,1),0))^($A1422-$A1421)*(1+1*(B1422/B1421-1))</f>
        <v>0.17821905605967664</v>
      </c>
      <c r="G1422" s="9" t="str">
        <f>IFERROR(VLOOKUP(A1422,'BITO-IV'!$A$1:$J$10000,4,0),"")</f>
        <v/>
      </c>
      <c r="I1422">
        <f>ROW()</f>
        <v>1422</v>
      </c>
      <c r="J1422" t="str">
        <f t="shared" si="11"/>
        <v/>
      </c>
      <c r="K1422" t="str">
        <f t="shared" si="10"/>
        <v/>
      </c>
      <c r="M1422" t="str">
        <f t="shared" si="12"/>
        <v/>
      </c>
      <c r="N1422">
        <f>VLOOKUP(A1422,Tbills!$B$4:$C$10000,2,1)</f>
        <v>0.10500131868134352</v>
      </c>
    </row>
    <row r="1423" spans="1:14">
      <c r="A1423" s="1">
        <v>42234</v>
      </c>
      <c r="B1423">
        <f>IFERROR(VLOOKUP($A1423,'BTC-Web'!$A$2:$H$10000,2,0),"")</f>
        <v>257.925995</v>
      </c>
      <c r="C1423">
        <f>VLOOKUP(A1423,H_SPBTFDUE!$B$2:$C$5828,2,0)</f>
        <v>1.5370012021643369</v>
      </c>
      <c r="D1423" s="2">
        <f>D1422*(1-D$1+IF(AND(WEEKDAY($A1423)&lt;&gt;1,WEEKDAY($A1423)&lt;&gt;7),-VLOOKUP($A1423,ETF_OP_Fee!$G$5:$H$14,2,1),0))^($A1423-$A1422)*(1+2*(C1423/C1422-1))+IFERROR(VLOOKUP(A1423,BITXeom!$C$9:$D$100,2,0),0)</f>
        <v>0.12570823207772211</v>
      </c>
      <c r="F1423" s="2">
        <f>F1422*(1-F$1+IF(AND(WEEKDAY($A1423)&lt;&gt;1,WEEKDAY($A1423)&lt;&gt;7),-VLOOKUP($A1423,ETF_OP_Fee!$I$5:$J$14,2,1),0))^($A1423-$A1422)*(1+1*(B1423/B1422-1))</f>
        <v>0.17782557441494207</v>
      </c>
      <c r="G1423" s="9" t="str">
        <f>IFERROR(VLOOKUP(A1423,'BITO-IV'!$A$1:$J$10000,4,0),"")</f>
        <v/>
      </c>
      <c r="I1423">
        <f>ROW()</f>
        <v>1423</v>
      </c>
      <c r="J1423" t="str">
        <f t="shared" si="11"/>
        <v/>
      </c>
      <c r="K1423" t="str">
        <f t="shared" si="10"/>
        <v/>
      </c>
      <c r="M1423" t="str">
        <f t="shared" si="12"/>
        <v/>
      </c>
      <c r="N1423">
        <f>VLOOKUP(A1423,Tbills!$B$4:$C$10000,2,1)</f>
        <v>0.10500131868134352</v>
      </c>
    </row>
    <row r="1424" spans="1:14">
      <c r="A1424" s="1">
        <v>42235</v>
      </c>
      <c r="B1424">
        <f>IFERROR(VLOOKUP($A1424,'BTC-Web'!$A$2:$H$10000,2,0),"")</f>
        <v>225.67100500000001</v>
      </c>
      <c r="C1424">
        <f>VLOOKUP(A1424,H_SPBTFDUE!$B$2:$C$5828,2,0)</f>
        <v>1.6504628322049799</v>
      </c>
      <c r="D1424" s="2">
        <f>D1423*(1-D$1+IF(AND(WEEKDAY($A1424)&lt;&gt;1,WEEKDAY($A1424)&lt;&gt;7),-VLOOKUP($A1424,ETF_OP_Fee!$G$5:$H$14,2,1),0))^($A1424-$A1423)*(1+2*(C1424/C1423-1))+IFERROR(VLOOKUP(A1424,BITXeom!$C$9:$D$100,2,0),0)</f>
        <v>0.14425063482589889</v>
      </c>
      <c r="F1424" s="2">
        <f>F1423*(1-F$1+IF(AND(WEEKDAY($A1424)&lt;&gt;1,WEEKDAY($A1424)&lt;&gt;7),-VLOOKUP($A1424,ETF_OP_Fee!$I$5:$J$14,2,1),0))^($A1424-$A1423)*(1+1*(B1424/B1423-1))</f>
        <v>0.15558350995792303</v>
      </c>
      <c r="G1424" s="9" t="str">
        <f>IFERROR(VLOOKUP(A1424,'BITO-IV'!$A$1:$J$10000,4,0),"")</f>
        <v/>
      </c>
      <c r="I1424">
        <f>ROW()</f>
        <v>1424</v>
      </c>
      <c r="J1424" t="str">
        <f t="shared" si="11"/>
        <v/>
      </c>
      <c r="K1424" t="str">
        <f t="shared" si="10"/>
        <v/>
      </c>
      <c r="M1424" t="str">
        <f t="shared" si="12"/>
        <v/>
      </c>
      <c r="N1424">
        <f>VLOOKUP(A1424,Tbills!$B$4:$C$10000,2,1)</f>
        <v>0.10500131868134352</v>
      </c>
    </row>
    <row r="1425" spans="1:14">
      <c r="A1425" s="1">
        <v>42236</v>
      </c>
      <c r="B1425">
        <f>IFERROR(VLOOKUP($A1425,'BTC-Web'!$A$2:$H$10000,2,0),"")</f>
        <v>226.899002</v>
      </c>
      <c r="C1425">
        <f>VLOOKUP(A1425,H_SPBTFDUE!$B$2:$C$5828,2,0)</f>
        <v>1.7133782104053767</v>
      </c>
      <c r="D1425" s="2">
        <f>D1424*(1-D$1+IF(AND(WEEKDAY($A1425)&lt;&gt;1,WEEKDAY($A1425)&lt;&gt;7),-VLOOKUP($A1425,ETF_OP_Fee!$G$5:$H$14,2,1),0))^($A1425-$A1424)*(1+2*(C1425/C1424-1))+IFERROR(VLOOKUP(A1425,BITXeom!$C$9:$D$100,2,0),0)</f>
        <v>0.15522975471986716</v>
      </c>
      <c r="F1425" s="2">
        <f>F1424*(1-F$1+IF(AND(WEEKDAY($A1425)&lt;&gt;1,WEEKDAY($A1425)&lt;&gt;7),-VLOOKUP($A1425,ETF_OP_Fee!$I$5:$J$14,2,1),0))^($A1425-$A1424)*(1+1*(B1425/B1424-1))</f>
        <v>0.15642605182981831</v>
      </c>
      <c r="G1425" s="9" t="str">
        <f>IFERROR(VLOOKUP(A1425,'BITO-IV'!$A$1:$J$10000,4,0),"")</f>
        <v/>
      </c>
      <c r="I1425">
        <f>ROW()</f>
        <v>1425</v>
      </c>
      <c r="J1425" t="str">
        <f t="shared" si="11"/>
        <v/>
      </c>
      <c r="K1425" t="str">
        <f t="shared" si="10"/>
        <v/>
      </c>
      <c r="M1425" t="str">
        <f t="shared" si="12"/>
        <v/>
      </c>
      <c r="N1425">
        <f>VLOOKUP(A1425,Tbills!$B$4:$C$10000,2,1)</f>
        <v>0.10500131868134352</v>
      </c>
    </row>
    <row r="1426" spans="1:14">
      <c r="A1426" s="1">
        <v>42237</v>
      </c>
      <c r="B1426">
        <f>IFERROR(VLOOKUP($A1426,'BTC-Web'!$A$2:$H$10000,2,0),"")</f>
        <v>235.354996</v>
      </c>
      <c r="C1426">
        <f>VLOOKUP(A1426,H_SPBTFDUE!$B$2:$C$5828,2,0)</f>
        <v>1.6929443627860949</v>
      </c>
      <c r="D1426" s="2">
        <f>D1425*(1-D$1+IF(AND(WEEKDAY($A1426)&lt;&gt;1,WEEKDAY($A1426)&lt;&gt;7),-VLOOKUP($A1426,ETF_OP_Fee!$G$5:$H$14,2,1),0))^($A1426-$A1425)*(1+2*(C1426/C1425-1))+IFERROR(VLOOKUP(A1426,BITXeom!$C$9:$D$100,2,0),0)</f>
        <v>0.15150913793620266</v>
      </c>
      <c r="F1426" s="2">
        <f>F1425*(1-F$1+IF(AND(WEEKDAY($A1426)&lt;&gt;1,WEEKDAY($A1426)&lt;&gt;7),-VLOOKUP($A1426,ETF_OP_Fee!$I$5:$J$14,2,1),0))^($A1426-$A1425)*(1+1*(B1426/B1425-1))</f>
        <v>0.16225146105791063</v>
      </c>
      <c r="G1426" s="9" t="str">
        <f>IFERROR(VLOOKUP(A1426,'BITO-IV'!$A$1:$J$10000,4,0),"")</f>
        <v/>
      </c>
      <c r="I1426">
        <f>ROW()</f>
        <v>1426</v>
      </c>
      <c r="J1426" t="str">
        <f t="shared" si="11"/>
        <v/>
      </c>
      <c r="K1426" t="str">
        <f t="shared" si="10"/>
        <v/>
      </c>
      <c r="M1426" t="str">
        <f t="shared" si="12"/>
        <v/>
      </c>
      <c r="N1426">
        <f>VLOOKUP(A1426,Tbills!$B$4:$C$10000,2,1)</f>
        <v>0.10500131868134352</v>
      </c>
    </row>
    <row r="1427" spans="1:14">
      <c r="A1427" s="1">
        <v>42240</v>
      </c>
      <c r="B1427">
        <f>IFERROR(VLOOKUP($A1427,'BTC-Web'!$A$2:$H$10000,2,0),"")</f>
        <v>228.11199999999999</v>
      </c>
      <c r="C1427">
        <f>VLOOKUP(A1427,H_SPBTFDUE!$B$2:$C$5828,2,0)</f>
        <v>1.5320750705544242</v>
      </c>
      <c r="D1427" s="2">
        <f>D1426*(1-D$1+IF(AND(WEEKDAY($A1427)&lt;&gt;1,WEEKDAY($A1427)&lt;&gt;7),-VLOOKUP($A1427,ETF_OP_Fee!$G$5:$H$14,2,1),0))^($A1427-$A1426)*(1+2*(C1427/C1426-1))+IFERROR(VLOOKUP(A1427,BITXeom!$C$9:$D$100,2,0),0)</f>
        <v>0.12267144804677191</v>
      </c>
      <c r="F1427" s="2">
        <f>F1426*(1-F$1+IF(AND(WEEKDAY($A1427)&lt;&gt;1,WEEKDAY($A1427)&lt;&gt;7),-VLOOKUP($A1427,ETF_OP_Fee!$I$5:$J$14,2,1),0))^($A1427-$A1426)*(1+1*(B1427/B1426-1))</f>
        <v>0.15724593082615212</v>
      </c>
      <c r="G1427" s="9" t="str">
        <f>IFERROR(VLOOKUP(A1427,'BITO-IV'!$A$1:$J$10000,4,0),"")</f>
        <v/>
      </c>
      <c r="I1427">
        <f>ROW()</f>
        <v>1427</v>
      </c>
      <c r="J1427" t="str">
        <f t="shared" si="11"/>
        <v/>
      </c>
      <c r="K1427" t="str">
        <f t="shared" si="10"/>
        <v/>
      </c>
      <c r="M1427" t="str">
        <f t="shared" si="12"/>
        <v/>
      </c>
      <c r="N1427">
        <f>VLOOKUP(A1427,Tbills!$B$4:$C$10000,2,1)</f>
        <v>5.0550329670318958E-2</v>
      </c>
    </row>
    <row r="1428" spans="1:14">
      <c r="A1428" s="1">
        <v>42241</v>
      </c>
      <c r="B1428">
        <f>IFERROR(VLOOKUP($A1428,'BTC-Web'!$A$2:$H$10000,2,0),"")</f>
        <v>210.067993</v>
      </c>
      <c r="C1428">
        <f>VLOOKUP(A1428,H_SPBTFDUE!$B$2:$C$5828,2,0)</f>
        <v>1.6127997404171355</v>
      </c>
      <c r="D1428" s="2">
        <f>D1427*(1-D$1+IF(AND(WEEKDAY($A1428)&lt;&gt;1,WEEKDAY($A1428)&lt;&gt;7),-VLOOKUP($A1428,ETF_OP_Fee!$G$5:$H$14,2,1),0))^($A1428-$A1427)*(1+2*(C1428/C1427-1))+IFERROR(VLOOKUP(A1428,BITXeom!$C$9:$D$100,2,0),0)</f>
        <v>0.13558234632487234</v>
      </c>
      <c r="F1428" s="2">
        <f>F1427*(1-F$1+IF(AND(WEEKDAY($A1428)&lt;&gt;1,WEEKDAY($A1428)&lt;&gt;7),-VLOOKUP($A1428,ETF_OP_Fee!$I$5:$J$14,2,1),0))^($A1428-$A1427)*(1+1*(B1428/B1427-1))</f>
        <v>0.14480376898324757</v>
      </c>
      <c r="G1428" s="9" t="str">
        <f>IFERROR(VLOOKUP(A1428,'BITO-IV'!$A$1:$J$10000,4,0),"")</f>
        <v/>
      </c>
      <c r="I1428">
        <f>ROW()</f>
        <v>1428</v>
      </c>
      <c r="J1428" t="str">
        <f t="shared" si="11"/>
        <v/>
      </c>
      <c r="K1428" t="str">
        <f t="shared" si="10"/>
        <v/>
      </c>
      <c r="M1428" t="str">
        <f t="shared" si="12"/>
        <v/>
      </c>
      <c r="N1428">
        <f>VLOOKUP(A1428,Tbills!$B$4:$C$10000,2,1)</f>
        <v>5.0550329670318958E-2</v>
      </c>
    </row>
    <row r="1429" spans="1:14">
      <c r="A1429" s="1">
        <v>42242</v>
      </c>
      <c r="B1429">
        <f>IFERROR(VLOOKUP($A1429,'BTC-Web'!$A$2:$H$10000,2,0),"")</f>
        <v>222.07600400000001</v>
      </c>
      <c r="C1429">
        <f>VLOOKUP(A1429,H_SPBTFDUE!$B$2:$C$5828,2,0)</f>
        <v>1.6433493677628777</v>
      </c>
      <c r="D1429" s="2">
        <f>D1428*(1-D$1+IF(AND(WEEKDAY($A1429)&lt;&gt;1,WEEKDAY($A1429)&lt;&gt;7),-VLOOKUP($A1429,ETF_OP_Fee!$G$5:$H$14,2,1),0))^($A1429-$A1428)*(1+2*(C1429/C1428-1))+IFERROR(VLOOKUP(A1429,BITXeom!$C$9:$D$100,2,0),0)</f>
        <v>0.14070197308302099</v>
      </c>
      <c r="F1429" s="2">
        <f>F1428*(1-F$1+IF(AND(WEEKDAY($A1429)&lt;&gt;1,WEEKDAY($A1429)&lt;&gt;7),-VLOOKUP($A1429,ETF_OP_Fee!$I$5:$J$14,2,1),0))^($A1429-$A1428)*(1+1*(B1429/B1428-1))</f>
        <v>0.15307712967682358</v>
      </c>
      <c r="G1429" s="9" t="str">
        <f>IFERROR(VLOOKUP(A1429,'BITO-IV'!$A$1:$J$10000,4,0),"")</f>
        <v/>
      </c>
      <c r="I1429">
        <f>ROW()</f>
        <v>1429</v>
      </c>
      <c r="J1429" t="str">
        <f t="shared" si="11"/>
        <v/>
      </c>
      <c r="K1429" t="str">
        <f t="shared" si="10"/>
        <v/>
      </c>
      <c r="M1429" t="str">
        <f t="shared" si="12"/>
        <v/>
      </c>
      <c r="N1429">
        <f>VLOOKUP(A1429,Tbills!$B$4:$C$10000,2,1)</f>
        <v>5.0550329670318958E-2</v>
      </c>
    </row>
    <row r="1430" spans="1:14">
      <c r="A1430" s="1">
        <v>42243</v>
      </c>
      <c r="B1430">
        <f>IFERROR(VLOOKUP($A1430,'BTC-Web'!$A$2:$H$10000,2,0),"")</f>
        <v>226.050003</v>
      </c>
      <c r="C1430">
        <f>VLOOKUP(A1430,H_SPBTFDUE!$B$2:$C$5828,2,0)</f>
        <v>1.6354412296173189</v>
      </c>
      <c r="D1430" s="2">
        <f>D1429*(1-D$1+IF(AND(WEEKDAY($A1430)&lt;&gt;1,WEEKDAY($A1430)&lt;&gt;7),-VLOOKUP($A1430,ETF_OP_Fee!$G$5:$H$14,2,1),0))^($A1430-$A1429)*(1+2*(C1430/C1429-1))+IFERROR(VLOOKUP(A1430,BITXeom!$C$9:$D$100,2,0),0)</f>
        <v>0.13933119170053765</v>
      </c>
      <c r="F1430" s="2">
        <f>F1429*(1-F$1+IF(AND(WEEKDAY($A1430)&lt;&gt;1,WEEKDAY($A1430)&lt;&gt;7),-VLOOKUP($A1430,ETF_OP_Fee!$I$5:$J$14,2,1),0))^($A1430-$A1429)*(1+1*(B1430/B1429-1))</f>
        <v>0.1558123541993372</v>
      </c>
      <c r="G1430" s="9" t="str">
        <f>IFERROR(VLOOKUP(A1430,'BITO-IV'!$A$1:$J$10000,4,0),"")</f>
        <v/>
      </c>
      <c r="I1430">
        <f>ROW()</f>
        <v>1430</v>
      </c>
      <c r="J1430" t="str">
        <f t="shared" si="11"/>
        <v/>
      </c>
      <c r="K1430" t="str">
        <f t="shared" si="10"/>
        <v/>
      </c>
      <c r="M1430" t="str">
        <f t="shared" si="12"/>
        <v/>
      </c>
      <c r="N1430">
        <f>VLOOKUP(A1430,Tbills!$B$4:$C$10000,2,1)</f>
        <v>5.0550329670318958E-2</v>
      </c>
    </row>
    <row r="1431" spans="1:14">
      <c r="A1431" s="1">
        <v>42244</v>
      </c>
      <c r="B1431">
        <f>IFERROR(VLOOKUP($A1431,'BTC-Web'!$A$2:$H$10000,2,0),"")</f>
        <v>224.70100400000001</v>
      </c>
      <c r="C1431">
        <f>VLOOKUP(A1431,H_SPBTFDUE!$B$2:$C$5828,2,0)</f>
        <v>1.6834806967638916</v>
      </c>
      <c r="D1431" s="2">
        <f>D1430*(1-D$1+IF(AND(WEEKDAY($A1431)&lt;&gt;1,WEEKDAY($A1431)&lt;&gt;7),-VLOOKUP($A1431,ETF_OP_Fee!$G$5:$H$14,2,1),0))^($A1431-$A1430)*(1+2*(C1431/C1430-1))+IFERROR(VLOOKUP(A1431,BITXeom!$C$9:$D$100,2,0),0)</f>
        <v>0.14749904260824062</v>
      </c>
      <c r="F1431" s="2">
        <f>F1430*(1-F$1+IF(AND(WEEKDAY($A1431)&lt;&gt;1,WEEKDAY($A1431)&lt;&gt;7),-VLOOKUP($A1431,ETF_OP_Fee!$I$5:$J$14,2,1),0))^($A1431-$A1430)*(1+1*(B1431/B1430-1))</f>
        <v>0.15487848135078724</v>
      </c>
      <c r="G1431" s="9" t="str">
        <f>IFERROR(VLOOKUP(A1431,'BITO-IV'!$A$1:$J$10000,4,0),"")</f>
        <v/>
      </c>
      <c r="I1431">
        <f>ROW()</f>
        <v>1431</v>
      </c>
      <c r="J1431" t="str">
        <f t="shared" si="11"/>
        <v/>
      </c>
      <c r="K1431" t="str">
        <f t="shared" si="10"/>
        <v/>
      </c>
      <c r="M1431" t="str">
        <f t="shared" si="12"/>
        <v/>
      </c>
      <c r="N1431">
        <f>VLOOKUP(A1431,Tbills!$B$4:$C$10000,2,1)</f>
        <v>5.0550329670318958E-2</v>
      </c>
    </row>
    <row r="1432" spans="1:14">
      <c r="A1432" s="1">
        <v>42247</v>
      </c>
      <c r="B1432">
        <f>IFERROR(VLOOKUP($A1432,'BTC-Web'!$A$2:$H$10000,2,0),"")</f>
        <v>229.11399800000001</v>
      </c>
      <c r="C1432">
        <f>VLOOKUP(A1432,H_SPBTFDUE!$B$2:$C$5828,2,0)</f>
        <v>1.6735473015179414</v>
      </c>
      <c r="D1432" s="2">
        <f>D1431*(1-D$1+IF(AND(WEEKDAY($A1432)&lt;&gt;1,WEEKDAY($A1432)&lt;&gt;7),-VLOOKUP($A1432,ETF_OP_Fee!$G$5:$H$14,2,1),0))^($A1432-$A1431)*(1+2*(C1432/C1431-1))+IFERROR(VLOOKUP(A1432,BITXeom!$C$9:$D$100,2,0),0)</f>
        <v>0.14570629594795809</v>
      </c>
      <c r="F1432" s="2">
        <f>F1431*(1-F$1+IF(AND(WEEKDAY($A1432)&lt;&gt;1,WEEKDAY($A1432)&lt;&gt;7),-VLOOKUP($A1432,ETF_OP_Fee!$I$5:$J$14,2,1),0))^($A1432-$A1431)*(1+1*(B1432/B1431-1))</f>
        <v>0.15790787212241941</v>
      </c>
      <c r="G1432" s="9" t="str">
        <f>IFERROR(VLOOKUP(A1432,'BITO-IV'!$A$1:$J$10000,4,0),"")</f>
        <v/>
      </c>
      <c r="I1432">
        <f>ROW()</f>
        <v>1432</v>
      </c>
      <c r="J1432" t="str">
        <f t="shared" si="11"/>
        <v/>
      </c>
      <c r="K1432" t="str">
        <f t="shared" si="10"/>
        <v/>
      </c>
      <c r="M1432" t="str">
        <f t="shared" si="12"/>
        <v/>
      </c>
      <c r="N1432">
        <f>VLOOKUP(A1432,Tbills!$B$4:$C$10000,2,1)</f>
        <v>9.5000439560415761E-2</v>
      </c>
    </row>
    <row r="1433" spans="1:14">
      <c r="A1433" s="1">
        <v>42248</v>
      </c>
      <c r="B1433">
        <f>IFERROR(VLOOKUP($A1433,'BTC-Web'!$A$2:$H$10000,2,0),"")</f>
        <v>230.25599700000001</v>
      </c>
      <c r="C1433">
        <f>VLOOKUP(A1433,H_SPBTFDUE!$B$2:$C$5828,2,0)</f>
        <v>1.6592877146608285</v>
      </c>
      <c r="D1433" s="2">
        <f>D1432*(1-D$1+IF(AND(WEEKDAY($A1433)&lt;&gt;1,WEEKDAY($A1433)&lt;&gt;7),-VLOOKUP($A1433,ETF_OP_Fee!$G$5:$H$14,2,1),0))^($A1433-$A1432)*(1+2*(C1433/C1432-1))+IFERROR(VLOOKUP(A1433,BITXeom!$C$9:$D$100,2,0),0)</f>
        <v>0.14320622375402334</v>
      </c>
      <c r="F1433" s="2">
        <f>F1432*(1-F$1+IF(AND(WEEKDAY($A1433)&lt;&gt;1,WEEKDAY($A1433)&lt;&gt;7),-VLOOKUP($A1433,ETF_OP_Fee!$I$5:$J$14,2,1),0))^($A1433-$A1432)*(1+1*(B1433/B1432-1))</f>
        <v>0.15869081990116993</v>
      </c>
      <c r="G1433" s="9" t="str">
        <f>IFERROR(VLOOKUP(A1433,'BITO-IV'!$A$1:$J$10000,4,0),"")</f>
        <v/>
      </c>
      <c r="I1433">
        <f>ROW()</f>
        <v>1433</v>
      </c>
      <c r="J1433" t="str">
        <f t="shared" si="11"/>
        <v/>
      </c>
      <c r="K1433" t="str">
        <f t="shared" si="10"/>
        <v/>
      </c>
      <c r="M1433" t="str">
        <f t="shared" si="12"/>
        <v/>
      </c>
      <c r="N1433">
        <f>VLOOKUP(A1433,Tbills!$B$4:$C$10000,2,1)</f>
        <v>9.5000439560415761E-2</v>
      </c>
    </row>
    <row r="1434" spans="1:14">
      <c r="A1434" s="1">
        <v>42249</v>
      </c>
      <c r="B1434">
        <f>IFERROR(VLOOKUP($A1434,'BTC-Web'!$A$2:$H$10000,2,0),"")</f>
        <v>228.026993</v>
      </c>
      <c r="C1434">
        <f>VLOOKUP(A1434,H_SPBTFDUE!$B$2:$C$5828,2,0)</f>
        <v>1.6675651719457163</v>
      </c>
      <c r="D1434" s="2">
        <f>D1433*(1-D$1+IF(AND(WEEKDAY($A1434)&lt;&gt;1,WEEKDAY($A1434)&lt;&gt;7),-VLOOKUP($A1434,ETF_OP_Fee!$G$5:$H$14,2,1),0))^($A1434-$A1433)*(1+2*(C1434/C1433-1))+IFERROR(VLOOKUP(A1434,BITXeom!$C$9:$D$100,2,0),0)</f>
        <v>0.14461777227633407</v>
      </c>
      <c r="F1434" s="2">
        <f>F1433*(1-F$1+IF(AND(WEEKDAY($A1434)&lt;&gt;1,WEEKDAY($A1434)&lt;&gt;7),-VLOOKUP($A1434,ETF_OP_Fee!$I$5:$J$14,2,1),0))^($A1434-$A1433)*(1+1*(B1434/B1433-1))</f>
        <v>0.15715051563597002</v>
      </c>
      <c r="G1434" s="9" t="str">
        <f>IFERROR(VLOOKUP(A1434,'BITO-IV'!$A$1:$J$10000,4,0),"")</f>
        <v/>
      </c>
      <c r="I1434">
        <f>ROW()</f>
        <v>1434</v>
      </c>
      <c r="J1434" t="str">
        <f t="shared" si="11"/>
        <v/>
      </c>
      <c r="K1434" t="str">
        <f t="shared" si="10"/>
        <v/>
      </c>
      <c r="M1434" t="str">
        <f t="shared" si="12"/>
        <v/>
      </c>
      <c r="N1434">
        <f>VLOOKUP(A1434,Tbills!$B$4:$C$10000,2,1)</f>
        <v>9.5000439560415761E-2</v>
      </c>
    </row>
    <row r="1435" spans="1:14">
      <c r="A1435" s="1">
        <v>42250</v>
      </c>
      <c r="B1435">
        <f>IFERROR(VLOOKUP($A1435,'BTC-Web'!$A$2:$H$10000,2,0),"")</f>
        <v>229.324005</v>
      </c>
      <c r="C1435">
        <f>VLOOKUP(A1435,H_SPBTFDUE!$B$2:$C$5828,2,0)</f>
        <v>1.6521020254990055</v>
      </c>
      <c r="D1435" s="2">
        <f>D1434*(1-D$1+IF(AND(WEEKDAY($A1435)&lt;&gt;1,WEEKDAY($A1435)&lt;&gt;7),-VLOOKUP($A1435,ETF_OP_Fee!$G$5:$H$14,2,1),0))^($A1435-$A1434)*(1+2*(C1435/C1434-1))+IFERROR(VLOOKUP(A1435,BITXeom!$C$9:$D$100,2,0),0)</f>
        <v>0.14191880760037542</v>
      </c>
      <c r="F1435" s="2">
        <f>F1434*(1-F$1+IF(AND(WEEKDAY($A1435)&lt;&gt;1,WEEKDAY($A1435)&lt;&gt;7),-VLOOKUP($A1435,ETF_OP_Fee!$I$5:$J$14,2,1),0))^($A1435-$A1434)*(1+1*(B1435/B1434-1))</f>
        <v>0.15804027046954155</v>
      </c>
      <c r="G1435" s="9" t="str">
        <f>IFERROR(VLOOKUP(A1435,'BITO-IV'!$A$1:$J$10000,4,0),"")</f>
        <v/>
      </c>
      <c r="I1435">
        <f>ROW()</f>
        <v>1435</v>
      </c>
      <c r="J1435" t="str">
        <f t="shared" si="11"/>
        <v/>
      </c>
      <c r="K1435" t="str">
        <f t="shared" si="10"/>
        <v/>
      </c>
      <c r="M1435" t="str">
        <f t="shared" si="12"/>
        <v/>
      </c>
      <c r="N1435">
        <f>VLOOKUP(A1435,Tbills!$B$4:$C$10000,2,1)</f>
        <v>9.5000439560415761E-2</v>
      </c>
    </row>
    <row r="1436" spans="1:14">
      <c r="A1436" s="1">
        <v>42251</v>
      </c>
      <c r="B1436">
        <f>IFERROR(VLOOKUP($A1436,'BTC-Web'!$A$2:$H$10000,2,0),"")</f>
        <v>227.21499600000001</v>
      </c>
      <c r="C1436">
        <f>VLOOKUP(A1436,H_SPBTFDUE!$B$2:$C$5828,2,0)</f>
        <v>1.6745736633116917</v>
      </c>
      <c r="D1436" s="2">
        <f>D1435*(1-D$1+IF(AND(WEEKDAY($A1436)&lt;&gt;1,WEEKDAY($A1436)&lt;&gt;7),-VLOOKUP($A1436,ETF_OP_Fee!$G$5:$H$14,2,1),0))^($A1436-$A1435)*(1+2*(C1436/C1435-1))+IFERROR(VLOOKUP(A1436,BITXeom!$C$9:$D$100,2,0),0)</f>
        <v>0.14576214949076494</v>
      </c>
      <c r="F1436" s="2">
        <f>F1435*(1-F$1+IF(AND(WEEKDAY($A1436)&lt;&gt;1,WEEKDAY($A1436)&lt;&gt;7),-VLOOKUP($A1436,ETF_OP_Fee!$I$5:$J$14,2,1),0))^($A1436-$A1435)*(1+1*(B1436/B1435-1))</f>
        <v>0.15658275635670729</v>
      </c>
      <c r="G1436" s="9" t="str">
        <f>IFERROR(VLOOKUP(A1436,'BITO-IV'!$A$1:$J$10000,4,0),"")</f>
        <v/>
      </c>
      <c r="I1436">
        <f>ROW()</f>
        <v>1436</v>
      </c>
      <c r="J1436" t="str">
        <f t="shared" si="11"/>
        <v/>
      </c>
      <c r="K1436" t="str">
        <f t="shared" si="10"/>
        <v/>
      </c>
      <c r="M1436" t="str">
        <f t="shared" si="12"/>
        <v/>
      </c>
      <c r="N1436">
        <f>VLOOKUP(A1436,Tbills!$B$4:$C$10000,2,1)</f>
        <v>9.5000439560415761E-2</v>
      </c>
    </row>
    <row r="1437" spans="1:14">
      <c r="A1437" s="1">
        <v>42255</v>
      </c>
      <c r="B1437">
        <f>IFERROR(VLOOKUP($A1437,'BTC-Web'!$A$2:$H$10000,2,0),"")</f>
        <v>239.84599299999999</v>
      </c>
      <c r="C1437">
        <f>VLOOKUP(A1437,H_SPBTFDUE!$B$2:$C$5828,2,0)</f>
        <v>1.771164264651033</v>
      </c>
      <c r="D1437" s="2">
        <f>D1436*(1-D$1+IF(AND(WEEKDAY($A1437)&lt;&gt;1,WEEKDAY($A1437)&lt;&gt;7),-VLOOKUP($A1437,ETF_OP_Fee!$G$5:$H$14,2,1),0))^($A1437-$A1436)*(1+2*(C1437/C1436-1))+IFERROR(VLOOKUP(A1437,BITXeom!$C$9:$D$100,2,0),0)</f>
        <v>0.16249998981160946</v>
      </c>
      <c r="F1437" s="2">
        <f>F1436*(1-F$1+IF(AND(WEEKDAY($A1437)&lt;&gt;1,WEEKDAY($A1437)&lt;&gt;7),-VLOOKUP($A1437,ETF_OP_Fee!$I$5:$J$14,2,1),0))^($A1437-$A1436)*(1+1*(B1437/B1436-1))</f>
        <v>0.16527006397210972</v>
      </c>
      <c r="G1437" s="9" t="str">
        <f>IFERROR(VLOOKUP(A1437,'BITO-IV'!$A$1:$J$10000,4,0),"")</f>
        <v/>
      </c>
      <c r="I1437">
        <f>ROW()</f>
        <v>1437</v>
      </c>
      <c r="J1437" t="str">
        <f t="shared" si="11"/>
        <v/>
      </c>
      <c r="K1437" t="str">
        <f t="shared" si="10"/>
        <v/>
      </c>
      <c r="M1437" t="str">
        <f t="shared" si="12"/>
        <v/>
      </c>
      <c r="N1437">
        <f>VLOOKUP(A1437,Tbills!$B$4:$C$10000,2,1)</f>
        <v>7.4998681318672655E-2</v>
      </c>
    </row>
    <row r="1438" spans="1:14">
      <c r="A1438" s="1">
        <v>42256</v>
      </c>
      <c r="B1438">
        <f>IFERROR(VLOOKUP($A1438,'BTC-Web'!$A$2:$H$10000,2,0),"")</f>
        <v>243.41499300000001</v>
      </c>
      <c r="C1438">
        <f>VLOOKUP(A1438,H_SPBTFDUE!$B$2:$C$5828,2,0)</f>
        <v>1.7314255062643138</v>
      </c>
      <c r="D1438" s="2">
        <f>D1437*(1-D$1+IF(AND(WEEKDAY($A1438)&lt;&gt;1,WEEKDAY($A1438)&lt;&gt;7),-VLOOKUP($A1438,ETF_OP_Fee!$G$5:$H$14,2,1),0))^($A1438-$A1437)*(1+2*(C1438/C1437-1))+IFERROR(VLOOKUP(A1438,BITXeom!$C$9:$D$100,2,0),0)</f>
        <v>0.15518962460753652</v>
      </c>
      <c r="F1438" s="2">
        <f>F1437*(1-F$1+IF(AND(WEEKDAY($A1438)&lt;&gt;1,WEEKDAY($A1438)&lt;&gt;7),-VLOOKUP($A1438,ETF_OP_Fee!$I$5:$J$14,2,1),0))^($A1438-$A1437)*(1+1*(B1438/B1437-1))</f>
        <v>0.16772498010092826</v>
      </c>
      <c r="G1438" s="9" t="str">
        <f>IFERROR(VLOOKUP(A1438,'BITO-IV'!$A$1:$J$10000,4,0),"")</f>
        <v/>
      </c>
      <c r="I1438">
        <f>ROW()</f>
        <v>1438</v>
      </c>
      <c r="J1438" t="str">
        <f t="shared" si="11"/>
        <v/>
      </c>
      <c r="K1438" t="str">
        <f t="shared" si="10"/>
        <v/>
      </c>
      <c r="M1438" t="str">
        <f t="shared" si="12"/>
        <v/>
      </c>
      <c r="N1438">
        <f>VLOOKUP(A1438,Tbills!$B$4:$C$10000,2,1)</f>
        <v>7.4998681318672655E-2</v>
      </c>
    </row>
    <row r="1439" spans="1:14">
      <c r="A1439" s="1">
        <v>42257</v>
      </c>
      <c r="B1439">
        <f>IFERROR(VLOOKUP($A1439,'BTC-Web'!$A$2:$H$10000,2,0),"")</f>
        <v>238.33599899999999</v>
      </c>
      <c r="C1439">
        <f>VLOOKUP(A1439,H_SPBTFDUE!$B$2:$C$5828,2,0)</f>
        <v>1.7334821621665455</v>
      </c>
      <c r="D1439" s="2">
        <f>D1438*(1-D$1+IF(AND(WEEKDAY($A1439)&lt;&gt;1,WEEKDAY($A1439)&lt;&gt;7),-VLOOKUP($A1439,ETF_OP_Fee!$G$5:$H$14,2,1),0))^($A1439-$A1438)*(1+2*(C1439/C1438-1))+IFERROR(VLOOKUP(A1439,BITXeom!$C$9:$D$100,2,0),0)</f>
        <v>0.15553976625203655</v>
      </c>
      <c r="F1439" s="2">
        <f>F1438*(1-F$1+IF(AND(WEEKDAY($A1439)&lt;&gt;1,WEEKDAY($A1439)&lt;&gt;7),-VLOOKUP($A1439,ETF_OP_Fee!$I$5:$J$14,2,1),0))^($A1439-$A1438)*(1+1*(B1439/B1438-1))</f>
        <v>0.16422102744915618</v>
      </c>
      <c r="G1439" s="9" t="str">
        <f>IFERROR(VLOOKUP(A1439,'BITO-IV'!$A$1:$J$10000,4,0),"")</f>
        <v/>
      </c>
      <c r="I1439">
        <f>ROW()</f>
        <v>1439</v>
      </c>
      <c r="J1439" t="str">
        <f t="shared" si="11"/>
        <v/>
      </c>
      <c r="K1439" t="str">
        <f t="shared" si="10"/>
        <v/>
      </c>
      <c r="M1439" t="str">
        <f t="shared" si="12"/>
        <v/>
      </c>
      <c r="N1439">
        <f>VLOOKUP(A1439,Tbills!$B$4:$C$10000,2,1)</f>
        <v>7.4998681318672655E-2</v>
      </c>
    </row>
    <row r="1440" spans="1:14">
      <c r="A1440" s="1">
        <v>42258</v>
      </c>
      <c r="B1440">
        <f>IFERROR(VLOOKUP($A1440,'BTC-Web'!$A$2:$H$10000,2,0),"")</f>
        <v>238.32899499999999</v>
      </c>
      <c r="C1440">
        <f>VLOOKUP(A1440,H_SPBTFDUE!$B$2:$C$5828,2,0)</f>
        <v>1.7451405397042823</v>
      </c>
      <c r="D1440" s="2">
        <f>D1439*(1-D$1+IF(AND(WEEKDAY($A1440)&lt;&gt;1,WEEKDAY($A1440)&lt;&gt;7),-VLOOKUP($A1440,ETF_OP_Fee!$G$5:$H$14,2,1),0))^($A1440-$A1439)*(1+2*(C1440/C1439-1))+IFERROR(VLOOKUP(A1440,BITXeom!$C$9:$D$100,2,0),0)</f>
        <v>0.1576131172516867</v>
      </c>
      <c r="F1440" s="2">
        <f>F1439*(1-F$1+IF(AND(WEEKDAY($A1440)&lt;&gt;1,WEEKDAY($A1440)&lt;&gt;7),-VLOOKUP($A1440,ETF_OP_Fee!$I$5:$J$14,2,1),0))^($A1440-$A1439)*(1+1*(B1440/B1439-1))</f>
        <v>0.1642119273517314</v>
      </c>
      <c r="G1440" s="9" t="str">
        <f>IFERROR(VLOOKUP(A1440,'BITO-IV'!$A$1:$J$10000,4,0),"")</f>
        <v/>
      </c>
      <c r="I1440">
        <f>ROW()</f>
        <v>1440</v>
      </c>
      <c r="J1440" t="str">
        <f t="shared" si="11"/>
        <v/>
      </c>
      <c r="K1440" t="str">
        <f t="shared" si="10"/>
        <v/>
      </c>
      <c r="M1440" t="str">
        <f t="shared" si="12"/>
        <v/>
      </c>
      <c r="N1440">
        <f>VLOOKUP(A1440,Tbills!$B$4:$C$10000,2,1)</f>
        <v>7.4998681318672655E-2</v>
      </c>
    </row>
    <row r="1441" spans="1:14">
      <c r="A1441" s="1">
        <v>42261</v>
      </c>
      <c r="B1441">
        <f>IFERROR(VLOOKUP($A1441,'BTC-Web'!$A$2:$H$10000,2,0),"")</f>
        <v>230.608994</v>
      </c>
      <c r="C1441">
        <f>VLOOKUP(A1441,H_SPBTFDUE!$B$2:$C$5828,2,0)</f>
        <v>1.6761705312030815</v>
      </c>
      <c r="D1441" s="2">
        <f>D1440*(1-D$1+IF(AND(WEEKDAY($A1441)&lt;&gt;1,WEEKDAY($A1441)&lt;&gt;7),-VLOOKUP($A1441,ETF_OP_Fee!$G$5:$H$14,2,1),0))^($A1441-$A1440)*(1+2*(C1441/C1440-1))+IFERROR(VLOOKUP(A1441,BITXeom!$C$9:$D$100,2,0),0)</f>
        <v>0.14510311368047799</v>
      </c>
      <c r="F1441" s="2">
        <f>F1440*(1-F$1+IF(AND(WEEKDAY($A1441)&lt;&gt;1,WEEKDAY($A1441)&lt;&gt;7),-VLOOKUP($A1441,ETF_OP_Fee!$I$5:$J$14,2,1),0))^($A1441-$A1440)*(1+1*(B1441/B1440-1))</f>
        <v>0.15888033502406346</v>
      </c>
      <c r="G1441" s="9" t="str">
        <f>IFERROR(VLOOKUP(A1441,'BITO-IV'!$A$1:$J$10000,4,0),"")</f>
        <v/>
      </c>
      <c r="I1441">
        <f>ROW()</f>
        <v>1441</v>
      </c>
      <c r="J1441" t="str">
        <f t="shared" si="11"/>
        <v/>
      </c>
      <c r="K1441" t="str">
        <f t="shared" si="10"/>
        <v/>
      </c>
      <c r="M1441" t="str">
        <f t="shared" si="12"/>
        <v/>
      </c>
      <c r="N1441">
        <f>VLOOKUP(A1441,Tbills!$B$4:$C$10000,2,1)</f>
        <v>5.5000879120875604E-2</v>
      </c>
    </row>
    <row r="1442" spans="1:14">
      <c r="A1442" s="1">
        <v>42262</v>
      </c>
      <c r="B1442">
        <f>IFERROR(VLOOKUP($A1442,'BTC-Web'!$A$2:$H$10000,2,0),"")</f>
        <v>230.49200400000001</v>
      </c>
      <c r="C1442">
        <f>VLOOKUP(A1442,H_SPBTFDUE!$B$2:$C$5828,2,0)</f>
        <v>1.6735159715287296</v>
      </c>
      <c r="D1442" s="2">
        <f>D1441*(1-D$1+IF(AND(WEEKDAY($A1442)&lt;&gt;1,WEEKDAY($A1442)&lt;&gt;7),-VLOOKUP($A1442,ETF_OP_Fee!$G$5:$H$14,2,1),0))^($A1442-$A1441)*(1+2*(C1442/C1441-1))+IFERROR(VLOOKUP(A1442,BITXeom!$C$9:$D$100,2,0),0)</f>
        <v>0.1446262742867169</v>
      </c>
      <c r="F1442" s="2">
        <f>F1441*(1-F$1+IF(AND(WEEKDAY($A1442)&lt;&gt;1,WEEKDAY($A1442)&lt;&gt;7),-VLOOKUP($A1442,ETF_OP_Fee!$I$5:$J$14,2,1),0))^($A1442-$A1441)*(1+1*(B1442/B1441-1))</f>
        <v>0.15879560046892693</v>
      </c>
      <c r="G1442" s="9" t="str">
        <f>IFERROR(VLOOKUP(A1442,'BITO-IV'!$A$1:$J$10000,4,0),"")</f>
        <v/>
      </c>
      <c r="I1442">
        <f>ROW()</f>
        <v>1442</v>
      </c>
      <c r="J1442" t="str">
        <f t="shared" si="11"/>
        <v/>
      </c>
      <c r="K1442" t="str">
        <f t="shared" si="10"/>
        <v/>
      </c>
      <c r="M1442" t="str">
        <f t="shared" si="12"/>
        <v/>
      </c>
      <c r="N1442">
        <f>VLOOKUP(A1442,Tbills!$B$4:$C$10000,2,1)</f>
        <v>5.5000879120875604E-2</v>
      </c>
    </row>
    <row r="1443" spans="1:14">
      <c r="A1443" s="1">
        <v>42263</v>
      </c>
      <c r="B1443">
        <f>IFERROR(VLOOKUP($A1443,'BTC-Web'!$A$2:$H$10000,2,0),"")</f>
        <v>230.25</v>
      </c>
      <c r="C1443">
        <f>VLOOKUP(A1443,H_SPBTFDUE!$B$2:$C$5828,2,0)</f>
        <v>1.6645182596203374</v>
      </c>
      <c r="D1443" s="2">
        <f>D1442*(1-D$1+IF(AND(WEEKDAY($A1443)&lt;&gt;1,WEEKDAY($A1443)&lt;&gt;7),-VLOOKUP($A1443,ETF_OP_Fee!$G$5:$H$14,2,1),0))^($A1443-$A1442)*(1+2*(C1443/C1442-1))+IFERROR(VLOOKUP(A1443,BITXeom!$C$9:$D$100,2,0),0)</f>
        <v>0.14305404780987466</v>
      </c>
      <c r="F1443" s="2">
        <f>F1442*(1-F$1+IF(AND(WEEKDAY($A1443)&lt;&gt;1,WEEKDAY($A1443)&lt;&gt;7),-VLOOKUP($A1443,ETF_OP_Fee!$I$5:$J$14,2,1),0))^($A1443-$A1442)*(1+1*(B1443/B1442-1))</f>
        <v>0.15862474507528149</v>
      </c>
      <c r="G1443" s="9" t="str">
        <f>IFERROR(VLOOKUP(A1443,'BITO-IV'!$A$1:$J$10000,4,0),"")</f>
        <v/>
      </c>
      <c r="I1443">
        <f>ROW()</f>
        <v>1443</v>
      </c>
      <c r="J1443" t="str">
        <f t="shared" si="11"/>
        <v/>
      </c>
      <c r="K1443" t="str">
        <f t="shared" si="10"/>
        <v/>
      </c>
      <c r="M1443" t="str">
        <f t="shared" si="12"/>
        <v/>
      </c>
      <c r="N1443">
        <f>VLOOKUP(A1443,Tbills!$B$4:$C$10000,2,1)</f>
        <v>5.5000879120875604E-2</v>
      </c>
    </row>
    <row r="1444" spans="1:14">
      <c r="A1444" s="1">
        <v>42264</v>
      </c>
      <c r="B1444">
        <f>IFERROR(VLOOKUP($A1444,'BTC-Web'!$A$2:$H$10000,2,0),"")</f>
        <v>229.07600400000001</v>
      </c>
      <c r="C1444">
        <f>VLOOKUP(A1444,H_SPBTFDUE!$B$2:$C$5828,2,0)</f>
        <v>1.6695598855375224</v>
      </c>
      <c r="D1444" s="2">
        <f>D1443*(1-D$1+IF(AND(WEEKDAY($A1444)&lt;&gt;1,WEEKDAY($A1444)&lt;&gt;7),-VLOOKUP($A1444,ETF_OP_Fee!$G$5:$H$14,2,1),0))^($A1444-$A1443)*(1+2*(C1444/C1443-1))+IFERROR(VLOOKUP(A1444,BITXeom!$C$9:$D$100,2,0),0)</f>
        <v>0.14390348268766998</v>
      </c>
      <c r="F1444" s="2">
        <f>F1443*(1-F$1+IF(AND(WEEKDAY($A1444)&lt;&gt;1,WEEKDAY($A1444)&lt;&gt;7),-VLOOKUP($A1444,ETF_OP_Fee!$I$5:$J$14,2,1),0))^($A1444-$A1443)*(1+1*(B1444/B1443-1))</f>
        <v>0.15781184354673347</v>
      </c>
      <c r="G1444" s="9" t="str">
        <f>IFERROR(VLOOKUP(A1444,'BITO-IV'!$A$1:$J$10000,4,0),"")</f>
        <v/>
      </c>
      <c r="I1444">
        <f>ROW()</f>
        <v>1444</v>
      </c>
      <c r="J1444" t="str">
        <f t="shared" si="11"/>
        <v/>
      </c>
      <c r="K1444" t="str">
        <f t="shared" si="10"/>
        <v/>
      </c>
      <c r="M1444" t="str">
        <f t="shared" si="12"/>
        <v/>
      </c>
      <c r="N1444">
        <f>VLOOKUP(A1444,Tbills!$B$4:$C$10000,2,1)</f>
        <v>5.5000879120875604E-2</v>
      </c>
    </row>
    <row r="1445" spans="1:14">
      <c r="A1445" s="1">
        <v>42265</v>
      </c>
      <c r="B1445">
        <f>IFERROR(VLOOKUP($A1445,'BTC-Web'!$A$2:$H$10000,2,0),"")</f>
        <v>233.520996</v>
      </c>
      <c r="C1445">
        <f>VLOOKUP(A1445,H_SPBTFDUE!$B$2:$C$5828,2,0)</f>
        <v>1.6923705689117989</v>
      </c>
      <c r="D1445" s="2">
        <f>D1444*(1-D$1+IF(AND(WEEKDAY($A1445)&lt;&gt;1,WEEKDAY($A1445)&lt;&gt;7),-VLOOKUP($A1445,ETF_OP_Fee!$G$5:$H$14,2,1),0))^($A1445-$A1444)*(1+2*(C1445/C1444-1))+IFERROR(VLOOKUP(A1445,BITXeom!$C$9:$D$100,2,0),0)</f>
        <v>0.14781808198790222</v>
      </c>
      <c r="F1445" s="2">
        <f>F1444*(1-F$1+IF(AND(WEEKDAY($A1445)&lt;&gt;1,WEEKDAY($A1445)&lt;&gt;7),-VLOOKUP($A1445,ETF_OP_Fee!$I$5:$J$14,2,1),0))^($A1445-$A1444)*(1+1*(B1445/B1444-1))</f>
        <v>0.16086983826609846</v>
      </c>
      <c r="G1445" s="9" t="str">
        <f>IFERROR(VLOOKUP(A1445,'BITO-IV'!$A$1:$J$10000,4,0),"")</f>
        <v/>
      </c>
      <c r="I1445">
        <f>ROW()</f>
        <v>1445</v>
      </c>
      <c r="J1445" t="str">
        <f t="shared" si="11"/>
        <v/>
      </c>
      <c r="K1445" t="str">
        <f t="shared" si="10"/>
        <v/>
      </c>
      <c r="M1445" t="str">
        <f t="shared" si="12"/>
        <v/>
      </c>
      <c r="N1445">
        <f>VLOOKUP(A1445,Tbills!$B$4:$C$10000,2,1)</f>
        <v>5.5000879120875604E-2</v>
      </c>
    </row>
    <row r="1446" spans="1:14">
      <c r="A1446" s="1">
        <v>42268</v>
      </c>
      <c r="B1446">
        <f>IFERROR(VLOOKUP($A1446,'BTC-Web'!$A$2:$H$10000,2,0),"")</f>
        <v>231.216995</v>
      </c>
      <c r="C1446">
        <f>VLOOKUP(A1446,H_SPBTFDUE!$B$2:$C$5828,2,0)</f>
        <v>1.6493991364723701</v>
      </c>
      <c r="D1446" s="2">
        <f>D1445*(1-D$1+IF(AND(WEEKDAY($A1446)&lt;&gt;1,WEEKDAY($A1446)&lt;&gt;7),-VLOOKUP($A1446,ETF_OP_Fee!$G$5:$H$14,2,1),0))^($A1446-$A1445)*(1+2*(C1446/C1445-1))+IFERROR(VLOOKUP(A1446,BITXeom!$C$9:$D$100,2,0),0)</f>
        <v>0.14026134511778438</v>
      </c>
      <c r="F1446" s="2">
        <f>F1445*(1-F$1+IF(AND(WEEKDAY($A1446)&lt;&gt;1,WEEKDAY($A1446)&lt;&gt;7),-VLOOKUP($A1446,ETF_OP_Fee!$I$5:$J$14,2,1),0))^($A1446-$A1445)*(1+1*(B1446/B1445-1))</f>
        <v>0.15927020255110794</v>
      </c>
      <c r="G1446" s="9" t="str">
        <f>IFERROR(VLOOKUP(A1446,'BITO-IV'!$A$1:$J$10000,4,0),"")</f>
        <v/>
      </c>
      <c r="I1446">
        <f>ROW()</f>
        <v>1446</v>
      </c>
      <c r="J1446" t="str">
        <f t="shared" si="11"/>
        <v/>
      </c>
      <c r="K1446" t="str">
        <f t="shared" si="10"/>
        <v/>
      </c>
      <c r="M1446" t="str">
        <f t="shared" si="12"/>
        <v/>
      </c>
      <c r="N1446">
        <f>VLOOKUP(A1446,Tbills!$B$4:$C$10000,2,1)</f>
        <v>5.000439560463886E-3</v>
      </c>
    </row>
    <row r="1447" spans="1:14">
      <c r="A1447" s="1">
        <v>42269</v>
      </c>
      <c r="B1447">
        <f>IFERROR(VLOOKUP($A1447,'BTC-Web'!$A$2:$H$10000,2,0),"")</f>
        <v>226.96899400000001</v>
      </c>
      <c r="C1447">
        <f>VLOOKUP(A1447,H_SPBTFDUE!$B$2:$C$5828,2,0)</f>
        <v>1.6748797355169469</v>
      </c>
      <c r="D1447" s="2">
        <f>D1446*(1-D$1+IF(AND(WEEKDAY($A1447)&lt;&gt;1,WEEKDAY($A1447)&lt;&gt;7),-VLOOKUP($A1447,ETF_OP_Fee!$G$5:$H$14,2,1),0))^($A1447-$A1446)*(1+2*(C1447/C1446-1))+IFERROR(VLOOKUP(A1447,BITXeom!$C$9:$D$100,2,0),0)</f>
        <v>0.1445777429375662</v>
      </c>
      <c r="F1447" s="2">
        <f>F1446*(1-F$1+IF(AND(WEEKDAY($A1447)&lt;&gt;1,WEEKDAY($A1447)&lt;&gt;7),-VLOOKUP($A1447,ETF_OP_Fee!$I$5:$J$14,2,1),0))^($A1447-$A1446)*(1+1*(B1447/B1446-1))</f>
        <v>0.15633996442375664</v>
      </c>
      <c r="G1447" s="9" t="str">
        <f>IFERROR(VLOOKUP(A1447,'BITO-IV'!$A$1:$J$10000,4,0),"")</f>
        <v/>
      </c>
      <c r="I1447">
        <f>ROW()</f>
        <v>1447</v>
      </c>
      <c r="J1447" t="str">
        <f t="shared" si="11"/>
        <v/>
      </c>
      <c r="K1447" t="str">
        <f t="shared" si="10"/>
        <v/>
      </c>
      <c r="M1447" t="str">
        <f t="shared" si="12"/>
        <v/>
      </c>
      <c r="N1447">
        <f>VLOOKUP(A1447,Tbills!$B$4:$C$10000,2,1)</f>
        <v>5.000439560463886E-3</v>
      </c>
    </row>
    <row r="1448" spans="1:14">
      <c r="A1448" s="1">
        <v>42270</v>
      </c>
      <c r="B1448">
        <f>IFERROR(VLOOKUP($A1448,'BTC-Web'!$A$2:$H$10000,2,0),"")</f>
        <v>230.93600499999999</v>
      </c>
      <c r="C1448">
        <f>VLOOKUP(A1448,H_SPBTFDUE!$B$2:$C$5828,2,0)</f>
        <v>1.6722632908902428</v>
      </c>
      <c r="D1448" s="2">
        <f>D1447*(1-D$1+IF(AND(WEEKDAY($A1448)&lt;&gt;1,WEEKDAY($A1448)&lt;&gt;7),-VLOOKUP($A1448,ETF_OP_Fee!$G$5:$H$14,2,1),0))^($A1448-$A1447)*(1+2*(C1448/C1447-1))+IFERROR(VLOOKUP(A1448,BITXeom!$C$9:$D$100,2,0),0)</f>
        <v>0.14410885663635281</v>
      </c>
      <c r="F1448" s="2">
        <f>F1447*(1-F$1+IF(AND(WEEKDAY($A1448)&lt;&gt;1,WEEKDAY($A1448)&lt;&gt;7),-VLOOKUP($A1448,ETF_OP_Fee!$I$5:$J$14,2,1),0))^($A1448-$A1447)*(1+1*(B1448/B1447-1))</f>
        <v>0.15906836639987224</v>
      </c>
      <c r="G1448" s="9" t="str">
        <f>IFERROR(VLOOKUP(A1448,'BITO-IV'!$A$1:$J$10000,4,0),"")</f>
        <v/>
      </c>
      <c r="I1448">
        <f>ROW()</f>
        <v>1448</v>
      </c>
      <c r="J1448" t="str">
        <f t="shared" si="11"/>
        <v/>
      </c>
      <c r="K1448" t="str">
        <f t="shared" ref="K1448:K1511" si="13">IF($A1448&gt;=$J$2,F1448*K$4,"")</f>
        <v/>
      </c>
      <c r="M1448" t="str">
        <f t="shared" si="12"/>
        <v/>
      </c>
      <c r="N1448">
        <f>VLOOKUP(A1448,Tbills!$B$4:$C$10000,2,1)</f>
        <v>5.000439560463886E-3</v>
      </c>
    </row>
    <row r="1449" spans="1:14">
      <c r="A1449" s="1">
        <v>42271</v>
      </c>
      <c r="B1449">
        <f>IFERROR(VLOOKUP($A1449,'BTC-Web'!$A$2:$H$10000,2,0),"")</f>
        <v>230.358002</v>
      </c>
      <c r="C1449">
        <f>VLOOKUP(A1449,H_SPBTFDUE!$B$2:$C$5828,2,0)</f>
        <v>1.7029135388998324</v>
      </c>
      <c r="D1449" s="2">
        <f>D1448*(1-D$1+IF(AND(WEEKDAY($A1449)&lt;&gt;1,WEEKDAY($A1449)&lt;&gt;7),-VLOOKUP($A1449,ETF_OP_Fee!$G$5:$H$14,2,1),0))^($A1449-$A1448)*(1+2*(C1449/C1448-1))+IFERROR(VLOOKUP(A1449,BITXeom!$C$9:$D$100,2,0),0)</f>
        <v>0.14937368015198133</v>
      </c>
      <c r="F1449" s="2">
        <f>F1448*(1-F$1+IF(AND(WEEKDAY($A1449)&lt;&gt;1,WEEKDAY($A1449)&lt;&gt;7),-VLOOKUP($A1449,ETF_OP_Fee!$I$5:$J$14,2,1),0))^($A1449-$A1448)*(1+1*(B1449/B1448-1))</f>
        <v>0.15866610904575926</v>
      </c>
      <c r="G1449" s="9" t="str">
        <f>IFERROR(VLOOKUP(A1449,'BITO-IV'!$A$1:$J$10000,4,0),"")</f>
        <v/>
      </c>
      <c r="I1449">
        <f>ROW()</f>
        <v>1449</v>
      </c>
      <c r="J1449" t="str">
        <f t="shared" ref="J1449:J1512" si="14">IF($A1449&gt;=$J$2,B1449*J$4,"")</f>
        <v/>
      </c>
      <c r="K1449" t="str">
        <f t="shared" si="13"/>
        <v/>
      </c>
      <c r="M1449" t="str">
        <f t="shared" ref="M1449:M1512" si="15">IF($A1449&gt;=$J$2,D1449*M$4,"")</f>
        <v/>
      </c>
      <c r="N1449">
        <f>VLOOKUP(A1449,Tbills!$B$4:$C$10000,2,1)</f>
        <v>5.000439560463886E-3</v>
      </c>
    </row>
    <row r="1450" spans="1:14">
      <c r="A1450" s="1">
        <v>42272</v>
      </c>
      <c r="B1450">
        <f>IFERROR(VLOOKUP($A1450,'BTC-Web'!$A$2:$H$10000,2,0),"")</f>
        <v>234.36199999999999</v>
      </c>
      <c r="C1450">
        <f>VLOOKUP(A1450,H_SPBTFDUE!$B$2:$C$5828,2,0)</f>
        <v>1.707192356482474</v>
      </c>
      <c r="D1450" s="2">
        <f>D1449*(1-D$1+IF(AND(WEEKDAY($A1450)&lt;&gt;1,WEEKDAY($A1450)&lt;&gt;7),-VLOOKUP($A1450,ETF_OP_Fee!$G$5:$H$14,2,1),0))^($A1450-$A1449)*(1+2*(C1450/C1449-1))+IFERROR(VLOOKUP(A1450,BITXeom!$C$9:$D$100,2,0),0)</f>
        <v>0.15010643475288232</v>
      </c>
      <c r="F1450" s="2">
        <f>F1449*(1-F$1+IF(AND(WEEKDAY($A1450)&lt;&gt;1,WEEKDAY($A1450)&lt;&gt;7),-VLOOKUP($A1450,ETF_OP_Fee!$I$5:$J$14,2,1),0))^($A1450-$A1449)*(1+1*(B1450/B1449-1))</f>
        <v>0.16141978350478073</v>
      </c>
      <c r="G1450" s="9" t="str">
        <f>IFERROR(VLOOKUP(A1450,'BITO-IV'!$A$1:$J$10000,4,0),"")</f>
        <v/>
      </c>
      <c r="I1450">
        <f>ROW()</f>
        <v>1450</v>
      </c>
      <c r="J1450" t="str">
        <f t="shared" si="14"/>
        <v/>
      </c>
      <c r="K1450" t="str">
        <f t="shared" si="13"/>
        <v/>
      </c>
      <c r="M1450" t="str">
        <f t="shared" si="15"/>
        <v/>
      </c>
      <c r="N1450">
        <f>VLOOKUP(A1450,Tbills!$B$4:$C$10000,2,1)</f>
        <v>5.000439560463886E-3</v>
      </c>
    </row>
    <row r="1451" spans="1:14">
      <c r="A1451" s="1">
        <v>42275</v>
      </c>
      <c r="B1451">
        <f>IFERROR(VLOOKUP($A1451,'BTC-Web'!$A$2:$H$10000,2,0),"")</f>
        <v>232.83599899999999</v>
      </c>
      <c r="C1451">
        <f>VLOOKUP(A1451,H_SPBTFDUE!$B$2:$C$5828,2,0)</f>
        <v>1.73603155223002</v>
      </c>
      <c r="D1451" s="2">
        <f>D1450*(1-D$1+IF(AND(WEEKDAY($A1451)&lt;&gt;1,WEEKDAY($A1451)&lt;&gt;7),-VLOOKUP($A1451,ETF_OP_Fee!$G$5:$H$14,2,1),0))^($A1451-$A1450)*(1+2*(C1451/C1450-1))+IFERROR(VLOOKUP(A1451,BITXeom!$C$9:$D$100,2,0),0)</f>
        <v>0.1551223847976414</v>
      </c>
      <c r="F1451" s="2">
        <f>F1450*(1-F$1+IF(AND(WEEKDAY($A1451)&lt;&gt;1,WEEKDAY($A1451)&lt;&gt;7),-VLOOKUP($A1451,ETF_OP_Fee!$I$5:$J$14,2,1),0))^($A1451-$A1450)*(1+1*(B1451/B1450-1))</f>
        <v>0.16035620945249621</v>
      </c>
      <c r="G1451" s="9" t="str">
        <f>IFERROR(VLOOKUP(A1451,'BITO-IV'!$A$1:$J$10000,4,0),"")</f>
        <v/>
      </c>
      <c r="I1451">
        <f>ROW()</f>
        <v>1451</v>
      </c>
      <c r="J1451" t="str">
        <f t="shared" si="14"/>
        <v/>
      </c>
      <c r="K1451" t="str">
        <f t="shared" si="13"/>
        <v/>
      </c>
      <c r="M1451" t="str">
        <f t="shared" si="15"/>
        <v/>
      </c>
      <c r="N1451">
        <f>VLOOKUP(A1451,Tbills!$B$4:$C$10000,2,1)</f>
        <v>1.5001318681335439E-2</v>
      </c>
    </row>
    <row r="1452" spans="1:14">
      <c r="A1452" s="1">
        <v>42276</v>
      </c>
      <c r="B1452">
        <f>IFERROR(VLOOKUP($A1452,'BTC-Web'!$A$2:$H$10000,2,0),"")</f>
        <v>239.016006</v>
      </c>
      <c r="C1452">
        <f>VLOOKUP(A1452,H_SPBTFDUE!$B$2:$C$5828,2,0)</f>
        <v>1.7180194182600264</v>
      </c>
      <c r="D1452" s="2">
        <f>D1451*(1-D$1+IF(AND(WEEKDAY($A1452)&lt;&gt;1,WEEKDAY($A1452)&lt;&gt;7),-VLOOKUP($A1452,ETF_OP_Fee!$G$5:$H$14,2,1),0))^($A1452-$A1451)*(1+2*(C1452/C1451-1))+IFERROR(VLOOKUP(A1452,BITXeom!$C$9:$D$100,2,0),0)</f>
        <v>0.15188534760149119</v>
      </c>
      <c r="F1452" s="2">
        <f>F1451*(1-F$1+IF(AND(WEEKDAY($A1452)&lt;&gt;1,WEEKDAY($A1452)&lt;&gt;7),-VLOOKUP($A1452,ETF_OP_Fee!$I$5:$J$14,2,1),0))^($A1452-$A1451)*(1+1*(B1452/B1451-1))</f>
        <v>0.1646081504361461</v>
      </c>
      <c r="G1452" s="9" t="str">
        <f>IFERROR(VLOOKUP(A1452,'BITO-IV'!$A$1:$J$10000,4,0),"")</f>
        <v/>
      </c>
      <c r="I1452">
        <f>ROW()</f>
        <v>1452</v>
      </c>
      <c r="J1452" t="str">
        <f t="shared" si="14"/>
        <v/>
      </c>
      <c r="K1452" t="str">
        <f t="shared" si="13"/>
        <v/>
      </c>
      <c r="M1452" t="str">
        <f t="shared" si="15"/>
        <v/>
      </c>
      <c r="N1452">
        <f>VLOOKUP(A1452,Tbills!$B$4:$C$10000,2,1)</f>
        <v>1.5001318681335439E-2</v>
      </c>
    </row>
    <row r="1453" spans="1:14">
      <c r="A1453" s="1">
        <v>42277</v>
      </c>
      <c r="B1453">
        <f>IFERROR(VLOOKUP($A1453,'BTC-Web'!$A$2:$H$10000,2,0),"")</f>
        <v>236.63999899999999</v>
      </c>
      <c r="C1453">
        <f>VLOOKUP(A1453,H_SPBTFDUE!$B$2:$C$5828,2,0)</f>
        <v>1.7132800060284934</v>
      </c>
      <c r="D1453" s="2">
        <f>D1452*(1-D$1+IF(AND(WEEKDAY($A1453)&lt;&gt;1,WEEKDAY($A1453)&lt;&gt;7),-VLOOKUP($A1453,ETF_OP_Fee!$G$5:$H$14,2,1),0))^($A1453-$A1452)*(1+2*(C1453/C1452-1))+IFERROR(VLOOKUP(A1453,BITXeom!$C$9:$D$100,2,0),0)</f>
        <v>0.15102934939967433</v>
      </c>
      <c r="F1453" s="2">
        <f>F1452*(1-F$1+IF(AND(WEEKDAY($A1453)&lt;&gt;1,WEEKDAY($A1453)&lt;&gt;7),-VLOOKUP($A1453,ETF_OP_Fee!$I$5:$J$14,2,1),0))^($A1453-$A1452)*(1+1*(B1453/B1452-1))</f>
        <v>0.16296757428334338</v>
      </c>
      <c r="G1453" s="9" t="str">
        <f>IFERROR(VLOOKUP(A1453,'BITO-IV'!$A$1:$J$10000,4,0),"")</f>
        <v/>
      </c>
      <c r="I1453">
        <f>ROW()</f>
        <v>1453</v>
      </c>
      <c r="J1453" t="str">
        <f t="shared" si="14"/>
        <v/>
      </c>
      <c r="K1453" t="str">
        <f t="shared" si="13"/>
        <v/>
      </c>
      <c r="M1453" t="str">
        <f t="shared" si="15"/>
        <v/>
      </c>
      <c r="N1453">
        <f>VLOOKUP(A1453,Tbills!$B$4:$C$10000,2,1)</f>
        <v>1.5001318681335439E-2</v>
      </c>
    </row>
    <row r="1454" spans="1:14">
      <c r="A1454" s="1">
        <v>42278</v>
      </c>
      <c r="B1454">
        <f>IFERROR(VLOOKUP($A1454,'BTC-Web'!$A$2:$H$10000,2,0),"")</f>
        <v>236.003998</v>
      </c>
      <c r="C1454">
        <f>VLOOKUP(A1454,H_SPBTFDUE!$B$2:$C$5828,2,0)</f>
        <v>1.7238991226698637</v>
      </c>
      <c r="D1454" s="2">
        <f>D1453*(1-D$1+IF(AND(WEEKDAY($A1454)&lt;&gt;1,WEEKDAY($A1454)&lt;&gt;7),-VLOOKUP($A1454,ETF_OP_Fee!$G$5:$H$14,2,1),0))^($A1454-$A1453)*(1+2*(C1454/C1453-1))+IFERROR(VLOOKUP(A1454,BITXeom!$C$9:$D$100,2,0),0)</f>
        <v>0.15288332322576048</v>
      </c>
      <c r="F1454" s="2">
        <f>F1453*(1-F$1+IF(AND(WEEKDAY($A1454)&lt;&gt;1,WEEKDAY($A1454)&lt;&gt;7),-VLOOKUP($A1454,ETF_OP_Fee!$I$5:$J$14,2,1),0))^($A1454-$A1453)*(1+1*(B1454/B1453-1))</f>
        <v>0.16252534735486143</v>
      </c>
      <c r="G1454" s="9" t="str">
        <f>IFERROR(VLOOKUP(A1454,'BITO-IV'!$A$1:$J$10000,4,0),"")</f>
        <v/>
      </c>
      <c r="I1454">
        <f>ROW()</f>
        <v>1454</v>
      </c>
      <c r="J1454" t="str">
        <f t="shared" si="14"/>
        <v/>
      </c>
      <c r="K1454" t="str">
        <f t="shared" si="13"/>
        <v/>
      </c>
      <c r="M1454" t="str">
        <f t="shared" si="15"/>
        <v/>
      </c>
      <c r="N1454">
        <f>VLOOKUP(A1454,Tbills!$B$4:$C$10000,2,1)</f>
        <v>1.5001318681335439E-2</v>
      </c>
    </row>
    <row r="1455" spans="1:14">
      <c r="A1455" s="1">
        <v>42279</v>
      </c>
      <c r="B1455">
        <f>IFERROR(VLOOKUP($A1455,'BTC-Web'!$A$2:$H$10000,2,0),"")</f>
        <v>237.26400799999999</v>
      </c>
      <c r="C1455">
        <f>VLOOKUP(A1455,H_SPBTFDUE!$B$2:$C$5828,2,0)</f>
        <v>1.7218524254598493</v>
      </c>
      <c r="D1455" s="2">
        <f>D1454*(1-D$1+IF(AND(WEEKDAY($A1455)&lt;&gt;1,WEEKDAY($A1455)&lt;&gt;7),-VLOOKUP($A1455,ETF_OP_Fee!$G$5:$H$14,2,1),0))^($A1455-$A1454)*(1+2*(C1455/C1454-1))+IFERROR(VLOOKUP(A1455,BITXeom!$C$9:$D$100,2,0),0)</f>
        <v>0.15250212505654184</v>
      </c>
      <c r="F1455" s="2">
        <f>F1454*(1-F$1+IF(AND(WEEKDAY($A1455)&lt;&gt;1,WEEKDAY($A1455)&lt;&gt;7),-VLOOKUP($A1455,ETF_OP_Fee!$I$5:$J$14,2,1),0))^($A1455-$A1454)*(1+1*(B1455/B1454-1))</f>
        <v>0.16338880692068319</v>
      </c>
      <c r="G1455" s="9" t="str">
        <f>IFERROR(VLOOKUP(A1455,'BITO-IV'!$A$1:$J$10000,4,0),"")</f>
        <v/>
      </c>
      <c r="I1455">
        <f>ROW()</f>
        <v>1455</v>
      </c>
      <c r="J1455" t="str">
        <f t="shared" si="14"/>
        <v/>
      </c>
      <c r="K1455" t="str">
        <f t="shared" si="13"/>
        <v/>
      </c>
      <c r="M1455" t="str">
        <f t="shared" si="15"/>
        <v/>
      </c>
      <c r="N1455">
        <f>VLOOKUP(A1455,Tbills!$B$4:$C$10000,2,1)</f>
        <v>1.5001318681335439E-2</v>
      </c>
    </row>
    <row r="1456" spans="1:14">
      <c r="A1456" s="1">
        <v>42282</v>
      </c>
      <c r="B1456">
        <f>IFERROR(VLOOKUP($A1456,'BTC-Web'!$A$2:$H$10000,2,0),"")</f>
        <v>238.14700300000001</v>
      </c>
      <c r="C1456">
        <f>VLOOKUP(A1456,H_SPBTFDUE!$B$2:$C$5828,2,0)</f>
        <v>1.7440854562468455</v>
      </c>
      <c r="D1456" s="2">
        <f>D1455*(1-D$1+IF(AND(WEEKDAY($A1456)&lt;&gt;1,WEEKDAY($A1456)&lt;&gt;7),-VLOOKUP($A1456,ETF_OP_Fee!$G$5:$H$14,2,1),0))^($A1456-$A1455)*(1+2*(C1456/C1455-1))+IFERROR(VLOOKUP(A1456,BITXeom!$C$9:$D$100,2,0),0)</f>
        <v>0.15638449744724564</v>
      </c>
      <c r="F1456" s="2">
        <f>F1455*(1-F$1+IF(AND(WEEKDAY($A1456)&lt;&gt;1,WEEKDAY($A1456)&lt;&gt;7),-VLOOKUP($A1456,ETF_OP_Fee!$I$5:$J$14,2,1),0))^($A1456-$A1455)*(1+1*(B1456/B1455-1))</f>
        <v>0.16398406516671893</v>
      </c>
      <c r="G1456" s="9" t="str">
        <f>IFERROR(VLOOKUP(A1456,'BITO-IV'!$A$1:$J$10000,4,0),"")</f>
        <v/>
      </c>
      <c r="I1456">
        <f>ROW()</f>
        <v>1456</v>
      </c>
      <c r="J1456" t="str">
        <f t="shared" si="14"/>
        <v/>
      </c>
      <c r="K1456" t="str">
        <f t="shared" si="13"/>
        <v/>
      </c>
      <c r="M1456" t="str">
        <f t="shared" si="15"/>
        <v/>
      </c>
      <c r="N1456">
        <f>VLOOKUP(A1456,Tbills!$B$4:$C$10000,2,1)</f>
        <v>0</v>
      </c>
    </row>
    <row r="1457" spans="1:14">
      <c r="A1457" s="1">
        <v>42283</v>
      </c>
      <c r="B1457">
        <f>IFERROR(VLOOKUP($A1457,'BTC-Web'!$A$2:$H$10000,2,0),"")</f>
        <v>240.36399800000001</v>
      </c>
      <c r="C1457">
        <f>VLOOKUP(A1457,H_SPBTFDUE!$B$2:$C$5828,2,0)</f>
        <v>1.7851053056893864</v>
      </c>
      <c r="D1457" s="2">
        <f>D1456*(1-D$1+IF(AND(WEEKDAY($A1457)&lt;&gt;1,WEEKDAY($A1457)&lt;&gt;7),-VLOOKUP($A1457,ETF_OP_Fee!$G$5:$H$14,2,1),0))^($A1457-$A1456)*(1+2*(C1457/C1456-1))+IFERROR(VLOOKUP(A1457,BITXeom!$C$9:$D$100,2,0),0)</f>
        <v>0.16372112331993152</v>
      </c>
      <c r="F1457" s="2">
        <f>F1456*(1-F$1+IF(AND(WEEKDAY($A1457)&lt;&gt;1,WEEKDAY($A1457)&lt;&gt;7),-VLOOKUP($A1457,ETF_OP_Fee!$I$5:$J$14,2,1),0))^($A1457-$A1456)*(1+1*(B1457/B1456-1))</f>
        <v>0.16550634323697561</v>
      </c>
      <c r="G1457" s="9" t="str">
        <f>IFERROR(VLOOKUP(A1457,'BITO-IV'!$A$1:$J$10000,4,0),"")</f>
        <v/>
      </c>
      <c r="I1457">
        <f>ROW()</f>
        <v>1457</v>
      </c>
      <c r="J1457" t="str">
        <f t="shared" si="14"/>
        <v/>
      </c>
      <c r="K1457" t="str">
        <f t="shared" si="13"/>
        <v/>
      </c>
      <c r="M1457" t="str">
        <f t="shared" si="15"/>
        <v/>
      </c>
      <c r="N1457">
        <f>VLOOKUP(A1457,Tbills!$B$4:$C$10000,2,1)</f>
        <v>0</v>
      </c>
    </row>
    <row r="1458" spans="1:14">
      <c r="A1458" s="1">
        <v>42284</v>
      </c>
      <c r="B1458">
        <f>IFERROR(VLOOKUP($A1458,'BTC-Web'!$A$2:$H$10000,2,0),"")</f>
        <v>246.16999799999999</v>
      </c>
      <c r="C1458">
        <f>VLOOKUP(A1458,H_SPBTFDUE!$B$2:$C$5828,2,0)</f>
        <v>1.7624636635717326</v>
      </c>
      <c r="D1458" s="2">
        <f>D1457*(1-D$1+IF(AND(WEEKDAY($A1458)&lt;&gt;1,WEEKDAY($A1458)&lt;&gt;7),-VLOOKUP($A1458,ETF_OP_Fee!$G$5:$H$14,2,1),0))^($A1458-$A1457)*(1+2*(C1458/C1457-1))+IFERROR(VLOOKUP(A1458,BITXeom!$C$9:$D$100,2,0),0)</f>
        <v>0.15954894507751272</v>
      </c>
      <c r="F1458" s="2">
        <f>F1457*(1-F$1+IF(AND(WEEKDAY($A1458)&lt;&gt;1,WEEKDAY($A1458)&lt;&gt;7),-VLOOKUP($A1458,ETF_OP_Fee!$I$5:$J$14,2,1),0))^($A1458-$A1457)*(1+1*(B1458/B1457-1))</f>
        <v>0.1694997424584965</v>
      </c>
      <c r="G1458" s="9" t="str">
        <f>IFERROR(VLOOKUP(A1458,'BITO-IV'!$A$1:$J$10000,4,0),"")</f>
        <v/>
      </c>
      <c r="I1458">
        <f>ROW()</f>
        <v>1458</v>
      </c>
      <c r="J1458" t="str">
        <f t="shared" si="14"/>
        <v/>
      </c>
      <c r="K1458" t="str">
        <f t="shared" si="13"/>
        <v/>
      </c>
      <c r="M1458" t="str">
        <f t="shared" si="15"/>
        <v/>
      </c>
      <c r="N1458">
        <f>VLOOKUP(A1458,Tbills!$B$4:$C$10000,2,1)</f>
        <v>0</v>
      </c>
    </row>
    <row r="1459" spans="1:14">
      <c r="A1459" s="1">
        <v>42285</v>
      </c>
      <c r="B1459">
        <f>IFERROR(VLOOKUP($A1459,'BTC-Web'!$A$2:$H$10000,2,0),"")</f>
        <v>243.074997</v>
      </c>
      <c r="C1459">
        <f>VLOOKUP(A1459,H_SPBTFDUE!$B$2:$C$5828,2,0)</f>
        <v>1.7574467491126096</v>
      </c>
      <c r="D1459" s="2">
        <f>D1458*(1-D$1+IF(AND(WEEKDAY($A1459)&lt;&gt;1,WEEKDAY($A1459)&lt;&gt;7),-VLOOKUP($A1459,ETF_OP_Fee!$G$5:$H$14,2,1),0))^($A1459-$A1458)*(1+2*(C1459/C1458-1))+IFERROR(VLOOKUP(A1459,BITXeom!$C$9:$D$100,2,0),0)</f>
        <v>0.1586217152879307</v>
      </c>
      <c r="F1459" s="2">
        <f>F1458*(1-F$1+IF(AND(WEEKDAY($A1459)&lt;&gt;1,WEEKDAY($A1459)&lt;&gt;7),-VLOOKUP($A1459,ETF_OP_Fee!$I$5:$J$14,2,1),0))^($A1459-$A1458)*(1+1*(B1459/B1458-1))</f>
        <v>0.16736433101371298</v>
      </c>
      <c r="G1459" s="9" t="str">
        <f>IFERROR(VLOOKUP(A1459,'BITO-IV'!$A$1:$J$10000,4,0),"")</f>
        <v/>
      </c>
      <c r="I1459">
        <f>ROW()</f>
        <v>1459</v>
      </c>
      <c r="J1459" t="str">
        <f t="shared" si="14"/>
        <v/>
      </c>
      <c r="K1459" t="str">
        <f t="shared" si="13"/>
        <v/>
      </c>
      <c r="M1459" t="str">
        <f t="shared" si="15"/>
        <v/>
      </c>
      <c r="N1459">
        <f>VLOOKUP(A1459,Tbills!$B$4:$C$10000,2,1)</f>
        <v>0</v>
      </c>
    </row>
    <row r="1460" spans="1:14">
      <c r="A1460" s="1">
        <v>42286</v>
      </c>
      <c r="B1460">
        <f>IFERROR(VLOOKUP($A1460,'BTC-Web'!$A$2:$H$10000,2,0),"")</f>
        <v>242.49800099999999</v>
      </c>
      <c r="C1460">
        <f>VLOOKUP(A1460,H_SPBTFDUE!$B$2:$C$5828,2,0)</f>
        <v>1.7690548822483771</v>
      </c>
      <c r="D1460" s="2">
        <f>D1459*(1-D$1+IF(AND(WEEKDAY($A1460)&lt;&gt;1,WEEKDAY($A1460)&lt;&gt;7),-VLOOKUP($A1460,ETF_OP_Fee!$G$5:$H$14,2,1),0))^($A1460-$A1459)*(1+2*(C1460/C1459-1))+IFERROR(VLOOKUP(A1460,BITXeom!$C$9:$D$100,2,0),0)</f>
        <v>0.16069798981173919</v>
      </c>
      <c r="F1460" s="2">
        <f>F1459*(1-F$1+IF(AND(WEEKDAY($A1460)&lt;&gt;1,WEEKDAY($A1460)&lt;&gt;7),-VLOOKUP($A1460,ETF_OP_Fee!$I$5:$J$14,2,1),0))^($A1460-$A1459)*(1+1*(B1460/B1459-1))</f>
        <v>0.16696270646950706</v>
      </c>
      <c r="G1460" s="9" t="str">
        <f>IFERROR(VLOOKUP(A1460,'BITO-IV'!$A$1:$J$10000,4,0),"")</f>
        <v/>
      </c>
      <c r="I1460">
        <f>ROW()</f>
        <v>1460</v>
      </c>
      <c r="J1460" t="str">
        <f t="shared" si="14"/>
        <v/>
      </c>
      <c r="K1460" t="str">
        <f t="shared" si="13"/>
        <v/>
      </c>
      <c r="M1460" t="str">
        <f t="shared" si="15"/>
        <v/>
      </c>
      <c r="N1460">
        <f>VLOOKUP(A1460,Tbills!$B$4:$C$10000,2,1)</f>
        <v>0</v>
      </c>
    </row>
    <row r="1461" spans="1:14">
      <c r="A1461" s="1">
        <v>42289</v>
      </c>
      <c r="B1461">
        <f>IFERROR(VLOOKUP($A1461,'BTC-Web'!$A$2:$H$10000,2,0),"")</f>
        <v>246.875</v>
      </c>
      <c r="C1461">
        <f>VLOOKUP(A1461,H_SPBTFDUE!$B$2:$C$5828,2,0)</f>
        <v>1.778847389711083</v>
      </c>
      <c r="D1461" s="2">
        <f>D1460*(1-D$1+IF(AND(WEEKDAY($A1461)&lt;&gt;1,WEEKDAY($A1461)&lt;&gt;7),-VLOOKUP($A1461,ETF_OP_Fee!$G$5:$H$14,2,1),0))^($A1461-$A1460)*(1+2*(C1461/C1460-1))+IFERROR(VLOOKUP(A1461,BITXeom!$C$9:$D$100,2,0),0)</f>
        <v>0.16241897565515581</v>
      </c>
      <c r="F1461" s="2">
        <f>F1460*(1-F$1+IF(AND(WEEKDAY($A1461)&lt;&gt;1,WEEKDAY($A1461)&lt;&gt;7),-VLOOKUP($A1461,ETF_OP_Fee!$I$5:$J$14,2,1),0))^($A1461-$A1460)*(1+1*(B1461/B1460-1))</f>
        <v>0.16996304963336301</v>
      </c>
      <c r="G1461" s="9" t="str">
        <f>IFERROR(VLOOKUP(A1461,'BITO-IV'!$A$1:$J$10000,4,0),"")</f>
        <v/>
      </c>
      <c r="I1461">
        <f>ROW()</f>
        <v>1461</v>
      </c>
      <c r="J1461" t="str">
        <f t="shared" si="14"/>
        <v/>
      </c>
      <c r="K1461" t="str">
        <f t="shared" si="13"/>
        <v/>
      </c>
      <c r="M1461" t="str">
        <f t="shared" si="15"/>
        <v/>
      </c>
      <c r="N1461">
        <f>VLOOKUP(A1461,Tbills!$B$4:$C$10000,2,1)</f>
        <v>0</v>
      </c>
    </row>
    <row r="1462" spans="1:14">
      <c r="A1462" s="1">
        <v>42290</v>
      </c>
      <c r="B1462">
        <f>IFERROR(VLOOKUP($A1462,'BTC-Web'!$A$2:$H$10000,2,0),"")</f>
        <v>245.199997</v>
      </c>
      <c r="C1462">
        <f>VLOOKUP(A1462,H_SPBTFDUE!$B$2:$C$5828,2,0)</f>
        <v>1.8091086647387387</v>
      </c>
      <c r="D1462" s="2">
        <f>D1461*(1-D$1+IF(AND(WEEKDAY($A1462)&lt;&gt;1,WEEKDAY($A1462)&lt;&gt;7),-VLOOKUP($A1462,ETF_OP_Fee!$G$5:$H$14,2,1),0))^($A1462-$A1461)*(1+2*(C1462/C1461-1))+IFERROR(VLOOKUP(A1462,BITXeom!$C$9:$D$100,2,0),0)</f>
        <v>0.16792501645307692</v>
      </c>
      <c r="F1462" s="2">
        <f>F1461*(1-F$1+IF(AND(WEEKDAY($A1462)&lt;&gt;1,WEEKDAY($A1462)&lt;&gt;7),-VLOOKUP($A1462,ETF_OP_Fee!$I$5:$J$14,2,1),0))^($A1462-$A1461)*(1+1*(B1462/B1461-1))</f>
        <v>0.16880548686586952</v>
      </c>
      <c r="G1462" s="9" t="str">
        <f>IFERROR(VLOOKUP(A1462,'BITO-IV'!$A$1:$J$10000,4,0),"")</f>
        <v/>
      </c>
      <c r="I1462">
        <f>ROW()</f>
        <v>1462</v>
      </c>
      <c r="J1462" t="str">
        <f t="shared" si="14"/>
        <v/>
      </c>
      <c r="K1462" t="str">
        <f t="shared" si="13"/>
        <v/>
      </c>
      <c r="M1462" t="str">
        <f t="shared" si="15"/>
        <v/>
      </c>
      <c r="N1462">
        <f>VLOOKUP(A1462,Tbills!$B$4:$C$10000,2,1)</f>
        <v>0</v>
      </c>
    </row>
    <row r="1463" spans="1:14">
      <c r="A1463" s="1">
        <v>42291</v>
      </c>
      <c r="B1463">
        <f>IFERROR(VLOOKUP($A1463,'BTC-Web'!$A$2:$H$10000,2,0),"")</f>
        <v>249.49299600000001</v>
      </c>
      <c r="C1463">
        <f>VLOOKUP(A1463,H_SPBTFDUE!$B$2:$C$5828,2,0)</f>
        <v>1.8268994177791722</v>
      </c>
      <c r="D1463" s="2">
        <f>D1462*(1-D$1+IF(AND(WEEKDAY($A1463)&lt;&gt;1,WEEKDAY($A1463)&lt;&gt;7),-VLOOKUP($A1463,ETF_OP_Fee!$G$5:$H$14,2,1),0))^($A1463-$A1462)*(1+2*(C1463/C1462-1))+IFERROR(VLOOKUP(A1463,BITXeom!$C$9:$D$100,2,0),0)</f>
        <v>0.17120735507634102</v>
      </c>
      <c r="F1463" s="2">
        <f>F1462*(1-F$1+IF(AND(WEEKDAY($A1463)&lt;&gt;1,WEEKDAY($A1463)&lt;&gt;7),-VLOOKUP($A1463,ETF_OP_Fee!$I$5:$J$14,2,1),0))^($A1463-$A1462)*(1+1*(B1463/B1462-1))</f>
        <v>0.17175648862301626</v>
      </c>
      <c r="G1463" s="9" t="str">
        <f>IFERROR(VLOOKUP(A1463,'BITO-IV'!$A$1:$J$10000,4,0),"")</f>
        <v/>
      </c>
      <c r="I1463">
        <f>ROW()</f>
        <v>1463</v>
      </c>
      <c r="J1463" t="str">
        <f t="shared" si="14"/>
        <v/>
      </c>
      <c r="K1463" t="str">
        <f t="shared" si="13"/>
        <v/>
      </c>
      <c r="M1463" t="str">
        <f t="shared" si="15"/>
        <v/>
      </c>
      <c r="N1463">
        <f>VLOOKUP(A1463,Tbills!$B$4:$C$10000,2,1)</f>
        <v>0</v>
      </c>
    </row>
    <row r="1464" spans="1:14">
      <c r="A1464" s="1">
        <v>42292</v>
      </c>
      <c r="B1464">
        <f>IFERROR(VLOOKUP($A1464,'BTC-Web'!$A$2:$H$10000,2,0),"")</f>
        <v>252.10699500000001</v>
      </c>
      <c r="C1464">
        <f>VLOOKUP(A1464,H_SPBTFDUE!$B$2:$C$5828,2,0)</f>
        <v>1.8435988323007306</v>
      </c>
      <c r="D1464" s="2">
        <f>D1463*(1-D$1+IF(AND(WEEKDAY($A1464)&lt;&gt;1,WEEKDAY($A1464)&lt;&gt;7),-VLOOKUP($A1464,ETF_OP_Fee!$G$5:$H$14,2,1),0))^($A1464-$A1463)*(1+2*(C1464/C1463-1))+IFERROR(VLOOKUP(A1464,BITXeom!$C$9:$D$100,2,0),0)</f>
        <v>0.17431653957598325</v>
      </c>
      <c r="F1464" s="2">
        <f>F1463*(1-F$1+IF(AND(WEEKDAY($A1464)&lt;&gt;1,WEEKDAY($A1464)&lt;&gt;7),-VLOOKUP($A1464,ETF_OP_Fee!$I$5:$J$14,2,1),0))^($A1464-$A1463)*(1+1*(B1464/B1463-1))</f>
        <v>0.17355150605451677</v>
      </c>
      <c r="G1464" s="9" t="str">
        <f>IFERROR(VLOOKUP(A1464,'BITO-IV'!$A$1:$J$10000,4,0),"")</f>
        <v/>
      </c>
      <c r="I1464">
        <f>ROW()</f>
        <v>1464</v>
      </c>
      <c r="J1464" t="str">
        <f t="shared" si="14"/>
        <v/>
      </c>
      <c r="K1464" t="str">
        <f t="shared" si="13"/>
        <v/>
      </c>
      <c r="M1464" t="str">
        <f t="shared" si="15"/>
        <v/>
      </c>
      <c r="N1464">
        <f>VLOOKUP(A1464,Tbills!$B$4:$C$10000,2,1)</f>
        <v>0</v>
      </c>
    </row>
    <row r="1465" spans="1:14">
      <c r="A1465" s="1">
        <v>42293</v>
      </c>
      <c r="B1465">
        <f>IFERROR(VLOOKUP($A1465,'BTC-Web'!$A$2:$H$10000,2,0),"")</f>
        <v>254.29600500000001</v>
      </c>
      <c r="C1465">
        <f>VLOOKUP(A1465,H_SPBTFDUE!$B$2:$C$5828,2,0)</f>
        <v>1.9053694700522141</v>
      </c>
      <c r="D1465" s="2">
        <f>D1464*(1-D$1+IF(AND(WEEKDAY($A1465)&lt;&gt;1,WEEKDAY($A1465)&lt;&gt;7),-VLOOKUP($A1465,ETF_OP_Fee!$G$5:$H$14,2,1),0))^($A1465-$A1464)*(1+2*(C1465/C1464-1))+IFERROR(VLOOKUP(A1465,BITXeom!$C$9:$D$100,2,0),0)</f>
        <v>0.18597548646664402</v>
      </c>
      <c r="F1465" s="2">
        <f>F1464*(1-F$1+IF(AND(WEEKDAY($A1465)&lt;&gt;1,WEEKDAY($A1465)&lt;&gt;7),-VLOOKUP($A1465,ETF_OP_Fee!$I$5:$J$14,2,1),0))^($A1465-$A1464)*(1+1*(B1465/B1464-1))</f>
        <v>0.17505387334627601</v>
      </c>
      <c r="G1465" s="9" t="str">
        <f>IFERROR(VLOOKUP(A1465,'BITO-IV'!$A$1:$J$10000,4,0),"")</f>
        <v/>
      </c>
      <c r="I1465">
        <f>ROW()</f>
        <v>1465</v>
      </c>
      <c r="J1465" t="str">
        <f t="shared" si="14"/>
        <v/>
      </c>
      <c r="K1465" t="str">
        <f t="shared" si="13"/>
        <v/>
      </c>
      <c r="M1465" t="str">
        <f t="shared" si="15"/>
        <v/>
      </c>
      <c r="N1465">
        <f>VLOOKUP(A1465,Tbills!$B$4:$C$10000,2,1)</f>
        <v>0</v>
      </c>
    </row>
    <row r="1466" spans="1:14">
      <c r="A1466" s="1">
        <v>42296</v>
      </c>
      <c r="B1466">
        <f>IFERROR(VLOOKUP($A1466,'BTC-Web'!$A$2:$H$10000,2,0),"")</f>
        <v>261.86099200000001</v>
      </c>
      <c r="C1466">
        <f>VLOOKUP(A1466,H_SPBTFDUE!$B$2:$C$5828,2,0)</f>
        <v>1.9092779057703897</v>
      </c>
      <c r="D1466" s="2">
        <f>D1465*(1-D$1+IF(AND(WEEKDAY($A1466)&lt;&gt;1,WEEKDAY($A1466)&lt;&gt;7),-VLOOKUP($A1466,ETF_OP_Fee!$G$5:$H$14,2,1),0))^($A1466-$A1465)*(1+2*(C1466/C1465-1))+IFERROR(VLOOKUP(A1466,BITXeom!$C$9:$D$100,2,0),0)</f>
        <v>0.18667170255738785</v>
      </c>
      <c r="F1466" s="2">
        <f>F1465*(1-F$1+IF(AND(WEEKDAY($A1466)&lt;&gt;1,WEEKDAY($A1466)&lt;&gt;7),-VLOOKUP($A1466,ETF_OP_Fee!$I$5:$J$14,2,1),0))^($A1466-$A1465)*(1+1*(B1466/B1465-1))</f>
        <v>0.18024743153354247</v>
      </c>
      <c r="G1466" s="9" t="str">
        <f>IFERROR(VLOOKUP(A1466,'BITO-IV'!$A$1:$J$10000,4,0),"")</f>
        <v/>
      </c>
      <c r="I1466">
        <f>ROW()</f>
        <v>1466</v>
      </c>
      <c r="J1466" t="str">
        <f t="shared" si="14"/>
        <v/>
      </c>
      <c r="K1466" t="str">
        <f t="shared" si="13"/>
        <v/>
      </c>
      <c r="M1466" t="str">
        <f t="shared" si="15"/>
        <v/>
      </c>
      <c r="N1466">
        <f>VLOOKUP(A1466,Tbills!$B$4:$C$10000,2,1)</f>
        <v>1.5001318681335439E-2</v>
      </c>
    </row>
    <row r="1467" spans="1:14">
      <c r="A1467" s="1">
        <v>42297</v>
      </c>
      <c r="B1467">
        <f>IFERROR(VLOOKUP($A1467,'BTC-Web'!$A$2:$H$10000,2,0),"")</f>
        <v>263.57199100000003</v>
      </c>
      <c r="C1467">
        <f>VLOOKUP(A1467,H_SPBTFDUE!$B$2:$C$5828,2,0)</f>
        <v>1.9527425275144399</v>
      </c>
      <c r="D1467" s="2">
        <f>D1466*(1-D$1+IF(AND(WEEKDAY($A1467)&lt;&gt;1,WEEKDAY($A1467)&lt;&gt;7),-VLOOKUP($A1467,ETF_OP_Fee!$G$5:$H$14,2,1),0))^($A1467-$A1466)*(1+2*(C1467/C1466-1))+IFERROR(VLOOKUP(A1467,BITXeom!$C$9:$D$100,2,0),0)</f>
        <v>0.19514758753161601</v>
      </c>
      <c r="F1467" s="2">
        <f>F1466*(1-F$1+IF(AND(WEEKDAY($A1467)&lt;&gt;1,WEEKDAY($A1467)&lt;&gt;7),-VLOOKUP($A1467,ETF_OP_Fee!$I$5:$J$14,2,1),0))^($A1467-$A1466)*(1+1*(B1467/B1466-1))</f>
        <v>0.18142044572947963</v>
      </c>
      <c r="G1467" s="9" t="str">
        <f>IFERROR(VLOOKUP(A1467,'BITO-IV'!$A$1:$J$10000,4,0),"")</f>
        <v/>
      </c>
      <c r="I1467">
        <f>ROW()</f>
        <v>1467</v>
      </c>
      <c r="J1467" t="str">
        <f t="shared" si="14"/>
        <v/>
      </c>
      <c r="K1467" t="str">
        <f t="shared" si="13"/>
        <v/>
      </c>
      <c r="M1467" t="str">
        <f t="shared" si="15"/>
        <v/>
      </c>
      <c r="N1467">
        <f>VLOOKUP(A1467,Tbills!$B$4:$C$10000,2,1)</f>
        <v>1.5001318681335439E-2</v>
      </c>
    </row>
    <row r="1468" spans="1:14">
      <c r="A1468" s="1">
        <v>42298</v>
      </c>
      <c r="B1468">
        <f>IFERROR(VLOOKUP($A1468,'BTC-Web'!$A$2:$H$10000,2,0),"")</f>
        <v>269.30599999999998</v>
      </c>
      <c r="C1468">
        <f>VLOOKUP(A1468,H_SPBTFDUE!$B$2:$C$5828,2,0)</f>
        <v>1.929403941165144</v>
      </c>
      <c r="D1468" s="2">
        <f>D1467*(1-D$1+IF(AND(WEEKDAY($A1468)&lt;&gt;1,WEEKDAY($A1468)&lt;&gt;7),-VLOOKUP($A1468,ETF_OP_Fee!$G$5:$H$14,2,1),0))^($A1468-$A1467)*(1+2*(C1468/C1467-1))+IFERROR(VLOOKUP(A1468,BITXeom!$C$9:$D$100,2,0),0)</f>
        <v>0.19046019660385424</v>
      </c>
      <c r="F1468" s="2">
        <f>F1467*(1-F$1+IF(AND(WEEKDAY($A1468)&lt;&gt;1,WEEKDAY($A1468)&lt;&gt;7),-VLOOKUP($A1468,ETF_OP_Fee!$I$5:$J$14,2,1),0))^($A1468-$A1467)*(1+1*(B1468/B1467-1))</f>
        <v>0.18536242313046061</v>
      </c>
      <c r="G1468" s="9" t="str">
        <f>IFERROR(VLOOKUP(A1468,'BITO-IV'!$A$1:$J$10000,4,0),"")</f>
        <v/>
      </c>
      <c r="I1468">
        <f>ROW()</f>
        <v>1468</v>
      </c>
      <c r="J1468" t="str">
        <f t="shared" si="14"/>
        <v/>
      </c>
      <c r="K1468" t="str">
        <f t="shared" si="13"/>
        <v/>
      </c>
      <c r="M1468" t="str">
        <f t="shared" si="15"/>
        <v/>
      </c>
      <c r="N1468">
        <f>VLOOKUP(A1468,Tbills!$B$4:$C$10000,2,1)</f>
        <v>1.5001318681335439E-2</v>
      </c>
    </row>
    <row r="1469" spans="1:14">
      <c r="A1469" s="1">
        <v>42299</v>
      </c>
      <c r="B1469">
        <f>IFERROR(VLOOKUP($A1469,'BTC-Web'!$A$2:$H$10000,2,0),"")</f>
        <v>266.49600199999998</v>
      </c>
      <c r="C1469">
        <f>VLOOKUP(A1469,H_SPBTFDUE!$B$2:$C$5828,2,0)</f>
        <v>1.9853562092474712</v>
      </c>
      <c r="D1469" s="2">
        <f>D1468*(1-D$1+IF(AND(WEEKDAY($A1469)&lt;&gt;1,WEEKDAY($A1469)&lt;&gt;7),-VLOOKUP($A1469,ETF_OP_Fee!$G$5:$H$14,2,1),0))^($A1469-$A1468)*(1+2*(C1469/C1468-1))+IFERROR(VLOOKUP(A1469,BITXeom!$C$9:$D$100,2,0),0)</f>
        <v>0.20148278471780928</v>
      </c>
      <c r="F1469" s="2">
        <f>F1468*(1-F$1+IF(AND(WEEKDAY($A1469)&lt;&gt;1,WEEKDAY($A1469)&lt;&gt;7),-VLOOKUP($A1469,ETF_OP_Fee!$I$5:$J$14,2,1),0))^($A1469-$A1468)*(1+1*(B1469/B1468-1))</f>
        <v>0.18342353670159206</v>
      </c>
      <c r="G1469" s="9" t="str">
        <f>IFERROR(VLOOKUP(A1469,'BITO-IV'!$A$1:$J$10000,4,0),"")</f>
        <v/>
      </c>
      <c r="I1469">
        <f>ROW()</f>
        <v>1469</v>
      </c>
      <c r="J1469" t="str">
        <f t="shared" si="14"/>
        <v/>
      </c>
      <c r="K1469" t="str">
        <f t="shared" si="13"/>
        <v/>
      </c>
      <c r="M1469" t="str">
        <f t="shared" si="15"/>
        <v/>
      </c>
      <c r="N1469">
        <f>VLOOKUP(A1469,Tbills!$B$4:$C$10000,2,1)</f>
        <v>1.5001318681335439E-2</v>
      </c>
    </row>
    <row r="1470" spans="1:14">
      <c r="A1470" s="1">
        <v>42300</v>
      </c>
      <c r="B1470">
        <f>IFERROR(VLOOKUP($A1470,'BTC-Web'!$A$2:$H$10000,2,0),"")</f>
        <v>273.64898699999998</v>
      </c>
      <c r="C1470">
        <f>VLOOKUP(A1470,H_SPBTFDUE!$B$2:$C$5828,2,0)</f>
        <v>2.0030559999937294</v>
      </c>
      <c r="D1470" s="2">
        <f>D1469*(1-D$1+IF(AND(WEEKDAY($A1470)&lt;&gt;1,WEEKDAY($A1470)&lt;&gt;7),-VLOOKUP($A1470,ETF_OP_Fee!$G$5:$H$14,2,1),0))^($A1470-$A1469)*(1+2*(C1470/C1469-1))+IFERROR(VLOOKUP(A1470,BITXeom!$C$9:$D$100,2,0),0)</f>
        <v>0.2050508513273534</v>
      </c>
      <c r="F1470" s="2">
        <f>F1469*(1-F$1+IF(AND(WEEKDAY($A1470)&lt;&gt;1,WEEKDAY($A1470)&lt;&gt;7),-VLOOKUP($A1470,ETF_OP_Fee!$I$5:$J$14,2,1),0))^($A1470-$A1469)*(1+1*(B1470/B1469-1))</f>
        <v>0.18834188214158956</v>
      </c>
      <c r="G1470" s="9" t="str">
        <f>IFERROR(VLOOKUP(A1470,'BITO-IV'!$A$1:$J$10000,4,0),"")</f>
        <v/>
      </c>
      <c r="I1470">
        <f>ROW()</f>
        <v>1470</v>
      </c>
      <c r="J1470" t="str">
        <f t="shared" si="14"/>
        <v/>
      </c>
      <c r="K1470" t="str">
        <f t="shared" si="13"/>
        <v/>
      </c>
      <c r="M1470" t="str">
        <f t="shared" si="15"/>
        <v/>
      </c>
      <c r="N1470">
        <f>VLOOKUP(A1470,Tbills!$B$4:$C$10000,2,1)</f>
        <v>1.5001318681335439E-2</v>
      </c>
    </row>
    <row r="1471" spans="1:14">
      <c r="A1471" s="1">
        <v>42303</v>
      </c>
      <c r="B1471">
        <f>IFERROR(VLOOKUP($A1471,'BTC-Web'!$A$2:$H$10000,2,0),"")</f>
        <v>283.62799100000001</v>
      </c>
      <c r="C1471">
        <f>VLOOKUP(A1471,H_SPBTFDUE!$B$2:$C$5828,2,0)</f>
        <v>2.0666163494777763</v>
      </c>
      <c r="D1471" s="2">
        <f>D1470*(1-D$1+IF(AND(WEEKDAY($A1471)&lt;&gt;1,WEEKDAY($A1471)&lt;&gt;7),-VLOOKUP($A1471,ETF_OP_Fee!$G$5:$H$14,2,1),0))^($A1471-$A1470)*(1+2*(C1471/C1470-1))+IFERROR(VLOOKUP(A1471,BITXeom!$C$9:$D$100,2,0),0)</f>
        <v>0.21798611481835478</v>
      </c>
      <c r="F1471" s="2">
        <f>F1470*(1-F$1+IF(AND(WEEKDAY($A1471)&lt;&gt;1,WEEKDAY($A1471)&lt;&gt;7),-VLOOKUP($A1471,ETF_OP_Fee!$I$5:$J$14,2,1),0))^($A1471-$A1470)*(1+1*(B1471/B1470-1))</f>
        <v>0.19519479780358548</v>
      </c>
      <c r="G1471" s="9" t="str">
        <f>IFERROR(VLOOKUP(A1471,'BITO-IV'!$A$1:$J$10000,4,0),"")</f>
        <v/>
      </c>
      <c r="I1471">
        <f>ROW()</f>
        <v>1471</v>
      </c>
      <c r="J1471" t="str">
        <f t="shared" si="14"/>
        <v/>
      </c>
      <c r="K1471" t="str">
        <f t="shared" si="13"/>
        <v/>
      </c>
      <c r="M1471" t="str">
        <f t="shared" si="15"/>
        <v/>
      </c>
      <c r="N1471">
        <f>VLOOKUP(A1471,Tbills!$B$4:$C$10000,2,1)</f>
        <v>2.0001758241743106E-2</v>
      </c>
    </row>
    <row r="1472" spans="1:14">
      <c r="A1472" s="1">
        <v>42304</v>
      </c>
      <c r="B1472">
        <f>IFERROR(VLOOKUP($A1472,'BTC-Web'!$A$2:$H$10000,2,0),"")</f>
        <v>285.18099999999998</v>
      </c>
      <c r="C1472">
        <f>VLOOKUP(A1472,H_SPBTFDUE!$B$2:$C$5828,2,0)</f>
        <v>2.1278741076084118</v>
      </c>
      <c r="D1472" s="2">
        <f>D1471*(1-D$1+IF(AND(WEEKDAY($A1472)&lt;&gt;1,WEEKDAY($A1472)&lt;&gt;7),-VLOOKUP($A1472,ETF_OP_Fee!$G$5:$H$14,2,1),0))^($A1472-$A1471)*(1+2*(C1472/C1471-1))+IFERROR(VLOOKUP(A1472,BITXeom!$C$9:$D$100,2,0),0)</f>
        <v>0.23088149793043125</v>
      </c>
      <c r="F1472" s="2">
        <f>F1471*(1-F$1+IF(AND(WEEKDAY($A1472)&lt;&gt;1,WEEKDAY($A1472)&lt;&gt;7),-VLOOKUP($A1472,ETF_OP_Fee!$I$5:$J$14,2,1),0))^($A1472-$A1471)*(1+1*(B1472/B1471-1))</f>
        <v>0.19625848139683136</v>
      </c>
      <c r="G1472" s="9" t="str">
        <f>IFERROR(VLOOKUP(A1472,'BITO-IV'!$A$1:$J$10000,4,0),"")</f>
        <v/>
      </c>
      <c r="I1472">
        <f>ROW()</f>
        <v>1472</v>
      </c>
      <c r="J1472" t="str">
        <f t="shared" si="14"/>
        <v/>
      </c>
      <c r="K1472" t="str">
        <f t="shared" si="13"/>
        <v/>
      </c>
      <c r="M1472" t="str">
        <f t="shared" si="15"/>
        <v/>
      </c>
      <c r="N1472">
        <f>VLOOKUP(A1472,Tbills!$B$4:$C$10000,2,1)</f>
        <v>2.0001758241743106E-2</v>
      </c>
    </row>
    <row r="1473" spans="1:14">
      <c r="A1473" s="1">
        <v>42305</v>
      </c>
      <c r="B1473">
        <f>IFERROR(VLOOKUP($A1473,'BTC-Web'!$A$2:$H$10000,2,0),"")</f>
        <v>293.70300300000002</v>
      </c>
      <c r="C1473">
        <f>VLOOKUP(A1473,H_SPBTFDUE!$B$2:$C$5828,2,0)</f>
        <v>2.2060815371553297</v>
      </c>
      <c r="D1473" s="2">
        <f>D1472*(1-D$1+IF(AND(WEEKDAY($A1473)&lt;&gt;1,WEEKDAY($A1473)&lt;&gt;7),-VLOOKUP($A1473,ETF_OP_Fee!$G$5:$H$14,2,1),0))^($A1473-$A1472)*(1+2*(C1473/C1472-1))+IFERROR(VLOOKUP(A1473,BITXeom!$C$9:$D$100,2,0),0)</f>
        <v>0.24782349760501721</v>
      </c>
      <c r="F1473" s="2">
        <f>F1472*(1-F$1+IF(AND(WEEKDAY($A1473)&lt;&gt;1,WEEKDAY($A1473)&lt;&gt;7),-VLOOKUP($A1473,ETF_OP_Fee!$I$5:$J$14,2,1),0))^($A1473-$A1472)*(1+1*(B1473/B1472-1))</f>
        <v>0.20211797099703382</v>
      </c>
      <c r="G1473" s="9" t="str">
        <f>IFERROR(VLOOKUP(A1473,'BITO-IV'!$A$1:$J$10000,4,0),"")</f>
        <v/>
      </c>
      <c r="I1473">
        <f>ROW()</f>
        <v>1473</v>
      </c>
      <c r="J1473" t="str">
        <f t="shared" si="14"/>
        <v/>
      </c>
      <c r="K1473" t="str">
        <f t="shared" si="13"/>
        <v/>
      </c>
      <c r="M1473" t="str">
        <f t="shared" si="15"/>
        <v/>
      </c>
      <c r="N1473">
        <f>VLOOKUP(A1473,Tbills!$B$4:$C$10000,2,1)</f>
        <v>2.0001758241743106E-2</v>
      </c>
    </row>
    <row r="1474" spans="1:14">
      <c r="A1474" s="1">
        <v>42306</v>
      </c>
      <c r="B1474">
        <f>IFERROR(VLOOKUP($A1474,'BTC-Web'!$A$2:$H$10000,2,0),"")</f>
        <v>304.324005</v>
      </c>
      <c r="C1474">
        <f>VLOOKUP(A1474,H_SPBTFDUE!$B$2:$C$5828,2,0)</f>
        <v>2.272735278090543</v>
      </c>
      <c r="D1474" s="2">
        <f>D1473*(1-D$1+IF(AND(WEEKDAY($A1474)&lt;&gt;1,WEEKDAY($A1474)&lt;&gt;7),-VLOOKUP($A1474,ETF_OP_Fee!$G$5:$H$14,2,1),0))^($A1474-$A1473)*(1+2*(C1474/C1473-1))+IFERROR(VLOOKUP(A1474,BITXeom!$C$9:$D$100,2,0),0)</f>
        <v>0.26276747483430368</v>
      </c>
      <c r="F1474" s="2">
        <f>F1473*(1-F$1+IF(AND(WEEKDAY($A1474)&lt;&gt;1,WEEKDAY($A1474)&lt;&gt;7),-VLOOKUP($A1474,ETF_OP_Fee!$I$5:$J$14,2,1),0))^($A1474-$A1473)*(1+1*(B1474/B1473-1))</f>
        <v>0.20942158867879423</v>
      </c>
      <c r="G1474" s="9" t="str">
        <f>IFERROR(VLOOKUP(A1474,'BITO-IV'!$A$1:$J$10000,4,0),"")</f>
        <v/>
      </c>
      <c r="I1474">
        <f>ROW()</f>
        <v>1474</v>
      </c>
      <c r="J1474" t="str">
        <f t="shared" si="14"/>
        <v/>
      </c>
      <c r="K1474" t="str">
        <f t="shared" si="13"/>
        <v/>
      </c>
      <c r="M1474" t="str">
        <f t="shared" si="15"/>
        <v/>
      </c>
      <c r="N1474">
        <f>VLOOKUP(A1474,Tbills!$B$4:$C$10000,2,1)</f>
        <v>2.0001758241743106E-2</v>
      </c>
    </row>
    <row r="1475" spans="1:14">
      <c r="A1475" s="1">
        <v>42307</v>
      </c>
      <c r="B1475">
        <f>IFERROR(VLOOKUP($A1475,'BTC-Web'!$A$2:$H$10000,2,0),"")</f>
        <v>313.942993</v>
      </c>
      <c r="C1475">
        <f>VLOOKUP(A1475,H_SPBTFDUE!$B$2:$C$5828,2,0)</f>
        <v>2.3750238145651346</v>
      </c>
      <c r="D1475" s="2">
        <f>D1474*(1-D$1+IF(AND(WEEKDAY($A1475)&lt;&gt;1,WEEKDAY($A1475)&lt;&gt;7),-VLOOKUP($A1475,ETF_OP_Fee!$G$5:$H$14,2,1),0))^($A1475-$A1474)*(1+2*(C1475/C1474-1))+IFERROR(VLOOKUP(A1475,BITXeom!$C$9:$D$100,2,0),0)</f>
        <v>0.28638598490243949</v>
      </c>
      <c r="F1475" s="2">
        <f>F1474*(1-F$1+IF(AND(WEEKDAY($A1475)&lt;&gt;1,WEEKDAY($A1475)&lt;&gt;7),-VLOOKUP($A1475,ETF_OP_Fee!$I$5:$J$14,2,1),0))^($A1475-$A1474)*(1+1*(B1475/B1474-1))</f>
        <v>0.2160353046744182</v>
      </c>
      <c r="G1475" s="9" t="str">
        <f>IFERROR(VLOOKUP(A1475,'BITO-IV'!$A$1:$J$10000,4,0),"")</f>
        <v/>
      </c>
      <c r="I1475">
        <f>ROW()</f>
        <v>1475</v>
      </c>
      <c r="J1475" t="str">
        <f t="shared" si="14"/>
        <v/>
      </c>
      <c r="K1475" t="str">
        <f t="shared" si="13"/>
        <v/>
      </c>
      <c r="M1475" t="str">
        <f t="shared" si="15"/>
        <v/>
      </c>
      <c r="N1475">
        <f>VLOOKUP(A1475,Tbills!$B$4:$C$10000,2,1)</f>
        <v>2.0001758241743106E-2</v>
      </c>
    </row>
    <row r="1476" spans="1:14">
      <c r="A1476" s="1">
        <v>42310</v>
      </c>
      <c r="B1476">
        <f>IFERROR(VLOOKUP($A1476,'BTC-Web'!$A$2:$H$10000,2,0),"")</f>
        <v>325.94198599999999</v>
      </c>
      <c r="C1476">
        <f>VLOOKUP(A1476,H_SPBTFDUE!$B$2:$C$5828,2,0)</f>
        <v>2.6149628853324329</v>
      </c>
      <c r="D1476" s="2">
        <f>D1475*(1-D$1+IF(AND(WEEKDAY($A1476)&lt;&gt;1,WEEKDAY($A1476)&lt;&gt;7),-VLOOKUP($A1476,ETF_OP_Fee!$G$5:$H$14,2,1),0))^($A1476-$A1475)*(1+2*(C1476/C1475-1))+IFERROR(VLOOKUP(A1476,BITXeom!$C$9:$D$100,2,0),0)</f>
        <v>0.34412775860383099</v>
      </c>
      <c r="F1476" s="2">
        <f>F1475*(1-F$1+IF(AND(WEEKDAY($A1476)&lt;&gt;1,WEEKDAY($A1476)&lt;&gt;7),-VLOOKUP($A1476,ETF_OP_Fee!$I$5:$J$14,2,1),0))^($A1476-$A1475)*(1+1*(B1476/B1475-1))</f>
        <v>0.22427472442143803</v>
      </c>
      <c r="G1476" s="9" t="str">
        <f>IFERROR(VLOOKUP(A1476,'BITO-IV'!$A$1:$J$10000,4,0),"")</f>
        <v/>
      </c>
      <c r="I1476">
        <f>ROW()</f>
        <v>1476</v>
      </c>
      <c r="J1476" t="str">
        <f t="shared" si="14"/>
        <v/>
      </c>
      <c r="K1476" t="str">
        <f t="shared" si="13"/>
        <v/>
      </c>
      <c r="M1476" t="str">
        <f t="shared" si="15"/>
        <v/>
      </c>
      <c r="N1476">
        <f>VLOOKUP(A1476,Tbills!$B$4:$C$10000,2,1)</f>
        <v>0.11000175824175121</v>
      </c>
    </row>
    <row r="1477" spans="1:14">
      <c r="A1477" s="1">
        <v>42311</v>
      </c>
      <c r="B1477">
        <f>IFERROR(VLOOKUP($A1477,'BTC-Web'!$A$2:$H$10000,2,0),"")</f>
        <v>361.87298600000003</v>
      </c>
      <c r="C1477">
        <f>VLOOKUP(A1477,H_SPBTFDUE!$B$2:$C$5828,2,0)</f>
        <v>2.9204016999510194</v>
      </c>
      <c r="D1477" s="2">
        <f>D1476*(1-D$1+IF(AND(WEEKDAY($A1477)&lt;&gt;1,WEEKDAY($A1477)&lt;&gt;7),-VLOOKUP($A1477,ETF_OP_Fee!$G$5:$H$14,2,1),0))^($A1477-$A1476)*(1+2*(C1477/C1476-1))+IFERROR(VLOOKUP(A1477,BITXeom!$C$9:$D$100,2,0),0)</f>
        <v>0.42446834422709301</v>
      </c>
      <c r="F1477" s="2">
        <f>F1476*(1-F$1+IF(AND(WEEKDAY($A1477)&lt;&gt;1,WEEKDAY($A1477)&lt;&gt;7),-VLOOKUP($A1477,ETF_OP_Fee!$I$5:$J$14,2,1),0))^($A1477-$A1476)*(1+1*(B1477/B1476-1))</f>
        <v>0.24899170815664778</v>
      </c>
      <c r="G1477" s="9" t="str">
        <f>IFERROR(VLOOKUP(A1477,'BITO-IV'!$A$1:$J$10000,4,0),"")</f>
        <v/>
      </c>
      <c r="I1477">
        <f>ROW()</f>
        <v>1477</v>
      </c>
      <c r="J1477" t="str">
        <f t="shared" si="14"/>
        <v/>
      </c>
      <c r="K1477" t="str">
        <f t="shared" si="13"/>
        <v/>
      </c>
      <c r="M1477" t="str">
        <f t="shared" si="15"/>
        <v/>
      </c>
      <c r="N1477">
        <f>VLOOKUP(A1477,Tbills!$B$4:$C$10000,2,1)</f>
        <v>0.11000175824175121</v>
      </c>
    </row>
    <row r="1478" spans="1:14">
      <c r="A1478" s="1">
        <v>42312</v>
      </c>
      <c r="B1478">
        <f>IFERROR(VLOOKUP($A1478,'BTC-Web'!$A$2:$H$10000,2,0),"")</f>
        <v>403.66400099999998</v>
      </c>
      <c r="C1478">
        <f>VLOOKUP(A1478,H_SPBTFDUE!$B$2:$C$5828,2,0)</f>
        <v>2.9790518555933647</v>
      </c>
      <c r="D1478" s="2">
        <f>D1477*(1-D$1+IF(AND(WEEKDAY($A1478)&lt;&gt;1,WEEKDAY($A1478)&lt;&gt;7),-VLOOKUP($A1478,ETF_OP_Fee!$G$5:$H$14,2,1),0))^($A1478-$A1477)*(1+2*(C1478/C1477-1))+IFERROR(VLOOKUP(A1478,BITXeom!$C$9:$D$100,2,0),0)</f>
        <v>0.4414648415567895</v>
      </c>
      <c r="F1478" s="2">
        <f>F1477*(1-F$1+IF(AND(WEEKDAY($A1478)&lt;&gt;1,WEEKDAY($A1478)&lt;&gt;7),-VLOOKUP($A1478,ETF_OP_Fee!$I$5:$J$14,2,1),0))^($A1478-$A1477)*(1+1*(B1478/B1477-1))</f>
        <v>0.27773936444912867</v>
      </c>
      <c r="G1478" s="9" t="str">
        <f>IFERROR(VLOOKUP(A1478,'BITO-IV'!$A$1:$J$10000,4,0),"")</f>
        <v/>
      </c>
      <c r="I1478">
        <f>ROW()</f>
        <v>1478</v>
      </c>
      <c r="J1478" t="str">
        <f t="shared" si="14"/>
        <v/>
      </c>
      <c r="K1478" t="str">
        <f t="shared" si="13"/>
        <v/>
      </c>
      <c r="M1478" t="str">
        <f t="shared" si="15"/>
        <v/>
      </c>
      <c r="N1478">
        <f>VLOOKUP(A1478,Tbills!$B$4:$C$10000,2,1)</f>
        <v>0.11000175824175121</v>
      </c>
    </row>
    <row r="1479" spans="1:14">
      <c r="A1479" s="1">
        <v>42313</v>
      </c>
      <c r="B1479">
        <f>IFERROR(VLOOKUP($A1479,'BTC-Web'!$A$2:$H$10000,2,0),"")</f>
        <v>408.07699600000001</v>
      </c>
      <c r="C1479">
        <f>VLOOKUP(A1479,H_SPBTFDUE!$B$2:$C$5828,2,0)</f>
        <v>2.7962530220825754</v>
      </c>
      <c r="D1479" s="2">
        <f>D1478*(1-D$1+IF(AND(WEEKDAY($A1479)&lt;&gt;1,WEEKDAY($A1479)&lt;&gt;7),-VLOOKUP($A1479,ETF_OP_Fee!$G$5:$H$14,2,1),0))^($A1479-$A1478)*(1+2*(C1479/C1478-1))+IFERROR(VLOOKUP(A1479,BITXeom!$C$9:$D$100,2,0),0)</f>
        <v>0.38724087182880718</v>
      </c>
      <c r="F1479" s="2">
        <f>F1478*(1-F$1+IF(AND(WEEKDAY($A1479)&lt;&gt;1,WEEKDAY($A1479)&lt;&gt;7),-VLOOKUP($A1479,ETF_OP_Fee!$I$5:$J$14,2,1),0))^($A1479-$A1478)*(1+1*(B1479/B1478-1))</f>
        <v>0.28076839974389217</v>
      </c>
      <c r="G1479" s="9" t="str">
        <f>IFERROR(VLOOKUP(A1479,'BITO-IV'!$A$1:$J$10000,4,0),"")</f>
        <v/>
      </c>
      <c r="I1479">
        <f>ROW()</f>
        <v>1479</v>
      </c>
      <c r="J1479" t="str">
        <f t="shared" si="14"/>
        <v/>
      </c>
      <c r="K1479" t="str">
        <f t="shared" si="13"/>
        <v/>
      </c>
      <c r="M1479" t="str">
        <f t="shared" si="15"/>
        <v/>
      </c>
      <c r="N1479">
        <f>VLOOKUP(A1479,Tbills!$B$4:$C$10000,2,1)</f>
        <v>0.11000175824175121</v>
      </c>
    </row>
    <row r="1480" spans="1:14">
      <c r="A1480" s="1">
        <v>42314</v>
      </c>
      <c r="B1480">
        <f>IFERROR(VLOOKUP($A1480,'BTC-Web'!$A$2:$H$10000,2,0),"")</f>
        <v>388.04699699999998</v>
      </c>
      <c r="C1480">
        <f>VLOOKUP(A1480,H_SPBTFDUE!$B$2:$C$5828,2,0)</f>
        <v>2.7099356220511082</v>
      </c>
      <c r="D1480" s="2">
        <f>D1479*(1-D$1+IF(AND(WEEKDAY($A1480)&lt;&gt;1,WEEKDAY($A1480)&lt;&gt;7),-VLOOKUP($A1480,ETF_OP_Fee!$G$5:$H$14,2,1),0))^($A1480-$A1479)*(1+2*(C1480/C1479-1))+IFERROR(VLOOKUP(A1480,BITXeom!$C$9:$D$100,2,0),0)</f>
        <v>0.36329013075683153</v>
      </c>
      <c r="F1480" s="2">
        <f>F1479*(1-F$1+IF(AND(WEEKDAY($A1480)&lt;&gt;1,WEEKDAY($A1480)&lt;&gt;7),-VLOOKUP($A1480,ETF_OP_Fee!$I$5:$J$14,2,1),0))^($A1480-$A1479)*(1+1*(B1480/B1479-1))</f>
        <v>0.26698025059332464</v>
      </c>
      <c r="G1480" s="9" t="str">
        <f>IFERROR(VLOOKUP(A1480,'BITO-IV'!$A$1:$J$10000,4,0),"")</f>
        <v/>
      </c>
      <c r="I1480">
        <f>ROW()</f>
        <v>1480</v>
      </c>
      <c r="J1480" t="str">
        <f t="shared" si="14"/>
        <v/>
      </c>
      <c r="K1480" t="str">
        <f t="shared" si="13"/>
        <v/>
      </c>
      <c r="M1480" t="str">
        <f t="shared" si="15"/>
        <v/>
      </c>
      <c r="N1480">
        <f>VLOOKUP(A1480,Tbills!$B$4:$C$10000,2,1)</f>
        <v>0.11000175824175121</v>
      </c>
    </row>
    <row r="1481" spans="1:14">
      <c r="A1481" s="1">
        <v>42317</v>
      </c>
      <c r="B1481">
        <f>IFERROR(VLOOKUP($A1481,'BTC-Web'!$A$2:$H$10000,2,0),"")</f>
        <v>374.324005</v>
      </c>
      <c r="C1481">
        <f>VLOOKUP(A1481,H_SPBTFDUE!$B$2:$C$5828,2,0)</f>
        <v>2.7515174712389183</v>
      </c>
      <c r="D1481" s="2">
        <f>D1480*(1-D$1+IF(AND(WEEKDAY($A1481)&lt;&gt;1,WEEKDAY($A1481)&lt;&gt;7),-VLOOKUP($A1481,ETF_OP_Fee!$G$5:$H$14,2,1),0))^($A1481-$A1480)*(1+2*(C1481/C1480-1))+IFERROR(VLOOKUP(A1481,BITXeom!$C$9:$D$100,2,0),0)</f>
        <v>0.37430507956685349</v>
      </c>
      <c r="F1481" s="2">
        <f>F1480*(1-F$1+IF(AND(WEEKDAY($A1481)&lt;&gt;1,WEEKDAY($A1481)&lt;&gt;7),-VLOOKUP($A1481,ETF_OP_Fee!$I$5:$J$14,2,1),0))^($A1481-$A1480)*(1+1*(B1481/B1480-1))</f>
        <v>0.25751858492538737</v>
      </c>
      <c r="G1481" s="9" t="str">
        <f>IFERROR(VLOOKUP(A1481,'BITO-IV'!$A$1:$J$10000,4,0),"")</f>
        <v/>
      </c>
      <c r="I1481">
        <f>ROW()</f>
        <v>1481</v>
      </c>
      <c r="J1481" t="str">
        <f t="shared" si="14"/>
        <v/>
      </c>
      <c r="K1481" t="str">
        <f t="shared" si="13"/>
        <v/>
      </c>
      <c r="M1481" t="str">
        <f t="shared" si="15"/>
        <v/>
      </c>
      <c r="N1481">
        <f>VLOOKUP(A1481,Tbills!$B$4:$C$10000,2,1)</f>
        <v>0.13500000000001214</v>
      </c>
    </row>
    <row r="1482" spans="1:14">
      <c r="A1482" s="1">
        <v>42318</v>
      </c>
      <c r="B1482">
        <f>IFERROR(VLOOKUP($A1482,'BTC-Web'!$A$2:$H$10000,2,0),"")</f>
        <v>379.98400900000001</v>
      </c>
      <c r="C1482">
        <f>VLOOKUP(A1482,H_SPBTFDUE!$B$2:$C$5828,2,0)</f>
        <v>2.4369011713614466</v>
      </c>
      <c r="D1482" s="2">
        <f>D1481*(1-D$1+IF(AND(WEEKDAY($A1482)&lt;&gt;1,WEEKDAY($A1482)&lt;&gt;7),-VLOOKUP($A1482,ETF_OP_Fee!$G$5:$H$14,2,1),0))^($A1482-$A1481)*(1+2*(C1482/C1481-1))+IFERROR(VLOOKUP(A1482,BITXeom!$C$9:$D$100,2,0),0)</f>
        <v>0.28867246639814848</v>
      </c>
      <c r="F1482" s="2">
        <f>F1481*(1-F$1+IF(AND(WEEKDAY($A1482)&lt;&gt;1,WEEKDAY($A1482)&lt;&gt;7),-VLOOKUP($A1482,ETF_OP_Fee!$I$5:$J$14,2,1),0))^($A1482-$A1481)*(1+1*(B1482/B1481-1))</f>
        <v>0.26140561686526487</v>
      </c>
      <c r="G1482" s="9" t="str">
        <f>IFERROR(VLOOKUP(A1482,'BITO-IV'!$A$1:$J$10000,4,0),"")</f>
        <v/>
      </c>
      <c r="I1482">
        <f>ROW()</f>
        <v>1482</v>
      </c>
      <c r="J1482" t="str">
        <f t="shared" si="14"/>
        <v/>
      </c>
      <c r="K1482" t="str">
        <f t="shared" si="13"/>
        <v/>
      </c>
      <c r="M1482" t="str">
        <f t="shared" si="15"/>
        <v/>
      </c>
      <c r="N1482">
        <f>VLOOKUP(A1482,Tbills!$B$4:$C$10000,2,1)</f>
        <v>0.13500000000001214</v>
      </c>
    </row>
    <row r="1483" spans="1:14">
      <c r="A1483" s="1">
        <v>42319</v>
      </c>
      <c r="B1483">
        <f>IFERROR(VLOOKUP($A1483,'BTC-Web'!$A$2:$H$10000,2,0),"")</f>
        <v>339.82000699999998</v>
      </c>
      <c r="C1483">
        <f>VLOOKUP(A1483,H_SPBTFDUE!$B$2:$C$5828,2,0)</f>
        <v>2.2504402971639292</v>
      </c>
      <c r="D1483" s="2">
        <f>D1482*(1-D$1+IF(AND(WEEKDAY($A1483)&lt;&gt;1,WEEKDAY($A1483)&lt;&gt;7),-VLOOKUP($A1483,ETF_OP_Fee!$G$5:$H$14,2,1),0))^($A1483-$A1482)*(1+2*(C1483/C1482-1))+IFERROR(VLOOKUP(A1483,BITXeom!$C$9:$D$100,2,0),0)</f>
        <v>0.24446745303027595</v>
      </c>
      <c r="F1483" s="2">
        <f>F1482*(1-F$1+IF(AND(WEEKDAY($A1483)&lt;&gt;1,WEEKDAY($A1483)&lt;&gt;7),-VLOOKUP($A1483,ETF_OP_Fee!$I$5:$J$14,2,1),0))^($A1483-$A1482)*(1+1*(B1483/B1482-1))</f>
        <v>0.23376917031513575</v>
      </c>
      <c r="G1483" s="9" t="str">
        <f>IFERROR(VLOOKUP(A1483,'BITO-IV'!$A$1:$J$10000,4,0),"")</f>
        <v/>
      </c>
      <c r="I1483">
        <f>ROW()</f>
        <v>1483</v>
      </c>
      <c r="J1483" t="str">
        <f t="shared" si="14"/>
        <v/>
      </c>
      <c r="K1483" t="str">
        <f t="shared" si="13"/>
        <v/>
      </c>
      <c r="M1483" t="str">
        <f t="shared" si="15"/>
        <v/>
      </c>
      <c r="N1483">
        <f>VLOOKUP(A1483,Tbills!$B$4:$C$10000,2,1)</f>
        <v>0.13500000000001214</v>
      </c>
    </row>
    <row r="1484" spans="1:14">
      <c r="A1484" s="1">
        <v>42320</v>
      </c>
      <c r="B1484">
        <f>IFERROR(VLOOKUP($A1484,'BTC-Web'!$A$2:$H$10000,2,0),"")</f>
        <v>314.07900999999998</v>
      </c>
      <c r="C1484">
        <f>VLOOKUP(A1484,H_SPBTFDUE!$B$2:$C$5828,2,0)</f>
        <v>2.4460086279657247</v>
      </c>
      <c r="D1484" s="2">
        <f>D1483*(1-D$1+IF(AND(WEEKDAY($A1484)&lt;&gt;1,WEEKDAY($A1484)&lt;&gt;7),-VLOOKUP($A1484,ETF_OP_Fee!$G$5:$H$14,2,1),0))^($A1484-$A1483)*(1+2*(C1484/C1483-1))+IFERROR(VLOOKUP(A1484,BITXeom!$C$9:$D$100,2,0),0)</f>
        <v>0.28692279867806592</v>
      </c>
      <c r="F1484" s="2">
        <f>F1483*(1-F$1+IF(AND(WEEKDAY($A1484)&lt;&gt;1,WEEKDAY($A1484)&lt;&gt;7),-VLOOKUP($A1484,ETF_OP_Fee!$I$5:$J$14,2,1),0))^($A1484-$A1483)*(1+1*(B1484/B1483-1))</f>
        <v>0.2160557856671716</v>
      </c>
      <c r="G1484" s="9" t="str">
        <f>IFERROR(VLOOKUP(A1484,'BITO-IV'!$A$1:$J$10000,4,0),"")</f>
        <v/>
      </c>
      <c r="I1484">
        <f>ROW()</f>
        <v>1484</v>
      </c>
      <c r="J1484" t="str">
        <f t="shared" si="14"/>
        <v/>
      </c>
      <c r="K1484" t="str">
        <f t="shared" si="13"/>
        <v/>
      </c>
      <c r="M1484" t="str">
        <f t="shared" si="15"/>
        <v/>
      </c>
      <c r="N1484">
        <f>VLOOKUP(A1484,Tbills!$B$4:$C$10000,2,1)</f>
        <v>0.13500000000001214</v>
      </c>
    </row>
    <row r="1485" spans="1:14">
      <c r="A1485" s="1">
        <v>42321</v>
      </c>
      <c r="B1485">
        <f>IFERROR(VLOOKUP($A1485,'BTC-Web'!$A$2:$H$10000,2,0),"")</f>
        <v>338.49798600000003</v>
      </c>
      <c r="C1485">
        <f>VLOOKUP(A1485,H_SPBTFDUE!$B$2:$C$5828,2,0)</f>
        <v>2.4356208403544648</v>
      </c>
      <c r="D1485" s="2">
        <f>D1484*(1-D$1+IF(AND(WEEKDAY($A1485)&lt;&gt;1,WEEKDAY($A1485)&lt;&gt;7),-VLOOKUP($A1485,ETF_OP_Fee!$G$5:$H$14,2,1),0))^($A1485-$A1484)*(1+2*(C1485/C1484-1))+IFERROR(VLOOKUP(A1485,BITXeom!$C$9:$D$100,2,0),0)</f>
        <v>0.28445186838732589</v>
      </c>
      <c r="F1485" s="2">
        <f>F1484*(1-F$1+IF(AND(WEEKDAY($A1485)&lt;&gt;1,WEEKDAY($A1485)&lt;&gt;7),-VLOOKUP($A1485,ETF_OP_Fee!$I$5:$J$14,2,1),0))^($A1485-$A1484)*(1+1*(B1485/B1484-1))</f>
        <v>0.23284760357798387</v>
      </c>
      <c r="G1485" s="9" t="str">
        <f>IFERROR(VLOOKUP(A1485,'BITO-IV'!$A$1:$J$10000,4,0),"")</f>
        <v/>
      </c>
      <c r="I1485">
        <f>ROW()</f>
        <v>1485</v>
      </c>
      <c r="J1485" t="str">
        <f t="shared" si="14"/>
        <v/>
      </c>
      <c r="K1485" t="str">
        <f t="shared" si="13"/>
        <v/>
      </c>
      <c r="M1485" t="str">
        <f t="shared" si="15"/>
        <v/>
      </c>
      <c r="N1485">
        <f>VLOOKUP(A1485,Tbills!$B$4:$C$10000,2,1)</f>
        <v>0.13500000000001214</v>
      </c>
    </row>
    <row r="1486" spans="1:14">
      <c r="A1486" s="1">
        <v>42324</v>
      </c>
      <c r="B1486">
        <f>IFERROR(VLOOKUP($A1486,'BTC-Web'!$A$2:$H$10000,2,0),"")</f>
        <v>319.73498499999999</v>
      </c>
      <c r="C1486">
        <f>VLOOKUP(A1486,H_SPBTFDUE!$B$2:$C$5828,2,0)</f>
        <v>2.3919435964287126</v>
      </c>
      <c r="D1486" s="2">
        <f>D1485*(1-D$1+IF(AND(WEEKDAY($A1486)&lt;&gt;1,WEEKDAY($A1486)&lt;&gt;7),-VLOOKUP($A1486,ETF_OP_Fee!$G$5:$H$14,2,1),0))^($A1486-$A1485)*(1+2*(C1486/C1485-1))+IFERROR(VLOOKUP(A1486,BITXeom!$C$9:$D$100,2,0),0)</f>
        <v>0.27415184955482669</v>
      </c>
      <c r="F1486" s="2">
        <f>F1485*(1-F$1+IF(AND(WEEKDAY($A1486)&lt;&gt;1,WEEKDAY($A1486)&lt;&gt;7),-VLOOKUP($A1486,ETF_OP_Fee!$I$5:$J$14,2,1),0))^($A1486-$A1485)*(1+1*(B1486/B1485-1))</f>
        <v>0.21992364825030694</v>
      </c>
      <c r="G1486" s="9" t="str">
        <f>IFERROR(VLOOKUP(A1486,'BITO-IV'!$A$1:$J$10000,4,0),"")</f>
        <v/>
      </c>
      <c r="I1486">
        <f>ROW()</f>
        <v>1486</v>
      </c>
      <c r="J1486" t="str">
        <f t="shared" si="14"/>
        <v/>
      </c>
      <c r="K1486" t="str">
        <f t="shared" si="13"/>
        <v/>
      </c>
      <c r="M1486" t="str">
        <f t="shared" si="15"/>
        <v/>
      </c>
      <c r="N1486">
        <f>VLOOKUP(A1486,Tbills!$B$4:$C$10000,2,1)</f>
        <v>0.14500087912088369</v>
      </c>
    </row>
    <row r="1487" spans="1:14">
      <c r="A1487" s="1">
        <v>42325</v>
      </c>
      <c r="B1487">
        <f>IFERROR(VLOOKUP($A1487,'BTC-Web'!$A$2:$H$10000,2,0),"")</f>
        <v>330.36200000000002</v>
      </c>
      <c r="C1487">
        <f>VLOOKUP(A1487,H_SPBTFDUE!$B$2:$C$5828,2,0)</f>
        <v>2.4230893214552567</v>
      </c>
      <c r="D1487" s="2">
        <f>D1486*(1-D$1+IF(AND(WEEKDAY($A1487)&lt;&gt;1,WEEKDAY($A1487)&lt;&gt;7),-VLOOKUP($A1487,ETF_OP_Fee!$G$5:$H$14,2,1),0))^($A1487-$A1486)*(1+2*(C1487/C1486-1))+IFERROR(VLOOKUP(A1487,BITXeom!$C$9:$D$100,2,0),0)</f>
        <v>0.28125784039554036</v>
      </c>
      <c r="F1487" s="2">
        <f>F1486*(1-F$1+IF(AND(WEEKDAY($A1487)&lt;&gt;1,WEEKDAY($A1487)&lt;&gt;7),-VLOOKUP($A1487,ETF_OP_Fee!$I$5:$J$14,2,1),0))^($A1487-$A1486)*(1+1*(B1487/B1486-1))</f>
        <v>0.22722732477308541</v>
      </c>
      <c r="G1487" s="9" t="str">
        <f>IFERROR(VLOOKUP(A1487,'BITO-IV'!$A$1:$J$10000,4,0),"")</f>
        <v/>
      </c>
      <c r="I1487">
        <f>ROW()</f>
        <v>1487</v>
      </c>
      <c r="J1487" t="str">
        <f t="shared" si="14"/>
        <v/>
      </c>
      <c r="K1487" t="str">
        <f t="shared" si="13"/>
        <v/>
      </c>
      <c r="M1487" t="str">
        <f t="shared" si="15"/>
        <v/>
      </c>
      <c r="N1487">
        <f>VLOOKUP(A1487,Tbills!$B$4:$C$10000,2,1)</f>
        <v>0.14500087912088369</v>
      </c>
    </row>
    <row r="1488" spans="1:14">
      <c r="A1488" s="1">
        <v>42326</v>
      </c>
      <c r="B1488">
        <f>IFERROR(VLOOKUP($A1488,'BTC-Web'!$A$2:$H$10000,2,0),"")</f>
        <v>334.59298699999999</v>
      </c>
      <c r="C1488">
        <f>VLOOKUP(A1488,H_SPBTFDUE!$B$2:$C$5828,2,0)</f>
        <v>2.4191793308059397</v>
      </c>
      <c r="D1488" s="2">
        <f>D1487*(1-D$1+IF(AND(WEEKDAY($A1488)&lt;&gt;1,WEEKDAY($A1488)&lt;&gt;7),-VLOOKUP($A1488,ETF_OP_Fee!$G$5:$H$14,2,1),0))^($A1488-$A1487)*(1+2*(C1488/C1487-1))+IFERROR(VLOOKUP(A1488,BITXeom!$C$9:$D$100,2,0),0)</f>
        <v>0.28031673174361682</v>
      </c>
      <c r="F1488" s="2">
        <f>F1487*(1-F$1+IF(AND(WEEKDAY($A1488)&lt;&gt;1,WEEKDAY($A1488)&lt;&gt;7),-VLOOKUP($A1488,ETF_OP_Fee!$I$5:$J$14,2,1),0))^($A1488-$A1487)*(1+1*(B1488/B1487-1))</f>
        <v>0.23013146335070642</v>
      </c>
      <c r="G1488" s="9" t="str">
        <f>IFERROR(VLOOKUP(A1488,'BITO-IV'!$A$1:$J$10000,4,0),"")</f>
        <v/>
      </c>
      <c r="I1488">
        <f>ROW()</f>
        <v>1488</v>
      </c>
      <c r="J1488" t="str">
        <f t="shared" si="14"/>
        <v/>
      </c>
      <c r="K1488" t="str">
        <f t="shared" si="13"/>
        <v/>
      </c>
      <c r="M1488" t="str">
        <f t="shared" si="15"/>
        <v/>
      </c>
      <c r="N1488">
        <f>VLOOKUP(A1488,Tbills!$B$4:$C$10000,2,1)</f>
        <v>0.14500087912088369</v>
      </c>
    </row>
    <row r="1489" spans="1:14">
      <c r="A1489" s="1">
        <v>42327</v>
      </c>
      <c r="B1489">
        <f>IFERROR(VLOOKUP($A1489,'BTC-Web'!$A$2:$H$10000,2,0),"")</f>
        <v>334.67898600000001</v>
      </c>
      <c r="C1489">
        <f>VLOOKUP(A1489,H_SPBTFDUE!$B$2:$C$5828,2,0)</f>
        <v>2.357883357352947</v>
      </c>
      <c r="D1489" s="2">
        <f>D1488*(1-D$1+IF(AND(WEEKDAY($A1489)&lt;&gt;1,WEEKDAY($A1489)&lt;&gt;7),-VLOOKUP($A1489,ETF_OP_Fee!$G$5:$H$14,2,1),0))^($A1489-$A1488)*(1+2*(C1489/C1488-1))+IFERROR(VLOOKUP(A1489,BITXeom!$C$9:$D$100,2,0),0)</f>
        <v>0.26607996270670176</v>
      </c>
      <c r="F1489" s="2">
        <f>F1488*(1-F$1+IF(AND(WEEKDAY($A1489)&lt;&gt;1,WEEKDAY($A1489)&lt;&gt;7),-VLOOKUP($A1489,ETF_OP_Fee!$I$5:$J$14,2,1),0))^($A1489-$A1488)*(1+1*(B1489/B1488-1))</f>
        <v>0.23018462179090518</v>
      </c>
      <c r="G1489" s="9" t="str">
        <f>IFERROR(VLOOKUP(A1489,'BITO-IV'!$A$1:$J$10000,4,0),"")</f>
        <v/>
      </c>
      <c r="I1489">
        <f>ROW()</f>
        <v>1489</v>
      </c>
      <c r="J1489" t="str">
        <f t="shared" si="14"/>
        <v/>
      </c>
      <c r="K1489" t="str">
        <f t="shared" si="13"/>
        <v/>
      </c>
      <c r="M1489" t="str">
        <f t="shared" si="15"/>
        <v/>
      </c>
      <c r="N1489">
        <f>VLOOKUP(A1489,Tbills!$B$4:$C$10000,2,1)</f>
        <v>0.14500087912088369</v>
      </c>
    </row>
    <row r="1490" spans="1:14">
      <c r="A1490" s="1">
        <v>42328</v>
      </c>
      <c r="B1490">
        <f>IFERROR(VLOOKUP($A1490,'BTC-Web'!$A$2:$H$10000,2,0),"")</f>
        <v>326.41101099999997</v>
      </c>
      <c r="C1490">
        <f>VLOOKUP(A1490,H_SPBTFDUE!$B$2:$C$5828,2,0)</f>
        <v>2.3277890643019759</v>
      </c>
      <c r="D1490" s="2">
        <f>D1489*(1-D$1+IF(AND(WEEKDAY($A1490)&lt;&gt;1,WEEKDAY($A1490)&lt;&gt;7),-VLOOKUP($A1490,ETF_OP_Fee!$G$5:$H$14,2,1),0))^($A1490-$A1489)*(1+2*(C1490/C1489-1))+IFERROR(VLOOKUP(A1490,BITXeom!$C$9:$D$100,2,0),0)</f>
        <v>0.25925696246644109</v>
      </c>
      <c r="F1490" s="2">
        <f>F1489*(1-F$1+IF(AND(WEEKDAY($A1490)&lt;&gt;1,WEEKDAY($A1490)&lt;&gt;7),-VLOOKUP($A1490,ETF_OP_Fee!$I$5:$J$14,2,1),0))^($A1490-$A1489)*(1+1*(B1490/B1489-1))</f>
        <v>0.22449225286066044</v>
      </c>
      <c r="G1490" s="9" t="str">
        <f>IFERROR(VLOOKUP(A1490,'BITO-IV'!$A$1:$J$10000,4,0),"")</f>
        <v/>
      </c>
      <c r="I1490">
        <f>ROW()</f>
        <v>1490</v>
      </c>
      <c r="J1490" t="str">
        <f t="shared" si="14"/>
        <v/>
      </c>
      <c r="K1490" t="str">
        <f t="shared" si="13"/>
        <v/>
      </c>
      <c r="M1490" t="str">
        <f t="shared" si="15"/>
        <v/>
      </c>
      <c r="N1490">
        <f>VLOOKUP(A1490,Tbills!$B$4:$C$10000,2,1)</f>
        <v>0.14500087912088369</v>
      </c>
    </row>
    <row r="1491" spans="1:14">
      <c r="A1491" s="1">
        <v>42331</v>
      </c>
      <c r="B1491">
        <f>IFERROR(VLOOKUP($A1491,'BTC-Web'!$A$2:$H$10000,2,0),"")</f>
        <v>324.35000600000001</v>
      </c>
      <c r="C1491">
        <f>VLOOKUP(A1491,H_SPBTFDUE!$B$2:$C$5828,2,0)</f>
        <v>2.3349360227426321</v>
      </c>
      <c r="D1491" s="2">
        <f>D1490*(1-D$1+IF(AND(WEEKDAY($A1491)&lt;&gt;1,WEEKDAY($A1491)&lt;&gt;7),-VLOOKUP($A1491,ETF_OP_Fee!$G$5:$H$14,2,1),0))^($A1491-$A1490)*(1+2*(C1491/C1490-1))+IFERROR(VLOOKUP(A1491,BITXeom!$C$9:$D$100,2,0),0)</f>
        <v>0.26075569279882593</v>
      </c>
      <c r="F1491" s="2">
        <f>F1490*(1-F$1+IF(AND(WEEKDAY($A1491)&lt;&gt;1,WEEKDAY($A1491)&lt;&gt;7),-VLOOKUP($A1491,ETF_OP_Fee!$I$5:$J$14,2,1),0))^($A1491-$A1490)*(1+1*(B1491/B1490-1))</f>
        <v>0.22305735950987976</v>
      </c>
      <c r="G1491" s="9" t="str">
        <f>IFERROR(VLOOKUP(A1491,'BITO-IV'!$A$1:$J$10000,4,0),"")</f>
        <v/>
      </c>
      <c r="I1491">
        <f>ROW()</f>
        <v>1491</v>
      </c>
      <c r="J1491" t="str">
        <f t="shared" si="14"/>
        <v/>
      </c>
      <c r="K1491" t="str">
        <f t="shared" si="13"/>
        <v/>
      </c>
      <c r="M1491" t="str">
        <f t="shared" si="15"/>
        <v/>
      </c>
      <c r="N1491">
        <f>VLOOKUP(A1491,Tbills!$B$4:$C$10000,2,1)</f>
        <v>0.13846153846152498</v>
      </c>
    </row>
    <row r="1492" spans="1:14">
      <c r="A1492" s="1">
        <v>42332</v>
      </c>
      <c r="B1492">
        <f>IFERROR(VLOOKUP($A1492,'BTC-Web'!$A$2:$H$10000,2,0),"")</f>
        <v>323.01400799999999</v>
      </c>
      <c r="C1492">
        <f>VLOOKUP(A1492,H_SPBTFDUE!$B$2:$C$5828,2,0)</f>
        <v>2.3129965144564415</v>
      </c>
      <c r="D1492" s="2">
        <f>D1491*(1-D$1+IF(AND(WEEKDAY($A1492)&lt;&gt;1,WEEKDAY($A1492)&lt;&gt;7),-VLOOKUP($A1492,ETF_OP_Fee!$G$5:$H$14,2,1),0))^($A1492-$A1491)*(1+2*(C1492/C1491-1))+IFERROR(VLOOKUP(A1492,BITXeom!$C$9:$D$100,2,0),0)</f>
        <v>0.25582497907751101</v>
      </c>
      <c r="F1492" s="2">
        <f>F1491*(1-F$1+IF(AND(WEEKDAY($A1492)&lt;&gt;1,WEEKDAY($A1492)&lt;&gt;7),-VLOOKUP($A1492,ETF_OP_Fee!$I$5:$J$14,2,1),0))^($A1492-$A1491)*(1+1*(B1492/B1491-1))</f>
        <v>0.22213280433313229</v>
      </c>
      <c r="G1492" s="9" t="str">
        <f>IFERROR(VLOOKUP(A1492,'BITO-IV'!$A$1:$J$10000,4,0),"")</f>
        <v/>
      </c>
      <c r="I1492">
        <f>ROW()</f>
        <v>1492</v>
      </c>
      <c r="J1492" t="str">
        <f t="shared" si="14"/>
        <v/>
      </c>
      <c r="K1492" t="str">
        <f t="shared" si="13"/>
        <v/>
      </c>
      <c r="M1492" t="str">
        <f t="shared" si="15"/>
        <v/>
      </c>
      <c r="N1492">
        <f>VLOOKUP(A1492,Tbills!$B$4:$C$10000,2,1)</f>
        <v>0.13846153846152498</v>
      </c>
    </row>
    <row r="1493" spans="1:14">
      <c r="A1493" s="1">
        <v>42333</v>
      </c>
      <c r="B1493">
        <f>IFERROR(VLOOKUP($A1493,'BTC-Web'!$A$2:$H$10000,2,0),"")</f>
        <v>320.04501299999998</v>
      </c>
      <c r="C1493">
        <f>VLOOKUP(A1493,H_SPBTFDUE!$B$2:$C$5828,2,0)</f>
        <v>2.3717159998967161</v>
      </c>
      <c r="D1493" s="2">
        <f>D1492*(1-D$1+IF(AND(WEEKDAY($A1493)&lt;&gt;1,WEEKDAY($A1493)&lt;&gt;7),-VLOOKUP($A1493,ETF_OP_Fee!$G$5:$H$14,2,1),0))^($A1493-$A1492)*(1+2*(C1493/C1492-1))+IFERROR(VLOOKUP(A1493,BITXeom!$C$9:$D$100,2,0),0)</f>
        <v>0.26878207658667774</v>
      </c>
      <c r="F1493" s="2">
        <f>F1492*(1-F$1+IF(AND(WEEKDAY($A1493)&lt;&gt;1,WEEKDAY($A1493)&lt;&gt;7),-VLOOKUP($A1493,ETF_OP_Fee!$I$5:$J$14,2,1),0))^($A1493-$A1492)*(1+1*(B1493/B1492-1))</f>
        <v>0.22008533418736947</v>
      </c>
      <c r="G1493" s="9" t="str">
        <f>IFERROR(VLOOKUP(A1493,'BITO-IV'!$A$1:$J$10000,4,0),"")</f>
        <v/>
      </c>
      <c r="I1493">
        <f>ROW()</f>
        <v>1493</v>
      </c>
      <c r="J1493" t="str">
        <f t="shared" si="14"/>
        <v/>
      </c>
      <c r="K1493" t="str">
        <f t="shared" si="13"/>
        <v/>
      </c>
      <c r="M1493" t="str">
        <f t="shared" si="15"/>
        <v/>
      </c>
      <c r="N1493">
        <f>VLOOKUP(A1493,Tbills!$B$4:$C$10000,2,1)</f>
        <v>0.13846153846152498</v>
      </c>
    </row>
    <row r="1494" spans="1:14">
      <c r="A1494" s="1">
        <v>42335</v>
      </c>
      <c r="B1494">
        <f>IFERROR(VLOOKUP($A1494,'BTC-Web'!$A$2:$H$10000,2,0),"")</f>
        <v>351.86099200000001</v>
      </c>
      <c r="C1494">
        <f>VLOOKUP(A1494,H_SPBTFDUE!$B$2:$C$5828,2,0)</f>
        <v>2.5870600513822293</v>
      </c>
      <c r="D1494" s="2">
        <f>D1493*(1-D$1+IF(AND(WEEKDAY($A1494)&lt;&gt;1,WEEKDAY($A1494)&lt;&gt;7),-VLOOKUP($A1494,ETF_OP_Fee!$G$5:$H$14,2,1),0))^($A1494-$A1493)*(1+2*(C1494/C1493-1))+IFERROR(VLOOKUP(A1494,BITXeom!$C$9:$D$100,2,0),0)</f>
        <v>0.31751544725113851</v>
      </c>
      <c r="F1494" s="2">
        <f>F1493*(1-F$1+IF(AND(WEEKDAY($A1494)&lt;&gt;1,WEEKDAY($A1494)&lt;&gt;7),-VLOOKUP($A1494,ETF_OP_Fee!$I$5:$J$14,2,1),0))^($A1494-$A1493)*(1+1*(B1494/B1493-1))</f>
        <v>0.24195163125361044</v>
      </c>
      <c r="G1494" s="9" t="str">
        <f>IFERROR(VLOOKUP(A1494,'BITO-IV'!$A$1:$J$10000,4,0),"")</f>
        <v/>
      </c>
      <c r="I1494">
        <f>ROW()</f>
        <v>1494</v>
      </c>
      <c r="J1494" t="str">
        <f t="shared" si="14"/>
        <v/>
      </c>
      <c r="K1494" t="str">
        <f t="shared" si="13"/>
        <v/>
      </c>
      <c r="M1494" t="str">
        <f t="shared" si="15"/>
        <v/>
      </c>
      <c r="N1494">
        <f>VLOOKUP(A1494,Tbills!$B$4:$C$10000,2,1)</f>
        <v>0.13846153846152498</v>
      </c>
    </row>
    <row r="1495" spans="1:14">
      <c r="A1495" s="1">
        <v>42338</v>
      </c>
      <c r="B1495">
        <f>IFERROR(VLOOKUP($A1495,'BTC-Web'!$A$2:$H$10000,2,0),"")</f>
        <v>371.43701199999998</v>
      </c>
      <c r="C1495">
        <f>VLOOKUP(A1495,H_SPBTFDUE!$B$2:$C$5828,2,0)</f>
        <v>2.7260785996104491</v>
      </c>
      <c r="D1495" s="2">
        <f>D1494*(1-D$1+IF(AND(WEEKDAY($A1495)&lt;&gt;1,WEEKDAY($A1495)&lt;&gt;7),-VLOOKUP($A1495,ETF_OP_Fee!$G$5:$H$14,2,1),0))^($A1495-$A1494)*(1+2*(C1495/C1494-1))+IFERROR(VLOOKUP(A1495,BITXeom!$C$9:$D$100,2,0),0)</f>
        <v>0.35151383021810917</v>
      </c>
      <c r="F1495" s="2">
        <f>F1494*(1-F$1+IF(AND(WEEKDAY($A1495)&lt;&gt;1,WEEKDAY($A1495)&lt;&gt;7),-VLOOKUP($A1495,ETF_OP_Fee!$I$5:$J$14,2,1),0))^($A1495-$A1494)*(1+1*(B1495/B1494-1))</f>
        <v>0.25539282829553428</v>
      </c>
      <c r="G1495" s="9" t="str">
        <f>IFERROR(VLOOKUP(A1495,'BITO-IV'!$A$1:$J$10000,4,0),"")</f>
        <v/>
      </c>
      <c r="I1495">
        <f>ROW()</f>
        <v>1495</v>
      </c>
      <c r="J1495" t="str">
        <f t="shared" si="14"/>
        <v/>
      </c>
      <c r="K1495" t="str">
        <f t="shared" si="13"/>
        <v/>
      </c>
      <c r="M1495" t="str">
        <f t="shared" si="15"/>
        <v/>
      </c>
      <c r="N1495">
        <f>VLOOKUP(A1495,Tbills!$B$4:$C$10000,2,1)</f>
        <v>0.21499912087914866</v>
      </c>
    </row>
    <row r="1496" spans="1:14">
      <c r="A1496" s="1">
        <v>42339</v>
      </c>
      <c r="B1496">
        <f>IFERROR(VLOOKUP($A1496,'BTC-Web'!$A$2:$H$10000,2,0),"")</f>
        <v>377.41400099999998</v>
      </c>
      <c r="C1496">
        <f>VLOOKUP(A1496,H_SPBTFDUE!$B$2:$C$5828,2,0)</f>
        <v>2.6186139594962565</v>
      </c>
      <c r="D1496" s="2">
        <f>D1495*(1-D$1+IF(AND(WEEKDAY($A1496)&lt;&gt;1,WEEKDAY($A1496)&lt;&gt;7),-VLOOKUP($A1496,ETF_OP_Fee!$G$5:$H$14,2,1),0))^($A1496-$A1495)*(1+2*(C1496/C1495-1))+IFERROR(VLOOKUP(A1496,BITXeom!$C$9:$D$100,2,0),0)</f>
        <v>0.32376121389007317</v>
      </c>
      <c r="F1496" s="2">
        <f>F1495*(1-F$1+IF(AND(WEEKDAY($A1496)&lt;&gt;1,WEEKDAY($A1496)&lt;&gt;7),-VLOOKUP($A1496,ETF_OP_Fee!$I$5:$J$14,2,1),0))^($A1496-$A1495)*(1+1*(B1496/B1495-1))</f>
        <v>0.25949573491447253</v>
      </c>
      <c r="G1496" s="9" t="str">
        <f>IFERROR(VLOOKUP(A1496,'BITO-IV'!$A$1:$J$10000,4,0),"")</f>
        <v/>
      </c>
      <c r="I1496">
        <f>ROW()</f>
        <v>1496</v>
      </c>
      <c r="J1496" t="str">
        <f t="shared" si="14"/>
        <v/>
      </c>
      <c r="K1496" t="str">
        <f t="shared" si="13"/>
        <v/>
      </c>
      <c r="M1496" t="str">
        <f t="shared" si="15"/>
        <v/>
      </c>
      <c r="N1496">
        <f>VLOOKUP(A1496,Tbills!$B$4:$C$10000,2,1)</f>
        <v>0.21499912087914866</v>
      </c>
    </row>
    <row r="1497" spans="1:14">
      <c r="A1497" s="1">
        <v>42340</v>
      </c>
      <c r="B1497">
        <f>IFERROR(VLOOKUP($A1497,'BTC-Web'!$A$2:$H$10000,2,0),"")</f>
        <v>361.84500100000002</v>
      </c>
      <c r="C1497">
        <f>VLOOKUP(A1497,H_SPBTFDUE!$B$2:$C$5828,2,0)</f>
        <v>2.5944805947875111</v>
      </c>
      <c r="D1497" s="2">
        <f>D1496*(1-D$1+IF(AND(WEEKDAY($A1497)&lt;&gt;1,WEEKDAY($A1497)&lt;&gt;7),-VLOOKUP($A1497,ETF_OP_Fee!$G$5:$H$14,2,1),0))^($A1497-$A1496)*(1+2*(C1497/C1496-1))+IFERROR(VLOOKUP(A1497,BITXeom!$C$9:$D$100,2,0),0)</f>
        <v>0.31775571914508616</v>
      </c>
      <c r="F1497" s="2">
        <f>F1496*(1-F$1+IF(AND(WEEKDAY($A1497)&lt;&gt;1,WEEKDAY($A1497)&lt;&gt;7),-VLOOKUP($A1497,ETF_OP_Fee!$I$5:$J$14,2,1),0))^($A1497-$A1496)*(1+1*(B1497/B1496-1))</f>
        <v>0.24878459810768955</v>
      </c>
      <c r="G1497" s="9" t="str">
        <f>IFERROR(VLOOKUP(A1497,'BITO-IV'!$A$1:$J$10000,4,0),"")</f>
        <v/>
      </c>
      <c r="I1497">
        <f>ROW()</f>
        <v>1497</v>
      </c>
      <c r="J1497" t="str">
        <f t="shared" si="14"/>
        <v/>
      </c>
      <c r="K1497" t="str">
        <f t="shared" si="13"/>
        <v/>
      </c>
      <c r="M1497" t="str">
        <f t="shared" si="15"/>
        <v/>
      </c>
      <c r="N1497">
        <f>VLOOKUP(A1497,Tbills!$B$4:$C$10000,2,1)</f>
        <v>0.21499912087914866</v>
      </c>
    </row>
    <row r="1498" spans="1:14">
      <c r="A1498" s="1">
        <v>42341</v>
      </c>
      <c r="B1498">
        <f>IFERROR(VLOOKUP($A1498,'BTC-Web'!$A$2:$H$10000,2,0),"")</f>
        <v>359.33099399999998</v>
      </c>
      <c r="C1498">
        <f>VLOOKUP(A1498,H_SPBTFDUE!$B$2:$C$5828,2,0)</f>
        <v>2.6076240430553312</v>
      </c>
      <c r="D1498" s="2">
        <f>D1497*(1-D$1+IF(AND(WEEKDAY($A1498)&lt;&gt;1,WEEKDAY($A1498)&lt;&gt;7),-VLOOKUP($A1498,ETF_OP_Fee!$G$5:$H$14,2,1),0))^($A1498-$A1497)*(1+2*(C1498/C1497-1))+IFERROR(VLOOKUP(A1498,BITXeom!$C$9:$D$100,2,0),0)</f>
        <v>0.3209369202416496</v>
      </c>
      <c r="F1498" s="2">
        <f>F1497*(1-F$1+IF(AND(WEEKDAY($A1498)&lt;&gt;1,WEEKDAY($A1498)&lt;&gt;7),-VLOOKUP($A1498,ETF_OP_Fee!$I$5:$J$14,2,1),0))^($A1498-$A1497)*(1+1*(B1498/B1497-1))</f>
        <v>0.24704967579275874</v>
      </c>
      <c r="G1498" s="9" t="str">
        <f>IFERROR(VLOOKUP(A1498,'BITO-IV'!$A$1:$J$10000,4,0),"")</f>
        <v/>
      </c>
      <c r="I1498">
        <f>ROW()</f>
        <v>1498</v>
      </c>
      <c r="J1498" t="str">
        <f t="shared" si="14"/>
        <v/>
      </c>
      <c r="K1498" t="str">
        <f t="shared" si="13"/>
        <v/>
      </c>
      <c r="M1498" t="str">
        <f t="shared" si="15"/>
        <v/>
      </c>
      <c r="N1498">
        <f>VLOOKUP(A1498,Tbills!$B$4:$C$10000,2,1)</f>
        <v>0.21499912087914866</v>
      </c>
    </row>
    <row r="1499" spans="1:14">
      <c r="A1499" s="1">
        <v>42342</v>
      </c>
      <c r="B1499">
        <f>IFERROR(VLOOKUP($A1499,'BTC-Web'!$A$2:$H$10000,2,0),"")</f>
        <v>361.26199300000002</v>
      </c>
      <c r="C1499">
        <f>VLOOKUP(A1499,H_SPBTFDUE!$B$2:$C$5828,2,0)</f>
        <v>2.6227727506394056</v>
      </c>
      <c r="D1499" s="2">
        <f>D1498*(1-D$1+IF(AND(WEEKDAY($A1499)&lt;&gt;1,WEEKDAY($A1499)&lt;&gt;7),-VLOOKUP($A1499,ETF_OP_Fee!$G$5:$H$14,2,1),0))^($A1499-$A1498)*(1+2*(C1499/C1498-1))+IFERROR(VLOOKUP(A1499,BITXeom!$C$9:$D$100,2,0),0)</f>
        <v>0.32462712328882815</v>
      </c>
      <c r="F1499" s="2">
        <f>F1498*(1-F$1+IF(AND(WEEKDAY($A1499)&lt;&gt;1,WEEKDAY($A1499)&lt;&gt;7),-VLOOKUP($A1499,ETF_OP_Fee!$I$5:$J$14,2,1),0))^($A1499-$A1498)*(1+1*(B1499/B1498-1))</f>
        <v>0.24837082467365826</v>
      </c>
      <c r="G1499" s="9" t="str">
        <f>IFERROR(VLOOKUP(A1499,'BITO-IV'!$A$1:$J$10000,4,0),"")</f>
        <v/>
      </c>
      <c r="I1499">
        <f>ROW()</f>
        <v>1499</v>
      </c>
      <c r="J1499" t="str">
        <f t="shared" si="14"/>
        <v/>
      </c>
      <c r="K1499" t="str">
        <f t="shared" si="13"/>
        <v/>
      </c>
      <c r="M1499" t="str">
        <f t="shared" si="15"/>
        <v/>
      </c>
      <c r="N1499">
        <f>VLOOKUP(A1499,Tbills!$B$4:$C$10000,2,1)</f>
        <v>0.21499912087914866</v>
      </c>
    </row>
    <row r="1500" spans="1:14">
      <c r="A1500" s="1">
        <v>42345</v>
      </c>
      <c r="B1500">
        <f>IFERROR(VLOOKUP($A1500,'BTC-Web'!$A$2:$H$10000,2,0),"")</f>
        <v>389.97799700000002</v>
      </c>
      <c r="C1500">
        <f>VLOOKUP(A1500,H_SPBTFDUE!$B$2:$C$5828,2,0)</f>
        <v>2.856126643875728</v>
      </c>
      <c r="D1500" s="2">
        <f>D1499*(1-D$1+IF(AND(WEEKDAY($A1500)&lt;&gt;1,WEEKDAY($A1500)&lt;&gt;7),-VLOOKUP($A1500,ETF_OP_Fee!$G$5:$H$14,2,1),0))^($A1500-$A1499)*(1+2*(C1500/C1499-1))+IFERROR(VLOOKUP(A1500,BITXeom!$C$9:$D$100,2,0),0)</f>
        <v>0.38225600757061118</v>
      </c>
      <c r="F1500" s="2">
        <f>F1499*(1-F$1+IF(AND(WEEKDAY($A1500)&lt;&gt;1,WEEKDAY($A1500)&lt;&gt;7),-VLOOKUP($A1500,ETF_OP_Fee!$I$5:$J$14,2,1),0))^($A1500-$A1499)*(1+1*(B1500/B1499-1))</f>
        <v>0.26809239781020522</v>
      </c>
      <c r="G1500" s="9" t="str">
        <f>IFERROR(VLOOKUP(A1500,'BITO-IV'!$A$1:$J$10000,4,0),"")</f>
        <v/>
      </c>
      <c r="I1500">
        <f>ROW()</f>
        <v>1500</v>
      </c>
      <c r="J1500" t="str">
        <f t="shared" si="14"/>
        <v/>
      </c>
      <c r="K1500" t="str">
        <f t="shared" si="13"/>
        <v/>
      </c>
      <c r="M1500" t="str">
        <f t="shared" si="15"/>
        <v/>
      </c>
      <c r="N1500">
        <f>VLOOKUP(A1500,Tbills!$B$4:$C$10000,2,1)</f>
        <v>0.28000087912089583</v>
      </c>
    </row>
    <row r="1501" spans="1:14">
      <c r="A1501" s="1">
        <v>42346</v>
      </c>
      <c r="B1501">
        <f>IFERROR(VLOOKUP($A1501,'BTC-Web'!$A$2:$H$10000,2,0),"")</f>
        <v>395.75399800000002</v>
      </c>
      <c r="C1501">
        <f>VLOOKUP(A1501,H_SPBTFDUE!$B$2:$C$5828,2,0)</f>
        <v>3.0004264754359133</v>
      </c>
      <c r="D1501" s="2">
        <f>D1500*(1-D$1+IF(AND(WEEKDAY($A1501)&lt;&gt;1,WEEKDAY($A1501)&lt;&gt;7),-VLOOKUP($A1501,ETF_OP_Fee!$G$5:$H$14,2,1),0))^($A1501-$A1500)*(1+2*(C1501/C1500-1))+IFERROR(VLOOKUP(A1501,BITXeom!$C$9:$D$100,2,0),0)</f>
        <v>0.42083122005417084</v>
      </c>
      <c r="F1501" s="2">
        <f>F1500*(1-F$1+IF(AND(WEEKDAY($A1501)&lt;&gt;1,WEEKDAY($A1501)&lt;&gt;7),-VLOOKUP($A1501,ETF_OP_Fee!$I$5:$J$14,2,1),0))^($A1501-$A1500)*(1+1*(B1501/B1500-1))</f>
        <v>0.27205605857652587</v>
      </c>
      <c r="G1501" s="9" t="str">
        <f>IFERROR(VLOOKUP(A1501,'BITO-IV'!$A$1:$J$10000,4,0),"")</f>
        <v/>
      </c>
      <c r="I1501">
        <f>ROW()</f>
        <v>1501</v>
      </c>
      <c r="J1501" t="str">
        <f t="shared" si="14"/>
        <v/>
      </c>
      <c r="K1501" t="str">
        <f t="shared" si="13"/>
        <v/>
      </c>
      <c r="M1501" t="str">
        <f t="shared" si="15"/>
        <v/>
      </c>
      <c r="N1501">
        <f>VLOOKUP(A1501,Tbills!$B$4:$C$10000,2,1)</f>
        <v>0.28000087912089583</v>
      </c>
    </row>
    <row r="1502" spans="1:14">
      <c r="A1502" s="1">
        <v>42347</v>
      </c>
      <c r="B1502">
        <f>IFERROR(VLOOKUP($A1502,'BTC-Web'!$A$2:$H$10000,2,0),"")</f>
        <v>414.44101000000001</v>
      </c>
      <c r="C1502">
        <f>VLOOKUP(A1502,H_SPBTFDUE!$B$2:$C$5828,2,0)</f>
        <v>3.0145379585321432</v>
      </c>
      <c r="D1502" s="2">
        <f>D1501*(1-D$1+IF(AND(WEEKDAY($A1502)&lt;&gt;1,WEEKDAY($A1502)&lt;&gt;7),-VLOOKUP($A1502,ETF_OP_Fee!$G$5:$H$14,2,1),0))^($A1502-$A1501)*(1+2*(C1502/C1501-1))+IFERROR(VLOOKUP(A1502,BITXeom!$C$9:$D$100,2,0),0)</f>
        <v>0.42473906680165691</v>
      </c>
      <c r="F1502" s="2">
        <f>F1501*(1-F$1+IF(AND(WEEKDAY($A1502)&lt;&gt;1,WEEKDAY($A1502)&lt;&gt;7),-VLOOKUP($A1502,ETF_OP_Fee!$I$5:$J$14,2,1),0))^($A1502-$A1501)*(1+1*(B1502/B1501-1))</f>
        <v>0.28489479232783615</v>
      </c>
      <c r="G1502" s="9" t="str">
        <f>IFERROR(VLOOKUP(A1502,'BITO-IV'!$A$1:$J$10000,4,0),"")</f>
        <v/>
      </c>
      <c r="I1502">
        <f>ROW()</f>
        <v>1502</v>
      </c>
      <c r="J1502" t="str">
        <f t="shared" si="14"/>
        <v/>
      </c>
      <c r="K1502" t="str">
        <f t="shared" si="13"/>
        <v/>
      </c>
      <c r="M1502" t="str">
        <f t="shared" si="15"/>
        <v/>
      </c>
      <c r="N1502">
        <f>VLOOKUP(A1502,Tbills!$B$4:$C$10000,2,1)</f>
        <v>0.28000087912089583</v>
      </c>
    </row>
    <row r="1503" spans="1:14">
      <c r="A1503" s="1">
        <v>42348</v>
      </c>
      <c r="B1503">
        <f>IFERROR(VLOOKUP($A1503,'BTC-Web'!$A$2:$H$10000,2,0),"")</f>
        <v>417.98800699999998</v>
      </c>
      <c r="C1503">
        <f>VLOOKUP(A1503,H_SPBTFDUE!$B$2:$C$5828,2,0)</f>
        <v>2.9991625653541614</v>
      </c>
      <c r="D1503" s="2">
        <f>D1502*(1-D$1+IF(AND(WEEKDAY($A1503)&lt;&gt;1,WEEKDAY($A1503)&lt;&gt;7),-VLOOKUP($A1503,ETF_OP_Fee!$G$5:$H$14,2,1),0))^($A1503-$A1502)*(1+2*(C1503/C1502-1))+IFERROR(VLOOKUP(A1503,BITXeom!$C$9:$D$100,2,0),0)</f>
        <v>0.42035627296804823</v>
      </c>
      <c r="F1503" s="2">
        <f>F1502*(1-F$1+IF(AND(WEEKDAY($A1503)&lt;&gt;1,WEEKDAY($A1503)&lt;&gt;7),-VLOOKUP($A1503,ETF_OP_Fee!$I$5:$J$14,2,1),0))^($A1503-$A1502)*(1+1*(B1503/B1502-1))</f>
        <v>0.28732558836174604</v>
      </c>
      <c r="G1503" s="9" t="str">
        <f>IFERROR(VLOOKUP(A1503,'BITO-IV'!$A$1:$J$10000,4,0),"")</f>
        <v/>
      </c>
      <c r="I1503">
        <f>ROW()</f>
        <v>1503</v>
      </c>
      <c r="J1503" t="str">
        <f t="shared" si="14"/>
        <v/>
      </c>
      <c r="K1503" t="str">
        <f t="shared" si="13"/>
        <v/>
      </c>
      <c r="M1503" t="str">
        <f t="shared" si="15"/>
        <v/>
      </c>
      <c r="N1503">
        <f>VLOOKUP(A1503,Tbills!$B$4:$C$10000,2,1)</f>
        <v>0.28000087912089583</v>
      </c>
    </row>
    <row r="1504" spans="1:14">
      <c r="A1504" s="1">
        <v>42349</v>
      </c>
      <c r="B1504">
        <f>IFERROR(VLOOKUP($A1504,'BTC-Web'!$A$2:$H$10000,2,0),"")</f>
        <v>415.28100599999999</v>
      </c>
      <c r="C1504">
        <f>VLOOKUP(A1504,H_SPBTFDUE!$B$2:$C$5828,2,0)</f>
        <v>3.262015468209257</v>
      </c>
      <c r="D1504" s="2">
        <f>D1503*(1-D$1+IF(AND(WEEKDAY($A1504)&lt;&gt;1,WEEKDAY($A1504)&lt;&gt;7),-VLOOKUP($A1504,ETF_OP_Fee!$G$5:$H$14,2,1),0))^($A1504-$A1503)*(1+2*(C1504/C1503-1))+IFERROR(VLOOKUP(A1504,BITXeom!$C$9:$D$100,2,0),0)</f>
        <v>0.49397920674597762</v>
      </c>
      <c r="F1504" s="2">
        <f>F1503*(1-F$1+IF(AND(WEEKDAY($A1504)&lt;&gt;1,WEEKDAY($A1504)&lt;&gt;7),-VLOOKUP($A1504,ETF_OP_Fee!$I$5:$J$14,2,1),0))^($A1504-$A1503)*(1+1*(B1504/B1503-1))</f>
        <v>0.28545736187354093</v>
      </c>
      <c r="G1504" s="9" t="str">
        <f>IFERROR(VLOOKUP(A1504,'BITO-IV'!$A$1:$J$10000,4,0),"")</f>
        <v/>
      </c>
      <c r="I1504">
        <f>ROW()</f>
        <v>1504</v>
      </c>
      <c r="J1504" t="str">
        <f t="shared" si="14"/>
        <v/>
      </c>
      <c r="K1504" t="str">
        <f t="shared" si="13"/>
        <v/>
      </c>
      <c r="M1504" t="str">
        <f t="shared" si="15"/>
        <v/>
      </c>
      <c r="N1504">
        <f>VLOOKUP(A1504,Tbills!$B$4:$C$10000,2,1)</f>
        <v>0.28000087912089583</v>
      </c>
    </row>
    <row r="1505" spans="1:14">
      <c r="A1505" s="1">
        <v>42352</v>
      </c>
      <c r="B1505">
        <f>IFERROR(VLOOKUP($A1505,'BTC-Web'!$A$2:$H$10000,2,0),"")</f>
        <v>433.27200299999998</v>
      </c>
      <c r="C1505">
        <f>VLOOKUP(A1505,H_SPBTFDUE!$B$2:$C$5828,2,0)</f>
        <v>3.2056765677857082</v>
      </c>
      <c r="D1505" s="2">
        <f>D1504*(1-D$1+IF(AND(WEEKDAY($A1505)&lt;&gt;1,WEEKDAY($A1505)&lt;&gt;7),-VLOOKUP($A1505,ETF_OP_Fee!$G$5:$H$14,2,1),0))^($A1505-$A1504)*(1+2*(C1505/C1504-1))+IFERROR(VLOOKUP(A1505,BITXeom!$C$9:$D$100,2,0),0)</f>
        <v>0.47674549231780344</v>
      </c>
      <c r="F1505" s="2">
        <f>F1504*(1-F$1+IF(AND(WEEKDAY($A1505)&lt;&gt;1,WEEKDAY($A1505)&lt;&gt;7),-VLOOKUP($A1505,ETF_OP_Fee!$I$5:$J$14,2,1),0))^($A1505-$A1504)*(1+1*(B1505/B1504-1))</f>
        <v>0.29780082439549455</v>
      </c>
      <c r="G1505" s="9" t="str">
        <f>IFERROR(VLOOKUP(A1505,'BITO-IV'!$A$1:$J$10000,4,0),"")</f>
        <v/>
      </c>
      <c r="I1505">
        <f>ROW()</f>
        <v>1505</v>
      </c>
      <c r="J1505" t="str">
        <f t="shared" si="14"/>
        <v/>
      </c>
      <c r="K1505" t="str">
        <f t="shared" si="13"/>
        <v/>
      </c>
      <c r="M1505" t="str">
        <f t="shared" si="15"/>
        <v/>
      </c>
      <c r="N1505">
        <f>VLOOKUP(A1505,Tbills!$B$4:$C$10000,2,1)</f>
        <v>0.28000087912089583</v>
      </c>
    </row>
    <row r="1506" spans="1:14">
      <c r="A1506" s="1">
        <v>42353</v>
      </c>
      <c r="B1506">
        <f>IFERROR(VLOOKUP($A1506,'BTC-Web'!$A$2:$H$10000,2,0),"")</f>
        <v>443.87799100000001</v>
      </c>
      <c r="C1506">
        <f>VLOOKUP(A1506,H_SPBTFDUE!$B$2:$C$5828,2,0)</f>
        <v>3.3578861892538749</v>
      </c>
      <c r="D1506" s="2">
        <f>D1505*(1-D$1+IF(AND(WEEKDAY($A1506)&lt;&gt;1,WEEKDAY($A1506)&lt;&gt;7),-VLOOKUP($A1506,ETF_OP_Fee!$G$5:$H$14,2,1),0))^($A1506-$A1505)*(1+2*(C1506/C1505-1))+IFERROR(VLOOKUP(A1506,BITXeom!$C$9:$D$100,2,0),0)</f>
        <v>0.52195625001997425</v>
      </c>
      <c r="F1506" s="2">
        <f>F1505*(1-F$1+IF(AND(WEEKDAY($A1506)&lt;&gt;1,WEEKDAY($A1506)&lt;&gt;7),-VLOOKUP($A1506,ETF_OP_Fee!$I$5:$J$14,2,1),0))^($A1506-$A1505)*(1+1*(B1506/B1505-1))</f>
        <v>0.30508269688781392</v>
      </c>
      <c r="G1506" s="9" t="str">
        <f>IFERROR(VLOOKUP(A1506,'BITO-IV'!$A$1:$J$10000,4,0),"")</f>
        <v/>
      </c>
      <c r="I1506">
        <f>ROW()</f>
        <v>1506</v>
      </c>
      <c r="J1506" t="str">
        <f t="shared" si="14"/>
        <v/>
      </c>
      <c r="K1506" t="str">
        <f t="shared" si="13"/>
        <v/>
      </c>
      <c r="M1506" t="str">
        <f t="shared" si="15"/>
        <v/>
      </c>
      <c r="N1506">
        <f>VLOOKUP(A1506,Tbills!$B$4:$C$10000,2,1)</f>
        <v>0.28000087912089583</v>
      </c>
    </row>
    <row r="1507" spans="1:14">
      <c r="A1507" s="1">
        <v>42354</v>
      </c>
      <c r="B1507">
        <f>IFERROR(VLOOKUP($A1507,'BTC-Web'!$A$2:$H$10000,2,0),"")</f>
        <v>465.20800800000001</v>
      </c>
      <c r="C1507">
        <f>VLOOKUP(A1507,H_SPBTFDUE!$B$2:$C$5828,2,0)</f>
        <v>3.2825625401772274</v>
      </c>
      <c r="D1507" s="2">
        <f>D1506*(1-D$1+IF(AND(WEEKDAY($A1507)&lt;&gt;1,WEEKDAY($A1507)&lt;&gt;7),-VLOOKUP($A1507,ETF_OP_Fee!$G$5:$H$14,2,1),0))^($A1507-$A1506)*(1+2*(C1507/C1506-1))+IFERROR(VLOOKUP(A1507,BITXeom!$C$9:$D$100,2,0),0)</f>
        <v>0.49847993097253407</v>
      </c>
      <c r="F1507" s="2">
        <f>F1506*(1-F$1+IF(AND(WEEKDAY($A1507)&lt;&gt;1,WEEKDAY($A1507)&lt;&gt;7),-VLOOKUP($A1507,ETF_OP_Fee!$I$5:$J$14,2,1),0))^($A1507-$A1506)*(1+1*(B1507/B1506-1))</f>
        <v>0.31973475275615337</v>
      </c>
      <c r="G1507" s="9" t="str">
        <f>IFERROR(VLOOKUP(A1507,'BITO-IV'!$A$1:$J$10000,4,0),"")</f>
        <v/>
      </c>
      <c r="I1507">
        <f>ROW()</f>
        <v>1507</v>
      </c>
      <c r="J1507" t="str">
        <f t="shared" si="14"/>
        <v/>
      </c>
      <c r="K1507" t="str">
        <f t="shared" si="13"/>
        <v/>
      </c>
      <c r="M1507" t="str">
        <f t="shared" si="15"/>
        <v/>
      </c>
      <c r="N1507">
        <f>VLOOKUP(A1507,Tbills!$B$4:$C$10000,2,1)</f>
        <v>0.28000087912089583</v>
      </c>
    </row>
    <row r="1508" spans="1:14">
      <c r="A1508" s="1">
        <v>42355</v>
      </c>
      <c r="B1508">
        <f>IFERROR(VLOOKUP($A1508,'BTC-Web'!$A$2:$H$10000,2,0),"")</f>
        <v>454.77700800000002</v>
      </c>
      <c r="C1508">
        <f>VLOOKUP(A1508,H_SPBTFDUE!$B$2:$C$5828,2,0)</f>
        <v>3.290457398735358</v>
      </c>
      <c r="D1508" s="2">
        <f>D1507*(1-D$1+IF(AND(WEEKDAY($A1508)&lt;&gt;1,WEEKDAY($A1508)&lt;&gt;7),-VLOOKUP($A1508,ETF_OP_Fee!$G$5:$H$14,2,1),0))^($A1508-$A1507)*(1+2*(C1508/C1507-1))+IFERROR(VLOOKUP(A1508,BITXeom!$C$9:$D$100,2,0),0)</f>
        <v>0.50081801558842431</v>
      </c>
      <c r="F1508" s="2">
        <f>F1507*(1-F$1+IF(AND(WEEKDAY($A1508)&lt;&gt;1,WEEKDAY($A1508)&lt;&gt;7),-VLOOKUP($A1508,ETF_OP_Fee!$I$5:$J$14,2,1),0))^($A1508-$A1507)*(1+1*(B1508/B1507-1))</f>
        <v>0.31255745197729368</v>
      </c>
      <c r="G1508" s="9" t="str">
        <f>IFERROR(VLOOKUP(A1508,'BITO-IV'!$A$1:$J$10000,4,0),"")</f>
        <v/>
      </c>
      <c r="I1508">
        <f>ROW()</f>
        <v>1508</v>
      </c>
      <c r="J1508" t="str">
        <f t="shared" si="14"/>
        <v/>
      </c>
      <c r="K1508" t="str">
        <f t="shared" si="13"/>
        <v/>
      </c>
      <c r="M1508" t="str">
        <f t="shared" si="15"/>
        <v/>
      </c>
      <c r="N1508">
        <f>VLOOKUP(A1508,Tbills!$B$4:$C$10000,2,1)</f>
        <v>0.28000087912089583</v>
      </c>
    </row>
    <row r="1509" spans="1:14">
      <c r="A1509" s="1">
        <v>42356</v>
      </c>
      <c r="B1509">
        <f>IFERROR(VLOOKUP($A1509,'BTC-Web'!$A$2:$H$10000,2,0),"")</f>
        <v>455.84698500000002</v>
      </c>
      <c r="C1509">
        <f>VLOOKUP(A1509,H_SPBTFDUE!$B$2:$C$5828,2,0)</f>
        <v>3.3444810243404119</v>
      </c>
      <c r="D1509" s="2">
        <f>D1508*(1-D$1+IF(AND(WEEKDAY($A1509)&lt;&gt;1,WEEKDAY($A1509)&lt;&gt;7),-VLOOKUP($A1509,ETF_OP_Fee!$G$5:$H$14,2,1),0))^($A1509-$A1508)*(1+2*(C1509/C1508-1))+IFERROR(VLOOKUP(A1509,BITXeom!$C$9:$D$100,2,0),0)</f>
        <v>0.51720150227622685</v>
      </c>
      <c r="F1509" s="2">
        <f>F1508*(1-F$1+IF(AND(WEEKDAY($A1509)&lt;&gt;1,WEEKDAY($A1509)&lt;&gt;7),-VLOOKUP($A1509,ETF_OP_Fee!$I$5:$J$14,2,1),0))^($A1509-$A1508)*(1+1*(B1509/B1508-1))</f>
        <v>0.31328466759678264</v>
      </c>
      <c r="G1509" s="9" t="str">
        <f>IFERROR(VLOOKUP(A1509,'BITO-IV'!$A$1:$J$10000,4,0),"")</f>
        <v/>
      </c>
      <c r="I1509">
        <f>ROW()</f>
        <v>1509</v>
      </c>
      <c r="J1509" t="str">
        <f t="shared" si="14"/>
        <v/>
      </c>
      <c r="K1509" t="str">
        <f t="shared" si="13"/>
        <v/>
      </c>
      <c r="M1509" t="str">
        <f t="shared" si="15"/>
        <v/>
      </c>
      <c r="N1509">
        <f>VLOOKUP(A1509,Tbills!$B$4:$C$10000,2,1)</f>
        <v>0.28000087912089583</v>
      </c>
    </row>
    <row r="1510" spans="1:14">
      <c r="A1510" s="1">
        <v>42359</v>
      </c>
      <c r="B1510">
        <f>IFERROR(VLOOKUP($A1510,'BTC-Web'!$A$2:$H$10000,2,0),"")</f>
        <v>442.83801299999999</v>
      </c>
      <c r="C1510">
        <f>VLOOKUP(A1510,H_SPBTFDUE!$B$2:$C$5828,2,0)</f>
        <v>3.1639329196105073</v>
      </c>
      <c r="D1510" s="2">
        <f>D1509*(1-D$1+IF(AND(WEEKDAY($A1510)&lt;&gt;1,WEEKDAY($A1510)&lt;&gt;7),-VLOOKUP($A1510,ETF_OP_Fee!$G$5:$H$14,2,1),0))^($A1510-$A1509)*(1+2*(C1510/C1509-1))+IFERROR(VLOOKUP(A1510,BITXeom!$C$9:$D$100,2,0),0)</f>
        <v>0.46119546899208369</v>
      </c>
      <c r="F1510" s="2">
        <f>F1509*(1-F$1+IF(AND(WEEKDAY($A1510)&lt;&gt;1,WEEKDAY($A1510)&lt;&gt;7),-VLOOKUP($A1510,ETF_OP_Fee!$I$5:$J$14,2,1),0))^($A1510-$A1509)*(1+1*(B1510/B1509-1))</f>
        <v>0.30432037913114185</v>
      </c>
      <c r="G1510" s="9" t="str">
        <f>IFERROR(VLOOKUP(A1510,'BITO-IV'!$A$1:$J$10000,4,0),"")</f>
        <v/>
      </c>
      <c r="I1510">
        <f>ROW()</f>
        <v>1510</v>
      </c>
      <c r="J1510" t="str">
        <f t="shared" si="14"/>
        <v/>
      </c>
      <c r="K1510" t="str">
        <f t="shared" si="13"/>
        <v/>
      </c>
      <c r="M1510" t="str">
        <f t="shared" si="15"/>
        <v/>
      </c>
      <c r="N1510">
        <f>VLOOKUP(A1510,Tbills!$B$4:$C$10000,2,1)</f>
        <v>0.24999824175822496</v>
      </c>
    </row>
    <row r="1511" spans="1:14">
      <c r="A1511" s="1">
        <v>42360</v>
      </c>
      <c r="B1511">
        <f>IFERROR(VLOOKUP($A1511,'BTC-Web'!$A$2:$H$10000,2,0),"")</f>
        <v>437.43600500000002</v>
      </c>
      <c r="C1511">
        <f>VLOOKUP(A1511,H_SPBTFDUE!$B$2:$C$5828,2,0)</f>
        <v>3.1486766533994612</v>
      </c>
      <c r="D1511" s="2">
        <f>D1510*(1-D$1+IF(AND(WEEKDAY($A1511)&lt;&gt;1,WEEKDAY($A1511)&lt;&gt;7),-VLOOKUP($A1511,ETF_OP_Fee!$G$5:$H$14,2,1),0))^($A1511-$A1510)*(1+2*(C1511/C1510-1))+IFERROR(VLOOKUP(A1511,BITXeom!$C$9:$D$100,2,0),0)</f>
        <v>0.45669332921624323</v>
      </c>
      <c r="F1511" s="2">
        <f>F1510*(1-F$1+IF(AND(WEEKDAY($A1511)&lt;&gt;1,WEEKDAY($A1511)&lt;&gt;7),-VLOOKUP($A1511,ETF_OP_Fee!$I$5:$J$14,2,1),0))^($A1511-$A1510)*(1+1*(B1511/B1510-1))</f>
        <v>0.30060026961169384</v>
      </c>
      <c r="G1511" s="9" t="str">
        <f>IFERROR(VLOOKUP(A1511,'BITO-IV'!$A$1:$J$10000,4,0),"")</f>
        <v/>
      </c>
      <c r="I1511">
        <f>ROW()</f>
        <v>1511</v>
      </c>
      <c r="J1511" t="str">
        <f t="shared" si="14"/>
        <v/>
      </c>
      <c r="K1511" t="str">
        <f t="shared" si="13"/>
        <v/>
      </c>
      <c r="M1511" t="str">
        <f t="shared" si="15"/>
        <v/>
      </c>
      <c r="N1511">
        <f>VLOOKUP(A1511,Tbills!$B$4:$C$10000,2,1)</f>
        <v>0.24999824175822496</v>
      </c>
    </row>
    <row r="1512" spans="1:14">
      <c r="A1512" s="1">
        <v>42361</v>
      </c>
      <c r="B1512">
        <f>IFERROR(VLOOKUP($A1512,'BTC-Web'!$A$2:$H$10000,2,0),"")</f>
        <v>436.72000100000002</v>
      </c>
      <c r="C1512">
        <f>VLOOKUP(A1512,H_SPBTFDUE!$B$2:$C$5828,2,0)</f>
        <v>3.1903720079910585</v>
      </c>
      <c r="D1512" s="2">
        <f>D1511*(1-D$1+IF(AND(WEEKDAY($A1512)&lt;&gt;1,WEEKDAY($A1512)&lt;&gt;7),-VLOOKUP($A1512,ETF_OP_Fee!$G$5:$H$14,2,1),0))^($A1512-$A1511)*(1+2*(C1512/C1511-1))+IFERROR(VLOOKUP(A1512,BITXeom!$C$9:$D$100,2,0),0)</f>
        <v>0.46873269379568427</v>
      </c>
      <c r="F1512" s="2">
        <f>F1511*(1-F$1+IF(AND(WEEKDAY($A1512)&lt;&gt;1,WEEKDAY($A1512)&lt;&gt;7),-VLOOKUP($A1512,ETF_OP_Fee!$I$5:$J$14,2,1),0))^($A1512-$A1511)*(1+1*(B1512/B1511-1))</f>
        <v>0.3001004300431474</v>
      </c>
      <c r="G1512" s="9" t="str">
        <f>IFERROR(VLOOKUP(A1512,'BITO-IV'!$A$1:$J$10000,4,0),"")</f>
        <v/>
      </c>
      <c r="I1512">
        <f>ROW()</f>
        <v>1512</v>
      </c>
      <c r="J1512" t="str">
        <f t="shared" si="14"/>
        <v/>
      </c>
      <c r="K1512" t="str">
        <f t="shared" ref="K1512:K1575" si="16">IF($A1512&gt;=$J$2,F1512*K$4,"")</f>
        <v/>
      </c>
      <c r="M1512" t="str">
        <f t="shared" si="15"/>
        <v/>
      </c>
      <c r="N1512">
        <f>VLOOKUP(A1512,Tbills!$B$4:$C$10000,2,1)</f>
        <v>0.24999824175822496</v>
      </c>
    </row>
    <row r="1513" spans="1:14">
      <c r="A1513" s="1">
        <v>42362</v>
      </c>
      <c r="B1513">
        <f>IFERROR(VLOOKUP($A1513,'BTC-Web'!$A$2:$H$10000,2,0),"")</f>
        <v>443.091003</v>
      </c>
      <c r="C1513">
        <f>VLOOKUP(A1513,H_SPBTFDUE!$B$2:$C$5828,2,0)</f>
        <v>3.2807716988477349</v>
      </c>
      <c r="D1513" s="2">
        <f>D1512*(1-D$1+IF(AND(WEEKDAY($A1513)&lt;&gt;1,WEEKDAY($A1513)&lt;&gt;7),-VLOOKUP($A1513,ETF_OP_Fee!$G$5:$H$14,2,1),0))^($A1513-$A1512)*(1+2*(C1513/C1512-1))+IFERROR(VLOOKUP(A1513,BITXeom!$C$9:$D$100,2,0),0)</f>
        <v>0.49523689405895438</v>
      </c>
      <c r="F1513" s="2">
        <f>F1512*(1-F$1+IF(AND(WEEKDAY($A1513)&lt;&gt;1,WEEKDAY($A1513)&lt;&gt;7),-VLOOKUP($A1513,ETF_OP_Fee!$I$5:$J$14,2,1),0))^($A1513-$A1512)*(1+1*(B1513/B1512-1))</f>
        <v>0.30447046009846523</v>
      </c>
      <c r="G1513" s="9" t="str">
        <f>IFERROR(VLOOKUP(A1513,'BITO-IV'!$A$1:$J$10000,4,0),"")</f>
        <v/>
      </c>
      <c r="I1513">
        <f>ROW()</f>
        <v>1513</v>
      </c>
      <c r="J1513" t="str">
        <f t="shared" ref="J1513:J1576" si="17">IF($A1513&gt;=$J$2,B1513*J$4,"")</f>
        <v/>
      </c>
      <c r="K1513" t="str">
        <f t="shared" si="16"/>
        <v/>
      </c>
      <c r="M1513" t="str">
        <f t="shared" ref="M1513:M1576" si="18">IF($A1513&gt;=$J$2,D1513*M$4,"")</f>
        <v/>
      </c>
      <c r="N1513">
        <f>VLOOKUP(A1513,Tbills!$B$4:$C$10000,2,1)</f>
        <v>0.24999824175822496</v>
      </c>
    </row>
    <row r="1514" spans="1:14">
      <c r="A1514" s="1">
        <v>42366</v>
      </c>
      <c r="B1514">
        <f>IFERROR(VLOOKUP($A1514,'BTC-Web'!$A$2:$H$10000,2,0),"")</f>
        <v>423.34298699999999</v>
      </c>
      <c r="C1514">
        <f>VLOOKUP(A1514,H_SPBTFDUE!$B$2:$C$5828,2,0)</f>
        <v>3.0445782341714636</v>
      </c>
      <c r="D1514" s="2">
        <f>D1513*(1-D$1+IF(AND(WEEKDAY($A1514)&lt;&gt;1,WEEKDAY($A1514)&lt;&gt;7),-VLOOKUP($A1514,ETF_OP_Fee!$G$5:$H$14,2,1),0))^($A1514-$A1513)*(1+2*(C1514/C1513-1))+IFERROR(VLOOKUP(A1514,BITXeom!$C$9:$D$100,2,0),0)</f>
        <v>0.42372739637956641</v>
      </c>
      <c r="F1514" s="2">
        <f>F1513*(1-F$1+IF(AND(WEEKDAY($A1514)&lt;&gt;1,WEEKDAY($A1514)&lt;&gt;7),-VLOOKUP($A1514,ETF_OP_Fee!$I$5:$J$14,2,1),0))^($A1514-$A1513)*(1+1*(B1514/B1513-1))</f>
        <v>0.29087030526904073</v>
      </c>
      <c r="G1514" s="9" t="str">
        <f>IFERROR(VLOOKUP(A1514,'BITO-IV'!$A$1:$J$10000,4,0),"")</f>
        <v/>
      </c>
      <c r="I1514">
        <f>ROW()</f>
        <v>1514</v>
      </c>
      <c r="J1514" t="str">
        <f t="shared" si="17"/>
        <v/>
      </c>
      <c r="K1514" t="str">
        <f t="shared" si="16"/>
        <v/>
      </c>
      <c r="M1514" t="str">
        <f t="shared" si="18"/>
        <v/>
      </c>
      <c r="N1514">
        <f>VLOOKUP(A1514,Tbills!$B$4:$C$10000,2,1)</f>
        <v>0.25999912087909655</v>
      </c>
    </row>
    <row r="1515" spans="1:14">
      <c r="A1515" s="1">
        <v>42367</v>
      </c>
      <c r="B1515">
        <f>IFERROR(VLOOKUP($A1515,'BTC-Web'!$A$2:$H$10000,2,0),"")</f>
        <v>422.09799199999998</v>
      </c>
      <c r="C1515">
        <f>VLOOKUP(A1515,H_SPBTFDUE!$B$2:$C$5828,2,0)</f>
        <v>3.1214191428504066</v>
      </c>
      <c r="D1515" s="2">
        <f>D1514*(1-D$1+IF(AND(WEEKDAY($A1515)&lt;&gt;1,WEEKDAY($A1515)&lt;&gt;7),-VLOOKUP($A1515,ETF_OP_Fee!$G$5:$H$14,2,1),0))^($A1515-$A1514)*(1+2*(C1515/C1514-1))+IFERROR(VLOOKUP(A1515,BITXeom!$C$9:$D$100,2,0),0)</f>
        <v>0.44506292542508358</v>
      </c>
      <c r="F1515" s="2">
        <f>F1514*(1-F$1+IF(AND(WEEKDAY($A1515)&lt;&gt;1,WEEKDAY($A1515)&lt;&gt;7),-VLOOKUP($A1515,ETF_OP_Fee!$I$5:$J$14,2,1),0))^($A1515-$A1514)*(1+1*(B1515/B1514-1))</f>
        <v>0.29000734634279624</v>
      </c>
      <c r="G1515" s="9" t="str">
        <f>IFERROR(VLOOKUP(A1515,'BITO-IV'!$A$1:$J$10000,4,0),"")</f>
        <v/>
      </c>
      <c r="I1515">
        <f>ROW()</f>
        <v>1515</v>
      </c>
      <c r="J1515" t="str">
        <f t="shared" si="17"/>
        <v/>
      </c>
      <c r="K1515" t="str">
        <f t="shared" si="16"/>
        <v/>
      </c>
      <c r="M1515" t="str">
        <f t="shared" si="18"/>
        <v/>
      </c>
      <c r="N1515">
        <f>VLOOKUP(A1515,Tbills!$B$4:$C$10000,2,1)</f>
        <v>0.25999912087909655</v>
      </c>
    </row>
    <row r="1516" spans="1:14">
      <c r="A1516" s="1">
        <v>42368</v>
      </c>
      <c r="B1516">
        <f>IFERROR(VLOOKUP($A1516,'BTC-Web'!$A$2:$H$10000,2,0),"")</f>
        <v>433.29998799999998</v>
      </c>
      <c r="C1516">
        <f>VLOOKUP(A1516,H_SPBTFDUE!$B$2:$C$5828,2,0)</f>
        <v>3.0752054954298274</v>
      </c>
      <c r="D1516" s="2">
        <f>D1515*(1-D$1+IF(AND(WEEKDAY($A1516)&lt;&gt;1,WEEKDAY($A1516)&lt;&gt;7),-VLOOKUP($A1516,ETF_OP_Fee!$G$5:$H$14,2,1),0))^($A1516-$A1515)*(1+2*(C1516/C1515-1))+IFERROR(VLOOKUP(A1516,BITXeom!$C$9:$D$100,2,0),0)</f>
        <v>0.43183284533741634</v>
      </c>
      <c r="F1516" s="2">
        <f>F1515*(1-F$1+IF(AND(WEEKDAY($A1516)&lt;&gt;1,WEEKDAY($A1516)&lt;&gt;7),-VLOOKUP($A1516,ETF_OP_Fee!$I$5:$J$14,2,1),0))^($A1516-$A1515)*(1+1*(B1516/B1515-1))</f>
        <v>0.29769605983538733</v>
      </c>
      <c r="G1516" s="9" t="str">
        <f>IFERROR(VLOOKUP(A1516,'BITO-IV'!$A$1:$J$10000,4,0),"")</f>
        <v/>
      </c>
      <c r="I1516">
        <f>ROW()</f>
        <v>1516</v>
      </c>
      <c r="J1516" t="str">
        <f t="shared" si="17"/>
        <v/>
      </c>
      <c r="K1516" t="str">
        <f t="shared" si="16"/>
        <v/>
      </c>
      <c r="M1516" t="str">
        <f t="shared" si="18"/>
        <v/>
      </c>
      <c r="N1516">
        <f>VLOOKUP(A1516,Tbills!$B$4:$C$10000,2,1)</f>
        <v>0.25999912087909655</v>
      </c>
    </row>
    <row r="1517" spans="1:14">
      <c r="A1517" s="1">
        <v>42369</v>
      </c>
      <c r="B1517">
        <f>IFERROR(VLOOKUP($A1517,'BTC-Web'!$A$2:$H$10000,2,0),"")</f>
        <v>425.875</v>
      </c>
      <c r="C1517">
        <f>VLOOKUP(A1517,H_SPBTFDUE!$B$2:$C$5828,2,0)</f>
        <v>3.1033195872503576</v>
      </c>
      <c r="D1517" s="2">
        <f>D1516*(1-D$1+IF(AND(WEEKDAY($A1517)&lt;&gt;1,WEEKDAY($A1517)&lt;&gt;7),-VLOOKUP($A1517,ETF_OP_Fee!$G$5:$H$14,2,1),0))^($A1517-$A1516)*(1+2*(C1517/C1516-1))+IFERROR(VLOOKUP(A1517,BITXeom!$C$9:$D$100,2,0),0)</f>
        <v>0.43967622923454569</v>
      </c>
      <c r="F1517" s="2">
        <f>F1516*(1-F$1+IF(AND(WEEKDAY($A1517)&lt;&gt;1,WEEKDAY($A1517)&lt;&gt;7),-VLOOKUP($A1517,ETF_OP_Fee!$I$5:$J$14,2,1),0))^($A1517-$A1516)*(1+1*(B1517/B1516-1))</f>
        <v>0.29258715256389184</v>
      </c>
      <c r="G1517" s="9" t="str">
        <f>IFERROR(VLOOKUP(A1517,'BITO-IV'!$A$1:$J$10000,4,0),"")</f>
        <v/>
      </c>
      <c r="I1517">
        <f>ROW()</f>
        <v>1517</v>
      </c>
      <c r="J1517" t="str">
        <f t="shared" si="17"/>
        <v/>
      </c>
      <c r="K1517" t="str">
        <f t="shared" si="16"/>
        <v/>
      </c>
      <c r="M1517" t="str">
        <f t="shared" si="18"/>
        <v/>
      </c>
      <c r="N1517">
        <f>VLOOKUP(A1517,Tbills!$B$4:$C$10000,2,1)</f>
        <v>0.25999912087909655</v>
      </c>
    </row>
    <row r="1518" spans="1:14">
      <c r="A1518" s="1">
        <v>42373</v>
      </c>
      <c r="B1518">
        <f>IFERROR(VLOOKUP($A1518,'BTC-Web'!$A$2:$H$10000,2,0),"")</f>
        <v>430.06100500000002</v>
      </c>
      <c r="C1518">
        <f>VLOOKUP(A1518,H_SPBTFDUE!$B$2:$C$5828,2,0)</f>
        <v>3.1211713970657109</v>
      </c>
      <c r="D1518" s="2">
        <f>D1517*(1-D$1+IF(AND(WEEKDAY($A1518)&lt;&gt;1,WEEKDAY($A1518)&lt;&gt;7),-VLOOKUP($A1518,ETF_OP_Fee!$G$5:$H$14,2,1),0))^($A1518-$A1517)*(1+2*(C1518/C1517-1))+IFERROR(VLOOKUP(A1518,BITXeom!$C$9:$D$100,2,0),0)</f>
        <v>0.44452272140555038</v>
      </c>
      <c r="F1518" s="2">
        <f>F1517*(1-F$1+IF(AND(WEEKDAY($A1518)&lt;&gt;1,WEEKDAY($A1518)&lt;&gt;7),-VLOOKUP($A1518,ETF_OP_Fee!$I$5:$J$14,2,1),0))^($A1518-$A1517)*(1+1*(B1518/B1517-1))</f>
        <v>0.29543228705544677</v>
      </c>
      <c r="G1518" s="9" t="str">
        <f>IFERROR(VLOOKUP(A1518,'BITO-IV'!$A$1:$J$10000,4,0),"")</f>
        <v/>
      </c>
      <c r="I1518">
        <f>ROW()</f>
        <v>1518</v>
      </c>
      <c r="J1518" t="str">
        <f t="shared" si="17"/>
        <v/>
      </c>
      <c r="K1518" t="str">
        <f t="shared" si="16"/>
        <v/>
      </c>
      <c r="M1518" t="str">
        <f t="shared" si="18"/>
        <v/>
      </c>
      <c r="N1518">
        <f>VLOOKUP(A1518,Tbills!$B$4:$C$10000,2,1)</f>
        <v>0.21499912087914866</v>
      </c>
    </row>
    <row r="1519" spans="1:14">
      <c r="A1519" s="1">
        <v>42374</v>
      </c>
      <c r="B1519">
        <f>IFERROR(VLOOKUP($A1519,'BTC-Web'!$A$2:$H$10000,2,0),"")</f>
        <v>433.06900000000002</v>
      </c>
      <c r="C1519">
        <f>VLOOKUP(A1519,H_SPBTFDUE!$B$2:$C$5828,2,0)</f>
        <v>3.1126784489276877</v>
      </c>
      <c r="D1519" s="2">
        <f>D1518*(1-D$1+IF(AND(WEEKDAY($A1519)&lt;&gt;1,WEEKDAY($A1519)&lt;&gt;7),-VLOOKUP($A1519,ETF_OP_Fee!$G$5:$H$14,2,1),0))^($A1519-$A1518)*(1+2*(C1519/C1518-1))+IFERROR(VLOOKUP(A1519,BITXeom!$C$9:$D$100,2,0),0)</f>
        <v>0.44205087112042207</v>
      </c>
      <c r="F1519" s="2">
        <f>F1518*(1-F$1+IF(AND(WEEKDAY($A1519)&lt;&gt;1,WEEKDAY($A1519)&lt;&gt;7),-VLOOKUP($A1519,ETF_OP_Fee!$I$5:$J$14,2,1),0))^($A1519-$A1518)*(1+1*(B1519/B1518-1))</f>
        <v>0.29749089925241262</v>
      </c>
      <c r="G1519" s="9" t="str">
        <f>IFERROR(VLOOKUP(A1519,'BITO-IV'!$A$1:$J$10000,4,0),"")</f>
        <v/>
      </c>
      <c r="I1519">
        <f>ROW()</f>
        <v>1519</v>
      </c>
      <c r="J1519" t="str">
        <f t="shared" si="17"/>
        <v/>
      </c>
      <c r="K1519" t="str">
        <f t="shared" si="16"/>
        <v/>
      </c>
      <c r="M1519" t="str">
        <f t="shared" si="18"/>
        <v/>
      </c>
      <c r="N1519">
        <f>VLOOKUP(A1519,Tbills!$B$4:$C$10000,2,1)</f>
        <v>0.21499912087914866</v>
      </c>
    </row>
    <row r="1520" spans="1:14">
      <c r="A1520" s="1">
        <v>42375</v>
      </c>
      <c r="B1520">
        <f>IFERROR(VLOOKUP($A1520,'BTC-Web'!$A$2:$H$10000,2,0),"")</f>
        <v>431.85598800000002</v>
      </c>
      <c r="C1520">
        <f>VLOOKUP(A1520,H_SPBTFDUE!$B$2:$C$5828,2,0)</f>
        <v>3.0917645144626285</v>
      </c>
      <c r="D1520" s="2">
        <f>D1519*(1-D$1+IF(AND(WEEKDAY($A1520)&lt;&gt;1,WEEKDAY($A1520)&lt;&gt;7),-VLOOKUP($A1520,ETF_OP_Fee!$G$5:$H$14,2,1),0))^($A1520-$A1519)*(1+2*(C1520/C1519-1))+IFERROR(VLOOKUP(A1520,BITXeom!$C$9:$D$100,2,0),0)</f>
        <v>0.43605865986762871</v>
      </c>
      <c r="F1520" s="2">
        <f>F1519*(1-F$1+IF(AND(WEEKDAY($A1520)&lt;&gt;1,WEEKDAY($A1520)&lt;&gt;7),-VLOOKUP($A1520,ETF_OP_Fee!$I$5:$J$14,2,1),0))^($A1520-$A1519)*(1+1*(B1520/B1519-1))</f>
        <v>0.2966499158193337</v>
      </c>
      <c r="G1520" s="9" t="str">
        <f>IFERROR(VLOOKUP(A1520,'BITO-IV'!$A$1:$J$10000,4,0),"")</f>
        <v/>
      </c>
      <c r="I1520">
        <f>ROW()</f>
        <v>1520</v>
      </c>
      <c r="J1520" t="str">
        <f t="shared" si="17"/>
        <v/>
      </c>
      <c r="K1520" t="str">
        <f t="shared" si="16"/>
        <v/>
      </c>
      <c r="M1520" t="str">
        <f t="shared" si="18"/>
        <v/>
      </c>
      <c r="N1520">
        <f>VLOOKUP(A1520,Tbills!$B$4:$C$10000,2,1)</f>
        <v>0.21499912087914866</v>
      </c>
    </row>
    <row r="1521" spans="1:14">
      <c r="A1521" s="1">
        <v>42376</v>
      </c>
      <c r="B1521">
        <f>IFERROR(VLOOKUP($A1521,'BTC-Web'!$A$2:$H$10000,2,0),"")</f>
        <v>430.010986</v>
      </c>
      <c r="C1521">
        <f>VLOOKUP(A1521,H_SPBTFDUE!$B$2:$C$5828,2,0)</f>
        <v>3.2999641987921748</v>
      </c>
      <c r="D1521" s="2">
        <f>D1520*(1-D$1+IF(AND(WEEKDAY($A1521)&lt;&gt;1,WEEKDAY($A1521)&lt;&gt;7),-VLOOKUP($A1521,ETF_OP_Fee!$G$5:$H$14,2,1),0))^($A1521-$A1520)*(1+2*(C1521/C1520-1))+IFERROR(VLOOKUP(A1521,BITXeom!$C$9:$D$100,2,0),0)</f>
        <v>0.49472814628259137</v>
      </c>
      <c r="F1521" s="2">
        <f>F1520*(1-F$1+IF(AND(WEEKDAY($A1521)&lt;&gt;1,WEEKDAY($A1521)&lt;&gt;7),-VLOOKUP($A1521,ETF_OP_Fee!$I$5:$J$14,2,1),0))^($A1521-$A1520)*(1+1*(B1521/B1520-1))</f>
        <v>0.29537486156757142</v>
      </c>
      <c r="G1521" s="9" t="str">
        <f>IFERROR(VLOOKUP(A1521,'BITO-IV'!$A$1:$J$10000,4,0),"")</f>
        <v/>
      </c>
      <c r="I1521">
        <f>ROW()</f>
        <v>1521</v>
      </c>
      <c r="J1521" t="str">
        <f t="shared" si="17"/>
        <v/>
      </c>
      <c r="K1521" t="str">
        <f t="shared" si="16"/>
        <v/>
      </c>
      <c r="M1521" t="str">
        <f t="shared" si="18"/>
        <v/>
      </c>
      <c r="N1521">
        <f>VLOOKUP(A1521,Tbills!$B$4:$C$10000,2,1)</f>
        <v>0.21499912087914866</v>
      </c>
    </row>
    <row r="1522" spans="1:14">
      <c r="A1522" s="1">
        <v>42377</v>
      </c>
      <c r="B1522">
        <f>IFERROR(VLOOKUP($A1522,'BTC-Web'!$A$2:$H$10000,2,0),"")</f>
        <v>457.53799400000003</v>
      </c>
      <c r="C1522">
        <f>VLOOKUP(A1522,H_SPBTFDUE!$B$2:$C$5828,2,0)</f>
        <v>3.2648917768851038</v>
      </c>
      <c r="D1522" s="2">
        <f>D1521*(1-D$1+IF(AND(WEEKDAY($A1522)&lt;&gt;1,WEEKDAY($A1522)&lt;&gt;7),-VLOOKUP($A1522,ETF_OP_Fee!$G$5:$H$14,2,1),0))^($A1522-$A1521)*(1+2*(C1522/C1521-1))+IFERROR(VLOOKUP(A1522,BITXeom!$C$9:$D$100,2,0),0)</f>
        <v>0.48415437668194411</v>
      </c>
      <c r="F1522" s="2">
        <f>F1521*(1-F$1+IF(AND(WEEKDAY($A1522)&lt;&gt;1,WEEKDAY($A1522)&lt;&gt;7),-VLOOKUP($A1522,ETF_OP_Fee!$I$5:$J$14,2,1),0))^($A1522-$A1521)*(1+1*(B1522/B1521-1))</f>
        <v>0.31427500357231075</v>
      </c>
      <c r="G1522" s="9" t="str">
        <f>IFERROR(VLOOKUP(A1522,'BITO-IV'!$A$1:$J$10000,4,0),"")</f>
        <v/>
      </c>
      <c r="I1522">
        <f>ROW()</f>
        <v>1522</v>
      </c>
      <c r="J1522" t="str">
        <f t="shared" si="17"/>
        <v/>
      </c>
      <c r="K1522" t="str">
        <f t="shared" si="16"/>
        <v/>
      </c>
      <c r="M1522" t="str">
        <f t="shared" si="18"/>
        <v/>
      </c>
      <c r="N1522">
        <f>VLOOKUP(A1522,Tbills!$B$4:$C$10000,2,1)</f>
        <v>0.21499912087914866</v>
      </c>
    </row>
    <row r="1523" spans="1:14">
      <c r="A1523" s="1">
        <v>42380</v>
      </c>
      <c r="B1523">
        <f>IFERROR(VLOOKUP($A1523,'BTC-Web'!$A$2:$H$10000,2,0),"")</f>
        <v>448.69799799999998</v>
      </c>
      <c r="C1523">
        <f>VLOOKUP(A1523,H_SPBTFDUE!$B$2:$C$5828,2,0)</f>
        <v>3.2299422358006291</v>
      </c>
      <c r="D1523" s="2">
        <f>D1522*(1-D$1+IF(AND(WEEKDAY($A1523)&lt;&gt;1,WEEKDAY($A1523)&lt;&gt;7),-VLOOKUP($A1523,ETF_OP_Fee!$G$5:$H$14,2,1),0))^($A1523-$A1522)*(1+2*(C1523/C1522-1))+IFERROR(VLOOKUP(A1523,BITXeom!$C$9:$D$100,2,0),0)</f>
        <v>0.47361958965368561</v>
      </c>
      <c r="F1523" s="2">
        <f>F1522*(1-F$1+IF(AND(WEEKDAY($A1523)&lt;&gt;1,WEEKDAY($A1523)&lt;&gt;7),-VLOOKUP($A1523,ETF_OP_Fee!$I$5:$J$14,2,1),0))^($A1523-$A1522)*(1+1*(B1523/B1522-1))</f>
        <v>0.30817889734554899</v>
      </c>
      <c r="G1523" s="9" t="str">
        <f>IFERROR(VLOOKUP(A1523,'BITO-IV'!$A$1:$J$10000,4,0),"")</f>
        <v/>
      </c>
      <c r="I1523">
        <f>ROW()</f>
        <v>1523</v>
      </c>
      <c r="J1523" t="str">
        <f t="shared" si="17"/>
        <v/>
      </c>
      <c r="K1523" t="str">
        <f t="shared" si="16"/>
        <v/>
      </c>
      <c r="M1523" t="str">
        <f t="shared" si="18"/>
        <v/>
      </c>
      <c r="N1523">
        <f>VLOOKUP(A1523,Tbills!$B$4:$C$10000,2,1)</f>
        <v>0.21499912087914866</v>
      </c>
    </row>
    <row r="1524" spans="1:14">
      <c r="A1524" s="1">
        <v>42381</v>
      </c>
      <c r="B1524">
        <f>IFERROR(VLOOKUP($A1524,'BTC-Web'!$A$2:$H$10000,2,0),"")</f>
        <v>448.182007</v>
      </c>
      <c r="C1524">
        <f>VLOOKUP(A1524,H_SPBTFDUE!$B$2:$C$5828,2,0)</f>
        <v>3.1378388114580678</v>
      </c>
      <c r="D1524" s="2">
        <f>D1523*(1-D$1+IF(AND(WEEKDAY($A1524)&lt;&gt;1,WEEKDAY($A1524)&lt;&gt;7),-VLOOKUP($A1524,ETF_OP_Fee!$G$5:$H$14,2,1),0))^($A1524-$A1523)*(1+2*(C1524/C1523-1))+IFERROR(VLOOKUP(A1524,BITXeom!$C$9:$D$100,2,0),0)</f>
        <v>0.44655536296962678</v>
      </c>
      <c r="F1524" s="2">
        <f>F1523*(1-F$1+IF(AND(WEEKDAY($A1524)&lt;&gt;1,WEEKDAY($A1524)&lt;&gt;7),-VLOOKUP($A1524,ETF_OP_Fee!$I$5:$J$14,2,1),0))^($A1524-$A1523)*(1+1*(B1524/B1523-1))</f>
        <v>0.30781648777738502</v>
      </c>
      <c r="G1524" s="9" t="str">
        <f>IFERROR(VLOOKUP(A1524,'BITO-IV'!$A$1:$J$10000,4,0),"")</f>
        <v/>
      </c>
      <c r="I1524">
        <f>ROW()</f>
        <v>1524</v>
      </c>
      <c r="J1524" t="str">
        <f t="shared" si="17"/>
        <v/>
      </c>
      <c r="K1524" t="str">
        <f t="shared" si="16"/>
        <v/>
      </c>
      <c r="M1524" t="str">
        <f t="shared" si="18"/>
        <v/>
      </c>
      <c r="N1524">
        <f>VLOOKUP(A1524,Tbills!$B$4:$C$10000,2,1)</f>
        <v>0.21499912087914866</v>
      </c>
    </row>
    <row r="1525" spans="1:14">
      <c r="A1525" s="1">
        <v>42382</v>
      </c>
      <c r="B1525">
        <f>IFERROR(VLOOKUP($A1525,'BTC-Web'!$A$2:$H$10000,2,0),"")</f>
        <v>434.665009</v>
      </c>
      <c r="C1525">
        <f>VLOOKUP(A1525,H_SPBTFDUE!$B$2:$C$5828,2,0)</f>
        <v>3.1135915051523728</v>
      </c>
      <c r="D1525" s="2">
        <f>D1524*(1-D$1+IF(AND(WEEKDAY($A1525)&lt;&gt;1,WEEKDAY($A1525)&lt;&gt;7),-VLOOKUP($A1525,ETF_OP_Fee!$G$5:$H$14,2,1),0))^($A1525-$A1524)*(1+2*(C1525/C1524-1))+IFERROR(VLOOKUP(A1525,BITXeom!$C$9:$D$100,2,0),0)</f>
        <v>0.43960155037864801</v>
      </c>
      <c r="F1525" s="2">
        <f>F1524*(1-F$1+IF(AND(WEEKDAY($A1525)&lt;&gt;1,WEEKDAY($A1525)&lt;&gt;7),-VLOOKUP($A1525,ETF_OP_Fee!$I$5:$J$14,2,1),0))^($A1525-$A1524)*(1+1*(B1525/B1524-1))</f>
        <v>0.29852509014482925</v>
      </c>
      <c r="G1525" s="9" t="str">
        <f>IFERROR(VLOOKUP(A1525,'BITO-IV'!$A$1:$J$10000,4,0),"")</f>
        <v/>
      </c>
      <c r="I1525">
        <f>ROW()</f>
        <v>1525</v>
      </c>
      <c r="J1525" t="str">
        <f t="shared" si="17"/>
        <v/>
      </c>
      <c r="K1525" t="str">
        <f t="shared" si="16"/>
        <v/>
      </c>
      <c r="M1525" t="str">
        <f t="shared" si="18"/>
        <v/>
      </c>
      <c r="N1525">
        <f>VLOOKUP(A1525,Tbills!$B$4:$C$10000,2,1)</f>
        <v>0.21499912087914866</v>
      </c>
    </row>
    <row r="1526" spans="1:14">
      <c r="A1526" s="1">
        <v>42383</v>
      </c>
      <c r="B1526">
        <f>IFERROR(VLOOKUP($A1526,'BTC-Web'!$A$2:$H$10000,2,0),"")</f>
        <v>432.28799400000003</v>
      </c>
      <c r="C1526">
        <f>VLOOKUP(A1526,H_SPBTFDUE!$B$2:$C$5828,2,0)</f>
        <v>3.0983797903386185</v>
      </c>
      <c r="D1526" s="2">
        <f>D1525*(1-D$1+IF(AND(WEEKDAY($A1526)&lt;&gt;1,WEEKDAY($A1526)&lt;&gt;7),-VLOOKUP($A1526,ETF_OP_Fee!$G$5:$H$14,2,1),0))^($A1526-$A1525)*(1+2*(C1526/C1525-1))+IFERROR(VLOOKUP(A1526,BITXeom!$C$9:$D$100,2,0),0)</f>
        <v>0.43525425026988113</v>
      </c>
      <c r="F1526" s="2">
        <f>F1525*(1-F$1+IF(AND(WEEKDAY($A1526)&lt;&gt;1,WEEKDAY($A1526)&lt;&gt;7),-VLOOKUP($A1526,ETF_OP_Fee!$I$5:$J$14,2,1),0))^($A1526-$A1525)*(1+1*(B1526/B1525-1))</f>
        <v>0.29688484442204477</v>
      </c>
      <c r="G1526" s="9" t="str">
        <f>IFERROR(VLOOKUP(A1526,'BITO-IV'!$A$1:$J$10000,4,0),"")</f>
        <v/>
      </c>
      <c r="I1526">
        <f>ROW()</f>
        <v>1526</v>
      </c>
      <c r="J1526" t="str">
        <f t="shared" si="17"/>
        <v/>
      </c>
      <c r="K1526" t="str">
        <f t="shared" si="16"/>
        <v/>
      </c>
      <c r="M1526" t="str">
        <f t="shared" si="18"/>
        <v/>
      </c>
      <c r="N1526">
        <f>VLOOKUP(A1526,Tbills!$B$4:$C$10000,2,1)</f>
        <v>0.21499912087914866</v>
      </c>
    </row>
    <row r="1527" spans="1:14">
      <c r="A1527" s="1">
        <v>42384</v>
      </c>
      <c r="B1527">
        <f>IFERROR(VLOOKUP($A1527,'BTC-Web'!$A$2:$H$10000,2,0),"")</f>
        <v>430.25500499999998</v>
      </c>
      <c r="C1527">
        <f>VLOOKUP(A1527,H_SPBTFDUE!$B$2:$C$5828,2,0)</f>
        <v>2.6229931236366064</v>
      </c>
      <c r="D1527" s="2">
        <f>D1526*(1-D$1+IF(AND(WEEKDAY($A1527)&lt;&gt;1,WEEKDAY($A1527)&lt;&gt;7),-VLOOKUP($A1527,ETF_OP_Fee!$G$5:$H$14,2,1),0))^($A1527-$A1526)*(1+2*(C1527/C1526-1))+IFERROR(VLOOKUP(A1527,BITXeom!$C$9:$D$100,2,0),0)</f>
        <v>0.30165554232998981</v>
      </c>
      <c r="F1527" s="2">
        <f>F1526*(1-F$1+IF(AND(WEEKDAY($A1527)&lt;&gt;1,WEEKDAY($A1527)&lt;&gt;7),-VLOOKUP($A1527,ETF_OP_Fee!$I$5:$J$14,2,1),0))^($A1527-$A1526)*(1+1*(B1527/B1526-1))</f>
        <v>0.2954809463911775</v>
      </c>
      <c r="G1527" s="9" t="str">
        <f>IFERROR(VLOOKUP(A1527,'BITO-IV'!$A$1:$J$10000,4,0),"")</f>
        <v/>
      </c>
      <c r="I1527">
        <f>ROW()</f>
        <v>1527</v>
      </c>
      <c r="J1527" t="str">
        <f t="shared" si="17"/>
        <v/>
      </c>
      <c r="K1527" t="str">
        <f t="shared" si="16"/>
        <v/>
      </c>
      <c r="M1527" t="str">
        <f t="shared" si="18"/>
        <v/>
      </c>
      <c r="N1527">
        <f>VLOOKUP(A1527,Tbills!$B$4:$C$10000,2,1)</f>
        <v>0.21499912087914866</v>
      </c>
    </row>
    <row r="1528" spans="1:14">
      <c r="A1528" s="1">
        <v>42388</v>
      </c>
      <c r="B1528">
        <f>IFERROR(VLOOKUP($A1528,'BTC-Web'!$A$2:$H$10000,2,0),"")</f>
        <v>387.02600100000001</v>
      </c>
      <c r="C1528">
        <f>VLOOKUP(A1528,H_SPBTFDUE!$B$2:$C$5828,2,0)</f>
        <v>2.7365869713519939</v>
      </c>
      <c r="D1528" s="2">
        <f>D1527*(1-D$1+IF(AND(WEEKDAY($A1528)&lt;&gt;1,WEEKDAY($A1528)&lt;&gt;7),-VLOOKUP($A1528,ETF_OP_Fee!$G$5:$H$14,2,1),0))^($A1528-$A1527)*(1+2*(C1528/C1527-1))+IFERROR(VLOOKUP(A1528,BITXeom!$C$9:$D$100,2,0),0)</f>
        <v>0.32762687859211415</v>
      </c>
      <c r="F1528" s="2">
        <f>F1527*(1-F$1+IF(AND(WEEKDAY($A1528)&lt;&gt;1,WEEKDAY($A1528)&lt;&gt;7),-VLOOKUP($A1528,ETF_OP_Fee!$I$5:$J$14,2,1),0))^($A1528-$A1527)*(1+1*(B1528/B1527-1))</f>
        <v>0.26576542362283118</v>
      </c>
      <c r="G1528" s="9" t="str">
        <f>IFERROR(VLOOKUP(A1528,'BITO-IV'!$A$1:$J$10000,4,0),"")</f>
        <v/>
      </c>
      <c r="I1528">
        <f>ROW()</f>
        <v>1528</v>
      </c>
      <c r="J1528" t="str">
        <f t="shared" si="17"/>
        <v/>
      </c>
      <c r="K1528" t="str">
        <f t="shared" si="16"/>
        <v/>
      </c>
      <c r="M1528" t="str">
        <f t="shared" si="18"/>
        <v/>
      </c>
      <c r="N1528">
        <f>VLOOKUP(A1528,Tbills!$B$4:$C$10000,2,1)</f>
        <v>0.25499868131868886</v>
      </c>
    </row>
    <row r="1529" spans="1:14">
      <c r="A1529" s="1">
        <v>42389</v>
      </c>
      <c r="B1529">
        <f>IFERROR(VLOOKUP($A1529,'BTC-Web'!$A$2:$H$10000,2,0),"")</f>
        <v>379.73998999999998</v>
      </c>
      <c r="C1529">
        <f>VLOOKUP(A1529,H_SPBTFDUE!$B$2:$C$5828,2,0)</f>
        <v>3.0248192307152655</v>
      </c>
      <c r="D1529" s="2">
        <f>D1528*(1-D$1+IF(AND(WEEKDAY($A1529)&lt;&gt;1,WEEKDAY($A1529)&lt;&gt;7),-VLOOKUP($A1529,ETF_OP_Fee!$G$5:$H$14,2,1),0))^($A1529-$A1528)*(1+2*(C1529/C1528-1))+IFERROR(VLOOKUP(A1529,BITXeom!$C$9:$D$100,2,0),0)</f>
        <v>0.39659450565656135</v>
      </c>
      <c r="F1529" s="2">
        <f>F1528*(1-F$1+IF(AND(WEEKDAY($A1529)&lt;&gt;1,WEEKDAY($A1529)&lt;&gt;7),-VLOOKUP($A1529,ETF_OP_Fee!$I$5:$J$14,2,1),0))^($A1529-$A1528)*(1+1*(B1529/B1528-1))</f>
        <v>0.26075543327167294</v>
      </c>
      <c r="G1529" s="9" t="str">
        <f>IFERROR(VLOOKUP(A1529,'BITO-IV'!$A$1:$J$10000,4,0),"")</f>
        <v/>
      </c>
      <c r="I1529">
        <f>ROW()</f>
        <v>1529</v>
      </c>
      <c r="J1529" t="str">
        <f t="shared" si="17"/>
        <v/>
      </c>
      <c r="K1529" t="str">
        <f t="shared" si="16"/>
        <v/>
      </c>
      <c r="M1529" t="str">
        <f t="shared" si="18"/>
        <v/>
      </c>
      <c r="N1529">
        <f>VLOOKUP(A1529,Tbills!$B$4:$C$10000,2,1)</f>
        <v>0.25499868131868886</v>
      </c>
    </row>
    <row r="1530" spans="1:14">
      <c r="A1530" s="1">
        <v>42390</v>
      </c>
      <c r="B1530">
        <f>IFERROR(VLOOKUP($A1530,'BTC-Web'!$A$2:$H$10000,2,0),"")</f>
        <v>419.63198899999998</v>
      </c>
      <c r="C1530">
        <f>VLOOKUP(A1530,H_SPBTFDUE!$B$2:$C$5828,2,0)</f>
        <v>2.9527378644452256</v>
      </c>
      <c r="D1530" s="2">
        <f>D1529*(1-D$1+IF(AND(WEEKDAY($A1530)&lt;&gt;1,WEEKDAY($A1530)&lt;&gt;7),-VLOOKUP($A1530,ETF_OP_Fee!$G$5:$H$14,2,1),0))^($A1530-$A1529)*(1+2*(C1530/C1529-1))+IFERROR(VLOOKUP(A1530,BITXeom!$C$9:$D$100,2,0),0)</f>
        <v>0.37764781873835646</v>
      </c>
      <c r="F1530" s="2">
        <f>F1529*(1-F$1+IF(AND(WEEKDAY($A1530)&lt;&gt;1,WEEKDAY($A1530)&lt;&gt;7),-VLOOKUP($A1530,ETF_OP_Fee!$I$5:$J$14,2,1),0))^($A1530-$A1529)*(1+1*(B1530/B1529-1))</f>
        <v>0.28814050675609831</v>
      </c>
      <c r="G1530" s="9" t="str">
        <f>IFERROR(VLOOKUP(A1530,'BITO-IV'!$A$1:$J$10000,4,0),"")</f>
        <v/>
      </c>
      <c r="I1530">
        <f>ROW()</f>
        <v>1530</v>
      </c>
      <c r="J1530" t="str">
        <f t="shared" si="17"/>
        <v/>
      </c>
      <c r="K1530" t="str">
        <f t="shared" si="16"/>
        <v/>
      </c>
      <c r="M1530" t="str">
        <f t="shared" si="18"/>
        <v/>
      </c>
      <c r="N1530">
        <f>VLOOKUP(A1530,Tbills!$B$4:$C$10000,2,1)</f>
        <v>0.25499868131868886</v>
      </c>
    </row>
    <row r="1531" spans="1:14">
      <c r="A1531" s="1">
        <v>42391</v>
      </c>
      <c r="B1531">
        <f>IFERROR(VLOOKUP($A1531,'BTC-Web'!$A$2:$H$10000,2,0),"")</f>
        <v>409.75100700000002</v>
      </c>
      <c r="C1531">
        <f>VLOOKUP(A1531,H_SPBTFDUE!$B$2:$C$5828,2,0)</f>
        <v>2.7525480950877137</v>
      </c>
      <c r="D1531" s="2">
        <f>D1530*(1-D$1+IF(AND(WEEKDAY($A1531)&lt;&gt;1,WEEKDAY($A1531)&lt;&gt;7),-VLOOKUP($A1531,ETF_OP_Fee!$G$5:$H$14,2,1),0))^($A1531-$A1530)*(1+2*(C1531/C1530-1))+IFERROR(VLOOKUP(A1531,BITXeom!$C$9:$D$100,2,0),0)</f>
        <v>0.32640136840108797</v>
      </c>
      <c r="F1531" s="2">
        <f>F1530*(1-F$1+IF(AND(WEEKDAY($A1531)&lt;&gt;1,WEEKDAY($A1531)&lt;&gt;7),-VLOOKUP($A1531,ETF_OP_Fee!$I$5:$J$14,2,1),0))^($A1531-$A1530)*(1+1*(B1531/B1530-1))</f>
        <v>0.28134840276365969</v>
      </c>
      <c r="G1531" s="9" t="str">
        <f>IFERROR(VLOOKUP(A1531,'BITO-IV'!$A$1:$J$10000,4,0),"")</f>
        <v/>
      </c>
      <c r="I1531">
        <f>ROW()</f>
        <v>1531</v>
      </c>
      <c r="J1531" t="str">
        <f t="shared" si="17"/>
        <v/>
      </c>
      <c r="K1531" t="str">
        <f t="shared" si="16"/>
        <v/>
      </c>
      <c r="M1531" t="str">
        <f t="shared" si="18"/>
        <v/>
      </c>
      <c r="N1531">
        <f>VLOOKUP(A1531,Tbills!$B$4:$C$10000,2,1)</f>
        <v>0.25499868131868886</v>
      </c>
    </row>
    <row r="1532" spans="1:14">
      <c r="A1532" s="1">
        <v>42394</v>
      </c>
      <c r="B1532">
        <f>IFERROR(VLOOKUP($A1532,'BTC-Web'!$A$2:$H$10000,2,0),"")</f>
        <v>402.31698599999999</v>
      </c>
      <c r="C1532">
        <f>VLOOKUP(A1532,H_SPBTFDUE!$B$2:$C$5828,2,0)</f>
        <v>2.818697649188707</v>
      </c>
      <c r="D1532" s="2">
        <f>D1531*(1-D$1+IF(AND(WEEKDAY($A1532)&lt;&gt;1,WEEKDAY($A1532)&lt;&gt;7),-VLOOKUP($A1532,ETF_OP_Fee!$G$5:$H$14,2,1),0))^($A1532-$A1531)*(1+2*(C1532/C1531-1))+IFERROR(VLOOKUP(A1532,BITXeom!$C$9:$D$100,2,0),0)</f>
        <v>0.34196730508495232</v>
      </c>
      <c r="F1532" s="2">
        <f>F1531*(1-F$1+IF(AND(WEEKDAY($A1532)&lt;&gt;1,WEEKDAY($A1532)&lt;&gt;7),-VLOOKUP($A1532,ETF_OP_Fee!$I$5:$J$14,2,1),0))^($A1532-$A1531)*(1+1*(B1532/B1531-1))</f>
        <v>0.27622239236035201</v>
      </c>
      <c r="G1532" s="9" t="str">
        <f>IFERROR(VLOOKUP(A1532,'BITO-IV'!$A$1:$J$10000,4,0),"")</f>
        <v/>
      </c>
      <c r="I1532">
        <f>ROW()</f>
        <v>1532</v>
      </c>
      <c r="J1532" t="str">
        <f t="shared" si="17"/>
        <v/>
      </c>
      <c r="K1532" t="str">
        <f t="shared" si="16"/>
        <v/>
      </c>
      <c r="M1532" t="str">
        <f t="shared" si="18"/>
        <v/>
      </c>
      <c r="N1532">
        <f>VLOOKUP(A1532,Tbills!$B$4:$C$10000,2,1)</f>
        <v>0.30499912087910053</v>
      </c>
    </row>
    <row r="1533" spans="1:14">
      <c r="A1533" s="1">
        <v>42395</v>
      </c>
      <c r="B1533">
        <f>IFERROR(VLOOKUP($A1533,'BTC-Web'!$A$2:$H$10000,2,0),"")</f>
        <v>392.00201399999997</v>
      </c>
      <c r="C1533">
        <f>VLOOKUP(A1533,H_SPBTFDUE!$B$2:$C$5828,2,0)</f>
        <v>2.8214612798126244</v>
      </c>
      <c r="D1533" s="2">
        <f>D1532*(1-D$1+IF(AND(WEEKDAY($A1533)&lt;&gt;1,WEEKDAY($A1533)&lt;&gt;7),-VLOOKUP($A1533,ETF_OP_Fee!$G$5:$H$14,2,1),0))^($A1533-$A1532)*(1+2*(C1533/C1532-1))+IFERROR(VLOOKUP(A1533,BITXeom!$C$9:$D$100,2,0),0)</f>
        <v>0.34259704319335366</v>
      </c>
      <c r="F1533" s="2">
        <f>F1532*(1-F$1+IF(AND(WEEKDAY($A1533)&lt;&gt;1,WEEKDAY($A1533)&lt;&gt;7),-VLOOKUP($A1533,ETF_OP_Fee!$I$5:$J$14,2,1),0))^($A1533-$A1532)*(1+1*(B1533/B1532-1))</f>
        <v>0.26913334421704255</v>
      </c>
      <c r="G1533" s="9" t="str">
        <f>IFERROR(VLOOKUP(A1533,'BITO-IV'!$A$1:$J$10000,4,0),"")</f>
        <v/>
      </c>
      <c r="I1533">
        <f>ROW()</f>
        <v>1533</v>
      </c>
      <c r="J1533" t="str">
        <f t="shared" si="17"/>
        <v/>
      </c>
      <c r="K1533" t="str">
        <f t="shared" si="16"/>
        <v/>
      </c>
      <c r="M1533" t="str">
        <f t="shared" si="18"/>
        <v/>
      </c>
      <c r="N1533">
        <f>VLOOKUP(A1533,Tbills!$B$4:$C$10000,2,1)</f>
        <v>0.30499912087910053</v>
      </c>
    </row>
    <row r="1534" spans="1:14">
      <c r="A1534" s="1">
        <v>42396</v>
      </c>
      <c r="B1534">
        <f>IFERROR(VLOOKUP($A1534,'BTC-Web'!$A$2:$H$10000,2,0),"")</f>
        <v>392.44400000000002</v>
      </c>
      <c r="C1534">
        <f>VLOOKUP(A1534,H_SPBTFDUE!$B$2:$C$5828,2,0)</f>
        <v>2.8414339950726561</v>
      </c>
      <c r="D1534" s="2">
        <f>D1533*(1-D$1+IF(AND(WEEKDAY($A1534)&lt;&gt;1,WEEKDAY($A1534)&lt;&gt;7),-VLOOKUP($A1534,ETF_OP_Fee!$G$5:$H$14,2,1),0))^($A1534-$A1533)*(1+2*(C1534/C1533-1))+IFERROR(VLOOKUP(A1534,BITXeom!$C$9:$D$100,2,0),0)</f>
        <v>0.34740602465227277</v>
      </c>
      <c r="F1534" s="2">
        <f>F1533*(1-F$1+IF(AND(WEEKDAY($A1534)&lt;&gt;1,WEEKDAY($A1534)&lt;&gt;7),-VLOOKUP($A1534,ETF_OP_Fee!$I$5:$J$14,2,1),0))^($A1534-$A1533)*(1+1*(B1534/B1533-1))</f>
        <v>0.26942978188449113</v>
      </c>
      <c r="G1534" s="9" t="str">
        <f>IFERROR(VLOOKUP(A1534,'BITO-IV'!$A$1:$J$10000,4,0),"")</f>
        <v/>
      </c>
      <c r="I1534">
        <f>ROW()</f>
        <v>1534</v>
      </c>
      <c r="J1534" t="str">
        <f t="shared" si="17"/>
        <v/>
      </c>
      <c r="K1534" t="str">
        <f t="shared" si="16"/>
        <v/>
      </c>
      <c r="M1534" t="str">
        <f t="shared" si="18"/>
        <v/>
      </c>
      <c r="N1534">
        <f>VLOOKUP(A1534,Tbills!$B$4:$C$10000,2,1)</f>
        <v>0.30499912087910053</v>
      </c>
    </row>
    <row r="1535" spans="1:14">
      <c r="A1535" s="1">
        <v>42397</v>
      </c>
      <c r="B1535">
        <f>IFERROR(VLOOKUP($A1535,'BTC-Web'!$A$2:$H$10000,2,0),"")</f>
        <v>395.14599600000003</v>
      </c>
      <c r="C1535">
        <f>VLOOKUP(A1535,H_SPBTFDUE!$B$2:$C$5828,2,0)</f>
        <v>2.7354930123882131</v>
      </c>
      <c r="D1535" s="2">
        <f>D1534*(1-D$1+IF(AND(WEEKDAY($A1535)&lt;&gt;1,WEEKDAY($A1535)&lt;&gt;7),-VLOOKUP($A1535,ETF_OP_Fee!$G$5:$H$14,2,1),0))^($A1535-$A1534)*(1+2*(C1535/C1534-1))+IFERROR(VLOOKUP(A1535,BITXeom!$C$9:$D$100,2,0),0)</f>
        <v>0.3214621022391384</v>
      </c>
      <c r="F1535" s="2">
        <f>F1534*(1-F$1+IF(AND(WEEKDAY($A1535)&lt;&gt;1,WEEKDAY($A1535)&lt;&gt;7),-VLOOKUP($A1535,ETF_OP_Fee!$I$5:$J$14,2,1),0))^($A1535-$A1534)*(1+1*(B1535/B1534-1))</f>
        <v>0.27127775818052507</v>
      </c>
      <c r="G1535" s="9" t="str">
        <f>IFERROR(VLOOKUP(A1535,'BITO-IV'!$A$1:$J$10000,4,0),"")</f>
        <v/>
      </c>
      <c r="I1535">
        <f>ROW()</f>
        <v>1535</v>
      </c>
      <c r="J1535" t="str">
        <f t="shared" si="17"/>
        <v/>
      </c>
      <c r="K1535" t="str">
        <f t="shared" si="16"/>
        <v/>
      </c>
      <c r="M1535" t="str">
        <f t="shared" si="18"/>
        <v/>
      </c>
      <c r="N1535">
        <f>VLOOKUP(A1535,Tbills!$B$4:$C$10000,2,1)</f>
        <v>0.30499912087910053</v>
      </c>
    </row>
    <row r="1536" spans="1:14">
      <c r="A1536" s="1">
        <v>42398</v>
      </c>
      <c r="B1536">
        <f>IFERROR(VLOOKUP($A1536,'BTC-Web'!$A$2:$H$10000,2,0),"")</f>
        <v>380.108002</v>
      </c>
      <c r="C1536">
        <f>VLOOKUP(A1536,H_SPBTFDUE!$B$2:$C$5828,2,0)</f>
        <v>2.7293307638667095</v>
      </c>
      <c r="D1536" s="2">
        <f>D1535*(1-D$1+IF(AND(WEEKDAY($A1536)&lt;&gt;1,WEEKDAY($A1536)&lt;&gt;7),-VLOOKUP($A1536,ETF_OP_Fee!$G$5:$H$14,2,1),0))^($A1536-$A1535)*(1+2*(C1536/C1535-1))+IFERROR(VLOOKUP(A1536,BITXeom!$C$9:$D$100,2,0),0)</f>
        <v>0.31997564745236939</v>
      </c>
      <c r="F1536" s="2">
        <f>F1535*(1-F$1+IF(AND(WEEKDAY($A1536)&lt;&gt;1,WEEKDAY($A1536)&lt;&gt;7),-VLOOKUP($A1536,ETF_OP_Fee!$I$5:$J$14,2,1),0))^($A1536-$A1535)*(1+1*(B1536/B1535-1))</f>
        <v>0.26094700156840606</v>
      </c>
      <c r="G1536" s="9" t="str">
        <f>IFERROR(VLOOKUP(A1536,'BITO-IV'!$A$1:$J$10000,4,0),"")</f>
        <v/>
      </c>
      <c r="I1536">
        <f>ROW()</f>
        <v>1536</v>
      </c>
      <c r="J1536" t="str">
        <f t="shared" si="17"/>
        <v/>
      </c>
      <c r="K1536" t="str">
        <f t="shared" si="16"/>
        <v/>
      </c>
      <c r="M1536" t="str">
        <f t="shared" si="18"/>
        <v/>
      </c>
      <c r="N1536">
        <f>VLOOKUP(A1536,Tbills!$B$4:$C$10000,2,1)</f>
        <v>0.30499912087910053</v>
      </c>
    </row>
    <row r="1537" spans="1:14">
      <c r="A1537" s="1">
        <v>42401</v>
      </c>
      <c r="B1537">
        <f>IFERROR(VLOOKUP($A1537,'BTC-Web'!$A$2:$H$10000,2,0),"")</f>
        <v>369.35000600000001</v>
      </c>
      <c r="C1537">
        <f>VLOOKUP(A1537,H_SPBTFDUE!$B$2:$C$5828,2,0)</f>
        <v>2.6828708097409826</v>
      </c>
      <c r="D1537" s="2">
        <f>D1536*(1-D$1+IF(AND(WEEKDAY($A1537)&lt;&gt;1,WEEKDAY($A1537)&lt;&gt;7),-VLOOKUP($A1537,ETF_OP_Fee!$G$5:$H$14,2,1),0))^($A1537-$A1536)*(1+2*(C1537/C1536-1))+IFERROR(VLOOKUP(A1537,BITXeom!$C$9:$D$100,2,0),0)</f>
        <v>0.30897160074732238</v>
      </c>
      <c r="F1537" s="2">
        <f>F1536*(1-F$1+IF(AND(WEEKDAY($A1537)&lt;&gt;1,WEEKDAY($A1537)&lt;&gt;7),-VLOOKUP($A1537,ETF_OP_Fee!$I$5:$J$14,2,1),0))^($A1537-$A1536)*(1+1*(B1537/B1536-1))</f>
        <v>0.25354175829363718</v>
      </c>
      <c r="G1537" s="9" t="str">
        <f>IFERROR(VLOOKUP(A1537,'BITO-IV'!$A$1:$J$10000,4,0),"")</f>
        <v/>
      </c>
      <c r="I1537">
        <f>ROW()</f>
        <v>1537</v>
      </c>
      <c r="J1537" t="str">
        <f t="shared" si="17"/>
        <v/>
      </c>
      <c r="K1537" t="str">
        <f t="shared" si="16"/>
        <v/>
      </c>
      <c r="M1537" t="str">
        <f t="shared" si="18"/>
        <v/>
      </c>
      <c r="N1537">
        <f>VLOOKUP(A1537,Tbills!$B$4:$C$10000,2,1)</f>
        <v>0.34999912087910462</v>
      </c>
    </row>
    <row r="1538" spans="1:14">
      <c r="A1538" s="1">
        <v>42402</v>
      </c>
      <c r="B1538">
        <f>IFERROR(VLOOKUP($A1538,'BTC-Web'!$A$2:$H$10000,2,0),"")</f>
        <v>372.92001299999998</v>
      </c>
      <c r="C1538">
        <f>VLOOKUP(A1538,H_SPBTFDUE!$B$2:$C$5828,2,0)</f>
        <v>2.6925874940949974</v>
      </c>
      <c r="D1538" s="2">
        <f>D1537*(1-D$1+IF(AND(WEEKDAY($A1538)&lt;&gt;1,WEEKDAY($A1538)&lt;&gt;7),-VLOOKUP($A1538,ETF_OP_Fee!$G$5:$H$14,2,1),0))^($A1538-$A1537)*(1+2*(C1538/C1537-1))+IFERROR(VLOOKUP(A1538,BITXeom!$C$9:$D$100,2,0),0)</f>
        <v>0.31117254647852038</v>
      </c>
      <c r="F1538" s="2">
        <f>F1537*(1-F$1+IF(AND(WEEKDAY($A1538)&lt;&gt;1,WEEKDAY($A1538)&lt;&gt;7),-VLOOKUP($A1538,ETF_OP_Fee!$I$5:$J$14,2,1),0))^($A1538-$A1537)*(1+1*(B1538/B1537-1))</f>
        <v>0.25598574076585362</v>
      </c>
      <c r="G1538" s="9" t="str">
        <f>IFERROR(VLOOKUP(A1538,'BITO-IV'!$A$1:$J$10000,4,0),"")</f>
        <v/>
      </c>
      <c r="I1538">
        <f>ROW()</f>
        <v>1538</v>
      </c>
      <c r="J1538" t="str">
        <f t="shared" si="17"/>
        <v/>
      </c>
      <c r="K1538" t="str">
        <f t="shared" si="16"/>
        <v/>
      </c>
      <c r="M1538" t="str">
        <f t="shared" si="18"/>
        <v/>
      </c>
      <c r="N1538">
        <f>VLOOKUP(A1538,Tbills!$B$4:$C$10000,2,1)</f>
        <v>0.34999912087910462</v>
      </c>
    </row>
    <row r="1539" spans="1:14">
      <c r="A1539" s="1">
        <v>42403</v>
      </c>
      <c r="B1539">
        <f>IFERROR(VLOOKUP($A1539,'BTC-Web'!$A$2:$H$10000,2,0),"")</f>
        <v>374.64599600000003</v>
      </c>
      <c r="C1539">
        <f>VLOOKUP(A1539,H_SPBTFDUE!$B$2:$C$5828,2,0)</f>
        <v>2.6599409750856768</v>
      </c>
      <c r="D1539" s="2">
        <f>D1538*(1-D$1+IF(AND(WEEKDAY($A1539)&lt;&gt;1,WEEKDAY($A1539)&lt;&gt;7),-VLOOKUP($A1539,ETF_OP_Fee!$G$5:$H$14,2,1),0))^($A1539-$A1538)*(1+2*(C1539/C1538-1))+IFERROR(VLOOKUP(A1539,BITXeom!$C$9:$D$100,2,0),0)</f>
        <v>0.30359068181159754</v>
      </c>
      <c r="F1539" s="2">
        <f>F1538*(1-F$1+IF(AND(WEEKDAY($A1539)&lt;&gt;1,WEEKDAY($A1539)&lt;&gt;7),-VLOOKUP($A1539,ETF_OP_Fee!$I$5:$J$14,2,1),0))^($A1539-$A1538)*(1+1*(B1539/B1538-1))</f>
        <v>0.25716382423986511</v>
      </c>
      <c r="G1539" s="9" t="str">
        <f>IFERROR(VLOOKUP(A1539,'BITO-IV'!$A$1:$J$10000,4,0),"")</f>
        <v/>
      </c>
      <c r="I1539">
        <f>ROW()</f>
        <v>1539</v>
      </c>
      <c r="J1539" t="str">
        <f t="shared" si="17"/>
        <v/>
      </c>
      <c r="K1539" t="str">
        <f t="shared" si="16"/>
        <v/>
      </c>
      <c r="M1539" t="str">
        <f t="shared" si="18"/>
        <v/>
      </c>
      <c r="N1539">
        <f>VLOOKUP(A1539,Tbills!$B$4:$C$10000,2,1)</f>
        <v>0.34999912087910462</v>
      </c>
    </row>
    <row r="1540" spans="1:14">
      <c r="A1540" s="1">
        <v>42404</v>
      </c>
      <c r="B1540">
        <f>IFERROR(VLOOKUP($A1540,'BTC-Web'!$A$2:$H$10000,2,0),"")</f>
        <v>370.17401100000001</v>
      </c>
      <c r="C1540">
        <f>VLOOKUP(A1540,H_SPBTFDUE!$B$2:$C$5828,2,0)</f>
        <v>2.8008973507363204</v>
      </c>
      <c r="D1540" s="2">
        <f>D1539*(1-D$1+IF(AND(WEEKDAY($A1540)&lt;&gt;1,WEEKDAY($A1540)&lt;&gt;7),-VLOOKUP($A1540,ETF_OP_Fee!$G$5:$H$14,2,1),0))^($A1540-$A1539)*(1+2*(C1540/C1539-1))+IFERROR(VLOOKUP(A1540,BITXeom!$C$9:$D$100,2,0),0)</f>
        <v>0.33572659945972505</v>
      </c>
      <c r="F1540" s="2">
        <f>F1539*(1-F$1+IF(AND(WEEKDAY($A1540)&lt;&gt;1,WEEKDAY($A1540)&lt;&gt;7),-VLOOKUP($A1540,ETF_OP_Fee!$I$5:$J$14,2,1),0))^($A1540-$A1539)*(1+1*(B1540/B1539-1))</f>
        <v>0.25408755900705221</v>
      </c>
      <c r="G1540" s="9" t="str">
        <f>IFERROR(VLOOKUP(A1540,'BITO-IV'!$A$1:$J$10000,4,0),"")</f>
        <v/>
      </c>
      <c r="I1540">
        <f>ROW()</f>
        <v>1540</v>
      </c>
      <c r="J1540" t="str">
        <f t="shared" si="17"/>
        <v/>
      </c>
      <c r="K1540" t="str">
        <f t="shared" si="16"/>
        <v/>
      </c>
      <c r="M1540" t="str">
        <f t="shared" si="18"/>
        <v/>
      </c>
      <c r="N1540">
        <f>VLOOKUP(A1540,Tbills!$B$4:$C$10000,2,1)</f>
        <v>0.34999912087910462</v>
      </c>
    </row>
    <row r="1541" spans="1:14">
      <c r="A1541" s="1">
        <v>42405</v>
      </c>
      <c r="B1541">
        <f>IFERROR(VLOOKUP($A1541,'BTC-Web'!$A$2:$H$10000,2,0),"")</f>
        <v>388.89801</v>
      </c>
      <c r="C1541">
        <f>VLOOKUP(A1541,H_SPBTFDUE!$B$2:$C$5828,2,0)</f>
        <v>2.7786991908217993</v>
      </c>
      <c r="D1541" s="2">
        <f>D1540*(1-D$1+IF(AND(WEEKDAY($A1541)&lt;&gt;1,WEEKDAY($A1541)&lt;&gt;7),-VLOOKUP($A1541,ETF_OP_Fee!$G$5:$H$14,2,1),0))^($A1541-$A1540)*(1+2*(C1541/C1540-1))+IFERROR(VLOOKUP(A1541,BITXeom!$C$9:$D$100,2,0),0)</f>
        <v>0.33036570448122893</v>
      </c>
      <c r="F1541" s="2">
        <f>F1540*(1-F$1+IF(AND(WEEKDAY($A1541)&lt;&gt;1,WEEKDAY($A1541)&lt;&gt;7),-VLOOKUP($A1541,ETF_OP_Fee!$I$5:$J$14,2,1),0))^($A1541-$A1540)*(1+1*(B1541/B1540-1))</f>
        <v>0.26693277013595007</v>
      </c>
      <c r="G1541" s="9" t="str">
        <f>IFERROR(VLOOKUP(A1541,'BITO-IV'!$A$1:$J$10000,4,0),"")</f>
        <v/>
      </c>
      <c r="I1541">
        <f>ROW()</f>
        <v>1541</v>
      </c>
      <c r="J1541" t="str">
        <f t="shared" si="17"/>
        <v/>
      </c>
      <c r="K1541" t="str">
        <f t="shared" si="16"/>
        <v/>
      </c>
      <c r="M1541" t="str">
        <f t="shared" si="18"/>
        <v/>
      </c>
      <c r="N1541">
        <f>VLOOKUP(A1541,Tbills!$B$4:$C$10000,2,1)</f>
        <v>0.34999912087910462</v>
      </c>
    </row>
    <row r="1542" spans="1:14">
      <c r="A1542" s="1">
        <v>42408</v>
      </c>
      <c r="B1542">
        <f>IFERROR(VLOOKUP($A1542,'BTC-Web'!$A$2:$H$10000,2,0),"")</f>
        <v>376.75698899999998</v>
      </c>
      <c r="C1542">
        <f>VLOOKUP(A1542,H_SPBTFDUE!$B$2:$C$5828,2,0)</f>
        <v>2.6842110889329196</v>
      </c>
      <c r="D1542" s="2">
        <f>D1541*(1-D$1+IF(AND(WEEKDAY($A1542)&lt;&gt;1,WEEKDAY($A1542)&lt;&gt;7),-VLOOKUP($A1542,ETF_OP_Fee!$G$5:$H$14,2,1),0))^($A1542-$A1541)*(1+2*(C1542/C1541-1))+IFERROR(VLOOKUP(A1542,BITXeom!$C$9:$D$100,2,0),0)</f>
        <v>0.30778783391056175</v>
      </c>
      <c r="F1542" s="2">
        <f>F1541*(1-F$1+IF(AND(WEEKDAY($A1542)&lt;&gt;1,WEEKDAY($A1542)&lt;&gt;7),-VLOOKUP($A1542,ETF_OP_Fee!$I$5:$J$14,2,1),0))^($A1542-$A1541)*(1+1*(B1542/B1541-1))</f>
        <v>0.2585791948766667</v>
      </c>
      <c r="G1542" s="9" t="str">
        <f>IFERROR(VLOOKUP(A1542,'BITO-IV'!$A$1:$J$10000,4,0),"")</f>
        <v/>
      </c>
      <c r="I1542">
        <f>ROW()</f>
        <v>1542</v>
      </c>
      <c r="J1542" t="str">
        <f t="shared" si="17"/>
        <v/>
      </c>
      <c r="K1542" t="str">
        <f t="shared" si="16"/>
        <v/>
      </c>
      <c r="M1542" t="str">
        <f t="shared" si="18"/>
        <v/>
      </c>
      <c r="N1542">
        <f>VLOOKUP(A1542,Tbills!$B$4:$C$10000,2,1)</f>
        <v>0.31499999999997214</v>
      </c>
    </row>
    <row r="1543" spans="1:14">
      <c r="A1543" s="1">
        <v>42409</v>
      </c>
      <c r="B1543">
        <f>IFERROR(VLOOKUP($A1543,'BTC-Web'!$A$2:$H$10000,2,0),"")</f>
        <v>373.42300399999999</v>
      </c>
      <c r="C1543">
        <f>VLOOKUP(A1543,H_SPBTFDUE!$B$2:$C$5828,2,0)</f>
        <v>2.7024754816547185</v>
      </c>
      <c r="D1543" s="2">
        <f>D1542*(1-D$1+IF(AND(WEEKDAY($A1543)&lt;&gt;1,WEEKDAY($A1543)&lt;&gt;7),-VLOOKUP($A1543,ETF_OP_Fee!$G$5:$H$14,2,1),0))^($A1543-$A1542)*(1+2*(C1543/C1542-1))+IFERROR(VLOOKUP(A1543,BITXeom!$C$9:$D$100,2,0),0)</f>
        <v>0.3119392640271485</v>
      </c>
      <c r="F1543" s="2">
        <f>F1542*(1-F$1+IF(AND(WEEKDAY($A1543)&lt;&gt;1,WEEKDAY($A1543)&lt;&gt;7),-VLOOKUP($A1543,ETF_OP_Fee!$I$5:$J$14,2,1),0))^($A1543-$A1542)*(1+1*(B1543/B1542-1))</f>
        <v>0.25628431416402986</v>
      </c>
      <c r="G1543" s="9" t="str">
        <f>IFERROR(VLOOKUP(A1543,'BITO-IV'!$A$1:$J$10000,4,0),"")</f>
        <v/>
      </c>
      <c r="I1543">
        <f>ROW()</f>
        <v>1543</v>
      </c>
      <c r="J1543" t="str">
        <f t="shared" si="17"/>
        <v/>
      </c>
      <c r="K1543" t="str">
        <f t="shared" si="16"/>
        <v/>
      </c>
      <c r="M1543" t="str">
        <f t="shared" si="18"/>
        <v/>
      </c>
      <c r="N1543">
        <f>VLOOKUP(A1543,Tbills!$B$4:$C$10000,2,1)</f>
        <v>0.31499999999997214</v>
      </c>
    </row>
    <row r="1544" spans="1:14">
      <c r="A1544" s="1">
        <v>42410</v>
      </c>
      <c r="B1544">
        <f>IFERROR(VLOOKUP($A1544,'BTC-Web'!$A$2:$H$10000,2,0),"")</f>
        <v>376.14599600000003</v>
      </c>
      <c r="C1544">
        <f>VLOOKUP(A1544,H_SPBTFDUE!$B$2:$C$5828,2,0)</f>
        <v>2.7425695532051195</v>
      </c>
      <c r="D1544" s="2">
        <f>D1543*(1-D$1+IF(AND(WEEKDAY($A1544)&lt;&gt;1,WEEKDAY($A1544)&lt;&gt;7),-VLOOKUP($A1544,ETF_OP_Fee!$G$5:$H$14,2,1),0))^($A1544-$A1543)*(1+2*(C1544/C1543-1))+IFERROR(VLOOKUP(A1544,BITXeom!$C$9:$D$100,2,0),0)</f>
        <v>0.32115687999046283</v>
      </c>
      <c r="F1544" s="2">
        <f>F1543*(1-F$1+IF(AND(WEEKDAY($A1544)&lt;&gt;1,WEEKDAY($A1544)&lt;&gt;7),-VLOOKUP($A1544,ETF_OP_Fee!$I$5:$J$14,2,1),0))^($A1544-$A1543)*(1+1*(B1544/B1543-1))</f>
        <v>0.25814641446411113</v>
      </c>
      <c r="G1544" s="9" t="str">
        <f>IFERROR(VLOOKUP(A1544,'BITO-IV'!$A$1:$J$10000,4,0),"")</f>
        <v/>
      </c>
      <c r="I1544">
        <f>ROW()</f>
        <v>1544</v>
      </c>
      <c r="J1544" t="str">
        <f t="shared" si="17"/>
        <v/>
      </c>
      <c r="K1544" t="str">
        <f t="shared" si="16"/>
        <v/>
      </c>
      <c r="M1544" t="str">
        <f t="shared" si="18"/>
        <v/>
      </c>
      <c r="N1544">
        <f>VLOOKUP(A1544,Tbills!$B$4:$C$10000,2,1)</f>
        <v>0.31499999999997214</v>
      </c>
    </row>
    <row r="1545" spans="1:14">
      <c r="A1545" s="1">
        <v>42411</v>
      </c>
      <c r="B1545">
        <f>IFERROR(VLOOKUP($A1545,'BTC-Web'!$A$2:$H$10000,2,0),"")</f>
        <v>382.114014</v>
      </c>
      <c r="C1545">
        <f>VLOOKUP(A1545,H_SPBTFDUE!$B$2:$C$5828,2,0)</f>
        <v>2.7279327548277137</v>
      </c>
      <c r="D1545" s="2">
        <f>D1544*(1-D$1+IF(AND(WEEKDAY($A1545)&lt;&gt;1,WEEKDAY($A1545)&lt;&gt;7),-VLOOKUP($A1545,ETF_OP_Fee!$G$5:$H$14,2,1),0))^($A1545-$A1544)*(1+2*(C1545/C1544-1))+IFERROR(VLOOKUP(A1545,BITXeom!$C$9:$D$100,2,0),0)</f>
        <v>0.31769105429628519</v>
      </c>
      <c r="F1545" s="2">
        <f>F1544*(1-F$1+IF(AND(WEEKDAY($A1545)&lt;&gt;1,WEEKDAY($A1545)&lt;&gt;7),-VLOOKUP($A1545,ETF_OP_Fee!$I$5:$J$14,2,1),0))^($A1545-$A1544)*(1+1*(B1545/B1544-1))</f>
        <v>0.26223539875899055</v>
      </c>
      <c r="G1545" s="9" t="str">
        <f>IFERROR(VLOOKUP(A1545,'BITO-IV'!$A$1:$J$10000,4,0),"")</f>
        <v/>
      </c>
      <c r="I1545">
        <f>ROW()</f>
        <v>1545</v>
      </c>
      <c r="J1545" t="str">
        <f t="shared" si="17"/>
        <v/>
      </c>
      <c r="K1545" t="str">
        <f t="shared" si="16"/>
        <v/>
      </c>
      <c r="M1545" t="str">
        <f t="shared" si="18"/>
        <v/>
      </c>
      <c r="N1545">
        <f>VLOOKUP(A1545,Tbills!$B$4:$C$10000,2,1)</f>
        <v>0.31499999999997214</v>
      </c>
    </row>
    <row r="1546" spans="1:14">
      <c r="A1546" s="1">
        <v>42412</v>
      </c>
      <c r="B1546">
        <f>IFERROR(VLOOKUP($A1546,'BTC-Web'!$A$2:$H$10000,2,0),"")</f>
        <v>379.68600500000002</v>
      </c>
      <c r="C1546">
        <f>VLOOKUP(A1546,H_SPBTFDUE!$B$2:$C$5828,2,0)</f>
        <v>2.7607509682784253</v>
      </c>
      <c r="D1546" s="2">
        <f>D1545*(1-D$1+IF(AND(WEEKDAY($A1546)&lt;&gt;1,WEEKDAY($A1546)&lt;&gt;7),-VLOOKUP($A1546,ETF_OP_Fee!$G$5:$H$14,2,1),0))^($A1546-$A1545)*(1+2*(C1546/C1545-1))+IFERROR(VLOOKUP(A1546,BITXeom!$C$9:$D$100,2,0),0)</f>
        <v>0.32529620366759449</v>
      </c>
      <c r="F1546" s="2">
        <f>F1545*(1-F$1+IF(AND(WEEKDAY($A1546)&lt;&gt;1,WEEKDAY($A1546)&lt;&gt;7),-VLOOKUP($A1546,ETF_OP_Fee!$I$5:$J$14,2,1),0))^($A1546-$A1545)*(1+1*(B1546/B1545-1))</f>
        <v>0.26056233428704606</v>
      </c>
      <c r="G1546" s="9" t="str">
        <f>IFERROR(VLOOKUP(A1546,'BITO-IV'!$A$1:$J$10000,4,0),"")</f>
        <v/>
      </c>
      <c r="I1546">
        <f>ROW()</f>
        <v>1546</v>
      </c>
      <c r="J1546" t="str">
        <f t="shared" si="17"/>
        <v/>
      </c>
      <c r="K1546" t="str">
        <f t="shared" si="16"/>
        <v/>
      </c>
      <c r="M1546" t="str">
        <f t="shared" si="18"/>
        <v/>
      </c>
      <c r="N1546">
        <f>VLOOKUP(A1546,Tbills!$B$4:$C$10000,2,1)</f>
        <v>0.31499999999997214</v>
      </c>
    </row>
    <row r="1547" spans="1:14">
      <c r="A1547" s="1">
        <v>42416</v>
      </c>
      <c r="B1547">
        <f>IFERROR(VLOOKUP($A1547,'BTC-Web'!$A$2:$H$10000,2,0),"")</f>
        <v>401.432007</v>
      </c>
      <c r="C1547">
        <f>VLOOKUP(A1547,H_SPBTFDUE!$B$2:$C$5828,2,0)</f>
        <v>2.9273092956263085</v>
      </c>
      <c r="D1547" s="2">
        <f>D1546*(1-D$1+IF(AND(WEEKDAY($A1547)&lt;&gt;1,WEEKDAY($A1547)&lt;&gt;7),-VLOOKUP($A1547,ETF_OP_Fee!$G$5:$H$14,2,1),0))^($A1547-$A1546)*(1+2*(C1547/C1546-1))+IFERROR(VLOOKUP(A1547,BITXeom!$C$9:$D$100,2,0),0)</f>
        <v>0.36437321413051915</v>
      </c>
      <c r="F1547" s="2">
        <f>F1546*(1-F$1+IF(AND(WEEKDAY($A1547)&lt;&gt;1,WEEKDAY($A1547)&lt;&gt;7),-VLOOKUP($A1547,ETF_OP_Fee!$I$5:$J$14,2,1),0))^($A1547-$A1546)*(1+1*(B1547/B1546-1))</f>
        <v>0.27545700970849896</v>
      </c>
      <c r="G1547" s="9" t="str">
        <f>IFERROR(VLOOKUP(A1547,'BITO-IV'!$A$1:$J$10000,4,0),"")</f>
        <v/>
      </c>
      <c r="I1547">
        <f>ROW()</f>
        <v>1547</v>
      </c>
      <c r="J1547" t="str">
        <f t="shared" si="17"/>
        <v/>
      </c>
      <c r="K1547" t="str">
        <f t="shared" si="16"/>
        <v/>
      </c>
      <c r="M1547" t="str">
        <f t="shared" si="18"/>
        <v/>
      </c>
      <c r="N1547">
        <f>VLOOKUP(A1547,Tbills!$B$4:$C$10000,2,1)</f>
        <v>0.29999868131869289</v>
      </c>
    </row>
    <row r="1548" spans="1:14">
      <c r="A1548" s="1">
        <v>42417</v>
      </c>
      <c r="B1548">
        <f>IFERROR(VLOOKUP($A1548,'BTC-Web'!$A$2:$H$10000,2,0),"")</f>
        <v>407.65600599999999</v>
      </c>
      <c r="C1548">
        <f>VLOOKUP(A1548,H_SPBTFDUE!$B$2:$C$5828,2,0)</f>
        <v>2.9904500027658467</v>
      </c>
      <c r="D1548" s="2">
        <f>D1547*(1-D$1+IF(AND(WEEKDAY($A1548)&lt;&gt;1,WEEKDAY($A1548)&lt;&gt;7),-VLOOKUP($A1548,ETF_OP_Fee!$G$5:$H$14,2,1),0))^($A1548-$A1547)*(1+2*(C1548/C1547-1))+IFERROR(VLOOKUP(A1548,BITXeom!$C$9:$D$100,2,0),0)</f>
        <v>0.38004663879359735</v>
      </c>
      <c r="F1548" s="2">
        <f>F1547*(1-F$1+IF(AND(WEEKDAY($A1548)&lt;&gt;1,WEEKDAY($A1548)&lt;&gt;7),-VLOOKUP($A1548,ETF_OP_Fee!$I$5:$J$14,2,1),0))^($A1548-$A1547)*(1+1*(B1548/B1547-1))</f>
        <v>0.27972054989045847</v>
      </c>
      <c r="G1548" s="9" t="str">
        <f>IFERROR(VLOOKUP(A1548,'BITO-IV'!$A$1:$J$10000,4,0),"")</f>
        <v/>
      </c>
      <c r="I1548">
        <f>ROW()</f>
        <v>1548</v>
      </c>
      <c r="J1548" t="str">
        <f t="shared" si="17"/>
        <v/>
      </c>
      <c r="K1548" t="str">
        <f t="shared" si="16"/>
        <v/>
      </c>
      <c r="M1548" t="str">
        <f t="shared" si="18"/>
        <v/>
      </c>
      <c r="N1548">
        <f>VLOOKUP(A1548,Tbills!$B$4:$C$10000,2,1)</f>
        <v>0.29999868131869289</v>
      </c>
    </row>
    <row r="1549" spans="1:14">
      <c r="A1549" s="1">
        <v>42418</v>
      </c>
      <c r="B1549">
        <f>IFERROR(VLOOKUP($A1549,'BTC-Web'!$A$2:$H$10000,2,0),"")</f>
        <v>416.57199100000003</v>
      </c>
      <c r="C1549">
        <f>VLOOKUP(A1549,H_SPBTFDUE!$B$2:$C$5828,2,0)</f>
        <v>3.0335867121676512</v>
      </c>
      <c r="D1549" s="2">
        <f>D1548*(1-D$1+IF(AND(WEEKDAY($A1549)&lt;&gt;1,WEEKDAY($A1549)&lt;&gt;7),-VLOOKUP($A1549,ETF_OP_Fee!$G$5:$H$14,2,1),0))^($A1549-$A1548)*(1+2*(C1549/C1548-1))+IFERROR(VLOOKUP(A1549,BITXeom!$C$9:$D$100,2,0),0)</f>
        <v>0.39096424920779516</v>
      </c>
      <c r="F1549" s="2">
        <f>F1548*(1-F$1+IF(AND(WEEKDAY($A1549)&lt;&gt;1,WEEKDAY($A1549)&lt;&gt;7),-VLOOKUP($A1549,ETF_OP_Fee!$I$5:$J$14,2,1),0))^($A1549-$A1548)*(1+1*(B1549/B1548-1))</f>
        <v>0.28583097480880859</v>
      </c>
      <c r="G1549" s="9" t="str">
        <f>IFERROR(VLOOKUP(A1549,'BITO-IV'!$A$1:$J$10000,4,0),"")</f>
        <v/>
      </c>
      <c r="I1549">
        <f>ROW()</f>
        <v>1549</v>
      </c>
      <c r="J1549" t="str">
        <f t="shared" si="17"/>
        <v/>
      </c>
      <c r="K1549" t="str">
        <f t="shared" si="16"/>
        <v/>
      </c>
      <c r="M1549" t="str">
        <f t="shared" si="18"/>
        <v/>
      </c>
      <c r="N1549">
        <f>VLOOKUP(A1549,Tbills!$B$4:$C$10000,2,1)</f>
        <v>0.29999868131869289</v>
      </c>
    </row>
    <row r="1550" spans="1:14">
      <c r="A1550" s="1">
        <v>42419</v>
      </c>
      <c r="B1550">
        <f>IFERROR(VLOOKUP($A1550,'BTC-Web'!$A$2:$H$10000,2,0),"")</f>
        <v>422.73001099999999</v>
      </c>
      <c r="C1550">
        <f>VLOOKUP(A1550,H_SPBTFDUE!$B$2:$C$5828,2,0)</f>
        <v>3.0218489868548852</v>
      </c>
      <c r="D1550" s="2">
        <f>D1549*(1-D$1+IF(AND(WEEKDAY($A1550)&lt;&gt;1,WEEKDAY($A1550)&lt;&gt;7),-VLOOKUP($A1550,ETF_OP_Fee!$G$5:$H$14,2,1),0))^($A1550-$A1549)*(1+2*(C1550/C1549-1))+IFERROR(VLOOKUP(A1550,BITXeom!$C$9:$D$100,2,0),0)</f>
        <v>0.3878925334307633</v>
      </c>
      <c r="F1550" s="2">
        <f>F1549*(1-F$1+IF(AND(WEEKDAY($A1550)&lt;&gt;1,WEEKDAY($A1550)&lt;&gt;7),-VLOOKUP($A1550,ETF_OP_Fee!$I$5:$J$14,2,1),0))^($A1550-$A1549)*(1+1*(B1550/B1549-1))</f>
        <v>0.29004875234654576</v>
      </c>
      <c r="G1550" s="9" t="str">
        <f>IFERROR(VLOOKUP(A1550,'BITO-IV'!$A$1:$J$10000,4,0),"")</f>
        <v/>
      </c>
      <c r="I1550">
        <f>ROW()</f>
        <v>1550</v>
      </c>
      <c r="J1550" t="str">
        <f t="shared" si="17"/>
        <v/>
      </c>
      <c r="K1550" t="str">
        <f t="shared" si="16"/>
        <v/>
      </c>
      <c r="M1550" t="str">
        <f t="shared" si="18"/>
        <v/>
      </c>
      <c r="N1550">
        <f>VLOOKUP(A1550,Tbills!$B$4:$C$10000,2,1)</f>
        <v>0.29999868131869289</v>
      </c>
    </row>
    <row r="1551" spans="1:14">
      <c r="A1551" s="1">
        <v>42422</v>
      </c>
      <c r="B1551">
        <f>IFERROR(VLOOKUP($A1551,'BTC-Web'!$A$2:$H$10000,2,0),"")</f>
        <v>438.989014</v>
      </c>
      <c r="C1551">
        <f>VLOOKUP(A1551,H_SPBTFDUE!$B$2:$C$5828,2,0)</f>
        <v>3.1433367339891229</v>
      </c>
      <c r="D1551" s="2">
        <f>D1550*(1-D$1+IF(AND(WEEKDAY($A1551)&lt;&gt;1,WEEKDAY($A1551)&lt;&gt;7),-VLOOKUP($A1551,ETF_OP_Fee!$G$5:$H$14,2,1),0))^($A1551-$A1550)*(1+2*(C1551/C1550-1))+IFERROR(VLOOKUP(A1551,BITXeom!$C$9:$D$100,2,0),0)</f>
        <v>0.41893169278634701</v>
      </c>
      <c r="F1551" s="2">
        <f>F1550*(1-F$1+IF(AND(WEEKDAY($A1551)&lt;&gt;1,WEEKDAY($A1551)&lt;&gt;7),-VLOOKUP($A1551,ETF_OP_Fee!$I$5:$J$14,2,1),0))^($A1551-$A1550)*(1+1*(B1551/B1550-1))</f>
        <v>0.30118106281585627</v>
      </c>
      <c r="G1551" s="9" t="str">
        <f>IFERROR(VLOOKUP(A1551,'BITO-IV'!$A$1:$J$10000,4,0),"")</f>
        <v/>
      </c>
      <c r="I1551">
        <f>ROW()</f>
        <v>1551</v>
      </c>
      <c r="J1551" t="str">
        <f t="shared" si="17"/>
        <v/>
      </c>
      <c r="K1551" t="str">
        <f t="shared" si="16"/>
        <v/>
      </c>
      <c r="M1551" t="str">
        <f t="shared" si="18"/>
        <v/>
      </c>
      <c r="N1551">
        <f>VLOOKUP(A1551,Tbills!$B$4:$C$10000,2,1)</f>
        <v>0.320000439560436</v>
      </c>
    </row>
    <row r="1552" spans="1:14">
      <c r="A1552" s="1">
        <v>42423</v>
      </c>
      <c r="B1552">
        <f>IFERROR(VLOOKUP($A1552,'BTC-Web'!$A$2:$H$10000,2,0),"")</f>
        <v>438.25500499999998</v>
      </c>
      <c r="C1552">
        <f>VLOOKUP(A1552,H_SPBTFDUE!$B$2:$C$5828,2,0)</f>
        <v>3.0208342423174734</v>
      </c>
      <c r="D1552" s="2">
        <f>D1551*(1-D$1+IF(AND(WEEKDAY($A1552)&lt;&gt;1,WEEKDAY($A1552)&lt;&gt;7),-VLOOKUP($A1552,ETF_OP_Fee!$G$5:$H$14,2,1),0))^($A1552-$A1551)*(1+2*(C1552/C1551-1))+IFERROR(VLOOKUP(A1552,BITXeom!$C$9:$D$100,2,0),0)</f>
        <v>0.38623234572315357</v>
      </c>
      <c r="F1552" s="2">
        <f>F1551*(1-F$1+IF(AND(WEEKDAY($A1552)&lt;&gt;1,WEEKDAY($A1552)&lt;&gt;7),-VLOOKUP($A1552,ETF_OP_Fee!$I$5:$J$14,2,1),0))^($A1552-$A1551)*(1+1*(B1552/B1551-1))</f>
        <v>0.3006696489383639</v>
      </c>
      <c r="G1552" s="9" t="str">
        <f>IFERROR(VLOOKUP(A1552,'BITO-IV'!$A$1:$J$10000,4,0),"")</f>
        <v/>
      </c>
      <c r="I1552">
        <f>ROW()</f>
        <v>1552</v>
      </c>
      <c r="J1552" t="str">
        <f t="shared" si="17"/>
        <v/>
      </c>
      <c r="K1552" t="str">
        <f t="shared" si="16"/>
        <v/>
      </c>
      <c r="M1552" t="str">
        <f t="shared" si="18"/>
        <v/>
      </c>
      <c r="N1552">
        <f>VLOOKUP(A1552,Tbills!$B$4:$C$10000,2,1)</f>
        <v>0.320000439560436</v>
      </c>
    </row>
    <row r="1553" spans="1:14">
      <c r="A1553" s="1">
        <v>42424</v>
      </c>
      <c r="B1553">
        <f>IFERROR(VLOOKUP($A1553,'BTC-Web'!$A$2:$H$10000,2,0),"")</f>
        <v>420.95599399999998</v>
      </c>
      <c r="C1553">
        <f>VLOOKUP(A1553,H_SPBTFDUE!$B$2:$C$5828,2,0)</f>
        <v>3.0507950728994335</v>
      </c>
      <c r="D1553" s="2">
        <f>D1552*(1-D$1+IF(AND(WEEKDAY($A1553)&lt;&gt;1,WEEKDAY($A1553)&lt;&gt;7),-VLOOKUP($A1553,ETF_OP_Fee!$G$5:$H$14,2,1),0))^($A1553-$A1552)*(1+2*(C1553/C1552-1))+IFERROR(VLOOKUP(A1553,BITXeom!$C$9:$D$100,2,0),0)</f>
        <v>0.39384675730159535</v>
      </c>
      <c r="F1553" s="2">
        <f>F1552*(1-F$1+IF(AND(WEEKDAY($A1553)&lt;&gt;1,WEEKDAY($A1553)&lt;&gt;7),-VLOOKUP($A1553,ETF_OP_Fee!$I$5:$J$14,2,1),0))^($A1553-$A1552)*(1+1*(B1553/B1552-1))</f>
        <v>0.2887939561143868</v>
      </c>
      <c r="G1553" s="9" t="str">
        <f>IFERROR(VLOOKUP(A1553,'BITO-IV'!$A$1:$J$10000,4,0),"")</f>
        <v/>
      </c>
      <c r="I1553">
        <f>ROW()</f>
        <v>1553</v>
      </c>
      <c r="J1553" t="str">
        <f t="shared" si="17"/>
        <v/>
      </c>
      <c r="K1553" t="str">
        <f t="shared" si="16"/>
        <v/>
      </c>
      <c r="M1553" t="str">
        <f t="shared" si="18"/>
        <v/>
      </c>
      <c r="N1553">
        <f>VLOOKUP(A1553,Tbills!$B$4:$C$10000,2,1)</f>
        <v>0.320000439560436</v>
      </c>
    </row>
    <row r="1554" spans="1:14">
      <c r="A1554" s="1">
        <v>42425</v>
      </c>
      <c r="B1554">
        <f>IFERROR(VLOOKUP($A1554,'BTC-Web'!$A$2:$H$10000,2,0),"")</f>
        <v>425.03698700000001</v>
      </c>
      <c r="C1554">
        <f>VLOOKUP(A1554,H_SPBTFDUE!$B$2:$C$5828,2,0)</f>
        <v>3.0475102647938508</v>
      </c>
      <c r="D1554" s="2">
        <f>D1553*(1-D$1+IF(AND(WEEKDAY($A1554)&lt;&gt;1,WEEKDAY($A1554)&lt;&gt;7),-VLOOKUP($A1554,ETF_OP_Fee!$G$5:$H$14,2,1),0))^($A1554-$A1553)*(1+2*(C1554/C1553-1))+IFERROR(VLOOKUP(A1554,BITXeom!$C$9:$D$100,2,0),0)</f>
        <v>0.39295180646746947</v>
      </c>
      <c r="F1554" s="2">
        <f>F1553*(1-F$1+IF(AND(WEEKDAY($A1554)&lt;&gt;1,WEEKDAY($A1554)&lt;&gt;7),-VLOOKUP($A1554,ETF_OP_Fee!$I$5:$J$14,2,1),0))^($A1554-$A1553)*(1+1*(B1554/B1553-1))</f>
        <v>0.29158610378825001</v>
      </c>
      <c r="G1554" s="9" t="str">
        <f>IFERROR(VLOOKUP(A1554,'BITO-IV'!$A$1:$J$10000,4,0),"")</f>
        <v/>
      </c>
      <c r="I1554">
        <f>ROW()</f>
        <v>1554</v>
      </c>
      <c r="J1554" t="str">
        <f t="shared" si="17"/>
        <v/>
      </c>
      <c r="K1554" t="str">
        <f t="shared" si="16"/>
        <v/>
      </c>
      <c r="M1554" t="str">
        <f t="shared" si="18"/>
        <v/>
      </c>
      <c r="N1554">
        <f>VLOOKUP(A1554,Tbills!$B$4:$C$10000,2,1)</f>
        <v>0.320000439560436</v>
      </c>
    </row>
    <row r="1555" spans="1:14">
      <c r="A1555" s="1">
        <v>42426</v>
      </c>
      <c r="B1555">
        <f>IFERROR(VLOOKUP($A1555,'BTC-Web'!$A$2:$H$10000,2,0),"")</f>
        <v>424.62899800000002</v>
      </c>
      <c r="C1555">
        <f>VLOOKUP(A1555,H_SPBTFDUE!$B$2:$C$5828,2,0)</f>
        <v>3.1017889198205753</v>
      </c>
      <c r="D1555" s="2">
        <f>D1554*(1-D$1+IF(AND(WEEKDAY($A1555)&lt;&gt;1,WEEKDAY($A1555)&lt;&gt;7),-VLOOKUP($A1555,ETF_OP_Fee!$G$5:$H$14,2,1),0))^($A1555-$A1554)*(1+2*(C1555/C1554-1))+IFERROR(VLOOKUP(A1555,BITXeom!$C$9:$D$100,2,0),0)</f>
        <v>0.40690089435580457</v>
      </c>
      <c r="F1555" s="2">
        <f>F1554*(1-F$1+IF(AND(WEEKDAY($A1555)&lt;&gt;1,WEEKDAY($A1555)&lt;&gt;7),-VLOOKUP($A1555,ETF_OP_Fee!$I$5:$J$14,2,1),0))^($A1555-$A1554)*(1+1*(B1555/B1554-1))</f>
        <v>0.29129863109141513</v>
      </c>
      <c r="G1555" s="9" t="str">
        <f>IFERROR(VLOOKUP(A1555,'BITO-IV'!$A$1:$J$10000,4,0),"")</f>
        <v/>
      </c>
      <c r="I1555">
        <f>ROW()</f>
        <v>1555</v>
      </c>
      <c r="J1555" t="str">
        <f t="shared" si="17"/>
        <v/>
      </c>
      <c r="K1555" t="str">
        <f t="shared" si="16"/>
        <v/>
      </c>
      <c r="M1555" t="str">
        <f t="shared" si="18"/>
        <v/>
      </c>
      <c r="N1555">
        <f>VLOOKUP(A1555,Tbills!$B$4:$C$10000,2,1)</f>
        <v>0.320000439560436</v>
      </c>
    </row>
    <row r="1556" spans="1:14">
      <c r="A1556" s="1">
        <v>42429</v>
      </c>
      <c r="B1556">
        <f>IFERROR(VLOOKUP($A1556,'BTC-Web'!$A$2:$H$10000,2,0),"")</f>
        <v>433.43798800000002</v>
      </c>
      <c r="C1556">
        <f>VLOOKUP(A1556,H_SPBTFDUE!$B$2:$C$5828,2,0)</f>
        <v>3.1412483426804321</v>
      </c>
      <c r="D1556" s="2">
        <f>D1555*(1-D$1+IF(AND(WEEKDAY($A1556)&lt;&gt;1,WEEKDAY($A1556)&lt;&gt;7),-VLOOKUP($A1556,ETF_OP_Fee!$G$5:$H$14,2,1),0))^($A1556-$A1555)*(1+2*(C1556/C1555-1))+IFERROR(VLOOKUP(A1556,BITXeom!$C$9:$D$100,2,0),0)</f>
        <v>0.41710451307616825</v>
      </c>
      <c r="F1556" s="2">
        <f>F1555*(1-F$1+IF(AND(WEEKDAY($A1556)&lt;&gt;1,WEEKDAY($A1556)&lt;&gt;7),-VLOOKUP($A1556,ETF_OP_Fee!$I$5:$J$14,2,1),0))^($A1556-$A1555)*(1+1*(B1556/B1555-1))</f>
        <v>0.29731844685478659</v>
      </c>
      <c r="G1556" s="9" t="str">
        <f>IFERROR(VLOOKUP(A1556,'BITO-IV'!$A$1:$J$10000,4,0),"")</f>
        <v/>
      </c>
      <c r="I1556">
        <f>ROW()</f>
        <v>1556</v>
      </c>
      <c r="J1556" t="str">
        <f t="shared" si="17"/>
        <v/>
      </c>
      <c r="K1556" t="str">
        <f t="shared" si="16"/>
        <v/>
      </c>
      <c r="M1556" t="str">
        <f t="shared" si="18"/>
        <v/>
      </c>
      <c r="N1556">
        <f>VLOOKUP(A1556,Tbills!$B$4:$C$10000,2,1)</f>
        <v>0.32500087912089987</v>
      </c>
    </row>
    <row r="1557" spans="1:14">
      <c r="A1557" s="1">
        <v>42430</v>
      </c>
      <c r="B1557">
        <f>IFERROR(VLOOKUP($A1557,'BTC-Web'!$A$2:$H$10000,2,0),"")</f>
        <v>437.91699199999999</v>
      </c>
      <c r="C1557">
        <f>VLOOKUP(A1557,H_SPBTFDUE!$B$2:$C$5828,2,0)</f>
        <v>3.1224310678982201</v>
      </c>
      <c r="D1557" s="2">
        <f>D1556*(1-D$1+IF(AND(WEEKDAY($A1557)&lt;&gt;1,WEEKDAY($A1557)&lt;&gt;7),-VLOOKUP($A1557,ETF_OP_Fee!$G$5:$H$14,2,1),0))^($A1557-$A1556)*(1+2*(C1557/C1556-1))+IFERROR(VLOOKUP(A1557,BITXeom!$C$9:$D$100,2,0),0)</f>
        <v>0.41205816891560665</v>
      </c>
      <c r="F1557" s="2">
        <f>F1556*(1-F$1+IF(AND(WEEKDAY($A1557)&lt;&gt;1,WEEKDAY($A1557)&lt;&gt;7),-VLOOKUP($A1557,ETF_OP_Fee!$I$5:$J$14,2,1),0))^($A1557-$A1556)*(1+1*(B1557/B1556-1))</f>
        <v>0.30038301840035547</v>
      </c>
      <c r="G1557" s="9" t="str">
        <f>IFERROR(VLOOKUP(A1557,'BITO-IV'!$A$1:$J$10000,4,0),"")</f>
        <v/>
      </c>
      <c r="I1557">
        <f>ROW()</f>
        <v>1557</v>
      </c>
      <c r="J1557" t="str">
        <f t="shared" si="17"/>
        <v/>
      </c>
      <c r="K1557" t="str">
        <f t="shared" si="16"/>
        <v/>
      </c>
      <c r="M1557" t="str">
        <f t="shared" si="18"/>
        <v/>
      </c>
      <c r="N1557">
        <f>VLOOKUP(A1557,Tbills!$B$4:$C$10000,2,1)</f>
        <v>0.32500087912089987</v>
      </c>
    </row>
    <row r="1558" spans="1:14">
      <c r="A1558" s="1">
        <v>42431</v>
      </c>
      <c r="B1558">
        <f>IFERROR(VLOOKUP($A1558,'BTC-Web'!$A$2:$H$10000,2,0),"")</f>
        <v>435.131012</v>
      </c>
      <c r="C1558">
        <f>VLOOKUP(A1558,H_SPBTFDUE!$B$2:$C$5828,2,0)</f>
        <v>3.0421917943417602</v>
      </c>
      <c r="D1558" s="2">
        <f>D1557*(1-D$1+IF(AND(WEEKDAY($A1558)&lt;&gt;1,WEEKDAY($A1558)&lt;&gt;7),-VLOOKUP($A1558,ETF_OP_Fee!$G$5:$H$14,2,1),0))^($A1558-$A1557)*(1+2*(C1558/C1557-1))+IFERROR(VLOOKUP(A1558,BITXeom!$C$9:$D$100,2,0),0)</f>
        <v>0.39083369628760012</v>
      </c>
      <c r="F1558" s="2">
        <f>F1557*(1-F$1+IF(AND(WEEKDAY($A1558)&lt;&gt;1,WEEKDAY($A1558)&lt;&gt;7),-VLOOKUP($A1558,ETF_OP_Fee!$I$5:$J$14,2,1),0))^($A1558-$A1557)*(1+1*(B1558/B1557-1))</f>
        <v>0.29846424604606236</v>
      </c>
      <c r="G1558" s="9" t="str">
        <f>IFERROR(VLOOKUP(A1558,'BITO-IV'!$A$1:$J$10000,4,0),"")</f>
        <v/>
      </c>
      <c r="I1558">
        <f>ROW()</f>
        <v>1558</v>
      </c>
      <c r="J1558" t="str">
        <f t="shared" si="17"/>
        <v/>
      </c>
      <c r="K1558" t="str">
        <f t="shared" si="16"/>
        <v/>
      </c>
      <c r="M1558" t="str">
        <f t="shared" si="18"/>
        <v/>
      </c>
      <c r="N1558">
        <f>VLOOKUP(A1558,Tbills!$B$4:$C$10000,2,1)</f>
        <v>0.32500087912089987</v>
      </c>
    </row>
    <row r="1559" spans="1:14">
      <c r="A1559" s="1">
        <v>42432</v>
      </c>
      <c r="B1559">
        <f>IFERROR(VLOOKUP($A1559,'BTC-Web'!$A$2:$H$10000,2,0),"")</f>
        <v>423.91198700000001</v>
      </c>
      <c r="C1559">
        <f>VLOOKUP(A1559,H_SPBTFDUE!$B$2:$C$5828,2,0)</f>
        <v>3.0250827707697048</v>
      </c>
      <c r="D1559" s="2">
        <f>D1558*(1-D$1+IF(AND(WEEKDAY($A1559)&lt;&gt;1,WEEKDAY($A1559)&lt;&gt;7),-VLOOKUP($A1559,ETF_OP_Fee!$G$5:$H$14,2,1),0))^($A1559-$A1558)*(1+2*(C1559/C1558-1))+IFERROR(VLOOKUP(A1559,BITXeom!$C$9:$D$100,2,0),0)</f>
        <v>0.38639161156795571</v>
      </c>
      <c r="F1559" s="2">
        <f>F1558*(1-F$1+IF(AND(WEEKDAY($A1559)&lt;&gt;1,WEEKDAY($A1559)&lt;&gt;7),-VLOOKUP($A1559,ETF_OP_Fee!$I$5:$J$14,2,1),0))^($A1559-$A1558)*(1+1*(B1559/B1558-1))</f>
        <v>0.29076134554300631</v>
      </c>
      <c r="G1559" s="9" t="str">
        <f>IFERROR(VLOOKUP(A1559,'BITO-IV'!$A$1:$J$10000,4,0),"")</f>
        <v/>
      </c>
      <c r="I1559">
        <f>ROW()</f>
        <v>1559</v>
      </c>
      <c r="J1559" t="str">
        <f t="shared" si="17"/>
        <v/>
      </c>
      <c r="K1559" t="str">
        <f t="shared" si="16"/>
        <v/>
      </c>
      <c r="M1559" t="str">
        <f t="shared" si="18"/>
        <v/>
      </c>
      <c r="N1559">
        <f>VLOOKUP(A1559,Tbills!$B$4:$C$10000,2,1)</f>
        <v>0.32500087912089987</v>
      </c>
    </row>
    <row r="1560" spans="1:14">
      <c r="A1560" s="1">
        <v>42433</v>
      </c>
      <c r="B1560">
        <f>IFERROR(VLOOKUP($A1560,'BTC-Web'!$A$2:$H$10000,2,0),"")</f>
        <v>421.83599900000002</v>
      </c>
      <c r="C1560">
        <f>VLOOKUP(A1560,H_SPBTFDUE!$B$2:$C$5828,2,0)</f>
        <v>2.9478992973916043</v>
      </c>
      <c r="D1560" s="2">
        <f>D1559*(1-D$1+IF(AND(WEEKDAY($A1560)&lt;&gt;1,WEEKDAY($A1560)&lt;&gt;7),-VLOOKUP($A1560,ETF_OP_Fee!$G$5:$H$14,2,1),0))^($A1560-$A1559)*(1+2*(C1560/C1559-1))+IFERROR(VLOOKUP(A1560,BITXeom!$C$9:$D$100,2,0),0)</f>
        <v>0.36663073471489649</v>
      </c>
      <c r="F1560" s="2">
        <f>F1559*(1-F$1+IF(AND(WEEKDAY($A1560)&lt;&gt;1,WEEKDAY($A1560)&lt;&gt;7),-VLOOKUP($A1560,ETF_OP_Fee!$I$5:$J$14,2,1),0))^($A1560-$A1559)*(1+1*(B1560/B1559-1))</f>
        <v>0.28932989411709237</v>
      </c>
      <c r="G1560" s="9" t="str">
        <f>IFERROR(VLOOKUP(A1560,'BITO-IV'!$A$1:$J$10000,4,0),"")</f>
        <v/>
      </c>
      <c r="I1560">
        <f>ROW()</f>
        <v>1560</v>
      </c>
      <c r="J1560" t="str">
        <f t="shared" si="17"/>
        <v/>
      </c>
      <c r="K1560" t="str">
        <f t="shared" si="16"/>
        <v/>
      </c>
      <c r="M1560" t="str">
        <f t="shared" si="18"/>
        <v/>
      </c>
      <c r="N1560">
        <f>VLOOKUP(A1560,Tbills!$B$4:$C$10000,2,1)</f>
        <v>0.32500087912089987</v>
      </c>
    </row>
    <row r="1561" spans="1:14">
      <c r="A1561" s="1">
        <v>42436</v>
      </c>
      <c r="B1561">
        <f>IFERROR(VLOOKUP($A1561,'BTC-Web'!$A$2:$H$10000,2,0),"")</f>
        <v>407.75698899999998</v>
      </c>
      <c r="C1561">
        <f>VLOOKUP(A1561,H_SPBTFDUE!$B$2:$C$5828,2,0)</f>
        <v>2.9718373871001664</v>
      </c>
      <c r="D1561" s="2">
        <f>D1560*(1-D$1+IF(AND(WEEKDAY($A1561)&lt;&gt;1,WEEKDAY($A1561)&lt;&gt;7),-VLOOKUP($A1561,ETF_OP_Fee!$G$5:$H$14,2,1),0))^($A1561-$A1560)*(1+2*(C1561/C1560-1))+IFERROR(VLOOKUP(A1561,BITXeom!$C$9:$D$100,2,0),0)</f>
        <v>0.372451907195884</v>
      </c>
      <c r="F1561" s="2">
        <f>F1560*(1-F$1+IF(AND(WEEKDAY($A1561)&lt;&gt;1,WEEKDAY($A1561)&lt;&gt;7),-VLOOKUP($A1561,ETF_OP_Fee!$I$5:$J$14,2,1),0))^($A1561-$A1560)*(1+1*(B1561/B1560-1))</f>
        <v>0.2796515117848164</v>
      </c>
      <c r="G1561" s="9" t="str">
        <f>IFERROR(VLOOKUP(A1561,'BITO-IV'!$A$1:$J$10000,4,0),"")</f>
        <v/>
      </c>
      <c r="I1561">
        <f>ROW()</f>
        <v>1561</v>
      </c>
      <c r="J1561" t="str">
        <f t="shared" si="17"/>
        <v/>
      </c>
      <c r="K1561" t="str">
        <f t="shared" si="16"/>
        <v/>
      </c>
      <c r="M1561" t="str">
        <f t="shared" si="18"/>
        <v/>
      </c>
      <c r="N1561">
        <f>VLOOKUP(A1561,Tbills!$B$4:$C$10000,2,1)</f>
        <v>0.31499999999997214</v>
      </c>
    </row>
    <row r="1562" spans="1:14">
      <c r="A1562" s="1">
        <v>42437</v>
      </c>
      <c r="B1562">
        <f>IFERROR(VLOOKUP($A1562,'BTC-Web'!$A$2:$H$10000,2,0),"")</f>
        <v>414.46499599999999</v>
      </c>
      <c r="C1562">
        <f>VLOOKUP(A1562,H_SPBTFDUE!$B$2:$C$5828,2,0)</f>
        <v>2.969008194770971</v>
      </c>
      <c r="D1562" s="2">
        <f>D1561*(1-D$1+IF(AND(WEEKDAY($A1562)&lt;&gt;1,WEEKDAY($A1562)&lt;&gt;7),-VLOOKUP($A1562,ETF_OP_Fee!$G$5:$H$14,2,1),0))^($A1562-$A1561)*(1+2*(C1562/C1561-1))+IFERROR(VLOOKUP(A1562,BITXeom!$C$9:$D$100,2,0),0)</f>
        <v>0.37169845438939719</v>
      </c>
      <c r="F1562" s="2">
        <f>F1561*(1-F$1+IF(AND(WEEKDAY($A1562)&lt;&gt;1,WEEKDAY($A1562)&lt;&gt;7),-VLOOKUP($A1562,ETF_OP_Fee!$I$5:$J$14,2,1),0))^($A1562-$A1561)*(1+1*(B1562/B1561-1))</f>
        <v>0.28424465825147877</v>
      </c>
      <c r="G1562" s="9" t="str">
        <f>IFERROR(VLOOKUP(A1562,'BITO-IV'!$A$1:$J$10000,4,0),"")</f>
        <v/>
      </c>
      <c r="I1562">
        <f>ROW()</f>
        <v>1562</v>
      </c>
      <c r="J1562" t="str">
        <f t="shared" si="17"/>
        <v/>
      </c>
      <c r="K1562" t="str">
        <f t="shared" si="16"/>
        <v/>
      </c>
      <c r="M1562" t="str">
        <f t="shared" si="18"/>
        <v/>
      </c>
      <c r="N1562">
        <f>VLOOKUP(A1562,Tbills!$B$4:$C$10000,2,1)</f>
        <v>0.31499999999997214</v>
      </c>
    </row>
    <row r="1563" spans="1:14">
      <c r="A1563" s="1">
        <v>42438</v>
      </c>
      <c r="B1563">
        <f>IFERROR(VLOOKUP($A1563,'BTC-Web'!$A$2:$H$10000,2,0),"")</f>
        <v>413.89401199999998</v>
      </c>
      <c r="C1563">
        <f>VLOOKUP(A1563,H_SPBTFDUE!$B$2:$C$5828,2,0)</f>
        <v>2.9750515624088445</v>
      </c>
      <c r="D1563" s="2">
        <f>D1562*(1-D$1+IF(AND(WEEKDAY($A1563)&lt;&gt;1,WEEKDAY($A1563)&lt;&gt;7),-VLOOKUP($A1563,ETF_OP_Fee!$G$5:$H$14,2,1),0))^($A1563-$A1562)*(1+2*(C1563/C1562-1))+IFERROR(VLOOKUP(A1563,BITXeom!$C$9:$D$100,2,0),0)</f>
        <v>0.37316714799693751</v>
      </c>
      <c r="F1563" s="2">
        <f>F1562*(1-F$1+IF(AND(WEEKDAY($A1563)&lt;&gt;1,WEEKDAY($A1563)&lt;&gt;7),-VLOOKUP($A1563,ETF_OP_Fee!$I$5:$J$14,2,1),0))^($A1563-$A1562)*(1+1*(B1563/B1562-1))</f>
        <v>0.28384568318008624</v>
      </c>
      <c r="G1563" s="9" t="str">
        <f>IFERROR(VLOOKUP(A1563,'BITO-IV'!$A$1:$J$10000,4,0),"")</f>
        <v/>
      </c>
      <c r="I1563">
        <f>ROW()</f>
        <v>1563</v>
      </c>
      <c r="J1563" t="str">
        <f t="shared" si="17"/>
        <v/>
      </c>
      <c r="K1563" t="str">
        <f t="shared" si="16"/>
        <v/>
      </c>
      <c r="M1563" t="str">
        <f t="shared" si="18"/>
        <v/>
      </c>
      <c r="N1563">
        <f>VLOOKUP(A1563,Tbills!$B$4:$C$10000,2,1)</f>
        <v>0.31499999999997214</v>
      </c>
    </row>
    <row r="1564" spans="1:14">
      <c r="A1564" s="1">
        <v>42439</v>
      </c>
      <c r="B1564">
        <f>IFERROR(VLOOKUP($A1564,'BTC-Web'!$A$2:$H$10000,2,0),"")</f>
        <v>414.743988</v>
      </c>
      <c r="C1564">
        <f>VLOOKUP(A1564,H_SPBTFDUE!$B$2:$C$5828,2,0)</f>
        <v>2.991011559995131</v>
      </c>
      <c r="D1564" s="2">
        <f>D1563*(1-D$1+IF(AND(WEEKDAY($A1564)&lt;&gt;1,WEEKDAY($A1564)&lt;&gt;7),-VLOOKUP($A1564,ETF_OP_Fee!$G$5:$H$14,2,1),0))^($A1564-$A1563)*(1+2*(C1564/C1563-1))+IFERROR(VLOOKUP(A1564,BITXeom!$C$9:$D$100,2,0),0)</f>
        <v>0.37712599147644255</v>
      </c>
      <c r="F1564" s="2">
        <f>F1563*(1-F$1+IF(AND(WEEKDAY($A1564)&lt;&gt;1,WEEKDAY($A1564)&lt;&gt;7),-VLOOKUP($A1564,ETF_OP_Fee!$I$5:$J$14,2,1),0))^($A1564-$A1563)*(1+1*(B1564/B1563-1))</f>
        <v>0.2844211879727358</v>
      </c>
      <c r="G1564" s="9" t="str">
        <f>IFERROR(VLOOKUP(A1564,'BITO-IV'!$A$1:$J$10000,4,0),"")</f>
        <v/>
      </c>
      <c r="I1564">
        <f>ROW()</f>
        <v>1564</v>
      </c>
      <c r="J1564" t="str">
        <f t="shared" si="17"/>
        <v/>
      </c>
      <c r="K1564" t="str">
        <f t="shared" si="16"/>
        <v/>
      </c>
      <c r="M1564" t="str">
        <f t="shared" si="18"/>
        <v/>
      </c>
      <c r="N1564">
        <f>VLOOKUP(A1564,Tbills!$B$4:$C$10000,2,1)</f>
        <v>0.29499999999999998</v>
      </c>
    </row>
    <row r="1565" spans="1:14">
      <c r="A1565" s="1">
        <v>42440</v>
      </c>
      <c r="B1565">
        <f>IFERROR(VLOOKUP($A1565,'BTC-Web'!$A$2:$H$10000,2,0),"")</f>
        <v>417.23800699999998</v>
      </c>
      <c r="C1565">
        <f>VLOOKUP(A1565,H_SPBTFDUE!$B$2:$C$5828,2,0)</f>
        <v>3.023373727585537</v>
      </c>
      <c r="D1565" s="2">
        <f>D1564*(1-D$1+IF(AND(WEEKDAY($A1565)&lt;&gt;1,WEEKDAY($A1565)&lt;&gt;7),-VLOOKUP($A1565,ETF_OP_Fee!$G$5:$H$14,2,1),0))^($A1565-$A1564)*(1+2*(C1565/C1564-1))+IFERROR(VLOOKUP(A1565,BITXeom!$C$9:$D$100,2,0),0)</f>
        <v>0.38524093455684544</v>
      </c>
      <c r="F1565" s="2">
        <f>F1564*(1-F$1+IF(AND(WEEKDAY($A1565)&lt;&gt;1,WEEKDAY($A1565)&lt;&gt;7),-VLOOKUP($A1565,ETF_OP_Fee!$I$5:$J$14,2,1),0))^($A1565-$A1564)*(1+1*(B1565/B1564-1))</f>
        <v>0.28612407737294865</v>
      </c>
      <c r="G1565" s="9" t="str">
        <f>IFERROR(VLOOKUP(A1565,'BITO-IV'!$A$1:$J$10000,4,0),"")</f>
        <v/>
      </c>
      <c r="I1565">
        <f>ROW()</f>
        <v>1565</v>
      </c>
      <c r="J1565" t="str">
        <f t="shared" si="17"/>
        <v/>
      </c>
      <c r="K1565" t="str">
        <f t="shared" si="16"/>
        <v/>
      </c>
      <c r="M1565" t="str">
        <f t="shared" si="18"/>
        <v/>
      </c>
      <c r="N1565">
        <f>VLOOKUP(A1565,Tbills!$B$4:$C$10000,2,1)</f>
        <v>0.29499999999999998</v>
      </c>
    </row>
    <row r="1566" spans="1:14">
      <c r="A1566" s="1">
        <v>42443</v>
      </c>
      <c r="B1566">
        <f>IFERROR(VLOOKUP($A1566,'BTC-Web'!$A$2:$H$10000,2,0),"")</f>
        <v>414.20098899999999</v>
      </c>
      <c r="C1566">
        <f>VLOOKUP(A1566,H_SPBTFDUE!$B$2:$C$5828,2,0)</f>
        <v>2.9853872469049239</v>
      </c>
      <c r="D1566" s="2">
        <f>D1565*(1-D$1+IF(AND(WEEKDAY($A1566)&lt;&gt;1,WEEKDAY($A1566)&lt;&gt;7),-VLOOKUP($A1566,ETF_OP_Fee!$G$5:$H$14,2,1),0))^($A1566-$A1565)*(1+2*(C1566/C1565-1))+IFERROR(VLOOKUP(A1566,BITXeom!$C$9:$D$100,2,0),0)</f>
        <v>0.37542613342422254</v>
      </c>
      <c r="F1566" s="2">
        <f>F1565*(1-F$1+IF(AND(WEEKDAY($A1566)&lt;&gt;1,WEEKDAY($A1566)&lt;&gt;7),-VLOOKUP($A1566,ETF_OP_Fee!$I$5:$J$14,2,1),0))^($A1566-$A1565)*(1+1*(B1566/B1565-1))</f>
        <v>0.28401924161318798</v>
      </c>
      <c r="G1566" s="9" t="str">
        <f>IFERROR(VLOOKUP(A1566,'BITO-IV'!$A$1:$J$10000,4,0),"")</f>
        <v/>
      </c>
      <c r="I1566">
        <f>ROW()</f>
        <v>1566</v>
      </c>
      <c r="J1566" t="str">
        <f t="shared" si="17"/>
        <v/>
      </c>
      <c r="K1566" t="str">
        <f t="shared" si="16"/>
        <v/>
      </c>
      <c r="M1566" t="str">
        <f t="shared" si="18"/>
        <v/>
      </c>
      <c r="N1566">
        <f>VLOOKUP(A1566,Tbills!$B$4:$C$10000,2,1)</f>
        <v>0.29499999999999998</v>
      </c>
    </row>
    <row r="1567" spans="1:14">
      <c r="A1567" s="1">
        <v>42444</v>
      </c>
      <c r="B1567">
        <f>IFERROR(VLOOKUP($A1567,'BTC-Web'!$A$2:$H$10000,2,0),"")</f>
        <v>416.38799999999998</v>
      </c>
      <c r="C1567">
        <f>VLOOKUP(A1567,H_SPBTFDUE!$B$2:$C$5828,2,0)</f>
        <v>2.987870268648011</v>
      </c>
      <c r="D1567" s="2">
        <f>D1566*(1-D$1+IF(AND(WEEKDAY($A1567)&lt;&gt;1,WEEKDAY($A1567)&lt;&gt;7),-VLOOKUP($A1567,ETF_OP_Fee!$G$5:$H$14,2,1),0))^($A1567-$A1566)*(1+2*(C1567/C1566-1))+IFERROR(VLOOKUP(A1567,BITXeom!$C$9:$D$100,2,0),0)</f>
        <v>0.37600581916683895</v>
      </c>
      <c r="F1567" s="2">
        <f>F1566*(1-F$1+IF(AND(WEEKDAY($A1567)&lt;&gt;1,WEEKDAY($A1567)&lt;&gt;7),-VLOOKUP($A1567,ETF_OP_Fee!$I$5:$J$14,2,1),0))^($A1567-$A1566)*(1+1*(B1567/B1566-1))</f>
        <v>0.28551145231444225</v>
      </c>
      <c r="G1567" s="9" t="str">
        <f>IFERROR(VLOOKUP(A1567,'BITO-IV'!$A$1:$J$10000,4,0),"")</f>
        <v/>
      </c>
      <c r="I1567">
        <f>ROW()</f>
        <v>1567</v>
      </c>
      <c r="J1567" t="str">
        <f t="shared" si="17"/>
        <v/>
      </c>
      <c r="K1567" t="str">
        <f t="shared" si="16"/>
        <v/>
      </c>
      <c r="M1567" t="str">
        <f t="shared" si="18"/>
        <v/>
      </c>
      <c r="N1567">
        <f>VLOOKUP(A1567,Tbills!$B$4:$C$10000,2,1)</f>
        <v>0.29499999999999998</v>
      </c>
    </row>
    <row r="1568" spans="1:14">
      <c r="A1568" s="1">
        <v>42445</v>
      </c>
      <c r="B1568">
        <f>IFERROR(VLOOKUP($A1568,'BTC-Web'!$A$2:$H$10000,2,0),"")</f>
        <v>416.88799999999998</v>
      </c>
      <c r="C1568">
        <f>VLOOKUP(A1568,H_SPBTFDUE!$B$2:$C$5828,2,0)</f>
        <v>2.9888402459379124</v>
      </c>
      <c r="D1568" s="2">
        <f>D1567*(1-D$1+IF(AND(WEEKDAY($A1568)&lt;&gt;1,WEEKDAY($A1568)&lt;&gt;7),-VLOOKUP($A1568,ETF_OP_Fee!$G$5:$H$14,2,1),0))^($A1568-$A1567)*(1+2*(C1568/C1567-1))+IFERROR(VLOOKUP(A1568,BITXeom!$C$9:$D$100,2,0),0)</f>
        <v>0.37620511024069997</v>
      </c>
      <c r="F1568" s="2">
        <f>F1567*(1-F$1+IF(AND(WEEKDAY($A1568)&lt;&gt;1,WEEKDAY($A1568)&lt;&gt;7),-VLOOKUP($A1568,ETF_OP_Fee!$I$5:$J$14,2,1),0))^($A1568-$A1567)*(1+1*(B1568/B1567-1))</f>
        <v>0.28584685530733855</v>
      </c>
      <c r="G1568" s="9" t="str">
        <f>IFERROR(VLOOKUP(A1568,'BITO-IV'!$A$1:$J$10000,4,0),"")</f>
        <v/>
      </c>
      <c r="I1568">
        <f>ROW()</f>
        <v>1568</v>
      </c>
      <c r="J1568" t="str">
        <f t="shared" si="17"/>
        <v/>
      </c>
      <c r="K1568" t="str">
        <f t="shared" si="16"/>
        <v/>
      </c>
      <c r="M1568" t="str">
        <f t="shared" si="18"/>
        <v/>
      </c>
      <c r="N1568">
        <f>VLOOKUP(A1568,Tbills!$B$4:$C$10000,2,1)</f>
        <v>0.29499999999999998</v>
      </c>
    </row>
    <row r="1569" spans="1:14">
      <c r="A1569" s="1">
        <v>42446</v>
      </c>
      <c r="B1569">
        <f>IFERROR(VLOOKUP($A1569,'BTC-Web'!$A$2:$H$10000,2,0),"")</f>
        <v>417.88900799999999</v>
      </c>
      <c r="C1569">
        <f>VLOOKUP(A1569,H_SPBTFDUE!$B$2:$C$5828,2,0)</f>
        <v>3.0143867470220407</v>
      </c>
      <c r="D1569" s="2">
        <f>D1568*(1-D$1+IF(AND(WEEKDAY($A1569)&lt;&gt;1,WEEKDAY($A1569)&lt;&gt;7),-VLOOKUP($A1569,ETF_OP_Fee!$G$5:$H$14,2,1),0))^($A1569-$A1568)*(1+2*(C1569/C1568-1))+IFERROR(VLOOKUP(A1569,BITXeom!$C$9:$D$100,2,0),0)</f>
        <v>0.38259058096140308</v>
      </c>
      <c r="F1569" s="2">
        <f>F1568*(1-F$1+IF(AND(WEEKDAY($A1569)&lt;&gt;1,WEEKDAY($A1569)&lt;&gt;7),-VLOOKUP($A1569,ETF_OP_Fee!$I$5:$J$14,2,1),0))^($A1569-$A1568)*(1+1*(B1569/B1568-1))</f>
        <v>0.28652575697287935</v>
      </c>
      <c r="G1569" s="9" t="str">
        <f>IFERROR(VLOOKUP(A1569,'BITO-IV'!$A$1:$J$10000,4,0),"")</f>
        <v/>
      </c>
      <c r="I1569">
        <f>ROW()</f>
        <v>1569</v>
      </c>
      <c r="J1569" t="str">
        <f t="shared" si="17"/>
        <v/>
      </c>
      <c r="K1569" t="str">
        <f t="shared" si="16"/>
        <v/>
      </c>
      <c r="M1569" t="str">
        <f t="shared" si="18"/>
        <v/>
      </c>
      <c r="N1569">
        <f>VLOOKUP(A1569,Tbills!$B$4:$C$10000,2,1)</f>
        <v>0.315</v>
      </c>
    </row>
    <row r="1570" spans="1:14">
      <c r="A1570" s="1">
        <v>42447</v>
      </c>
      <c r="B1570">
        <f>IFERROR(VLOOKUP($A1570,'BTC-Web'!$A$2:$H$10000,2,0),"")</f>
        <v>420.54699699999998</v>
      </c>
      <c r="C1570">
        <f>VLOOKUP(A1570,H_SPBTFDUE!$B$2:$C$5828,2,0)</f>
        <v>2.9347015962995044</v>
      </c>
      <c r="D1570" s="2">
        <f>D1569*(1-D$1+IF(AND(WEEKDAY($A1570)&lt;&gt;1,WEEKDAY($A1570)&lt;&gt;7),-VLOOKUP($A1570,ETF_OP_Fee!$G$5:$H$14,2,1),0))^($A1570-$A1569)*(1+2*(C1570/C1569-1))+IFERROR(VLOOKUP(A1570,BITXeom!$C$9:$D$100,2,0),0)</f>
        <v>0.36231987257154485</v>
      </c>
      <c r="F1570" s="2">
        <f>F1569*(1-F$1+IF(AND(WEEKDAY($A1570)&lt;&gt;1,WEEKDAY($A1570)&lt;&gt;7),-VLOOKUP($A1570,ETF_OP_Fee!$I$5:$J$14,2,1),0))^($A1570-$A1569)*(1+1*(B1570/B1569-1))</f>
        <v>0.288340703186384</v>
      </c>
      <c r="G1570" s="9" t="str">
        <f>IFERROR(VLOOKUP(A1570,'BITO-IV'!$A$1:$J$10000,4,0),"")</f>
        <v/>
      </c>
      <c r="I1570">
        <f>ROW()</f>
        <v>1570</v>
      </c>
      <c r="J1570" t="str">
        <f t="shared" si="17"/>
        <v/>
      </c>
      <c r="K1570" t="str">
        <f t="shared" si="16"/>
        <v/>
      </c>
      <c r="M1570" t="str">
        <f t="shared" si="18"/>
        <v/>
      </c>
      <c r="N1570">
        <f>VLOOKUP(A1570,Tbills!$B$4:$C$10000,2,1)</f>
        <v>0.315</v>
      </c>
    </row>
    <row r="1571" spans="1:14">
      <c r="A1571" s="1">
        <v>42450</v>
      </c>
      <c r="B1571">
        <f>IFERROR(VLOOKUP($A1571,'BTC-Web'!$A$2:$H$10000,2,0),"")</f>
        <v>413.41799900000001</v>
      </c>
      <c r="C1571">
        <f>VLOOKUP(A1571,H_SPBTFDUE!$B$2:$C$5828,2,0)</f>
        <v>2.961315904757142</v>
      </c>
      <c r="D1571" s="2">
        <f>D1570*(1-D$1+IF(AND(WEEKDAY($A1571)&lt;&gt;1,WEEKDAY($A1571)&lt;&gt;7),-VLOOKUP($A1571,ETF_OP_Fee!$G$5:$H$14,2,1),0))^($A1571-$A1570)*(1+2*(C1571/C1570-1))+IFERROR(VLOOKUP(A1571,BITXeom!$C$9:$D$100,2,0),0)</f>
        <v>0.36875963125183259</v>
      </c>
      <c r="F1571" s="2">
        <f>F1570*(1-F$1+IF(AND(WEEKDAY($A1571)&lt;&gt;1,WEEKDAY($A1571)&lt;&gt;7),-VLOOKUP($A1571,ETF_OP_Fee!$I$5:$J$14,2,1),0))^($A1571-$A1570)*(1+1*(B1571/B1570-1))</f>
        <v>0.28343069818111849</v>
      </c>
      <c r="G1571" s="9" t="str">
        <f>IFERROR(VLOOKUP(A1571,'BITO-IV'!$A$1:$J$10000,4,0),"")</f>
        <v/>
      </c>
      <c r="I1571">
        <f>ROW()</f>
        <v>1571</v>
      </c>
      <c r="J1571" t="str">
        <f t="shared" si="17"/>
        <v/>
      </c>
      <c r="K1571" t="str">
        <f t="shared" si="16"/>
        <v/>
      </c>
      <c r="M1571" t="str">
        <f t="shared" si="18"/>
        <v/>
      </c>
      <c r="N1571">
        <f>VLOOKUP(A1571,Tbills!$B$4:$C$10000,2,1)</f>
        <v>0.315</v>
      </c>
    </row>
    <row r="1572" spans="1:14">
      <c r="A1572" s="1">
        <v>42451</v>
      </c>
      <c r="B1572">
        <f>IFERROR(VLOOKUP($A1572,'BTC-Web'!$A$2:$H$10000,2,0),"")</f>
        <v>413.13198899999998</v>
      </c>
      <c r="C1572">
        <f>VLOOKUP(A1572,H_SPBTFDUE!$B$2:$C$5828,2,0)</f>
        <v>2.9952539447947664</v>
      </c>
      <c r="D1572" s="2">
        <f>D1571*(1-D$1+IF(AND(WEEKDAY($A1572)&lt;&gt;1,WEEKDAY($A1572)&lt;&gt;7),-VLOOKUP($A1572,ETF_OP_Fee!$G$5:$H$14,2,1),0))^($A1572-$A1571)*(1+2*(C1572/C1571-1))+IFERROR(VLOOKUP(A1572,BITXeom!$C$9:$D$100,2,0),0)</f>
        <v>0.37716698525657782</v>
      </c>
      <c r="F1572" s="2">
        <f>F1571*(1-F$1+IF(AND(WEEKDAY($A1572)&lt;&gt;1,WEEKDAY($A1572)&lt;&gt;7),-VLOOKUP($A1572,ETF_OP_Fee!$I$5:$J$14,2,1),0))^($A1572-$A1571)*(1+1*(B1572/B1571-1))</f>
        <v>0.28322724387157439</v>
      </c>
      <c r="G1572" s="9" t="str">
        <f>IFERROR(VLOOKUP(A1572,'BITO-IV'!$A$1:$J$10000,4,0),"")</f>
        <v/>
      </c>
      <c r="I1572">
        <f>ROW()</f>
        <v>1572</v>
      </c>
      <c r="J1572" t="str">
        <f t="shared" si="17"/>
        <v/>
      </c>
      <c r="K1572" t="str">
        <f t="shared" si="16"/>
        <v/>
      </c>
      <c r="M1572" t="str">
        <f t="shared" si="18"/>
        <v/>
      </c>
      <c r="N1572">
        <f>VLOOKUP(A1572,Tbills!$B$4:$C$10000,2,1)</f>
        <v>0.315</v>
      </c>
    </row>
    <row r="1573" spans="1:14">
      <c r="A1573" s="1">
        <v>42452</v>
      </c>
      <c r="B1573">
        <f>IFERROR(VLOOKUP($A1573,'BTC-Web'!$A$2:$H$10000,2,0),"")</f>
        <v>418.16101099999997</v>
      </c>
      <c r="C1573">
        <f>VLOOKUP(A1573,H_SPBTFDUE!$B$2:$C$5828,2,0)</f>
        <v>2.994581789733691</v>
      </c>
      <c r="D1573" s="2">
        <f>D1572*(1-D$1+IF(AND(WEEKDAY($A1573)&lt;&gt;1,WEEKDAY($A1573)&lt;&gt;7),-VLOOKUP($A1573,ETF_OP_Fee!$G$5:$H$14,2,1),0))^($A1573-$A1572)*(1+2*(C1573/C1572-1))+IFERROR(VLOOKUP(A1573,BITXeom!$C$9:$D$100,2,0),0)</f>
        <v>0.37695277779383807</v>
      </c>
      <c r="F1573" s="2">
        <f>F1572*(1-F$1+IF(AND(WEEKDAY($A1573)&lt;&gt;1,WEEKDAY($A1573)&lt;&gt;7),-VLOOKUP($A1573,ETF_OP_Fee!$I$5:$J$14,2,1),0))^($A1573-$A1572)*(1+1*(B1573/B1572-1))</f>
        <v>0.2866674846036702</v>
      </c>
      <c r="G1573" s="9" t="str">
        <f>IFERROR(VLOOKUP(A1573,'BITO-IV'!$A$1:$J$10000,4,0),"")</f>
        <v/>
      </c>
      <c r="I1573">
        <f>ROW()</f>
        <v>1573</v>
      </c>
      <c r="J1573" t="str">
        <f t="shared" si="17"/>
        <v/>
      </c>
      <c r="K1573" t="str">
        <f t="shared" si="16"/>
        <v/>
      </c>
      <c r="M1573" t="str">
        <f t="shared" si="18"/>
        <v/>
      </c>
      <c r="N1573">
        <f>VLOOKUP(A1573,Tbills!$B$4:$C$10000,2,1)</f>
        <v>0.315</v>
      </c>
    </row>
    <row r="1574" spans="1:14">
      <c r="A1574" s="1">
        <v>42453</v>
      </c>
      <c r="B1574">
        <f>IFERROR(VLOOKUP($A1574,'BTC-Web'!$A$2:$H$10000,2,0),"")</f>
        <v>418.42401100000001</v>
      </c>
      <c r="C1574">
        <f>VLOOKUP(A1574,H_SPBTFDUE!$B$2:$C$5828,2,0)</f>
        <v>2.9824557412240247</v>
      </c>
      <c r="D1574" s="2">
        <f>D1573*(1-D$1+IF(AND(WEEKDAY($A1574)&lt;&gt;1,WEEKDAY($A1574)&lt;&gt;7),-VLOOKUP($A1574,ETF_OP_Fee!$G$5:$H$14,2,1),0))^($A1574-$A1573)*(1+2*(C1574/C1573-1))+IFERROR(VLOOKUP(A1574,BITXeom!$C$9:$D$100,2,0),0)</f>
        <v>0.37385540507422355</v>
      </c>
      <c r="F1574" s="2">
        <f>F1573*(1-F$1+IF(AND(WEEKDAY($A1574)&lt;&gt;1,WEEKDAY($A1574)&lt;&gt;7),-VLOOKUP($A1574,ETF_OP_Fee!$I$5:$J$14,2,1),0))^($A1574-$A1573)*(1+1*(B1574/B1573-1))</f>
        <v>0.286840316593647</v>
      </c>
      <c r="G1574" s="9" t="str">
        <f>IFERROR(VLOOKUP(A1574,'BITO-IV'!$A$1:$J$10000,4,0),"")</f>
        <v/>
      </c>
      <c r="I1574">
        <f>ROW()</f>
        <v>1574</v>
      </c>
      <c r="J1574" t="str">
        <f t="shared" si="17"/>
        <v/>
      </c>
      <c r="K1574" t="str">
        <f t="shared" si="16"/>
        <v/>
      </c>
      <c r="M1574" t="str">
        <f t="shared" si="18"/>
        <v/>
      </c>
      <c r="N1574">
        <f>VLOOKUP(A1574,Tbills!$B$4:$C$10000,2,1)</f>
        <v>0.28999999999999998</v>
      </c>
    </row>
    <row r="1575" spans="1:14">
      <c r="A1575" s="1">
        <v>42457</v>
      </c>
      <c r="B1575">
        <f>IFERROR(VLOOKUP($A1575,'BTC-Web'!$A$2:$H$10000,2,0),"")</f>
        <v>426.54800399999999</v>
      </c>
      <c r="C1575">
        <f>VLOOKUP(A1575,H_SPBTFDUE!$B$2:$C$5828,2,0)</f>
        <v>3.038261870316584</v>
      </c>
      <c r="D1575" s="2">
        <f>D1574*(1-D$1+IF(AND(WEEKDAY($A1575)&lt;&gt;1,WEEKDAY($A1575)&lt;&gt;7),-VLOOKUP($A1575,ETF_OP_Fee!$G$5:$H$14,2,1),0))^($A1575-$A1574)*(1+2*(C1575/C1574-1))+IFERROR(VLOOKUP(A1575,BITXeom!$C$9:$D$100,2,0),0)</f>
        <v>0.38766131495414213</v>
      </c>
      <c r="F1575" s="2">
        <f>F1574*(1-F$1+IF(AND(WEEKDAY($A1575)&lt;&gt;1,WEEKDAY($A1575)&lt;&gt;7),-VLOOKUP($A1575,ETF_OP_Fee!$I$5:$J$14,2,1),0))^($A1575-$A1574)*(1+1*(B1575/B1574-1))</f>
        <v>0.29237907926270151</v>
      </c>
      <c r="G1575" s="9" t="str">
        <f>IFERROR(VLOOKUP(A1575,'BITO-IV'!$A$1:$J$10000,4,0),"")</f>
        <v/>
      </c>
      <c r="I1575">
        <f>ROW()</f>
        <v>1575</v>
      </c>
      <c r="J1575" t="str">
        <f t="shared" si="17"/>
        <v/>
      </c>
      <c r="K1575" t="str">
        <f t="shared" si="16"/>
        <v/>
      </c>
      <c r="M1575" t="str">
        <f t="shared" si="18"/>
        <v/>
      </c>
      <c r="N1575">
        <f>VLOOKUP(A1575,Tbills!$B$4:$C$10000,2,1)</f>
        <v>0.28999999999999998</v>
      </c>
    </row>
    <row r="1576" spans="1:14">
      <c r="A1576" s="1">
        <v>42458</v>
      </c>
      <c r="B1576">
        <f>IFERROR(VLOOKUP($A1576,'BTC-Web'!$A$2:$H$10000,2,0),"")</f>
        <v>424.30398600000001</v>
      </c>
      <c r="C1576">
        <f>VLOOKUP(A1576,H_SPBTFDUE!$B$2:$C$5828,2,0)</f>
        <v>2.9826755649347043</v>
      </c>
      <c r="D1576" s="2">
        <f>D1575*(1-D$1+IF(AND(WEEKDAY($A1576)&lt;&gt;1,WEEKDAY($A1576)&lt;&gt;7),-VLOOKUP($A1576,ETF_OP_Fee!$G$5:$H$14,2,1),0))^($A1576-$A1575)*(1+2*(C1576/C1575-1))+IFERROR(VLOOKUP(A1576,BITXeom!$C$9:$D$100,2,0),0)</f>
        <v>0.37343194435099381</v>
      </c>
      <c r="F1576" s="2">
        <f>F1575*(1-F$1+IF(AND(WEEKDAY($A1576)&lt;&gt;1,WEEKDAY($A1576)&lt;&gt;7),-VLOOKUP($A1576,ETF_OP_Fee!$I$5:$J$14,2,1),0))^($A1576-$A1575)*(1+1*(B1576/B1575-1))</f>
        <v>0.29083333808662715</v>
      </c>
      <c r="G1576" s="9" t="str">
        <f>IFERROR(VLOOKUP(A1576,'BITO-IV'!$A$1:$J$10000,4,0),"")</f>
        <v/>
      </c>
      <c r="I1576">
        <f>ROW()</f>
        <v>1576</v>
      </c>
      <c r="J1576" t="str">
        <f t="shared" si="17"/>
        <v/>
      </c>
      <c r="K1576" t="str">
        <f t="shared" ref="K1576:K1639" si="19">IF($A1576&gt;=$J$2,F1576*K$4,"")</f>
        <v/>
      </c>
      <c r="M1576" t="str">
        <f t="shared" si="18"/>
        <v/>
      </c>
      <c r="N1576">
        <f>VLOOKUP(A1576,Tbills!$B$4:$C$10000,2,1)</f>
        <v>0.28999999999999998</v>
      </c>
    </row>
    <row r="1577" spans="1:14">
      <c r="A1577" s="1">
        <v>42459</v>
      </c>
      <c r="B1577">
        <f>IFERROR(VLOOKUP($A1577,'BTC-Web'!$A$2:$H$10000,2,0),"")</f>
        <v>416.83401500000002</v>
      </c>
      <c r="C1577">
        <f>VLOOKUP(A1577,H_SPBTFDUE!$B$2:$C$5828,2,0)</f>
        <v>2.9701751138543249</v>
      </c>
      <c r="D1577" s="2">
        <f>D1576*(1-D$1+IF(AND(WEEKDAY($A1577)&lt;&gt;1,WEEKDAY($A1577)&lt;&gt;7),-VLOOKUP($A1577,ETF_OP_Fee!$G$5:$H$14,2,1),0))^($A1577-$A1576)*(1+2*(C1577/C1576-1))+IFERROR(VLOOKUP(A1577,BITXeom!$C$9:$D$100,2,0),0)</f>
        <v>0.37025769146222109</v>
      </c>
      <c r="F1577" s="2">
        <f>F1576*(1-F$1+IF(AND(WEEKDAY($A1577)&lt;&gt;1,WEEKDAY($A1577)&lt;&gt;7),-VLOOKUP($A1577,ETF_OP_Fee!$I$5:$J$14,2,1),0))^($A1577-$A1576)*(1+1*(B1577/B1576-1))</f>
        <v>0.28570571271801398</v>
      </c>
      <c r="G1577" s="9" t="str">
        <f>IFERROR(VLOOKUP(A1577,'BITO-IV'!$A$1:$J$10000,4,0),"")</f>
        <v/>
      </c>
      <c r="I1577">
        <f>ROW()</f>
        <v>1577</v>
      </c>
      <c r="J1577" t="str">
        <f t="shared" ref="J1577:J1640" si="20">IF($A1577&gt;=$J$2,B1577*J$4,"")</f>
        <v/>
      </c>
      <c r="K1577" t="str">
        <f t="shared" si="19"/>
        <v/>
      </c>
      <c r="M1577" t="str">
        <f t="shared" ref="M1577:M1640" si="21">IF($A1577&gt;=$J$2,D1577*M$4,"")</f>
        <v/>
      </c>
      <c r="N1577">
        <f>VLOOKUP(A1577,Tbills!$B$4:$C$10000,2,1)</f>
        <v>0.28999999999999998</v>
      </c>
    </row>
    <row r="1578" spans="1:14">
      <c r="A1578" s="1">
        <v>42460</v>
      </c>
      <c r="B1578">
        <f>IFERROR(VLOOKUP($A1578,'BTC-Web'!$A$2:$H$10000,2,0),"")</f>
        <v>415.25698899999998</v>
      </c>
      <c r="C1578">
        <f>VLOOKUP(A1578,H_SPBTFDUE!$B$2:$C$5828,2,0)</f>
        <v>2.9835470787492264</v>
      </c>
      <c r="D1578" s="2">
        <f>D1577*(1-D$1+IF(AND(WEEKDAY($A1578)&lt;&gt;1,WEEKDAY($A1578)&lt;&gt;7),-VLOOKUP($A1578,ETF_OP_Fee!$G$5:$H$14,2,1),0))^($A1578-$A1577)*(1+2*(C1578/C1577-1))+IFERROR(VLOOKUP(A1578,BITXeom!$C$9:$D$100,2,0),0)</f>
        <v>0.37354702676316232</v>
      </c>
      <c r="F1578" s="2">
        <f>F1577*(1-F$1+IF(AND(WEEKDAY($A1578)&lt;&gt;1,WEEKDAY($A1578)&lt;&gt;7),-VLOOKUP($A1578,ETF_OP_Fee!$I$5:$J$14,2,1),0))^($A1578-$A1577)*(1+1*(B1578/B1577-1))</f>
        <v>0.28461738200345998</v>
      </c>
      <c r="G1578" s="9" t="str">
        <f>IFERROR(VLOOKUP(A1578,'BITO-IV'!$A$1:$J$10000,4,0),"")</f>
        <v/>
      </c>
      <c r="I1578">
        <f>ROW()</f>
        <v>1578</v>
      </c>
      <c r="J1578" t="str">
        <f t="shared" si="20"/>
        <v/>
      </c>
      <c r="K1578" t="str">
        <f t="shared" si="19"/>
        <v/>
      </c>
      <c r="M1578" t="str">
        <f t="shared" si="21"/>
        <v/>
      </c>
      <c r="N1578">
        <f>VLOOKUP(A1578,Tbills!$B$4:$C$10000,2,1)</f>
        <v>0.28500000000000003</v>
      </c>
    </row>
    <row r="1579" spans="1:14">
      <c r="A1579" s="1">
        <v>42461</v>
      </c>
      <c r="B1579">
        <f>IFERROR(VLOOKUP($A1579,'BTC-Web'!$A$2:$H$10000,2,0),"")</f>
        <v>416.76001000000002</v>
      </c>
      <c r="C1579">
        <f>VLOOKUP(A1579,H_SPBTFDUE!$B$2:$C$5828,2,0)</f>
        <v>2.9920332945522752</v>
      </c>
      <c r="D1579" s="2">
        <f>D1578*(1-D$1+IF(AND(WEEKDAY($A1579)&lt;&gt;1,WEEKDAY($A1579)&lt;&gt;7),-VLOOKUP($A1579,ETF_OP_Fee!$G$5:$H$14,2,1),0))^($A1579-$A1578)*(1+2*(C1579/C1578-1))+IFERROR(VLOOKUP(A1579,BITXeom!$C$9:$D$100,2,0),0)</f>
        <v>0.37562724276677351</v>
      </c>
      <c r="F1579" s="2">
        <f>F1578*(1-F$1+IF(AND(WEEKDAY($A1579)&lt;&gt;1,WEEKDAY($A1579)&lt;&gt;7),-VLOOKUP($A1579,ETF_OP_Fee!$I$5:$J$14,2,1),0))^($A1579-$A1578)*(1+1*(B1579/B1578-1))</f>
        <v>0.28564011880949669</v>
      </c>
      <c r="G1579" s="9" t="str">
        <f>IFERROR(VLOOKUP(A1579,'BITO-IV'!$A$1:$J$10000,4,0),"")</f>
        <v/>
      </c>
      <c r="I1579">
        <f>ROW()</f>
        <v>1579</v>
      </c>
      <c r="J1579" t="str">
        <f t="shared" si="20"/>
        <v/>
      </c>
      <c r="K1579" t="str">
        <f t="shared" si="19"/>
        <v/>
      </c>
      <c r="M1579" t="str">
        <f t="shared" si="21"/>
        <v/>
      </c>
      <c r="N1579">
        <f>VLOOKUP(A1579,Tbills!$B$4:$C$10000,2,1)</f>
        <v>0.28500000000000003</v>
      </c>
    </row>
    <row r="1580" spans="1:14">
      <c r="A1580" s="1">
        <v>42464</v>
      </c>
      <c r="B1580">
        <f>IFERROR(VLOOKUP($A1580,'BTC-Web'!$A$2:$H$10000,2,0),"")</f>
        <v>421.29901100000001</v>
      </c>
      <c r="C1580">
        <f>VLOOKUP(A1580,H_SPBTFDUE!$B$2:$C$5828,2,0)</f>
        <v>3.0166462349049521</v>
      </c>
      <c r="D1580" s="2">
        <f>D1579*(1-D$1+IF(AND(WEEKDAY($A1580)&lt;&gt;1,WEEKDAY($A1580)&lt;&gt;7),-VLOOKUP($A1580,ETF_OP_Fee!$G$5:$H$14,2,1),0))^($A1580-$A1579)*(1+2*(C1580/C1579-1))+IFERROR(VLOOKUP(A1580,BITXeom!$C$9:$D$100,2,0),0)</f>
        <v>0.38167068842281526</v>
      </c>
      <c r="F1580" s="2">
        <f>F1579*(1-F$1+IF(AND(WEEKDAY($A1580)&lt;&gt;1,WEEKDAY($A1580)&lt;&gt;7),-VLOOKUP($A1580,ETF_OP_Fee!$I$5:$J$14,2,1),0))^($A1580-$A1579)*(1+1*(B1580/B1579-1))</f>
        <v>0.28872852603542548</v>
      </c>
      <c r="G1580" s="9" t="str">
        <f>IFERROR(VLOOKUP(A1580,'BITO-IV'!$A$1:$J$10000,4,0),"")</f>
        <v/>
      </c>
      <c r="I1580">
        <f>ROW()</f>
        <v>1580</v>
      </c>
      <c r="J1580" t="str">
        <f t="shared" si="20"/>
        <v/>
      </c>
      <c r="K1580" t="str">
        <f t="shared" si="19"/>
        <v/>
      </c>
      <c r="M1580" t="str">
        <f t="shared" si="21"/>
        <v/>
      </c>
      <c r="N1580">
        <f>VLOOKUP(A1580,Tbills!$B$4:$C$10000,2,1)</f>
        <v>0.28500000000000003</v>
      </c>
    </row>
    <row r="1581" spans="1:14">
      <c r="A1581" s="1">
        <v>42465</v>
      </c>
      <c r="B1581">
        <f>IFERROR(VLOOKUP($A1581,'BTC-Web'!$A$2:$H$10000,2,0),"")</f>
        <v>421.016998</v>
      </c>
      <c r="C1581">
        <f>VLOOKUP(A1581,H_SPBTFDUE!$B$2:$C$5828,2,0)</f>
        <v>3.034825918085243</v>
      </c>
      <c r="D1581" s="2">
        <f>D1580*(1-D$1+IF(AND(WEEKDAY($A1581)&lt;&gt;1,WEEKDAY($A1581)&lt;&gt;7),-VLOOKUP($A1581,ETF_OP_Fee!$G$5:$H$14,2,1),0))^($A1581-$A1580)*(1+2*(C1581/C1580-1))+IFERROR(VLOOKUP(A1581,BITXeom!$C$9:$D$100,2,0),0)</f>
        <v>0.38622489595113318</v>
      </c>
      <c r="F1581" s="2">
        <f>F1580*(1-F$1+IF(AND(WEEKDAY($A1581)&lt;&gt;1,WEEKDAY($A1581)&lt;&gt;7),-VLOOKUP($A1581,ETF_OP_Fee!$I$5:$J$14,2,1),0))^($A1581-$A1580)*(1+1*(B1581/B1580-1))</f>
        <v>0.28852774446211604</v>
      </c>
      <c r="G1581" s="9" t="str">
        <f>IFERROR(VLOOKUP(A1581,'BITO-IV'!$A$1:$J$10000,4,0),"")</f>
        <v/>
      </c>
      <c r="I1581">
        <f>ROW()</f>
        <v>1581</v>
      </c>
      <c r="J1581" t="str">
        <f t="shared" si="20"/>
        <v/>
      </c>
      <c r="K1581" t="str">
        <f t="shared" si="19"/>
        <v/>
      </c>
      <c r="M1581" t="str">
        <f t="shared" si="21"/>
        <v/>
      </c>
      <c r="N1581">
        <f>VLOOKUP(A1581,Tbills!$B$4:$C$10000,2,1)</f>
        <v>0.28500000000000003</v>
      </c>
    </row>
    <row r="1582" spans="1:14">
      <c r="A1582" s="1">
        <v>42466</v>
      </c>
      <c r="B1582">
        <f>IFERROR(VLOOKUP($A1582,'BTC-Web'!$A$2:$H$10000,2,0),"")</f>
        <v>424.283997</v>
      </c>
      <c r="C1582">
        <f>VLOOKUP(A1582,H_SPBTFDUE!$B$2:$C$5828,2,0)</f>
        <v>3.0300773667555956</v>
      </c>
      <c r="D1582" s="2">
        <f>D1581*(1-D$1+IF(AND(WEEKDAY($A1582)&lt;&gt;1,WEEKDAY($A1582)&lt;&gt;7),-VLOOKUP($A1582,ETF_OP_Fee!$G$5:$H$14,2,1),0))^($A1582-$A1581)*(1+2*(C1582/C1581-1))+IFERROR(VLOOKUP(A1582,BITXeom!$C$9:$D$100,2,0),0)</f>
        <v>0.38497036864375089</v>
      </c>
      <c r="F1582" s="2">
        <f>F1581*(1-F$1+IF(AND(WEEKDAY($A1582)&lt;&gt;1,WEEKDAY($A1582)&lt;&gt;7),-VLOOKUP($A1582,ETF_OP_Fee!$I$5:$J$14,2,1),0))^($A1582-$A1581)*(1+1*(B1582/B1581-1))</f>
        <v>0.29075908819137547</v>
      </c>
      <c r="G1582" s="9" t="str">
        <f>IFERROR(VLOOKUP(A1582,'BITO-IV'!$A$1:$J$10000,4,0),"")</f>
        <v/>
      </c>
      <c r="I1582">
        <f>ROW()</f>
        <v>1582</v>
      </c>
      <c r="J1582" t="str">
        <f t="shared" si="20"/>
        <v/>
      </c>
      <c r="K1582" t="str">
        <f t="shared" si="19"/>
        <v/>
      </c>
      <c r="M1582" t="str">
        <f t="shared" si="21"/>
        <v/>
      </c>
      <c r="N1582">
        <f>VLOOKUP(A1582,Tbills!$B$4:$C$10000,2,1)</f>
        <v>0.28500000000000003</v>
      </c>
    </row>
    <row r="1583" spans="1:14">
      <c r="A1583" s="1">
        <v>42467</v>
      </c>
      <c r="B1583">
        <f>IFERROR(VLOOKUP($A1583,'BTC-Web'!$A$2:$H$10000,2,0),"")</f>
        <v>423.61999500000002</v>
      </c>
      <c r="C1583">
        <f>VLOOKUP(A1583,H_SPBTFDUE!$B$2:$C$5828,2,0)</f>
        <v>3.0249648912618388</v>
      </c>
      <c r="D1583" s="2">
        <f>D1582*(1-D$1+IF(AND(WEEKDAY($A1583)&lt;&gt;1,WEEKDAY($A1583)&lt;&gt;7),-VLOOKUP($A1583,ETF_OP_Fee!$G$5:$H$14,2,1),0))^($A1583-$A1582)*(1+2*(C1583/C1582-1))+IFERROR(VLOOKUP(A1583,BITXeom!$C$9:$D$100,2,0),0)</f>
        <v>0.38362556665424496</v>
      </c>
      <c r="F1583" s="2">
        <f>F1582*(1-F$1+IF(AND(WEEKDAY($A1583)&lt;&gt;1,WEEKDAY($A1583)&lt;&gt;7),-VLOOKUP($A1583,ETF_OP_Fee!$I$5:$J$14,2,1),0))^($A1583-$A1582)*(1+1*(B1583/B1582-1))</f>
        <v>0.29029649604207552</v>
      </c>
      <c r="G1583" s="9" t="str">
        <f>IFERROR(VLOOKUP(A1583,'BITO-IV'!$A$1:$J$10000,4,0),"")</f>
        <v/>
      </c>
      <c r="I1583">
        <f>ROW()</f>
        <v>1583</v>
      </c>
      <c r="J1583" t="str">
        <f t="shared" si="20"/>
        <v/>
      </c>
      <c r="K1583" t="str">
        <f t="shared" si="19"/>
        <v/>
      </c>
      <c r="M1583" t="str">
        <f t="shared" si="21"/>
        <v/>
      </c>
      <c r="N1583">
        <f>VLOOKUP(A1583,Tbills!$B$4:$C$10000,2,1)</f>
        <v>0.22499999999999998</v>
      </c>
    </row>
    <row r="1584" spans="1:14">
      <c r="A1584" s="1">
        <v>42468</v>
      </c>
      <c r="B1584">
        <f>IFERROR(VLOOKUP($A1584,'BTC-Web'!$A$2:$H$10000,2,0),"")</f>
        <v>422.90701300000001</v>
      </c>
      <c r="C1584">
        <f>VLOOKUP(A1584,H_SPBTFDUE!$B$2:$C$5828,2,0)</f>
        <v>3.0074887647510216</v>
      </c>
      <c r="D1584" s="2">
        <f>D1583*(1-D$1+IF(AND(WEEKDAY($A1584)&lt;&gt;1,WEEKDAY($A1584)&lt;&gt;7),-VLOOKUP($A1584,ETF_OP_Fee!$G$5:$H$14,2,1),0))^($A1584-$A1583)*(1+2*(C1584/C1583-1))+IFERROR(VLOOKUP(A1584,BITXeom!$C$9:$D$100,2,0),0)</f>
        <v>0.37914773599625617</v>
      </c>
      <c r="F1584" s="2">
        <f>F1583*(1-F$1+IF(AND(WEEKDAY($A1584)&lt;&gt;1,WEEKDAY($A1584)&lt;&gt;7),-VLOOKUP($A1584,ETF_OP_Fee!$I$5:$J$14,2,1),0))^($A1584-$A1583)*(1+1*(B1584/B1583-1))</f>
        <v>0.28980036384490621</v>
      </c>
      <c r="G1584" s="9" t="str">
        <f>IFERROR(VLOOKUP(A1584,'BITO-IV'!$A$1:$J$10000,4,0),"")</f>
        <v/>
      </c>
      <c r="I1584">
        <f>ROW()</f>
        <v>1584</v>
      </c>
      <c r="J1584" t="str">
        <f t="shared" si="20"/>
        <v/>
      </c>
      <c r="K1584" t="str">
        <f t="shared" si="19"/>
        <v/>
      </c>
      <c r="M1584" t="str">
        <f t="shared" si="21"/>
        <v/>
      </c>
      <c r="N1584">
        <f>VLOOKUP(A1584,Tbills!$B$4:$C$10000,2,1)</f>
        <v>0.22499999999999998</v>
      </c>
    </row>
    <row r="1585" spans="1:14">
      <c r="A1585" s="1">
        <v>42471</v>
      </c>
      <c r="B1585">
        <f>IFERROR(VLOOKUP($A1585,'BTC-Web'!$A$2:$H$10000,2,0),"")</f>
        <v>421.87200899999999</v>
      </c>
      <c r="C1585">
        <f>VLOOKUP(A1585,H_SPBTFDUE!$B$2:$C$5828,2,0)</f>
        <v>3.0224274184778932</v>
      </c>
      <c r="D1585" s="2">
        <f>D1584*(1-D$1+IF(AND(WEEKDAY($A1585)&lt;&gt;1,WEEKDAY($A1585)&lt;&gt;7),-VLOOKUP($A1585,ETF_OP_Fee!$G$5:$H$14,2,1),0))^($A1585-$A1584)*(1+2*(C1585/C1584-1))+IFERROR(VLOOKUP(A1585,BITXeom!$C$9:$D$100,2,0),0)</f>
        <v>0.38277741617778438</v>
      </c>
      <c r="F1585" s="2">
        <f>F1584*(1-F$1+IF(AND(WEEKDAY($A1585)&lt;&gt;1,WEEKDAY($A1585)&lt;&gt;7),-VLOOKUP($A1585,ETF_OP_Fee!$I$5:$J$14,2,1),0))^($A1585-$A1584)*(1+1*(B1585/B1584-1))</f>
        <v>0.2890685469157086</v>
      </c>
      <c r="G1585" s="9" t="str">
        <f>IFERROR(VLOOKUP(A1585,'BITO-IV'!$A$1:$J$10000,4,0),"")</f>
        <v/>
      </c>
      <c r="I1585">
        <f>ROW()</f>
        <v>1585</v>
      </c>
      <c r="J1585" t="str">
        <f t="shared" si="20"/>
        <v/>
      </c>
      <c r="K1585" t="str">
        <f t="shared" si="19"/>
        <v/>
      </c>
      <c r="M1585" t="str">
        <f t="shared" si="21"/>
        <v/>
      </c>
      <c r="N1585">
        <f>VLOOKUP(A1585,Tbills!$B$4:$C$10000,2,1)</f>
        <v>0.22499999999999998</v>
      </c>
    </row>
    <row r="1586" spans="1:14">
      <c r="A1586" s="1">
        <v>42472</v>
      </c>
      <c r="B1586">
        <f>IFERROR(VLOOKUP($A1586,'BTC-Web'!$A$2:$H$10000,2,0),"")</f>
        <v>422.84298699999999</v>
      </c>
      <c r="C1586">
        <f>VLOOKUP(A1586,H_SPBTFDUE!$B$2:$C$5828,2,0)</f>
        <v>3.0414619691796365</v>
      </c>
      <c r="D1586" s="2">
        <f>D1585*(1-D$1+IF(AND(WEEKDAY($A1586)&lt;&gt;1,WEEKDAY($A1586)&lt;&gt;7),-VLOOKUP($A1586,ETF_OP_Fee!$G$5:$H$14,2,1),0))^($A1586-$A1585)*(1+2*(C1586/C1585-1))+IFERROR(VLOOKUP(A1586,BITXeom!$C$9:$D$100,2,0),0)</f>
        <v>0.38755251065212021</v>
      </c>
      <c r="F1586" s="2">
        <f>F1585*(1-F$1+IF(AND(WEEKDAY($A1586)&lt;&gt;1,WEEKDAY($A1586)&lt;&gt;7),-VLOOKUP($A1586,ETF_OP_Fee!$I$5:$J$14,2,1),0))^($A1586-$A1585)*(1+1*(B1586/B1585-1))</f>
        <v>0.2897263242724421</v>
      </c>
      <c r="G1586" s="9" t="str">
        <f>IFERROR(VLOOKUP(A1586,'BITO-IV'!$A$1:$J$10000,4,0),"")</f>
        <v/>
      </c>
      <c r="I1586">
        <f>ROW()</f>
        <v>1586</v>
      </c>
      <c r="J1586" t="str">
        <f t="shared" si="20"/>
        <v/>
      </c>
      <c r="K1586" t="str">
        <f t="shared" si="19"/>
        <v/>
      </c>
      <c r="M1586" t="str">
        <f t="shared" si="21"/>
        <v/>
      </c>
      <c r="N1586">
        <f>VLOOKUP(A1586,Tbills!$B$4:$C$10000,2,1)</f>
        <v>0.22499999999999998</v>
      </c>
    </row>
    <row r="1587" spans="1:14">
      <c r="A1587" s="1">
        <v>42473</v>
      </c>
      <c r="B1587">
        <f>IFERROR(VLOOKUP($A1587,'BTC-Web'!$A$2:$H$10000,2,0),"")</f>
        <v>425.63198899999998</v>
      </c>
      <c r="C1587">
        <f>VLOOKUP(A1587,H_SPBTFDUE!$B$2:$C$5828,2,0)</f>
        <v>3.0307136736460065</v>
      </c>
      <c r="D1587" s="2">
        <f>D1586*(1-D$1+IF(AND(WEEKDAY($A1587)&lt;&gt;1,WEEKDAY($A1587)&lt;&gt;7),-VLOOKUP($A1587,ETF_OP_Fee!$G$5:$H$14,2,1),0))^($A1587-$A1586)*(1+2*(C1587/C1586-1))+IFERROR(VLOOKUP(A1587,BITXeom!$C$9:$D$100,2,0),0)</f>
        <v>0.38476748707611957</v>
      </c>
      <c r="F1587" s="2">
        <f>F1586*(1-F$1+IF(AND(WEEKDAY($A1587)&lt;&gt;1,WEEKDAY($A1587)&lt;&gt;7),-VLOOKUP($A1587,ETF_OP_Fee!$I$5:$J$14,2,1),0))^($A1587-$A1586)*(1+1*(B1587/B1586-1))</f>
        <v>0.29162972034963169</v>
      </c>
      <c r="G1587" s="9" t="str">
        <f>IFERROR(VLOOKUP(A1587,'BITO-IV'!$A$1:$J$10000,4,0),"")</f>
        <v/>
      </c>
      <c r="I1587">
        <f>ROW()</f>
        <v>1587</v>
      </c>
      <c r="J1587" t="str">
        <f t="shared" si="20"/>
        <v/>
      </c>
      <c r="K1587" t="str">
        <f t="shared" si="19"/>
        <v/>
      </c>
      <c r="M1587" t="str">
        <f t="shared" si="21"/>
        <v/>
      </c>
      <c r="N1587">
        <f>VLOOKUP(A1587,Tbills!$B$4:$C$10000,2,1)</f>
        <v>0.22499999999999998</v>
      </c>
    </row>
    <row r="1588" spans="1:14">
      <c r="A1588" s="1">
        <v>42474</v>
      </c>
      <c r="B1588">
        <f>IFERROR(VLOOKUP($A1588,'BTC-Web'!$A$2:$H$10000,2,0),"")</f>
        <v>423.93499800000001</v>
      </c>
      <c r="C1588">
        <f>VLOOKUP(A1588,H_SPBTFDUE!$B$2:$C$5828,2,0)</f>
        <v>3.0343010825720209</v>
      </c>
      <c r="D1588" s="2">
        <f>D1587*(1-D$1+IF(AND(WEEKDAY($A1588)&lt;&gt;1,WEEKDAY($A1588)&lt;&gt;7),-VLOOKUP($A1588,ETF_OP_Fee!$G$5:$H$14,2,1),0))^($A1588-$A1587)*(1+2*(C1588/C1587-1))+IFERROR(VLOOKUP(A1588,BITXeom!$C$9:$D$100,2,0),0)</f>
        <v>0.38563240932044823</v>
      </c>
      <c r="F1588" s="2">
        <f>F1587*(1-F$1+IF(AND(WEEKDAY($A1588)&lt;&gt;1,WEEKDAY($A1588)&lt;&gt;7),-VLOOKUP($A1588,ETF_OP_Fee!$I$5:$J$14,2,1),0))^($A1588-$A1587)*(1+1*(B1588/B1587-1))</f>
        <v>0.29045943511735117</v>
      </c>
      <c r="G1588" s="9" t="str">
        <f>IFERROR(VLOOKUP(A1588,'BITO-IV'!$A$1:$J$10000,4,0),"")</f>
        <v/>
      </c>
      <c r="I1588">
        <f>ROW()</f>
        <v>1588</v>
      </c>
      <c r="J1588" t="str">
        <f t="shared" si="20"/>
        <v/>
      </c>
      <c r="K1588" t="str">
        <f t="shared" si="19"/>
        <v/>
      </c>
      <c r="M1588" t="str">
        <f t="shared" si="21"/>
        <v/>
      </c>
      <c r="N1588">
        <f>VLOOKUP(A1588,Tbills!$B$4:$C$10000,2,1)</f>
        <v>0.22</v>
      </c>
    </row>
    <row r="1589" spans="1:14">
      <c r="A1589" s="1">
        <v>42475</v>
      </c>
      <c r="B1589">
        <f>IFERROR(VLOOKUP($A1589,'BTC-Web'!$A$2:$H$10000,2,0),"")</f>
        <v>424.42700200000002</v>
      </c>
      <c r="C1589">
        <f>VLOOKUP(A1589,H_SPBTFDUE!$B$2:$C$5828,2,0)</f>
        <v>3.0728089707601387</v>
      </c>
      <c r="D1589" s="2">
        <f>D1588*(1-D$1+IF(AND(WEEKDAY($A1589)&lt;&gt;1,WEEKDAY($A1589)&lt;&gt;7),-VLOOKUP($A1589,ETF_OP_Fee!$G$5:$H$14,2,1),0))^($A1589-$A1588)*(1+2*(C1589/C1588-1))+IFERROR(VLOOKUP(A1589,BITXeom!$C$9:$D$100,2,0),0)</f>
        <v>0.39537329718838549</v>
      </c>
      <c r="F1589" s="2">
        <f>F1588*(1-F$1+IF(AND(WEEKDAY($A1589)&lt;&gt;1,WEEKDAY($A1589)&lt;&gt;7),-VLOOKUP($A1589,ETF_OP_Fee!$I$5:$J$14,2,1),0))^($A1589-$A1588)*(1+1*(B1589/B1588-1))</f>
        <v>0.29078896341193389</v>
      </c>
      <c r="G1589" s="9" t="str">
        <f>IFERROR(VLOOKUP(A1589,'BITO-IV'!$A$1:$J$10000,4,0),"")</f>
        <v/>
      </c>
      <c r="I1589">
        <f>ROW()</f>
        <v>1589</v>
      </c>
      <c r="J1589" t="str">
        <f t="shared" si="20"/>
        <v/>
      </c>
      <c r="K1589" t="str">
        <f t="shared" si="19"/>
        <v/>
      </c>
      <c r="M1589" t="str">
        <f t="shared" si="21"/>
        <v/>
      </c>
      <c r="N1589">
        <f>VLOOKUP(A1589,Tbills!$B$4:$C$10000,2,1)</f>
        <v>0.22</v>
      </c>
    </row>
    <row r="1590" spans="1:14">
      <c r="A1590" s="1">
        <v>42478</v>
      </c>
      <c r="B1590">
        <f>IFERROR(VLOOKUP($A1590,'BTC-Web'!$A$2:$H$10000,2,0),"")</f>
        <v>427.61099200000001</v>
      </c>
      <c r="C1590">
        <f>VLOOKUP(A1590,H_SPBTFDUE!$B$2:$C$5828,2,0)</f>
        <v>3.0644489106644208</v>
      </c>
      <c r="D1590" s="2">
        <f>D1589*(1-D$1+IF(AND(WEEKDAY($A1590)&lt;&gt;1,WEEKDAY($A1590)&lt;&gt;7),-VLOOKUP($A1590,ETF_OP_Fee!$G$5:$H$14,2,1),0))^($A1590-$A1589)*(1+2*(C1590/C1589-1))+IFERROR(VLOOKUP(A1590,BITXeom!$C$9:$D$100,2,0),0)</f>
        <v>0.39308137315208558</v>
      </c>
      <c r="F1590" s="2">
        <f>F1589*(1-F$1+IF(AND(WEEKDAY($A1590)&lt;&gt;1,WEEKDAY($A1590)&lt;&gt;7),-VLOOKUP($A1590,ETF_OP_Fee!$I$5:$J$14,2,1),0))^($A1590-$A1589)*(1+1*(B1590/B1589-1))</f>
        <v>0.29294754499237563</v>
      </c>
      <c r="G1590" s="9" t="str">
        <f>IFERROR(VLOOKUP(A1590,'BITO-IV'!$A$1:$J$10000,4,0),"")</f>
        <v/>
      </c>
      <c r="I1590">
        <f>ROW()</f>
        <v>1590</v>
      </c>
      <c r="J1590" t="str">
        <f t="shared" si="20"/>
        <v/>
      </c>
      <c r="K1590" t="str">
        <f t="shared" si="19"/>
        <v/>
      </c>
      <c r="M1590" t="str">
        <f t="shared" si="21"/>
        <v/>
      </c>
      <c r="N1590">
        <f>VLOOKUP(A1590,Tbills!$B$4:$C$10000,2,1)</f>
        <v>0.22</v>
      </c>
    </row>
    <row r="1591" spans="1:14">
      <c r="A1591" s="1">
        <v>42479</v>
      </c>
      <c r="B1591">
        <f>IFERROR(VLOOKUP($A1591,'BTC-Web'!$A$2:$H$10000,2,0),"")</f>
        <v>428.70300300000002</v>
      </c>
      <c r="C1591">
        <f>VLOOKUP(A1591,H_SPBTFDUE!$B$2:$C$5828,2,0)</f>
        <v>3.1135771557570804</v>
      </c>
      <c r="D1591" s="2">
        <f>D1590*(1-D$1+IF(AND(WEEKDAY($A1591)&lt;&gt;1,WEEKDAY($A1591)&lt;&gt;7),-VLOOKUP($A1591,ETF_OP_Fee!$G$5:$H$14,2,1),0))^($A1591-$A1590)*(1+2*(C1591/C1590-1))+IFERROR(VLOOKUP(A1591,BITXeom!$C$9:$D$100,2,0),0)</f>
        <v>0.40563652905242797</v>
      </c>
      <c r="F1591" s="2">
        <f>F1590*(1-F$1+IF(AND(WEEKDAY($A1591)&lt;&gt;1,WEEKDAY($A1591)&lt;&gt;7),-VLOOKUP($A1591,ETF_OP_Fee!$I$5:$J$14,2,1),0))^($A1591-$A1590)*(1+1*(B1591/B1590-1))</f>
        <v>0.29368801526074212</v>
      </c>
      <c r="G1591" s="9" t="str">
        <f>IFERROR(VLOOKUP(A1591,'BITO-IV'!$A$1:$J$10000,4,0),"")</f>
        <v/>
      </c>
      <c r="I1591">
        <f>ROW()</f>
        <v>1591</v>
      </c>
      <c r="J1591" t="str">
        <f t="shared" si="20"/>
        <v/>
      </c>
      <c r="K1591" t="str">
        <f t="shared" si="19"/>
        <v/>
      </c>
      <c r="M1591" t="str">
        <f t="shared" si="21"/>
        <v/>
      </c>
      <c r="N1591">
        <f>VLOOKUP(A1591,Tbills!$B$4:$C$10000,2,1)</f>
        <v>0.22</v>
      </c>
    </row>
    <row r="1592" spans="1:14">
      <c r="A1592" s="1">
        <v>42480</v>
      </c>
      <c r="B1592">
        <f>IFERROR(VLOOKUP($A1592,'BTC-Web'!$A$2:$H$10000,2,0),"")</f>
        <v>435.324005</v>
      </c>
      <c r="C1592">
        <f>VLOOKUP(A1592,H_SPBTFDUE!$B$2:$C$5828,2,0)</f>
        <v>3.1552737622062224</v>
      </c>
      <c r="D1592" s="2">
        <f>D1591*(1-D$1+IF(AND(WEEKDAY($A1592)&lt;&gt;1,WEEKDAY($A1592)&lt;&gt;7),-VLOOKUP($A1592,ETF_OP_Fee!$G$5:$H$14,2,1),0))^($A1592-$A1591)*(1+2*(C1592/C1591-1))+IFERROR(VLOOKUP(A1592,BITXeom!$C$9:$D$100,2,0),0)</f>
        <v>0.41645135092964675</v>
      </c>
      <c r="F1592" s="2">
        <f>F1591*(1-F$1+IF(AND(WEEKDAY($A1592)&lt;&gt;1,WEEKDAY($A1592)&lt;&gt;7),-VLOOKUP($A1592,ETF_OP_Fee!$I$5:$J$14,2,1),0))^($A1592-$A1591)*(1+1*(B1592/B1591-1))</f>
        <v>0.29821604826865244</v>
      </c>
      <c r="G1592" s="9" t="str">
        <f>IFERROR(VLOOKUP(A1592,'BITO-IV'!$A$1:$J$10000,4,0),"")</f>
        <v/>
      </c>
      <c r="I1592">
        <f>ROW()</f>
        <v>1592</v>
      </c>
      <c r="J1592" t="str">
        <f t="shared" si="20"/>
        <v/>
      </c>
      <c r="K1592" t="str">
        <f t="shared" si="19"/>
        <v/>
      </c>
      <c r="M1592" t="str">
        <f t="shared" si="21"/>
        <v/>
      </c>
      <c r="N1592">
        <f>VLOOKUP(A1592,Tbills!$B$4:$C$10000,2,1)</f>
        <v>0.22</v>
      </c>
    </row>
    <row r="1593" spans="1:14">
      <c r="A1593" s="1">
        <v>42481</v>
      </c>
      <c r="B1593">
        <f>IFERROR(VLOOKUP($A1593,'BTC-Web'!$A$2:$H$10000,2,0),"")</f>
        <v>441.41598499999998</v>
      </c>
      <c r="C1593">
        <f>VLOOKUP(A1593,H_SPBTFDUE!$B$2:$C$5828,2,0)</f>
        <v>3.2123732626184101</v>
      </c>
      <c r="D1593" s="2">
        <f>D1592*(1-D$1+IF(AND(WEEKDAY($A1593)&lt;&gt;1,WEEKDAY($A1593)&lt;&gt;7),-VLOOKUP($A1593,ETF_OP_Fee!$G$5:$H$14,2,1),0))^($A1593-$A1592)*(1+2*(C1593/C1592-1))+IFERROR(VLOOKUP(A1593,BITXeom!$C$9:$D$100,2,0),0)</f>
        <v>0.43147256990525673</v>
      </c>
      <c r="F1593" s="2">
        <f>F1592*(1-F$1+IF(AND(WEEKDAY($A1593)&lt;&gt;1,WEEKDAY($A1593)&lt;&gt;7),-VLOOKUP($A1593,ETF_OP_Fee!$I$5:$J$14,2,1),0))^($A1593-$A1592)*(1+1*(B1593/B1592-1))</f>
        <v>0.30238145151727763</v>
      </c>
      <c r="G1593" s="9" t="str">
        <f>IFERROR(VLOOKUP(A1593,'BITO-IV'!$A$1:$J$10000,4,0),"")</f>
        <v/>
      </c>
      <c r="I1593">
        <f>ROW()</f>
        <v>1593</v>
      </c>
      <c r="J1593" t="str">
        <f t="shared" si="20"/>
        <v/>
      </c>
      <c r="K1593" t="str">
        <f t="shared" si="19"/>
        <v/>
      </c>
      <c r="M1593" t="str">
        <f t="shared" si="21"/>
        <v/>
      </c>
      <c r="N1593">
        <f>VLOOKUP(A1593,Tbills!$B$4:$C$10000,2,1)</f>
        <v>0.21</v>
      </c>
    </row>
    <row r="1594" spans="1:14">
      <c r="A1594" s="1">
        <v>42482</v>
      </c>
      <c r="B1594">
        <f>IFERROR(VLOOKUP($A1594,'BTC-Web'!$A$2:$H$10000,2,0),"")</f>
        <v>449.68798800000002</v>
      </c>
      <c r="C1594">
        <f>VLOOKUP(A1594,H_SPBTFDUE!$B$2:$C$5828,2,0)</f>
        <v>3.1856604399130917</v>
      </c>
      <c r="D1594" s="2">
        <f>D1593*(1-D$1+IF(AND(WEEKDAY($A1594)&lt;&gt;1,WEEKDAY($A1594)&lt;&gt;7),-VLOOKUP($A1594,ETF_OP_Fee!$G$5:$H$14,2,1),0))^($A1594-$A1593)*(1+2*(C1594/C1593-1))+IFERROR(VLOOKUP(A1594,BITXeom!$C$9:$D$100,2,0),0)</f>
        <v>0.42424609332155788</v>
      </c>
      <c r="F1594" s="2">
        <f>F1593*(1-F$1+IF(AND(WEEKDAY($A1594)&lt;&gt;1,WEEKDAY($A1594)&lt;&gt;7),-VLOOKUP($A1594,ETF_OP_Fee!$I$5:$J$14,2,1),0))^($A1594-$A1593)*(1+1*(B1594/B1593-1))</f>
        <v>0.30803997142502304</v>
      </c>
      <c r="G1594" s="9" t="str">
        <f>IFERROR(VLOOKUP(A1594,'BITO-IV'!$A$1:$J$10000,4,0),"")</f>
        <v/>
      </c>
      <c r="I1594">
        <f>ROW()</f>
        <v>1594</v>
      </c>
      <c r="J1594" t="str">
        <f t="shared" si="20"/>
        <v/>
      </c>
      <c r="K1594" t="str">
        <f t="shared" si="19"/>
        <v/>
      </c>
      <c r="M1594" t="str">
        <f t="shared" si="21"/>
        <v/>
      </c>
      <c r="N1594">
        <f>VLOOKUP(A1594,Tbills!$B$4:$C$10000,2,1)</f>
        <v>0.21</v>
      </c>
    </row>
    <row r="1595" spans="1:14">
      <c r="A1595" s="1">
        <v>42485</v>
      </c>
      <c r="B1595">
        <f>IFERROR(VLOOKUP($A1595,'BTC-Web'!$A$2:$H$10000,2,0),"")</f>
        <v>459.12100199999998</v>
      </c>
      <c r="C1595">
        <f>VLOOKUP(A1595,H_SPBTFDUE!$B$2:$C$5828,2,0)</f>
        <v>3.2974398029039116</v>
      </c>
      <c r="D1595" s="2">
        <f>D1594*(1-D$1+IF(AND(WEEKDAY($A1595)&lt;&gt;1,WEEKDAY($A1595)&lt;&gt;7),-VLOOKUP($A1595,ETF_OP_Fee!$G$5:$H$14,2,1),0))^($A1595-$A1594)*(1+2*(C1595/C1594-1))+IFERROR(VLOOKUP(A1595,BITXeom!$C$9:$D$100,2,0),0)</f>
        <v>0.45385592168225786</v>
      </c>
      <c r="F1595" s="2">
        <f>F1594*(1-F$1+IF(AND(WEEKDAY($A1595)&lt;&gt;1,WEEKDAY($A1595)&lt;&gt;7),-VLOOKUP($A1595,ETF_OP_Fee!$I$5:$J$14,2,1),0))^($A1595-$A1594)*(1+1*(B1595/B1594-1))</f>
        <v>0.314477107281663</v>
      </c>
      <c r="G1595" s="9" t="str">
        <f>IFERROR(VLOOKUP(A1595,'BITO-IV'!$A$1:$J$10000,4,0),"")</f>
        <v/>
      </c>
      <c r="I1595">
        <f>ROW()</f>
        <v>1595</v>
      </c>
      <c r="J1595" t="str">
        <f t="shared" si="20"/>
        <v/>
      </c>
      <c r="K1595" t="str">
        <f t="shared" si="19"/>
        <v/>
      </c>
      <c r="M1595" t="str">
        <f t="shared" si="21"/>
        <v/>
      </c>
      <c r="N1595">
        <f>VLOOKUP(A1595,Tbills!$B$4:$C$10000,2,1)</f>
        <v>0.21</v>
      </c>
    </row>
    <row r="1596" spans="1:14">
      <c r="A1596" s="1">
        <v>42486</v>
      </c>
      <c r="B1596">
        <f>IFERROR(VLOOKUP($A1596,'BTC-Web'!$A$2:$H$10000,2,0),"")</f>
        <v>461.64801</v>
      </c>
      <c r="C1596">
        <f>VLOOKUP(A1596,H_SPBTFDUE!$B$2:$C$5828,2,0)</f>
        <v>3.3304011006558918</v>
      </c>
      <c r="D1596" s="2">
        <f>D1595*(1-D$1+IF(AND(WEEKDAY($A1596)&lt;&gt;1,WEEKDAY($A1596)&lt;&gt;7),-VLOOKUP($A1596,ETF_OP_Fee!$G$5:$H$14,2,1),0))^($A1596-$A1595)*(1+2*(C1596/C1595-1))+IFERROR(VLOOKUP(A1596,BITXeom!$C$9:$D$100,2,0),0)</f>
        <v>0.46287426285885369</v>
      </c>
      <c r="F1596" s="2">
        <f>F1595*(1-F$1+IF(AND(WEEKDAY($A1596)&lt;&gt;1,WEEKDAY($A1596)&lt;&gt;7),-VLOOKUP($A1596,ETF_OP_Fee!$I$5:$J$14,2,1),0))^($A1596-$A1595)*(1+1*(B1596/B1595-1))</f>
        <v>0.3161997633222281</v>
      </c>
      <c r="G1596" s="9" t="str">
        <f>IFERROR(VLOOKUP(A1596,'BITO-IV'!$A$1:$J$10000,4,0),"")</f>
        <v/>
      </c>
      <c r="I1596">
        <f>ROW()</f>
        <v>1596</v>
      </c>
      <c r="J1596" t="str">
        <f t="shared" si="20"/>
        <v/>
      </c>
      <c r="K1596" t="str">
        <f t="shared" si="19"/>
        <v/>
      </c>
      <c r="M1596" t="str">
        <f t="shared" si="21"/>
        <v/>
      </c>
      <c r="N1596">
        <f>VLOOKUP(A1596,Tbills!$B$4:$C$10000,2,1)</f>
        <v>0.21</v>
      </c>
    </row>
    <row r="1597" spans="1:14">
      <c r="A1597" s="1">
        <v>42487</v>
      </c>
      <c r="B1597">
        <f>IFERROR(VLOOKUP($A1597,'BTC-Web'!$A$2:$H$10000,2,0),"")</f>
        <v>466.26199300000002</v>
      </c>
      <c r="C1597">
        <f>VLOOKUP(A1597,H_SPBTFDUE!$B$2:$C$5828,2,0)</f>
        <v>3.1771100328816826</v>
      </c>
      <c r="D1597" s="2">
        <f>D1596*(1-D$1+IF(AND(WEEKDAY($A1597)&lt;&gt;1,WEEKDAY($A1597)&lt;&gt;7),-VLOOKUP($A1597,ETF_OP_Fee!$G$5:$H$14,2,1),0))^($A1597-$A1596)*(1+2*(C1597/C1596-1))+IFERROR(VLOOKUP(A1597,BITXeom!$C$9:$D$100,2,0),0)</f>
        <v>0.42021399970585671</v>
      </c>
      <c r="F1597" s="2">
        <f>F1596*(1-F$1+IF(AND(WEEKDAY($A1597)&lt;&gt;1,WEEKDAY($A1597)&lt;&gt;7),-VLOOKUP($A1597,ETF_OP_Fee!$I$5:$J$14,2,1),0))^($A1597-$A1596)*(1+1*(B1597/B1596-1))</f>
        <v>0.3193517384885764</v>
      </c>
      <c r="G1597" s="9" t="str">
        <f>IFERROR(VLOOKUP(A1597,'BITO-IV'!$A$1:$J$10000,4,0),"")</f>
        <v/>
      </c>
      <c r="I1597">
        <f>ROW()</f>
        <v>1597</v>
      </c>
      <c r="J1597" t="str">
        <f t="shared" si="20"/>
        <v/>
      </c>
      <c r="K1597" t="str">
        <f t="shared" si="19"/>
        <v/>
      </c>
      <c r="M1597" t="str">
        <f t="shared" si="21"/>
        <v/>
      </c>
      <c r="N1597">
        <f>VLOOKUP(A1597,Tbills!$B$4:$C$10000,2,1)</f>
        <v>0.21</v>
      </c>
    </row>
    <row r="1598" spans="1:14">
      <c r="A1598" s="1">
        <v>42488</v>
      </c>
      <c r="B1598">
        <f>IFERROR(VLOOKUP($A1598,'BTC-Web'!$A$2:$H$10000,2,0),"")</f>
        <v>445.03799400000003</v>
      </c>
      <c r="C1598">
        <f>VLOOKUP(A1598,H_SPBTFDUE!$B$2:$C$5828,2,0)</f>
        <v>3.2076549133687609</v>
      </c>
      <c r="D1598" s="2">
        <f>D1597*(1-D$1+IF(AND(WEEKDAY($A1598)&lt;&gt;1,WEEKDAY($A1598)&lt;&gt;7),-VLOOKUP($A1598,ETF_OP_Fee!$G$5:$H$14,2,1),0))^($A1598-$A1597)*(1+2*(C1598/C1597-1))+IFERROR(VLOOKUP(A1598,BITXeom!$C$9:$D$100,2,0),0)</f>
        <v>0.42824286950370305</v>
      </c>
      <c r="F1598" s="2">
        <f>F1597*(1-F$1+IF(AND(WEEKDAY($A1598)&lt;&gt;1,WEEKDAY($A1598)&lt;&gt;7),-VLOOKUP($A1598,ETF_OP_Fee!$I$5:$J$14,2,1),0))^($A1598-$A1597)*(1+1*(B1598/B1597-1))</f>
        <v>0.30480708293220415</v>
      </c>
      <c r="G1598" s="9" t="str">
        <f>IFERROR(VLOOKUP(A1598,'BITO-IV'!$A$1:$J$10000,4,0),"")</f>
        <v/>
      </c>
      <c r="I1598">
        <f>ROW()</f>
        <v>1598</v>
      </c>
      <c r="J1598" t="str">
        <f t="shared" si="20"/>
        <v/>
      </c>
      <c r="K1598" t="str">
        <f t="shared" si="19"/>
        <v/>
      </c>
      <c r="M1598" t="str">
        <f t="shared" si="21"/>
        <v/>
      </c>
      <c r="N1598">
        <f>VLOOKUP(A1598,Tbills!$B$4:$C$10000,2,1)</f>
        <v>0.22999999999999998</v>
      </c>
    </row>
    <row r="1599" spans="1:14">
      <c r="A1599" s="1">
        <v>42489</v>
      </c>
      <c r="B1599">
        <f>IFERROR(VLOOKUP($A1599,'BTC-Web'!$A$2:$H$10000,2,0),"")</f>
        <v>449.40798999999998</v>
      </c>
      <c r="C1599">
        <f>VLOOKUP(A1599,H_SPBTFDUE!$B$2:$C$5828,2,0)</f>
        <v>3.2507806878800727</v>
      </c>
      <c r="D1599" s="2">
        <f>D1598*(1-D$1+IF(AND(WEEKDAY($A1599)&lt;&gt;1,WEEKDAY($A1599)&lt;&gt;7),-VLOOKUP($A1599,ETF_OP_Fee!$G$5:$H$14,2,1),0))^($A1599-$A1598)*(1+2*(C1599/C1598-1))+IFERROR(VLOOKUP(A1599,BITXeom!$C$9:$D$100,2,0),0)</f>
        <v>0.43970560480460885</v>
      </c>
      <c r="F1599" s="2">
        <f>F1598*(1-F$1+IF(AND(WEEKDAY($A1599)&lt;&gt;1,WEEKDAY($A1599)&lt;&gt;7),-VLOOKUP($A1599,ETF_OP_Fee!$I$5:$J$14,2,1),0))^($A1599-$A1598)*(1+1*(B1599/B1598-1))</f>
        <v>0.30779208746427383</v>
      </c>
      <c r="G1599" s="9" t="str">
        <f>IFERROR(VLOOKUP(A1599,'BITO-IV'!$A$1:$J$10000,4,0),"")</f>
        <v/>
      </c>
      <c r="I1599">
        <f>ROW()</f>
        <v>1599</v>
      </c>
      <c r="J1599" t="str">
        <f t="shared" si="20"/>
        <v/>
      </c>
      <c r="K1599" t="str">
        <f t="shared" si="19"/>
        <v/>
      </c>
      <c r="M1599" t="str">
        <f t="shared" si="21"/>
        <v/>
      </c>
      <c r="N1599">
        <f>VLOOKUP(A1599,Tbills!$B$4:$C$10000,2,1)</f>
        <v>0.22999999999999998</v>
      </c>
    </row>
    <row r="1600" spans="1:14">
      <c r="A1600" s="1">
        <v>42492</v>
      </c>
      <c r="B1600">
        <f>IFERROR(VLOOKUP($A1600,'BTC-Web'!$A$2:$H$10000,2,0),"")</f>
        <v>451.93301400000001</v>
      </c>
      <c r="C1600">
        <f>VLOOKUP(A1600,H_SPBTFDUE!$B$2:$C$5828,2,0)</f>
        <v>3.1759368586692722</v>
      </c>
      <c r="D1600" s="2">
        <f>D1599*(1-D$1+IF(AND(WEEKDAY($A1600)&lt;&gt;1,WEEKDAY($A1600)&lt;&gt;7),-VLOOKUP($A1600,ETF_OP_Fee!$G$5:$H$14,2,1),0))^($A1600-$A1599)*(1+2*(C1600/C1599-1))+IFERROR(VLOOKUP(A1600,BITXeom!$C$9:$D$100,2,0),0)</f>
        <v>0.41930866853075893</v>
      </c>
      <c r="F1600" s="2">
        <f>F1599*(1-F$1+IF(AND(WEEKDAY($A1600)&lt;&gt;1,WEEKDAY($A1600)&lt;&gt;7),-VLOOKUP($A1600,ETF_OP_Fee!$I$5:$J$14,2,1),0))^($A1600-$A1599)*(1+1*(B1600/B1599-1))</f>
        <v>0.3094972670893732</v>
      </c>
      <c r="G1600" s="9" t="str">
        <f>IFERROR(VLOOKUP(A1600,'BITO-IV'!$A$1:$J$10000,4,0),"")</f>
        <v/>
      </c>
      <c r="I1600">
        <f>ROW()</f>
        <v>1600</v>
      </c>
      <c r="J1600" t="str">
        <f t="shared" si="20"/>
        <v/>
      </c>
      <c r="K1600" t="str">
        <f t="shared" si="19"/>
        <v/>
      </c>
      <c r="M1600" t="str">
        <f t="shared" si="21"/>
        <v/>
      </c>
      <c r="N1600">
        <f>VLOOKUP(A1600,Tbills!$B$4:$C$10000,2,1)</f>
        <v>0.22999999999999998</v>
      </c>
    </row>
    <row r="1601" spans="1:14">
      <c r="A1601" s="1">
        <v>42493</v>
      </c>
      <c r="B1601">
        <f>IFERROR(VLOOKUP($A1601,'BTC-Web'!$A$2:$H$10000,2,0),"")</f>
        <v>444.72699</v>
      </c>
      <c r="C1601">
        <f>VLOOKUP(A1601,H_SPBTFDUE!$B$2:$C$5828,2,0)</f>
        <v>3.215835242271214</v>
      </c>
      <c r="D1601" s="2">
        <f>D1600*(1-D$1+IF(AND(WEEKDAY($A1601)&lt;&gt;1,WEEKDAY($A1601)&lt;&gt;7),-VLOOKUP($A1601,ETF_OP_Fee!$G$5:$H$14,2,1),0))^($A1601-$A1600)*(1+2*(C1601/C1600-1))+IFERROR(VLOOKUP(A1601,BITXeom!$C$9:$D$100,2,0),0)</f>
        <v>0.42979274956207447</v>
      </c>
      <c r="F1601" s="2">
        <f>F1600*(1-F$1+IF(AND(WEEKDAY($A1601)&lt;&gt;1,WEEKDAY($A1601)&lt;&gt;7),-VLOOKUP($A1601,ETF_OP_Fee!$I$5:$J$14,2,1),0))^($A1601-$A1600)*(1+1*(B1601/B1600-1))</f>
        <v>0.30455443900893453</v>
      </c>
      <c r="G1601" s="9" t="str">
        <f>IFERROR(VLOOKUP(A1601,'BITO-IV'!$A$1:$J$10000,4,0),"")</f>
        <v/>
      </c>
      <c r="I1601">
        <f>ROW()</f>
        <v>1601</v>
      </c>
      <c r="J1601" t="str">
        <f t="shared" si="20"/>
        <v/>
      </c>
      <c r="K1601" t="str">
        <f t="shared" si="19"/>
        <v/>
      </c>
      <c r="M1601" t="str">
        <f t="shared" si="21"/>
        <v/>
      </c>
      <c r="N1601">
        <f>VLOOKUP(A1601,Tbills!$B$4:$C$10000,2,1)</f>
        <v>0.22999999999999998</v>
      </c>
    </row>
    <row r="1602" spans="1:14">
      <c r="A1602" s="1">
        <v>42494</v>
      </c>
      <c r="B1602">
        <f>IFERROR(VLOOKUP($A1602,'BTC-Web'!$A$2:$H$10000,2,0),"")</f>
        <v>450.18301400000001</v>
      </c>
      <c r="C1602">
        <f>VLOOKUP(A1602,H_SPBTFDUE!$B$2:$C$5828,2,0)</f>
        <v>3.1899020467348915</v>
      </c>
      <c r="D1602" s="2">
        <f>D1601*(1-D$1+IF(AND(WEEKDAY($A1602)&lt;&gt;1,WEEKDAY($A1602)&lt;&gt;7),-VLOOKUP($A1602,ETF_OP_Fee!$G$5:$H$14,2,1),0))^($A1602-$A1601)*(1+2*(C1602/C1601-1))+IFERROR(VLOOKUP(A1602,BITXeom!$C$9:$D$100,2,0),0)</f>
        <v>0.42281046920366977</v>
      </c>
      <c r="F1602" s="2">
        <f>F1601*(1-F$1+IF(AND(WEEKDAY($A1602)&lt;&gt;1,WEEKDAY($A1602)&lt;&gt;7),-VLOOKUP($A1602,ETF_OP_Fee!$I$5:$J$14,2,1),0))^($A1602-$A1601)*(1+1*(B1602/B1601-1))</f>
        <v>0.30828276643991454</v>
      </c>
      <c r="G1602" s="9" t="str">
        <f>IFERROR(VLOOKUP(A1602,'BITO-IV'!$A$1:$J$10000,4,0),"")</f>
        <v/>
      </c>
      <c r="I1602">
        <f>ROW()</f>
        <v>1602</v>
      </c>
      <c r="J1602" t="str">
        <f t="shared" si="20"/>
        <v/>
      </c>
      <c r="K1602" t="str">
        <f t="shared" si="19"/>
        <v/>
      </c>
      <c r="M1602" t="str">
        <f t="shared" si="21"/>
        <v/>
      </c>
      <c r="N1602">
        <f>VLOOKUP(A1602,Tbills!$B$4:$C$10000,2,1)</f>
        <v>0.22999999999999998</v>
      </c>
    </row>
    <row r="1603" spans="1:14">
      <c r="A1603" s="1">
        <v>42495</v>
      </c>
      <c r="B1603">
        <f>IFERROR(VLOOKUP($A1603,'BTC-Web'!$A$2:$H$10000,2,0),"")</f>
        <v>446.71099900000002</v>
      </c>
      <c r="C1603">
        <f>VLOOKUP(A1603,H_SPBTFDUE!$B$2:$C$5828,2,0)</f>
        <v>3.1985070903592256</v>
      </c>
      <c r="D1603" s="2">
        <f>D1602*(1-D$1+IF(AND(WEEKDAY($A1603)&lt;&gt;1,WEEKDAY($A1603)&lt;&gt;7),-VLOOKUP($A1603,ETF_OP_Fee!$G$5:$H$14,2,1),0))^($A1603-$A1602)*(1+2*(C1603/C1602-1))+IFERROR(VLOOKUP(A1603,BITXeom!$C$9:$D$100,2,0),0)</f>
        <v>0.42504094506502699</v>
      </c>
      <c r="F1603" s="2">
        <f>F1602*(1-F$1+IF(AND(WEEKDAY($A1603)&lt;&gt;1,WEEKDAY($A1603)&lt;&gt;7),-VLOOKUP($A1603,ETF_OP_Fee!$I$5:$J$14,2,1),0))^($A1603-$A1602)*(1+1*(B1603/B1602-1))</f>
        <v>0.30589718840885416</v>
      </c>
      <c r="G1603" s="9" t="str">
        <f>IFERROR(VLOOKUP(A1603,'BITO-IV'!$A$1:$J$10000,4,0),"")</f>
        <v/>
      </c>
      <c r="I1603">
        <f>ROW()</f>
        <v>1603</v>
      </c>
      <c r="J1603" t="str">
        <f t="shared" si="20"/>
        <v/>
      </c>
      <c r="K1603" t="str">
        <f t="shared" si="19"/>
        <v/>
      </c>
      <c r="M1603" t="str">
        <f t="shared" si="21"/>
        <v/>
      </c>
      <c r="N1603">
        <f>VLOOKUP(A1603,Tbills!$B$4:$C$10000,2,1)</f>
        <v>0.21</v>
      </c>
    </row>
    <row r="1604" spans="1:14">
      <c r="A1604" s="1">
        <v>42496</v>
      </c>
      <c r="B1604">
        <f>IFERROR(VLOOKUP($A1604,'BTC-Web'!$A$2:$H$10000,2,0),"")</f>
        <v>447.94198599999999</v>
      </c>
      <c r="C1604">
        <f>VLOOKUP(A1604,H_SPBTFDUE!$B$2:$C$5828,2,0)</f>
        <v>3.2811721539858834</v>
      </c>
      <c r="D1604" s="2">
        <f>D1603*(1-D$1+IF(AND(WEEKDAY($A1604)&lt;&gt;1,WEEKDAY($A1604)&lt;&gt;7),-VLOOKUP($A1604,ETF_OP_Fee!$G$5:$H$14,2,1),0))^($A1604-$A1603)*(1+2*(C1604/C1603-1))+IFERROR(VLOOKUP(A1604,BITXeom!$C$9:$D$100,2,0),0)</f>
        <v>0.44695794399024369</v>
      </c>
      <c r="F1604" s="2">
        <f>F1603*(1-F$1+IF(AND(WEEKDAY($A1604)&lt;&gt;1,WEEKDAY($A1604)&lt;&gt;7),-VLOOKUP($A1604,ETF_OP_Fee!$I$5:$J$14,2,1),0))^($A1604-$A1603)*(1+1*(B1604/B1603-1))</f>
        <v>0.30673215571426865</v>
      </c>
      <c r="G1604" s="9" t="str">
        <f>IFERROR(VLOOKUP(A1604,'BITO-IV'!$A$1:$J$10000,4,0),"")</f>
        <v/>
      </c>
      <c r="I1604">
        <f>ROW()</f>
        <v>1604</v>
      </c>
      <c r="J1604" t="str">
        <f t="shared" si="20"/>
        <v/>
      </c>
      <c r="K1604" t="str">
        <f t="shared" si="19"/>
        <v/>
      </c>
      <c r="M1604" t="str">
        <f t="shared" si="21"/>
        <v/>
      </c>
      <c r="N1604">
        <f>VLOOKUP(A1604,Tbills!$B$4:$C$10000,2,1)</f>
        <v>0.21</v>
      </c>
    </row>
    <row r="1605" spans="1:14">
      <c r="A1605" s="1">
        <v>42499</v>
      </c>
      <c r="B1605">
        <f>IFERROR(VLOOKUP($A1605,'BTC-Web'!$A$2:$H$10000,2,0),"")</f>
        <v>458.20599399999998</v>
      </c>
      <c r="C1605">
        <f>VLOOKUP(A1605,H_SPBTFDUE!$B$2:$C$5828,2,0)</f>
        <v>3.2870950562277454</v>
      </c>
      <c r="D1605" s="2">
        <f>D1604*(1-D$1+IF(AND(WEEKDAY($A1605)&lt;&gt;1,WEEKDAY($A1605)&lt;&gt;7),-VLOOKUP($A1605,ETF_OP_Fee!$G$5:$H$14,2,1),0))^($A1605-$A1604)*(1+2*(C1605/C1604-1))+IFERROR(VLOOKUP(A1605,BITXeom!$C$9:$D$100,2,0),0)</f>
        <v>0.44841120688196823</v>
      </c>
      <c r="F1605" s="2">
        <f>F1604*(1-F$1+IF(AND(WEEKDAY($A1605)&lt;&gt;1,WEEKDAY($A1605)&lt;&gt;7),-VLOOKUP($A1605,ETF_OP_Fee!$I$5:$J$14,2,1),0))^($A1605-$A1604)*(1+1*(B1605/B1604-1))</f>
        <v>0.31373602564399594</v>
      </c>
      <c r="G1605" s="9" t="str">
        <f>IFERROR(VLOOKUP(A1605,'BITO-IV'!$A$1:$J$10000,4,0),"")</f>
        <v/>
      </c>
      <c r="I1605">
        <f>ROW()</f>
        <v>1605</v>
      </c>
      <c r="J1605" t="str">
        <f t="shared" si="20"/>
        <v/>
      </c>
      <c r="K1605" t="str">
        <f t="shared" si="19"/>
        <v/>
      </c>
      <c r="M1605" t="str">
        <f t="shared" si="21"/>
        <v/>
      </c>
      <c r="N1605">
        <f>VLOOKUP(A1605,Tbills!$B$4:$C$10000,2,1)</f>
        <v>0.21</v>
      </c>
    </row>
    <row r="1606" spans="1:14">
      <c r="A1606" s="1">
        <v>42500</v>
      </c>
      <c r="B1606">
        <f>IFERROR(VLOOKUP($A1606,'BTC-Web'!$A$2:$H$10000,2,0),"")</f>
        <v>460.51800500000002</v>
      </c>
      <c r="C1606">
        <f>VLOOKUP(A1606,H_SPBTFDUE!$B$2:$C$5828,2,0)</f>
        <v>3.2182921045462507</v>
      </c>
      <c r="D1606" s="2">
        <f>D1605*(1-D$1+IF(AND(WEEKDAY($A1606)&lt;&gt;1,WEEKDAY($A1606)&lt;&gt;7),-VLOOKUP($A1606,ETF_OP_Fee!$G$5:$H$14,2,1),0))^($A1606-$A1605)*(1+2*(C1606/C1605-1))+IFERROR(VLOOKUP(A1606,BITXeom!$C$9:$D$100,2,0),0)</f>
        <v>0.42958840458273334</v>
      </c>
      <c r="F1606" s="2">
        <f>F1605*(1-F$1+IF(AND(WEEKDAY($A1606)&lt;&gt;1,WEEKDAY($A1606)&lt;&gt;7),-VLOOKUP($A1606,ETF_OP_Fee!$I$5:$J$14,2,1),0))^($A1606-$A1605)*(1+1*(B1606/B1605-1))</f>
        <v>0.31531086465776698</v>
      </c>
      <c r="G1606" s="9" t="str">
        <f>IFERROR(VLOOKUP(A1606,'BITO-IV'!$A$1:$J$10000,4,0),"")</f>
        <v/>
      </c>
      <c r="I1606">
        <f>ROW()</f>
        <v>1606</v>
      </c>
      <c r="J1606" t="str">
        <f t="shared" si="20"/>
        <v/>
      </c>
      <c r="K1606" t="str">
        <f t="shared" si="19"/>
        <v/>
      </c>
      <c r="M1606" t="str">
        <f t="shared" si="21"/>
        <v/>
      </c>
      <c r="N1606">
        <f>VLOOKUP(A1606,Tbills!$B$4:$C$10000,2,1)</f>
        <v>0.21</v>
      </c>
    </row>
    <row r="1607" spans="1:14">
      <c r="A1607" s="1">
        <v>42501</v>
      </c>
      <c r="B1607">
        <f>IFERROR(VLOOKUP($A1607,'BTC-Web'!$A$2:$H$10000,2,0),"")</f>
        <v>450.864014</v>
      </c>
      <c r="C1607">
        <f>VLOOKUP(A1607,H_SPBTFDUE!$B$2:$C$5828,2,0)</f>
        <v>3.2310226279833598</v>
      </c>
      <c r="D1607" s="2">
        <f>D1606*(1-D$1+IF(AND(WEEKDAY($A1607)&lt;&gt;1,WEEKDAY($A1607)&lt;&gt;7),-VLOOKUP($A1607,ETF_OP_Fee!$G$5:$H$14,2,1),0))^($A1607-$A1606)*(1+2*(C1607/C1606-1))+IFERROR(VLOOKUP(A1607,BITXeom!$C$9:$D$100,2,0),0)</f>
        <v>0.43293542779623739</v>
      </c>
      <c r="F1607" s="2">
        <f>F1606*(1-F$1+IF(AND(WEEKDAY($A1607)&lt;&gt;1,WEEKDAY($A1607)&lt;&gt;7),-VLOOKUP($A1607,ETF_OP_Fee!$I$5:$J$14,2,1),0))^($A1607-$A1606)*(1+1*(B1607/B1606-1))</f>
        <v>0.30869286420664244</v>
      </c>
      <c r="G1607" s="9" t="str">
        <f>IFERROR(VLOOKUP(A1607,'BITO-IV'!$A$1:$J$10000,4,0),"")</f>
        <v/>
      </c>
      <c r="I1607">
        <f>ROW()</f>
        <v>1607</v>
      </c>
      <c r="J1607" t="str">
        <f t="shared" si="20"/>
        <v/>
      </c>
      <c r="K1607" t="str">
        <f t="shared" si="19"/>
        <v/>
      </c>
      <c r="M1607" t="str">
        <f t="shared" si="21"/>
        <v/>
      </c>
      <c r="N1607">
        <f>VLOOKUP(A1607,Tbills!$B$4:$C$10000,2,1)</f>
        <v>0.21</v>
      </c>
    </row>
    <row r="1608" spans="1:14">
      <c r="A1608" s="1">
        <v>42502</v>
      </c>
      <c r="B1608">
        <f>IFERROR(VLOOKUP($A1608,'BTC-Web'!$A$2:$H$10000,2,0),"")</f>
        <v>452.44699100000003</v>
      </c>
      <c r="C1608">
        <f>VLOOKUP(A1608,H_SPBTFDUE!$B$2:$C$5828,2,0)</f>
        <v>3.245213269446098</v>
      </c>
      <c r="D1608" s="2">
        <f>D1607*(1-D$1+IF(AND(WEEKDAY($A1608)&lt;&gt;1,WEEKDAY($A1608)&lt;&gt;7),-VLOOKUP($A1608,ETF_OP_Fee!$G$5:$H$14,2,1),0))^($A1608-$A1607)*(1+2*(C1608/C1607-1))+IFERROR(VLOOKUP(A1608,BITXeom!$C$9:$D$100,2,0),0)</f>
        <v>0.43668628029916112</v>
      </c>
      <c r="F1608" s="2">
        <f>F1607*(1-F$1+IF(AND(WEEKDAY($A1608)&lt;&gt;1,WEEKDAY($A1608)&lt;&gt;7),-VLOOKUP($A1608,ETF_OP_Fee!$I$5:$J$14,2,1),0))^($A1608-$A1607)*(1+1*(B1608/B1607-1))</f>
        <v>0.30976861768540503</v>
      </c>
      <c r="G1608" s="9" t="str">
        <f>IFERROR(VLOOKUP(A1608,'BITO-IV'!$A$1:$J$10000,4,0),"")</f>
        <v/>
      </c>
      <c r="I1608">
        <f>ROW()</f>
        <v>1608</v>
      </c>
      <c r="J1608" t="str">
        <f t="shared" si="20"/>
        <v/>
      </c>
      <c r="K1608" t="str">
        <f t="shared" si="19"/>
        <v/>
      </c>
      <c r="M1608" t="str">
        <f t="shared" si="21"/>
        <v/>
      </c>
      <c r="N1608">
        <f>VLOOKUP(A1608,Tbills!$B$4:$C$10000,2,1)</f>
        <v>0.215</v>
      </c>
    </row>
    <row r="1609" spans="1:14">
      <c r="A1609" s="1">
        <v>42503</v>
      </c>
      <c r="B1609">
        <f>IFERROR(VLOOKUP($A1609,'BTC-Web'!$A$2:$H$10000,2,0),"")</f>
        <v>454.85000600000001</v>
      </c>
      <c r="C1609">
        <f>VLOOKUP(A1609,H_SPBTFDUE!$B$2:$C$5828,2,0)</f>
        <v>3.2513087369048299</v>
      </c>
      <c r="D1609" s="2">
        <f>D1608*(1-D$1+IF(AND(WEEKDAY($A1609)&lt;&gt;1,WEEKDAY($A1609)&lt;&gt;7),-VLOOKUP($A1609,ETF_OP_Fee!$G$5:$H$14,2,1),0))^($A1609-$A1608)*(1+2*(C1609/C1608-1))+IFERROR(VLOOKUP(A1609,BITXeom!$C$9:$D$100,2,0),0)</f>
        <v>0.4382744925662001</v>
      </c>
      <c r="F1609" s="2">
        <f>F1608*(1-F$1+IF(AND(WEEKDAY($A1609)&lt;&gt;1,WEEKDAY($A1609)&lt;&gt;7),-VLOOKUP($A1609,ETF_OP_Fee!$I$5:$J$14,2,1),0))^($A1609-$A1608)*(1+1*(B1609/B1608-1))</f>
        <v>0.31140574078410438</v>
      </c>
      <c r="G1609" s="9" t="str">
        <f>IFERROR(VLOOKUP(A1609,'BITO-IV'!$A$1:$J$10000,4,0),"")</f>
        <v/>
      </c>
      <c r="I1609">
        <f>ROW()</f>
        <v>1609</v>
      </c>
      <c r="J1609" t="str">
        <f t="shared" si="20"/>
        <v/>
      </c>
      <c r="K1609" t="str">
        <f t="shared" si="19"/>
        <v/>
      </c>
      <c r="M1609" t="str">
        <f t="shared" si="21"/>
        <v/>
      </c>
      <c r="N1609">
        <f>VLOOKUP(A1609,Tbills!$B$4:$C$10000,2,1)</f>
        <v>0.215</v>
      </c>
    </row>
    <row r="1610" spans="1:14">
      <c r="A1610" s="1">
        <v>42506</v>
      </c>
      <c r="B1610">
        <f>IFERROR(VLOOKUP($A1610,'BTC-Web'!$A$2:$H$10000,2,0),"")</f>
        <v>457.58599900000002</v>
      </c>
      <c r="C1610">
        <f>VLOOKUP(A1610,H_SPBTFDUE!$B$2:$C$5828,2,0)</f>
        <v>3.2401995072432088</v>
      </c>
      <c r="D1610" s="2">
        <f>D1609*(1-D$1+IF(AND(WEEKDAY($A1610)&lt;&gt;1,WEEKDAY($A1610)&lt;&gt;7),-VLOOKUP($A1610,ETF_OP_Fee!$G$5:$H$14,2,1),0))^($A1610-$A1609)*(1+2*(C1610/C1609-1))+IFERROR(VLOOKUP(A1610,BITXeom!$C$9:$D$100,2,0),0)</f>
        <v>0.43512384863922071</v>
      </c>
      <c r="F1610" s="2">
        <f>F1609*(1-F$1+IF(AND(WEEKDAY($A1610)&lt;&gt;1,WEEKDAY($A1610)&lt;&gt;7),-VLOOKUP($A1610,ETF_OP_Fee!$I$5:$J$14,2,1),0))^($A1610-$A1609)*(1+1*(B1610/B1609-1))</f>
        <v>0.31325443351969634</v>
      </c>
      <c r="G1610" s="9" t="str">
        <f>IFERROR(VLOOKUP(A1610,'BITO-IV'!$A$1:$J$10000,4,0),"")</f>
        <v/>
      </c>
      <c r="I1610">
        <f>ROW()</f>
        <v>1610</v>
      </c>
      <c r="J1610" t="str">
        <f t="shared" si="20"/>
        <v/>
      </c>
      <c r="K1610" t="str">
        <f t="shared" si="19"/>
        <v/>
      </c>
      <c r="M1610" t="str">
        <f t="shared" si="21"/>
        <v/>
      </c>
      <c r="N1610">
        <f>VLOOKUP(A1610,Tbills!$B$4:$C$10000,2,1)</f>
        <v>0.215</v>
      </c>
    </row>
    <row r="1611" spans="1:14">
      <c r="A1611" s="1">
        <v>42507</v>
      </c>
      <c r="B1611">
        <f>IFERROR(VLOOKUP($A1611,'BTC-Web'!$A$2:$H$10000,2,0),"")</f>
        <v>454.00900300000001</v>
      </c>
      <c r="C1611">
        <f>VLOOKUP(A1611,H_SPBTFDUE!$B$2:$C$5828,2,0)</f>
        <v>3.237133300415254</v>
      </c>
      <c r="D1611" s="2">
        <f>D1610*(1-D$1+IF(AND(WEEKDAY($A1611)&lt;&gt;1,WEEKDAY($A1611)&lt;&gt;7),-VLOOKUP($A1611,ETF_OP_Fee!$G$5:$H$14,2,1),0))^($A1611-$A1610)*(1+2*(C1611/C1610-1))+IFERROR(VLOOKUP(A1611,BITXeom!$C$9:$D$100,2,0),0)</f>
        <v>0.43424857254199856</v>
      </c>
      <c r="F1611" s="2">
        <f>F1610*(1-F$1+IF(AND(WEEKDAY($A1611)&lt;&gt;1,WEEKDAY($A1611)&lt;&gt;7),-VLOOKUP($A1611,ETF_OP_Fee!$I$5:$J$14,2,1),0))^($A1611-$A1610)*(1+1*(B1611/B1610-1))</f>
        <v>0.31079760249067495</v>
      </c>
      <c r="G1611" s="9" t="str">
        <f>IFERROR(VLOOKUP(A1611,'BITO-IV'!$A$1:$J$10000,4,0),"")</f>
        <v/>
      </c>
      <c r="I1611">
        <f>ROW()</f>
        <v>1611</v>
      </c>
      <c r="J1611" t="str">
        <f t="shared" si="20"/>
        <v/>
      </c>
      <c r="K1611" t="str">
        <f t="shared" si="19"/>
        <v/>
      </c>
      <c r="M1611" t="str">
        <f t="shared" si="21"/>
        <v/>
      </c>
      <c r="N1611">
        <f>VLOOKUP(A1611,Tbills!$B$4:$C$10000,2,1)</f>
        <v>0.215</v>
      </c>
    </row>
    <row r="1612" spans="1:14">
      <c r="A1612" s="1">
        <v>42508</v>
      </c>
      <c r="B1612">
        <f>IFERROR(VLOOKUP($A1612,'BTC-Web'!$A$2:$H$10000,2,0),"")</f>
        <v>453.69101000000001</v>
      </c>
      <c r="C1612">
        <f>VLOOKUP(A1612,H_SPBTFDUE!$B$2:$C$5828,2,0)</f>
        <v>3.2427422710872271</v>
      </c>
      <c r="D1612" s="2">
        <f>D1611*(1-D$1+IF(AND(WEEKDAY($A1612)&lt;&gt;1,WEEKDAY($A1612)&lt;&gt;7),-VLOOKUP($A1612,ETF_OP_Fee!$G$5:$H$14,2,1),0))^($A1612-$A1611)*(1+2*(C1612/C1611-1))+IFERROR(VLOOKUP(A1612,BITXeom!$C$9:$D$100,2,0),0)</f>
        <v>0.43570148255304997</v>
      </c>
      <c r="F1612" s="2">
        <f>F1611*(1-F$1+IF(AND(WEEKDAY($A1612)&lt;&gt;1,WEEKDAY($A1612)&lt;&gt;7),-VLOOKUP($A1612,ETF_OP_Fee!$I$5:$J$14,2,1),0))^($A1612-$A1611)*(1+1*(B1612/B1611-1))</f>
        <v>0.31057183277565958</v>
      </c>
      <c r="G1612" s="9" t="str">
        <f>IFERROR(VLOOKUP(A1612,'BITO-IV'!$A$1:$J$10000,4,0),"")</f>
        <v/>
      </c>
      <c r="I1612">
        <f>ROW()</f>
        <v>1612</v>
      </c>
      <c r="J1612" t="str">
        <f t="shared" si="20"/>
        <v/>
      </c>
      <c r="K1612" t="str">
        <f t="shared" si="19"/>
        <v/>
      </c>
      <c r="M1612" t="str">
        <f t="shared" si="21"/>
        <v/>
      </c>
      <c r="N1612">
        <f>VLOOKUP(A1612,Tbills!$B$4:$C$10000,2,1)</f>
        <v>0.215</v>
      </c>
    </row>
    <row r="1613" spans="1:14">
      <c r="A1613" s="1">
        <v>42509</v>
      </c>
      <c r="B1613">
        <f>IFERROR(VLOOKUP($A1613,'BTC-Web'!$A$2:$H$10000,2,0),"")</f>
        <v>454.52398699999998</v>
      </c>
      <c r="C1613">
        <f>VLOOKUP(A1613,H_SPBTFDUE!$B$2:$C$5828,2,0)</f>
        <v>3.1289456501685731</v>
      </c>
      <c r="D1613" s="2">
        <f>D1612*(1-D$1+IF(AND(WEEKDAY($A1613)&lt;&gt;1,WEEKDAY($A1613)&lt;&gt;7),-VLOOKUP($A1613,ETF_OP_Fee!$G$5:$H$14,2,1),0))^($A1613-$A1612)*(1+2*(C1613/C1612-1))+IFERROR(VLOOKUP(A1613,BITXeom!$C$9:$D$100,2,0),0)</f>
        <v>0.40507330756550292</v>
      </c>
      <c r="F1613" s="2">
        <f>F1612*(1-F$1+IF(AND(WEEKDAY($A1613)&lt;&gt;1,WEEKDAY($A1613)&lt;&gt;7),-VLOOKUP($A1613,ETF_OP_Fee!$I$5:$J$14,2,1),0))^($A1613-$A1612)*(1+1*(B1613/B1612-1))</f>
        <v>0.31113394465230582</v>
      </c>
      <c r="G1613" s="9" t="str">
        <f>IFERROR(VLOOKUP(A1613,'BITO-IV'!$A$1:$J$10000,4,0),"")</f>
        <v/>
      </c>
      <c r="I1613">
        <f>ROW()</f>
        <v>1613</v>
      </c>
      <c r="J1613" t="str">
        <f t="shared" si="20"/>
        <v/>
      </c>
      <c r="K1613" t="str">
        <f t="shared" si="19"/>
        <v/>
      </c>
      <c r="M1613" t="str">
        <f t="shared" si="21"/>
        <v/>
      </c>
      <c r="N1613">
        <f>VLOOKUP(A1613,Tbills!$B$4:$C$10000,2,1)</f>
        <v>0.26</v>
      </c>
    </row>
    <row r="1614" spans="1:14">
      <c r="A1614" s="1">
        <v>42510</v>
      </c>
      <c r="B1614">
        <f>IFERROR(VLOOKUP($A1614,'BTC-Web'!$A$2:$H$10000,2,0),"")</f>
        <v>437.79299900000001</v>
      </c>
      <c r="C1614">
        <f>VLOOKUP(A1614,H_SPBTFDUE!$B$2:$C$5828,2,0)</f>
        <v>3.1568528704391015</v>
      </c>
      <c r="D1614" s="2">
        <f>D1613*(1-D$1+IF(AND(WEEKDAY($A1614)&lt;&gt;1,WEEKDAY($A1614)&lt;&gt;7),-VLOOKUP($A1614,ETF_OP_Fee!$G$5:$H$14,2,1),0))^($A1614-$A1613)*(1+2*(C1614/C1613-1))+IFERROR(VLOOKUP(A1614,BITXeom!$C$9:$D$100,2,0),0)</f>
        <v>0.41224990809436918</v>
      </c>
      <c r="F1614" s="2">
        <f>F1613*(1-F$1+IF(AND(WEEKDAY($A1614)&lt;&gt;1,WEEKDAY($A1614)&lt;&gt;7),-VLOOKUP($A1614,ETF_OP_Fee!$I$5:$J$14,2,1),0))^($A1614-$A1613)*(1+1*(B1614/B1613-1))</f>
        <v>0.29967333158449888</v>
      </c>
      <c r="G1614" s="9" t="str">
        <f>IFERROR(VLOOKUP(A1614,'BITO-IV'!$A$1:$J$10000,4,0),"")</f>
        <v/>
      </c>
      <c r="I1614">
        <f>ROW()</f>
        <v>1614</v>
      </c>
      <c r="J1614" t="str">
        <f t="shared" si="20"/>
        <v/>
      </c>
      <c r="K1614" t="str">
        <f t="shared" si="19"/>
        <v/>
      </c>
      <c r="M1614" t="str">
        <f t="shared" si="21"/>
        <v/>
      </c>
      <c r="N1614">
        <f>VLOOKUP(A1614,Tbills!$B$4:$C$10000,2,1)</f>
        <v>0.26</v>
      </c>
    </row>
    <row r="1615" spans="1:14">
      <c r="A1615" s="1">
        <v>42513</v>
      </c>
      <c r="B1615">
        <f>IFERROR(VLOOKUP($A1615,'BTC-Web'!$A$2:$H$10000,2,0),"")</f>
        <v>439.34799199999998</v>
      </c>
      <c r="C1615">
        <f>VLOOKUP(A1615,H_SPBTFDUE!$B$2:$C$5828,2,0)</f>
        <v>3.1670541269907337</v>
      </c>
      <c r="D1615" s="2">
        <f>D1614*(1-D$1+IF(AND(WEEKDAY($A1615)&lt;&gt;1,WEEKDAY($A1615)&lt;&gt;7),-VLOOKUP($A1615,ETF_OP_Fee!$G$5:$H$14,2,1),0))^($A1615-$A1614)*(1+2*(C1615/C1614-1))+IFERROR(VLOOKUP(A1615,BITXeom!$C$9:$D$100,2,0),0)</f>
        <v>0.41476592123218575</v>
      </c>
      <c r="F1615" s="2">
        <f>F1614*(1-F$1+IF(AND(WEEKDAY($A1615)&lt;&gt;1,WEEKDAY($A1615)&lt;&gt;7),-VLOOKUP($A1615,ETF_OP_Fee!$I$5:$J$14,2,1),0))^($A1615-$A1614)*(1+1*(B1615/B1614-1))</f>
        <v>0.30071425693438453</v>
      </c>
      <c r="G1615" s="9" t="str">
        <f>IFERROR(VLOOKUP(A1615,'BITO-IV'!$A$1:$J$10000,4,0),"")</f>
        <v/>
      </c>
      <c r="I1615">
        <f>ROW()</f>
        <v>1615</v>
      </c>
      <c r="J1615" t="str">
        <f t="shared" si="20"/>
        <v/>
      </c>
      <c r="K1615" t="str">
        <f t="shared" si="19"/>
        <v/>
      </c>
      <c r="M1615" t="str">
        <f t="shared" si="21"/>
        <v/>
      </c>
      <c r="N1615">
        <f>VLOOKUP(A1615,Tbills!$B$4:$C$10000,2,1)</f>
        <v>0.26</v>
      </c>
    </row>
    <row r="1616" spans="1:14">
      <c r="A1616" s="1">
        <v>42514</v>
      </c>
      <c r="B1616">
        <f>IFERROR(VLOOKUP($A1616,'BTC-Web'!$A$2:$H$10000,2,0),"")</f>
        <v>444.29098499999998</v>
      </c>
      <c r="C1616">
        <f>VLOOKUP(A1616,H_SPBTFDUE!$B$2:$C$5828,2,0)</f>
        <v>3.1797272955245326</v>
      </c>
      <c r="D1616" s="2">
        <f>D1615*(1-D$1+IF(AND(WEEKDAY($A1616)&lt;&gt;1,WEEKDAY($A1616)&lt;&gt;7),-VLOOKUP($A1616,ETF_OP_Fee!$G$5:$H$14,2,1),0))^($A1616-$A1615)*(1+2*(C1616/C1615-1))+IFERROR(VLOOKUP(A1616,BITXeom!$C$9:$D$100,2,0),0)</f>
        <v>0.41803551905358277</v>
      </c>
      <c r="F1616" s="2">
        <f>F1615*(1-F$1+IF(AND(WEEKDAY($A1616)&lt;&gt;1,WEEKDAY($A1616)&lt;&gt;7),-VLOOKUP($A1616,ETF_OP_Fee!$I$5:$J$14,2,1),0))^($A1616-$A1615)*(1+1*(B1616/B1615-1))</f>
        <v>0.30408960202110363</v>
      </c>
      <c r="G1616" s="9" t="str">
        <f>IFERROR(VLOOKUP(A1616,'BITO-IV'!$A$1:$J$10000,4,0),"")</f>
        <v/>
      </c>
      <c r="I1616">
        <f>ROW()</f>
        <v>1616</v>
      </c>
      <c r="J1616" t="str">
        <f t="shared" si="20"/>
        <v/>
      </c>
      <c r="K1616" t="str">
        <f t="shared" si="19"/>
        <v/>
      </c>
      <c r="M1616" t="str">
        <f t="shared" si="21"/>
        <v/>
      </c>
      <c r="N1616">
        <f>VLOOKUP(A1616,Tbills!$B$4:$C$10000,2,1)</f>
        <v>0.26</v>
      </c>
    </row>
    <row r="1617" spans="1:14">
      <c r="A1617" s="1">
        <v>42515</v>
      </c>
      <c r="B1617">
        <f>IFERROR(VLOOKUP($A1617,'BTC-Web'!$A$2:$H$10000,2,0),"")</f>
        <v>446.06201199999998</v>
      </c>
      <c r="C1617">
        <f>VLOOKUP(A1617,H_SPBTFDUE!$B$2:$C$5828,2,0)</f>
        <v>3.2051743003212576</v>
      </c>
      <c r="D1617" s="2">
        <f>D1616*(1-D$1+IF(AND(WEEKDAY($A1617)&lt;&gt;1,WEEKDAY($A1617)&lt;&gt;7),-VLOOKUP($A1617,ETF_OP_Fee!$G$5:$H$14,2,1),0))^($A1617-$A1616)*(1+2*(C1617/C1616-1))+IFERROR(VLOOKUP(A1617,BITXeom!$C$9:$D$100,2,0),0)</f>
        <v>0.4246758847302925</v>
      </c>
      <c r="F1617" s="2">
        <f>F1616*(1-F$1+IF(AND(WEEKDAY($A1617)&lt;&gt;1,WEEKDAY($A1617)&lt;&gt;7),-VLOOKUP($A1617,ETF_OP_Fee!$I$5:$J$14,2,1),0))^($A1617-$A1616)*(1+1*(B1617/B1616-1))</f>
        <v>0.30529381386448518</v>
      </c>
      <c r="G1617" s="9" t="str">
        <f>IFERROR(VLOOKUP(A1617,'BITO-IV'!$A$1:$J$10000,4,0),"")</f>
        <v/>
      </c>
      <c r="I1617">
        <f>ROW()</f>
        <v>1617</v>
      </c>
      <c r="J1617" t="str">
        <f t="shared" si="20"/>
        <v/>
      </c>
      <c r="K1617" t="str">
        <f t="shared" si="19"/>
        <v/>
      </c>
      <c r="M1617" t="str">
        <f t="shared" si="21"/>
        <v/>
      </c>
      <c r="N1617">
        <f>VLOOKUP(A1617,Tbills!$B$4:$C$10000,2,1)</f>
        <v>0.26</v>
      </c>
    </row>
    <row r="1618" spans="1:14">
      <c r="A1618" s="1">
        <v>42516</v>
      </c>
      <c r="B1618">
        <f>IFERROR(VLOOKUP($A1618,'BTC-Web'!$A$2:$H$10000,2,0),"")</f>
        <v>449.67199699999998</v>
      </c>
      <c r="C1618">
        <f>VLOOKUP(A1618,H_SPBTFDUE!$B$2:$C$5828,2,0)</f>
        <v>3.2318061990494287</v>
      </c>
      <c r="D1618" s="2">
        <f>D1617*(1-D$1+IF(AND(WEEKDAY($A1618)&lt;&gt;1,WEEKDAY($A1618)&lt;&gt;7),-VLOOKUP($A1618,ETF_OP_Fee!$G$5:$H$14,2,1),0))^($A1618-$A1617)*(1+2*(C1618/C1617-1))+IFERROR(VLOOKUP(A1618,BITXeom!$C$9:$D$100,2,0),0)</f>
        <v>0.43168172339880645</v>
      </c>
      <c r="F1618" s="2">
        <f>F1617*(1-F$1+IF(AND(WEEKDAY($A1618)&lt;&gt;1,WEEKDAY($A1618)&lt;&gt;7),-VLOOKUP($A1618,ETF_OP_Fee!$I$5:$J$14,2,1),0))^($A1618-$A1617)*(1+1*(B1618/B1617-1))</f>
        <v>0.30775654990540585</v>
      </c>
      <c r="G1618" s="9" t="str">
        <f>IFERROR(VLOOKUP(A1618,'BITO-IV'!$A$1:$J$10000,4,0),"")</f>
        <v/>
      </c>
      <c r="I1618">
        <f>ROW()</f>
        <v>1618</v>
      </c>
      <c r="J1618" t="str">
        <f t="shared" si="20"/>
        <v/>
      </c>
      <c r="K1618" t="str">
        <f t="shared" si="19"/>
        <v/>
      </c>
      <c r="M1618" t="str">
        <f t="shared" si="21"/>
        <v/>
      </c>
      <c r="N1618">
        <f>VLOOKUP(A1618,Tbills!$B$4:$C$10000,2,1)</f>
        <v>0.33</v>
      </c>
    </row>
    <row r="1619" spans="1:14">
      <c r="A1619" s="1">
        <v>42517</v>
      </c>
      <c r="B1619">
        <f>IFERROR(VLOOKUP($A1619,'BTC-Web'!$A$2:$H$10000,2,0),"")</f>
        <v>453.52099600000003</v>
      </c>
      <c r="C1619">
        <f>VLOOKUP(A1619,H_SPBTFDUE!$B$2:$C$5828,2,0)</f>
        <v>3.3745859344283704</v>
      </c>
      <c r="D1619" s="2">
        <f>D1618*(1-D$1+IF(AND(WEEKDAY($A1619)&lt;&gt;1,WEEKDAY($A1619)&lt;&gt;7),-VLOOKUP($A1619,ETF_OP_Fee!$G$5:$H$14,2,1),0))^($A1619-$A1618)*(1+2*(C1619/C1618-1))+IFERROR(VLOOKUP(A1619,BITXeom!$C$9:$D$100,2,0),0)</f>
        <v>0.46976873696865296</v>
      </c>
      <c r="F1619" s="2">
        <f>F1618*(1-F$1+IF(AND(WEEKDAY($A1619)&lt;&gt;1,WEEKDAY($A1619)&lt;&gt;7),-VLOOKUP($A1619,ETF_OP_Fee!$I$5:$J$14,2,1),0))^($A1619-$A1618)*(1+1*(B1619/B1618-1))</f>
        <v>0.31038273501650493</v>
      </c>
      <c r="G1619" s="9" t="str">
        <f>IFERROR(VLOOKUP(A1619,'BITO-IV'!$A$1:$J$10000,4,0),"")</f>
        <v/>
      </c>
      <c r="I1619">
        <f>ROW()</f>
        <v>1619</v>
      </c>
      <c r="J1619" t="str">
        <f t="shared" si="20"/>
        <v/>
      </c>
      <c r="K1619" t="str">
        <f t="shared" si="19"/>
        <v/>
      </c>
      <c r="M1619" t="str">
        <f t="shared" si="21"/>
        <v/>
      </c>
      <c r="N1619">
        <f>VLOOKUP(A1619,Tbills!$B$4:$C$10000,2,1)</f>
        <v>0.33</v>
      </c>
    </row>
    <row r="1620" spans="1:14">
      <c r="A1620" s="1">
        <v>42521</v>
      </c>
      <c r="B1620">
        <f>IFERROR(VLOOKUP($A1620,'BTC-Web'!$A$2:$H$10000,2,0),"")</f>
        <v>534.19097899999997</v>
      </c>
      <c r="C1620">
        <f>VLOOKUP(A1620,H_SPBTFDUE!$B$2:$C$5828,2,0)</f>
        <v>3.7870516458105969</v>
      </c>
      <c r="D1620" s="2">
        <f>D1619*(1-D$1+IF(AND(WEEKDAY($A1620)&lt;&gt;1,WEEKDAY($A1620)&lt;&gt;7),-VLOOKUP($A1620,ETF_OP_Fee!$G$5:$H$14,2,1),0))^($A1620-$A1619)*(1+2*(C1620/C1619-1))+IFERROR(VLOOKUP(A1620,BITXeom!$C$9:$D$100,2,0),0)</f>
        <v>0.5843269995705126</v>
      </c>
      <c r="F1620" s="2">
        <f>F1619*(1-F$1+IF(AND(WEEKDAY($A1620)&lt;&gt;1,WEEKDAY($A1620)&lt;&gt;7),-VLOOKUP($A1620,ETF_OP_Fee!$I$5:$J$14,2,1),0))^($A1620-$A1619)*(1+1*(B1620/B1619-1))</f>
        <v>0.36555395994603485</v>
      </c>
      <c r="G1620" s="9" t="str">
        <f>IFERROR(VLOOKUP(A1620,'BITO-IV'!$A$1:$J$10000,4,0),"")</f>
        <v/>
      </c>
      <c r="I1620">
        <f>ROW()</f>
        <v>1620</v>
      </c>
      <c r="J1620" t="str">
        <f t="shared" si="20"/>
        <v/>
      </c>
      <c r="K1620" t="str">
        <f t="shared" si="19"/>
        <v/>
      </c>
      <c r="M1620" t="str">
        <f t="shared" si="21"/>
        <v/>
      </c>
      <c r="N1620">
        <f>VLOOKUP(A1620,Tbills!$B$4:$C$10000,2,1)</f>
        <v>0.33</v>
      </c>
    </row>
    <row r="1621" spans="1:14">
      <c r="A1621" s="1">
        <v>42522</v>
      </c>
      <c r="B1621">
        <f>IFERROR(VLOOKUP($A1621,'BTC-Web'!$A$2:$H$10000,2,0),"")</f>
        <v>531.10699499999998</v>
      </c>
      <c r="C1621">
        <f>VLOOKUP(A1621,H_SPBTFDUE!$B$2:$C$5828,2,0)</f>
        <v>3.8260760038518438</v>
      </c>
      <c r="D1621" s="2">
        <f>D1620*(1-D$1+IF(AND(WEEKDAY($A1621)&lt;&gt;1,WEEKDAY($A1621)&lt;&gt;7),-VLOOKUP($A1621,ETF_OP_Fee!$G$5:$H$14,2,1),0))^($A1621-$A1620)*(1+2*(C1621/C1620-1))+IFERROR(VLOOKUP(A1621,BITXeom!$C$9:$D$100,2,0),0)</f>
        <v>0.59629853170587477</v>
      </c>
      <c r="F1621" s="2">
        <f>F1620*(1-F$1+IF(AND(WEEKDAY($A1621)&lt;&gt;1,WEEKDAY($A1621)&lt;&gt;7),-VLOOKUP($A1621,ETF_OP_Fee!$I$5:$J$14,2,1),0))^($A1621-$A1620)*(1+1*(B1621/B1620-1))</f>
        <v>0.36343408937136645</v>
      </c>
      <c r="G1621" s="9" t="str">
        <f>IFERROR(VLOOKUP(A1621,'BITO-IV'!$A$1:$J$10000,4,0),"")</f>
        <v/>
      </c>
      <c r="I1621">
        <f>ROW()</f>
        <v>1621</v>
      </c>
      <c r="J1621" t="str">
        <f t="shared" si="20"/>
        <v/>
      </c>
      <c r="K1621" t="str">
        <f t="shared" si="19"/>
        <v/>
      </c>
      <c r="M1621" t="str">
        <f t="shared" si="21"/>
        <v/>
      </c>
      <c r="N1621">
        <f>VLOOKUP(A1621,Tbills!$B$4:$C$10000,2,1)</f>
        <v>0.33</v>
      </c>
    </row>
    <row r="1622" spans="1:14">
      <c r="A1622" s="1">
        <v>42523</v>
      </c>
      <c r="B1622">
        <f>IFERROR(VLOOKUP($A1622,'BTC-Web'!$A$2:$H$10000,2,0),"")</f>
        <v>536.51501499999995</v>
      </c>
      <c r="C1622">
        <f>VLOOKUP(A1622,H_SPBTFDUE!$B$2:$C$5828,2,0)</f>
        <v>3.8331532431558348</v>
      </c>
      <c r="D1622" s="2">
        <f>D1621*(1-D$1+IF(AND(WEEKDAY($A1622)&lt;&gt;1,WEEKDAY($A1622)&lt;&gt;7),-VLOOKUP($A1622,ETF_OP_Fee!$G$5:$H$14,2,1),0))^($A1622-$A1621)*(1+2*(C1622/C1621-1))+IFERROR(VLOOKUP(A1622,BITXeom!$C$9:$D$100,2,0),0)</f>
        <v>0.59843319554322572</v>
      </c>
      <c r="F1622" s="2">
        <f>F1621*(1-F$1+IF(AND(WEEKDAY($A1622)&lt;&gt;1,WEEKDAY($A1622)&lt;&gt;7),-VLOOKUP($A1622,ETF_OP_Fee!$I$5:$J$14,2,1),0))^($A1622-$A1621)*(1+1*(B1622/B1621-1))</f>
        <v>0.36712521717862806</v>
      </c>
      <c r="G1622" s="9" t="str">
        <f>IFERROR(VLOOKUP(A1622,'BITO-IV'!$A$1:$J$10000,4,0),"")</f>
        <v/>
      </c>
      <c r="I1622">
        <f>ROW()</f>
        <v>1622</v>
      </c>
      <c r="J1622" t="str">
        <f t="shared" si="20"/>
        <v/>
      </c>
      <c r="K1622" t="str">
        <f t="shared" si="19"/>
        <v/>
      </c>
      <c r="M1622" t="str">
        <f t="shared" si="21"/>
        <v/>
      </c>
      <c r="N1622">
        <f>VLOOKUP(A1622,Tbills!$B$4:$C$10000,2,1)</f>
        <v>0.32500000000000001</v>
      </c>
    </row>
    <row r="1623" spans="1:14">
      <c r="A1623" s="1">
        <v>42524</v>
      </c>
      <c r="B1623">
        <f>IFERROR(VLOOKUP($A1623,'BTC-Web'!$A$2:$H$10000,2,0),"")</f>
        <v>537.682007</v>
      </c>
      <c r="C1623">
        <f>VLOOKUP(A1623,H_SPBTFDUE!$B$2:$C$5828,2,0)</f>
        <v>4.0551957837433674</v>
      </c>
      <c r="D1623" s="2">
        <f>D1622*(1-D$1+IF(AND(WEEKDAY($A1623)&lt;&gt;1,WEEKDAY($A1623)&lt;&gt;7),-VLOOKUP($A1623,ETF_OP_Fee!$G$5:$H$14,2,1),0))^($A1623-$A1622)*(1+2*(C1623/C1622-1))+IFERROR(VLOOKUP(A1623,BITXeom!$C$9:$D$100,2,0),0)</f>
        <v>0.66768432750400952</v>
      </c>
      <c r="F1623" s="2">
        <f>F1622*(1-F$1+IF(AND(WEEKDAY($A1623)&lt;&gt;1,WEEKDAY($A1623)&lt;&gt;7),-VLOOKUP($A1623,ETF_OP_Fee!$I$5:$J$14,2,1),0))^($A1623-$A1622)*(1+1*(B1623/B1622-1))</f>
        <v>0.36791418758816197</v>
      </c>
      <c r="G1623" s="9" t="str">
        <f>IFERROR(VLOOKUP(A1623,'BITO-IV'!$A$1:$J$10000,4,0),"")</f>
        <v/>
      </c>
      <c r="I1623">
        <f>ROW()</f>
        <v>1623</v>
      </c>
      <c r="J1623" t="str">
        <f t="shared" si="20"/>
        <v/>
      </c>
      <c r="K1623" t="str">
        <f t="shared" si="19"/>
        <v/>
      </c>
      <c r="M1623" t="str">
        <f t="shared" si="21"/>
        <v/>
      </c>
      <c r="N1623">
        <f>VLOOKUP(A1623,Tbills!$B$4:$C$10000,2,1)</f>
        <v>0.32500000000000001</v>
      </c>
    </row>
    <row r="1624" spans="1:14">
      <c r="A1624" s="1">
        <v>42527</v>
      </c>
      <c r="B1624">
        <f>IFERROR(VLOOKUP($A1624,'BTC-Web'!$A$2:$H$10000,2,0),"")</f>
        <v>574.60199</v>
      </c>
      <c r="C1624">
        <f>VLOOKUP(A1624,H_SPBTFDUE!$B$2:$C$5828,2,0)</f>
        <v>4.1711864379941606</v>
      </c>
      <c r="D1624" s="2">
        <f>D1623*(1-D$1+IF(AND(WEEKDAY($A1624)&lt;&gt;1,WEEKDAY($A1624)&lt;&gt;7),-VLOOKUP($A1624,ETF_OP_Fee!$G$5:$H$14,2,1),0))^($A1624-$A1623)*(1+2*(C1624/C1623-1))+IFERROR(VLOOKUP(A1624,BITXeom!$C$9:$D$100,2,0),0)</f>
        <v>0.7056274945324067</v>
      </c>
      <c r="F1624" s="2">
        <f>F1623*(1-F$1+IF(AND(WEEKDAY($A1624)&lt;&gt;1,WEEKDAY($A1624)&lt;&gt;7),-VLOOKUP($A1624,ETF_OP_Fee!$I$5:$J$14,2,1),0))^($A1624-$A1623)*(1+1*(B1624/B1623-1))</f>
        <v>0.39314634878944571</v>
      </c>
      <c r="G1624" s="9" t="str">
        <f>IFERROR(VLOOKUP(A1624,'BITO-IV'!$A$1:$J$10000,4,0),"")</f>
        <v/>
      </c>
      <c r="I1624">
        <f>ROW()</f>
        <v>1624</v>
      </c>
      <c r="J1624" t="str">
        <f t="shared" si="20"/>
        <v/>
      </c>
      <c r="K1624" t="str">
        <f t="shared" si="19"/>
        <v/>
      </c>
      <c r="M1624" t="str">
        <f t="shared" si="21"/>
        <v/>
      </c>
      <c r="N1624">
        <f>VLOOKUP(A1624,Tbills!$B$4:$C$10000,2,1)</f>
        <v>0.32500000000000001</v>
      </c>
    </row>
    <row r="1625" spans="1:14">
      <c r="A1625" s="1">
        <v>42528</v>
      </c>
      <c r="B1625">
        <f>IFERROR(VLOOKUP($A1625,'BTC-Web'!$A$2:$H$10000,2,0),"")</f>
        <v>585.44500700000003</v>
      </c>
      <c r="C1625">
        <f>VLOOKUP(A1625,H_SPBTFDUE!$B$2:$C$5828,2,0)</f>
        <v>4.1070434812795975</v>
      </c>
      <c r="D1625" s="2">
        <f>D1624*(1-D$1+IF(AND(WEEKDAY($A1625)&lt;&gt;1,WEEKDAY($A1625)&lt;&gt;7),-VLOOKUP($A1625,ETF_OP_Fee!$G$5:$H$14,2,1),0))^($A1625-$A1624)*(1+2*(C1625/C1624-1))+IFERROR(VLOOKUP(A1625,BITXeom!$C$9:$D$100,2,0),0)</f>
        <v>0.68384423020522256</v>
      </c>
      <c r="F1625" s="2">
        <f>F1624*(1-F$1+IF(AND(WEEKDAY($A1625)&lt;&gt;1,WEEKDAY($A1625)&lt;&gt;7),-VLOOKUP($A1625,ETF_OP_Fee!$I$5:$J$14,2,1),0))^($A1625-$A1624)*(1+1*(B1625/B1624-1))</f>
        <v>0.4005547845534187</v>
      </c>
      <c r="G1625" s="9" t="str">
        <f>IFERROR(VLOOKUP(A1625,'BITO-IV'!$A$1:$J$10000,4,0),"")</f>
        <v/>
      </c>
      <c r="I1625">
        <f>ROW()</f>
        <v>1625</v>
      </c>
      <c r="J1625" t="str">
        <f t="shared" si="20"/>
        <v/>
      </c>
      <c r="K1625" t="str">
        <f t="shared" si="19"/>
        <v/>
      </c>
      <c r="M1625" t="str">
        <f t="shared" si="21"/>
        <v/>
      </c>
      <c r="N1625">
        <f>VLOOKUP(A1625,Tbills!$B$4:$C$10000,2,1)</f>
        <v>0.32500000000000001</v>
      </c>
    </row>
    <row r="1626" spans="1:14">
      <c r="A1626" s="1">
        <v>42529</v>
      </c>
      <c r="B1626">
        <f>IFERROR(VLOOKUP($A1626,'BTC-Web'!$A$2:$H$10000,2,0),"")</f>
        <v>577.16699200000005</v>
      </c>
      <c r="C1626">
        <f>VLOOKUP(A1626,H_SPBTFDUE!$B$2:$C$5828,2,0)</f>
        <v>4.14255004997543</v>
      </c>
      <c r="D1626" s="2">
        <f>D1625*(1-D$1+IF(AND(WEEKDAY($A1626)&lt;&gt;1,WEEKDAY($A1626)&lt;&gt;7),-VLOOKUP($A1626,ETF_OP_Fee!$G$5:$H$14,2,1),0))^($A1626-$A1625)*(1+2*(C1626/C1625-1))+IFERROR(VLOOKUP(A1626,BITXeom!$C$9:$D$100,2,0),0)</f>
        <v>0.69558538075270915</v>
      </c>
      <c r="F1626" s="2">
        <f>F1625*(1-F$1+IF(AND(WEEKDAY($A1626)&lt;&gt;1,WEEKDAY($A1626)&lt;&gt;7),-VLOOKUP($A1626,ETF_OP_Fee!$I$5:$J$14,2,1),0))^($A1626-$A1625)*(1+1*(B1626/B1625-1))</f>
        <v>0.39488078328766218</v>
      </c>
      <c r="G1626" s="9" t="str">
        <f>IFERROR(VLOOKUP(A1626,'BITO-IV'!$A$1:$J$10000,4,0),"")</f>
        <v/>
      </c>
      <c r="I1626">
        <f>ROW()</f>
        <v>1626</v>
      </c>
      <c r="J1626" t="str">
        <f t="shared" si="20"/>
        <v/>
      </c>
      <c r="K1626" t="str">
        <f t="shared" si="19"/>
        <v/>
      </c>
      <c r="M1626" t="str">
        <f t="shared" si="21"/>
        <v/>
      </c>
      <c r="N1626">
        <f>VLOOKUP(A1626,Tbills!$B$4:$C$10000,2,1)</f>
        <v>0.32500000000000001</v>
      </c>
    </row>
    <row r="1627" spans="1:14">
      <c r="A1627" s="1">
        <v>42530</v>
      </c>
      <c r="B1627">
        <f>IFERROR(VLOOKUP($A1627,'BTC-Web'!$A$2:$H$10000,2,0),"")</f>
        <v>582.20300299999997</v>
      </c>
      <c r="C1627">
        <f>VLOOKUP(A1627,H_SPBTFDUE!$B$2:$C$5828,2,0)</f>
        <v>4.092134239946299</v>
      </c>
      <c r="D1627" s="2">
        <f>D1626*(1-D$1+IF(AND(WEEKDAY($A1627)&lt;&gt;1,WEEKDAY($A1627)&lt;&gt;7),-VLOOKUP($A1627,ETF_OP_Fee!$G$5:$H$14,2,1),0))^($A1627-$A1626)*(1+2*(C1627/C1626-1))+IFERROR(VLOOKUP(A1627,BITXeom!$C$9:$D$100,2,0),0)</f>
        <v>0.67857362410444466</v>
      </c>
      <c r="F1627" s="2">
        <f>F1626*(1-F$1+IF(AND(WEEKDAY($A1627)&lt;&gt;1,WEEKDAY($A1627)&lt;&gt;7),-VLOOKUP($A1627,ETF_OP_Fee!$I$5:$J$14,2,1),0))^($A1627-$A1626)*(1+1*(B1627/B1626-1))</f>
        <v>0.39831590739720152</v>
      </c>
      <c r="G1627" s="9" t="str">
        <f>IFERROR(VLOOKUP(A1627,'BITO-IV'!$A$1:$J$10000,4,0),"")</f>
        <v/>
      </c>
      <c r="I1627">
        <f>ROW()</f>
        <v>1627</v>
      </c>
      <c r="J1627" t="str">
        <f t="shared" si="20"/>
        <v/>
      </c>
      <c r="K1627" t="str">
        <f t="shared" si="19"/>
        <v/>
      </c>
      <c r="M1627" t="str">
        <f t="shared" si="21"/>
        <v/>
      </c>
      <c r="N1627">
        <f>VLOOKUP(A1627,Tbills!$B$4:$C$10000,2,1)</f>
        <v>0.26500000000000001</v>
      </c>
    </row>
    <row r="1628" spans="1:14">
      <c r="A1628" s="1">
        <v>42531</v>
      </c>
      <c r="B1628">
        <f>IFERROR(VLOOKUP($A1628,'BTC-Web'!$A$2:$H$10000,2,0),"")</f>
        <v>575.83697500000005</v>
      </c>
      <c r="C1628">
        <f>VLOOKUP(A1628,H_SPBTFDUE!$B$2:$C$5828,2,0)</f>
        <v>4.1119101434348861</v>
      </c>
      <c r="D1628" s="2">
        <f>D1627*(1-D$1+IF(AND(WEEKDAY($A1628)&lt;&gt;1,WEEKDAY($A1628)&lt;&gt;7),-VLOOKUP($A1628,ETF_OP_Fee!$G$5:$H$14,2,1),0))^($A1628-$A1627)*(1+2*(C1628/C1627-1))+IFERROR(VLOOKUP(A1628,BITXeom!$C$9:$D$100,2,0),0)</f>
        <v>0.68505060590361877</v>
      </c>
      <c r="F1628" s="2">
        <f>F1627*(1-F$1+IF(AND(WEEKDAY($A1628)&lt;&gt;1,WEEKDAY($A1628)&lt;&gt;7),-VLOOKUP($A1628,ETF_OP_Fee!$I$5:$J$14,2,1),0))^($A1628-$A1627)*(1+1*(B1628/B1627-1))</f>
        <v>0.39395031673394487</v>
      </c>
      <c r="G1628" s="9" t="str">
        <f>IFERROR(VLOOKUP(A1628,'BITO-IV'!$A$1:$J$10000,4,0),"")</f>
        <v/>
      </c>
      <c r="I1628">
        <f>ROW()</f>
        <v>1628</v>
      </c>
      <c r="J1628" t="str">
        <f t="shared" si="20"/>
        <v/>
      </c>
      <c r="K1628" t="str">
        <f t="shared" si="19"/>
        <v/>
      </c>
      <c r="M1628" t="str">
        <f t="shared" si="21"/>
        <v/>
      </c>
      <c r="N1628">
        <f>VLOOKUP(A1628,Tbills!$B$4:$C$10000,2,1)</f>
        <v>0.26500000000000001</v>
      </c>
    </row>
    <row r="1629" spans="1:14">
      <c r="A1629" s="1">
        <v>42534</v>
      </c>
      <c r="B1629">
        <f>IFERROR(VLOOKUP($A1629,'BTC-Web'!$A$2:$H$10000,2,0),"")</f>
        <v>671.65399200000002</v>
      </c>
      <c r="C1629">
        <f>VLOOKUP(A1629,H_SPBTFDUE!$B$2:$C$5828,2,0)</f>
        <v>5.0151014777745706</v>
      </c>
      <c r="D1629" s="2">
        <f>D1628*(1-D$1+IF(AND(WEEKDAY($A1629)&lt;&gt;1,WEEKDAY($A1629)&lt;&gt;7),-VLOOKUP($A1629,ETF_OP_Fee!$G$5:$H$14,2,1),0))^($A1629-$A1628)*(1+2*(C1629/C1628-1))+IFERROR(VLOOKUP(A1629,BITXeom!$C$9:$D$100,2,0),0)</f>
        <v>0.98564427392084719</v>
      </c>
      <c r="F1629" s="2">
        <f>F1628*(1-F$1+IF(AND(WEEKDAY($A1629)&lt;&gt;1,WEEKDAY($A1629)&lt;&gt;7),-VLOOKUP($A1629,ETF_OP_Fee!$I$5:$J$14,2,1),0))^($A1629-$A1628)*(1+1*(B1629/B1628-1))</f>
        <v>0.45946622827809885</v>
      </c>
      <c r="G1629" s="9" t="str">
        <f>IFERROR(VLOOKUP(A1629,'BITO-IV'!$A$1:$J$10000,4,0),"")</f>
        <v/>
      </c>
      <c r="I1629">
        <f>ROW()</f>
        <v>1629</v>
      </c>
      <c r="J1629" t="str">
        <f t="shared" si="20"/>
        <v/>
      </c>
      <c r="K1629" t="str">
        <f t="shared" si="19"/>
        <v/>
      </c>
      <c r="M1629" t="str">
        <f t="shared" si="21"/>
        <v/>
      </c>
      <c r="N1629">
        <f>VLOOKUP(A1629,Tbills!$B$4:$C$10000,2,1)</f>
        <v>0.26500000000000001</v>
      </c>
    </row>
    <row r="1630" spans="1:14">
      <c r="A1630" s="1">
        <v>42535</v>
      </c>
      <c r="B1630">
        <f>IFERROR(VLOOKUP($A1630,'BTC-Web'!$A$2:$H$10000,2,0),"")</f>
        <v>704.50402799999995</v>
      </c>
      <c r="C1630">
        <f>VLOOKUP(A1630,H_SPBTFDUE!$B$2:$C$5828,2,0)</f>
        <v>4.880576632964523</v>
      </c>
      <c r="D1630" s="2">
        <f>D1629*(1-D$1+IF(AND(WEEKDAY($A1630)&lt;&gt;1,WEEKDAY($A1630)&lt;&gt;7),-VLOOKUP($A1630,ETF_OP_Fee!$G$5:$H$14,2,1),0))^($A1630-$A1629)*(1+2*(C1630/C1629-1))+IFERROR(VLOOKUP(A1630,BITXeom!$C$9:$D$100,2,0),0)</f>
        <v>0.93265535783621056</v>
      </c>
      <c r="F1630" s="2">
        <f>F1629*(1-F$1+IF(AND(WEEKDAY($A1630)&lt;&gt;1,WEEKDAY($A1630)&lt;&gt;7),-VLOOKUP($A1630,ETF_OP_Fee!$I$5:$J$14,2,1),0))^($A1630-$A1629)*(1+1*(B1630/B1629-1))</f>
        <v>0.48192579430464755</v>
      </c>
      <c r="G1630" s="9" t="str">
        <f>IFERROR(VLOOKUP(A1630,'BITO-IV'!$A$1:$J$10000,4,0),"")</f>
        <v/>
      </c>
      <c r="I1630">
        <f>ROW()</f>
        <v>1630</v>
      </c>
      <c r="J1630" t="str">
        <f t="shared" si="20"/>
        <v/>
      </c>
      <c r="K1630" t="str">
        <f t="shared" si="19"/>
        <v/>
      </c>
      <c r="M1630" t="str">
        <f t="shared" si="21"/>
        <v/>
      </c>
      <c r="N1630">
        <f>VLOOKUP(A1630,Tbills!$B$4:$C$10000,2,1)</f>
        <v>0.26500000000000001</v>
      </c>
    </row>
    <row r="1631" spans="1:14">
      <c r="A1631" s="1">
        <v>42536</v>
      </c>
      <c r="B1631">
        <f>IFERROR(VLOOKUP($A1631,'BTC-Web'!$A$2:$H$10000,2,0),"")</f>
        <v>685.68499799999995</v>
      </c>
      <c r="C1631">
        <f>VLOOKUP(A1631,H_SPBTFDUE!$B$2:$C$5828,2,0)</f>
        <v>4.9434729382760798</v>
      </c>
      <c r="D1631" s="2">
        <f>D1630*(1-D$1+IF(AND(WEEKDAY($A1631)&lt;&gt;1,WEEKDAY($A1631)&lt;&gt;7),-VLOOKUP($A1631,ETF_OP_Fee!$G$5:$H$14,2,1),0))^($A1631-$A1630)*(1+2*(C1631/C1630-1))+IFERROR(VLOOKUP(A1631,BITXeom!$C$9:$D$100,2,0),0)</f>
        <v>0.9565797202048042</v>
      </c>
      <c r="F1631" s="2">
        <f>F1630*(1-F$1+IF(AND(WEEKDAY($A1631)&lt;&gt;1,WEEKDAY($A1631)&lt;&gt;7),-VLOOKUP($A1631,ETF_OP_Fee!$I$5:$J$14,2,1),0))^($A1631-$A1630)*(1+1*(B1631/B1630-1))</f>
        <v>0.4690401664659547</v>
      </c>
      <c r="G1631" s="9" t="str">
        <f>IFERROR(VLOOKUP(A1631,'BITO-IV'!$A$1:$J$10000,4,0),"")</f>
        <v/>
      </c>
      <c r="I1631">
        <f>ROW()</f>
        <v>1631</v>
      </c>
      <c r="J1631" t="str">
        <f t="shared" si="20"/>
        <v/>
      </c>
      <c r="K1631" t="str">
        <f t="shared" si="19"/>
        <v/>
      </c>
      <c r="M1631" t="str">
        <f t="shared" si="21"/>
        <v/>
      </c>
      <c r="N1631">
        <f>VLOOKUP(A1631,Tbills!$B$4:$C$10000,2,1)</f>
        <v>0.26500000000000001</v>
      </c>
    </row>
    <row r="1632" spans="1:14">
      <c r="A1632" s="1">
        <v>42537</v>
      </c>
      <c r="B1632">
        <f>IFERROR(VLOOKUP($A1632,'BTC-Web'!$A$2:$H$10000,2,0),"")</f>
        <v>696.52301</v>
      </c>
      <c r="C1632">
        <f>VLOOKUP(A1632,H_SPBTFDUE!$B$2:$C$5828,2,0)</f>
        <v>5.4543062111843881</v>
      </c>
      <c r="D1632" s="2">
        <f>D1631*(1-D$1+IF(AND(WEEKDAY($A1632)&lt;&gt;1,WEEKDAY($A1632)&lt;&gt;7),-VLOOKUP($A1632,ETF_OP_Fee!$G$5:$H$14,2,1),0))^($A1632-$A1631)*(1+2*(C1632/C1631-1))+IFERROR(VLOOKUP(A1632,BITXeom!$C$9:$D$100,2,0),0)</f>
        <v>1.1541382918668681</v>
      </c>
      <c r="F1632" s="2">
        <f>F1631*(1-F$1+IF(AND(WEEKDAY($A1632)&lt;&gt;1,WEEKDAY($A1632)&lt;&gt;7),-VLOOKUP($A1632,ETF_OP_Fee!$I$5:$J$14,2,1),0))^($A1632-$A1631)*(1+1*(B1632/B1631-1))</f>
        <v>0.4764414657328922</v>
      </c>
      <c r="G1632" s="9" t="str">
        <f>IFERROR(VLOOKUP(A1632,'BITO-IV'!$A$1:$J$10000,4,0),"")</f>
        <v/>
      </c>
      <c r="I1632">
        <f>ROW()</f>
        <v>1632</v>
      </c>
      <c r="J1632" t="str">
        <f t="shared" si="20"/>
        <v/>
      </c>
      <c r="K1632" t="str">
        <f t="shared" si="19"/>
        <v/>
      </c>
      <c r="M1632" t="str">
        <f t="shared" si="21"/>
        <v/>
      </c>
      <c r="N1632">
        <f>VLOOKUP(A1632,Tbills!$B$4:$C$10000,2,1)</f>
        <v>0.25</v>
      </c>
    </row>
    <row r="1633" spans="1:14">
      <c r="A1633" s="1">
        <v>42538</v>
      </c>
      <c r="B1633">
        <f>IFERROR(VLOOKUP($A1633,'BTC-Web'!$A$2:$H$10000,2,0),"")</f>
        <v>768.48699999999997</v>
      </c>
      <c r="C1633">
        <f>VLOOKUP(A1633,H_SPBTFDUE!$B$2:$C$5828,2,0)</f>
        <v>5.3298687180738558</v>
      </c>
      <c r="D1633" s="2">
        <f>D1632*(1-D$1+IF(AND(WEEKDAY($A1633)&lt;&gt;1,WEEKDAY($A1633)&lt;&gt;7),-VLOOKUP($A1633,ETF_OP_Fee!$G$5:$H$14,2,1),0))^($A1633-$A1632)*(1+2*(C1633/C1632-1))+IFERROR(VLOOKUP(A1633,BITXeom!$C$9:$D$100,2,0),0)</f>
        <v>1.1013447491266641</v>
      </c>
      <c r="F1633" s="2">
        <f>F1632*(1-F$1+IF(AND(WEEKDAY($A1633)&lt;&gt;1,WEEKDAY($A1633)&lt;&gt;7),-VLOOKUP($A1633,ETF_OP_Fee!$I$5:$J$14,2,1),0))^($A1633-$A1632)*(1+1*(B1633/B1632-1))</f>
        <v>0.52565319131320021</v>
      </c>
      <c r="G1633" s="9" t="str">
        <f>IFERROR(VLOOKUP(A1633,'BITO-IV'!$A$1:$J$10000,4,0),"")</f>
        <v/>
      </c>
      <c r="I1633">
        <f>ROW()</f>
        <v>1633</v>
      </c>
      <c r="J1633" t="str">
        <f t="shared" si="20"/>
        <v/>
      </c>
      <c r="K1633" t="str">
        <f t="shared" si="19"/>
        <v/>
      </c>
      <c r="M1633" t="str">
        <f t="shared" si="21"/>
        <v/>
      </c>
      <c r="N1633">
        <f>VLOOKUP(A1633,Tbills!$B$4:$C$10000,2,1)</f>
        <v>0.25</v>
      </c>
    </row>
    <row r="1634" spans="1:14">
      <c r="A1634" s="1">
        <v>42541</v>
      </c>
      <c r="B1634">
        <f>IFERROR(VLOOKUP($A1634,'BTC-Web'!$A$2:$H$10000,2,0),"")</f>
        <v>763.92700200000002</v>
      </c>
      <c r="C1634">
        <f>VLOOKUP(A1634,H_SPBTFDUE!$B$2:$C$5828,2,0)</f>
        <v>5.2461386449162148</v>
      </c>
      <c r="D1634" s="2">
        <f>D1633*(1-D$1+IF(AND(WEEKDAY($A1634)&lt;&gt;1,WEEKDAY($A1634)&lt;&gt;7),-VLOOKUP($A1634,ETF_OP_Fee!$G$5:$H$14,2,1),0))^($A1634-$A1633)*(1+2*(C1634/C1633-1))+IFERROR(VLOOKUP(A1634,BITXeom!$C$9:$D$100,2,0),0)</f>
        <v>1.0663600404705778</v>
      </c>
      <c r="F1634" s="2">
        <f>F1633*(1-F$1+IF(AND(WEEKDAY($A1634)&lt;&gt;1,WEEKDAY($A1634)&lt;&gt;7),-VLOOKUP($A1634,ETF_OP_Fee!$I$5:$J$14,2,1),0))^($A1634-$A1633)*(1+1*(B1634/B1633-1))</f>
        <v>0.5224933051707118</v>
      </c>
      <c r="G1634" s="9" t="str">
        <f>IFERROR(VLOOKUP(A1634,'BITO-IV'!$A$1:$J$10000,4,0),"")</f>
        <v/>
      </c>
      <c r="I1634">
        <f>ROW()</f>
        <v>1634</v>
      </c>
      <c r="J1634" t="str">
        <f t="shared" si="20"/>
        <v/>
      </c>
      <c r="K1634" t="str">
        <f t="shared" si="19"/>
        <v/>
      </c>
      <c r="M1634" t="str">
        <f t="shared" si="21"/>
        <v/>
      </c>
      <c r="N1634">
        <f>VLOOKUP(A1634,Tbills!$B$4:$C$10000,2,1)</f>
        <v>0.25</v>
      </c>
    </row>
    <row r="1635" spans="1:14">
      <c r="A1635" s="1">
        <v>42542</v>
      </c>
      <c r="B1635">
        <f>IFERROR(VLOOKUP($A1635,'BTC-Web'!$A$2:$H$10000,2,0),"")</f>
        <v>735.88299600000005</v>
      </c>
      <c r="C1635">
        <f>VLOOKUP(A1635,H_SPBTFDUE!$B$2:$C$5828,2,0)</f>
        <v>4.7433552226400879</v>
      </c>
      <c r="D1635" s="2">
        <f>D1634*(1-D$1+IF(AND(WEEKDAY($A1635)&lt;&gt;1,WEEKDAY($A1635)&lt;&gt;7),-VLOOKUP($A1635,ETF_OP_Fee!$G$5:$H$14,2,1),0))^($A1635-$A1634)*(1+2*(C1635/C1634-1))+IFERROR(VLOOKUP(A1635,BITXeom!$C$9:$D$100,2,0),0)</f>
        <v>0.86186006551139849</v>
      </c>
      <c r="F1635" s="2">
        <f>F1634*(1-F$1+IF(AND(WEEKDAY($A1635)&lt;&gt;1,WEEKDAY($A1635)&lt;&gt;7),-VLOOKUP($A1635,ETF_OP_Fee!$I$5:$J$14,2,1),0))^($A1635-$A1634)*(1+1*(B1635/B1634-1))</f>
        <v>0.50329930793894939</v>
      </c>
      <c r="G1635" s="9" t="str">
        <f>IFERROR(VLOOKUP(A1635,'BITO-IV'!$A$1:$J$10000,4,0),"")</f>
        <v/>
      </c>
      <c r="I1635">
        <f>ROW()</f>
        <v>1635</v>
      </c>
      <c r="J1635" t="str">
        <f t="shared" si="20"/>
        <v/>
      </c>
      <c r="K1635" t="str">
        <f t="shared" si="19"/>
        <v/>
      </c>
      <c r="M1635" t="str">
        <f t="shared" si="21"/>
        <v/>
      </c>
      <c r="N1635">
        <f>VLOOKUP(A1635,Tbills!$B$4:$C$10000,2,1)</f>
        <v>0.25</v>
      </c>
    </row>
    <row r="1636" spans="1:14">
      <c r="A1636" s="1">
        <v>42543</v>
      </c>
      <c r="B1636">
        <f>IFERROR(VLOOKUP($A1636,'BTC-Web'!$A$2:$H$10000,2,0),"")</f>
        <v>665.91497800000002</v>
      </c>
      <c r="C1636">
        <f>VLOOKUP(A1636,H_SPBTFDUE!$B$2:$C$5828,2,0)</f>
        <v>4.2409587448166839</v>
      </c>
      <c r="D1636" s="2">
        <f>D1635*(1-D$1+IF(AND(WEEKDAY($A1636)&lt;&gt;1,WEEKDAY($A1636)&lt;&gt;7),-VLOOKUP($A1636,ETF_OP_Fee!$G$5:$H$14,2,1),0))^($A1636-$A1635)*(1+2*(C1636/C1635-1))+IFERROR(VLOOKUP(A1636,BITXeom!$C$9:$D$100,2,0),0)</f>
        <v>0.67920983425091763</v>
      </c>
      <c r="F1636" s="2">
        <f>F1635*(1-F$1+IF(AND(WEEKDAY($A1636)&lt;&gt;1,WEEKDAY($A1636)&lt;&gt;7),-VLOOKUP($A1636,ETF_OP_Fee!$I$5:$J$14,2,1),0))^($A1636-$A1635)*(1+1*(B1636/B1635-1))</f>
        <v>0.45543357598254303</v>
      </c>
      <c r="G1636" s="9" t="str">
        <f>IFERROR(VLOOKUP(A1636,'BITO-IV'!$A$1:$J$10000,4,0),"")</f>
        <v/>
      </c>
      <c r="I1636">
        <f>ROW()</f>
        <v>1636</v>
      </c>
      <c r="J1636" t="str">
        <f t="shared" si="20"/>
        <v/>
      </c>
      <c r="K1636" t="str">
        <f t="shared" si="19"/>
        <v/>
      </c>
      <c r="M1636" t="str">
        <f t="shared" si="21"/>
        <v/>
      </c>
      <c r="N1636">
        <f>VLOOKUP(A1636,Tbills!$B$4:$C$10000,2,1)</f>
        <v>0.25</v>
      </c>
    </row>
    <row r="1637" spans="1:14">
      <c r="A1637" s="1">
        <v>42544</v>
      </c>
      <c r="B1637">
        <f>IFERROR(VLOOKUP($A1637,'BTC-Web'!$A$2:$H$10000,2,0),"")</f>
        <v>597.442993</v>
      </c>
      <c r="C1637">
        <f>VLOOKUP(A1637,H_SPBTFDUE!$B$2:$C$5828,2,0)</f>
        <v>4.4387057142984974</v>
      </c>
      <c r="D1637" s="2">
        <f>D1636*(1-D$1+IF(AND(WEEKDAY($A1637)&lt;&gt;1,WEEKDAY($A1637)&lt;&gt;7),-VLOOKUP($A1637,ETF_OP_Fee!$G$5:$H$14,2,1),0))^($A1637-$A1636)*(1+2*(C1637/C1636-1))+IFERROR(VLOOKUP(A1637,BITXeom!$C$9:$D$100,2,0),0)</f>
        <v>0.74246158515955973</v>
      </c>
      <c r="F1637" s="2">
        <f>F1636*(1-F$1+IF(AND(WEEKDAY($A1637)&lt;&gt;1,WEEKDAY($A1637)&lt;&gt;7),-VLOOKUP($A1637,ETF_OP_Fee!$I$5:$J$14,2,1),0))^($A1637-$A1636)*(1+1*(B1637/B1636-1))</f>
        <v>0.40859347784104355</v>
      </c>
      <c r="G1637" s="9" t="str">
        <f>IFERROR(VLOOKUP(A1637,'BITO-IV'!$A$1:$J$10000,4,0),"")</f>
        <v/>
      </c>
      <c r="I1637">
        <f>ROW()</f>
        <v>1637</v>
      </c>
      <c r="J1637" t="str">
        <f t="shared" si="20"/>
        <v/>
      </c>
      <c r="K1637" t="str">
        <f t="shared" si="19"/>
        <v/>
      </c>
      <c r="M1637" t="str">
        <f t="shared" si="21"/>
        <v/>
      </c>
      <c r="N1637">
        <f>VLOOKUP(A1637,Tbills!$B$4:$C$10000,2,1)</f>
        <v>0.25</v>
      </c>
    </row>
    <row r="1638" spans="1:14">
      <c r="A1638" s="1">
        <v>42545</v>
      </c>
      <c r="B1638">
        <f>IFERROR(VLOOKUP($A1638,'BTC-Web'!$A$2:$H$10000,2,0),"")</f>
        <v>625.57501200000002</v>
      </c>
      <c r="C1638">
        <f>VLOOKUP(A1638,H_SPBTFDUE!$B$2:$C$5828,2,0)</f>
        <v>4.7321664834625414</v>
      </c>
      <c r="D1638" s="2">
        <f>D1637*(1-D$1+IF(AND(WEEKDAY($A1638)&lt;&gt;1,WEEKDAY($A1638)&lt;&gt;7),-VLOOKUP($A1638,ETF_OP_Fee!$G$5:$H$14,2,1),0))^($A1638-$A1637)*(1+2*(C1638/C1637-1))+IFERROR(VLOOKUP(A1638,BITXeom!$C$9:$D$100,2,0),0)</f>
        <v>0.8405356703458583</v>
      </c>
      <c r="F1638" s="2">
        <f>F1637*(1-F$1+IF(AND(WEEKDAY($A1638)&lt;&gt;1,WEEKDAY($A1638)&lt;&gt;7),-VLOOKUP($A1638,ETF_OP_Fee!$I$5:$J$14,2,1),0))^($A1638-$A1637)*(1+1*(B1638/B1637-1))</f>
        <v>0.42782193454902079</v>
      </c>
      <c r="G1638" s="9" t="str">
        <f>IFERROR(VLOOKUP(A1638,'BITO-IV'!$A$1:$J$10000,4,0),"")</f>
        <v/>
      </c>
      <c r="I1638">
        <f>ROW()</f>
        <v>1638</v>
      </c>
      <c r="J1638" t="str">
        <f t="shared" si="20"/>
        <v/>
      </c>
      <c r="K1638" t="str">
        <f t="shared" si="19"/>
        <v/>
      </c>
      <c r="M1638" t="str">
        <f t="shared" si="21"/>
        <v/>
      </c>
      <c r="N1638">
        <f>VLOOKUP(A1638,Tbills!$B$4:$C$10000,2,1)</f>
        <v>0.25</v>
      </c>
    </row>
    <row r="1639" spans="1:14">
      <c r="A1639" s="1">
        <v>42548</v>
      </c>
      <c r="B1639">
        <f>IFERROR(VLOOKUP($A1639,'BTC-Web'!$A$2:$H$10000,2,0),"")</f>
        <v>629.34899900000005</v>
      </c>
      <c r="C1639">
        <f>VLOOKUP(A1639,H_SPBTFDUE!$B$2:$C$5828,2,0)</f>
        <v>4.6603488581200043</v>
      </c>
      <c r="D1639" s="2">
        <f>D1638*(1-D$1+IF(AND(WEEKDAY($A1639)&lt;&gt;1,WEEKDAY($A1639)&lt;&gt;7),-VLOOKUP($A1639,ETF_OP_Fee!$G$5:$H$14,2,1),0))^($A1639-$A1638)*(1+2*(C1639/C1638-1))+IFERROR(VLOOKUP(A1639,BITXeom!$C$9:$D$100,2,0),0)</f>
        <v>0.81473156253631185</v>
      </c>
      <c r="F1639" s="2">
        <f>F1638*(1-F$1+IF(AND(WEEKDAY($A1639)&lt;&gt;1,WEEKDAY($A1639)&lt;&gt;7),-VLOOKUP($A1639,ETF_OP_Fee!$I$5:$J$14,2,1),0))^($A1639-$A1638)*(1+1*(B1639/B1638-1))</f>
        <v>0.43036930514399419</v>
      </c>
      <c r="G1639" s="9" t="str">
        <f>IFERROR(VLOOKUP(A1639,'BITO-IV'!$A$1:$J$10000,4,0),"")</f>
        <v/>
      </c>
      <c r="I1639">
        <f>ROW()</f>
        <v>1639</v>
      </c>
      <c r="J1639" t="str">
        <f t="shared" si="20"/>
        <v/>
      </c>
      <c r="K1639" t="str">
        <f t="shared" si="19"/>
        <v/>
      </c>
      <c r="M1639" t="str">
        <f t="shared" si="21"/>
        <v/>
      </c>
      <c r="N1639">
        <f>VLOOKUP(A1639,Tbills!$B$4:$C$10000,2,1)</f>
        <v>0.25</v>
      </c>
    </row>
    <row r="1640" spans="1:14">
      <c r="A1640" s="1">
        <v>42549</v>
      </c>
      <c r="B1640">
        <f>IFERROR(VLOOKUP($A1640,'BTC-Web'!$A$2:$H$10000,2,0),"")</f>
        <v>658.10199</v>
      </c>
      <c r="C1640">
        <f>VLOOKUP(A1640,H_SPBTFDUE!$B$2:$C$5828,2,0)</f>
        <v>4.6009926974294242</v>
      </c>
      <c r="D1640" s="2">
        <f>D1639*(1-D$1+IF(AND(WEEKDAY($A1640)&lt;&gt;1,WEEKDAY($A1640)&lt;&gt;7),-VLOOKUP($A1640,ETF_OP_Fee!$G$5:$H$14,2,1),0))^($A1640-$A1639)*(1+2*(C1640/C1639-1))+IFERROR(VLOOKUP(A1640,BITXeom!$C$9:$D$100,2,0),0)</f>
        <v>0.79388341092091419</v>
      </c>
      <c r="F1640" s="2">
        <f>F1639*(1-F$1+IF(AND(WEEKDAY($A1640)&lt;&gt;1,WEEKDAY($A1640)&lt;&gt;7),-VLOOKUP($A1640,ETF_OP_Fee!$I$5:$J$14,2,1),0))^($A1640-$A1639)*(1+1*(B1640/B1639-1))</f>
        <v>0.45001982197677071</v>
      </c>
      <c r="G1640" s="9" t="str">
        <f>IFERROR(VLOOKUP(A1640,'BITO-IV'!$A$1:$J$10000,4,0),"")</f>
        <v/>
      </c>
      <c r="I1640">
        <f>ROW()</f>
        <v>1640</v>
      </c>
      <c r="J1640" t="str">
        <f t="shared" si="20"/>
        <v/>
      </c>
      <c r="K1640" t="str">
        <f t="shared" ref="K1640:K1703" si="22">IF($A1640&gt;=$J$2,F1640*K$4,"")</f>
        <v/>
      </c>
      <c r="M1640" t="str">
        <f t="shared" si="21"/>
        <v/>
      </c>
      <c r="N1640">
        <f>VLOOKUP(A1640,Tbills!$B$4:$C$10000,2,1)</f>
        <v>0.25</v>
      </c>
    </row>
    <row r="1641" spans="1:14">
      <c r="A1641" s="1">
        <v>42550</v>
      </c>
      <c r="B1641">
        <f>IFERROR(VLOOKUP($A1641,'BTC-Web'!$A$2:$H$10000,2,0),"")</f>
        <v>644.12200900000005</v>
      </c>
      <c r="C1641">
        <f>VLOOKUP(A1641,H_SPBTFDUE!$B$2:$C$5828,2,0)</f>
        <v>4.5499205735974426</v>
      </c>
      <c r="D1641" s="2">
        <f>D1640*(1-D$1+IF(AND(WEEKDAY($A1641)&lt;&gt;1,WEEKDAY($A1641)&lt;&gt;7),-VLOOKUP($A1641,ETF_OP_Fee!$G$5:$H$14,2,1),0))^($A1641-$A1640)*(1+2*(C1641/C1640-1))+IFERROR(VLOOKUP(A1641,BITXeom!$C$9:$D$100,2,0),0)</f>
        <v>0.77616630487213734</v>
      </c>
      <c r="F1641" s="2">
        <f>F1640*(1-F$1+IF(AND(WEEKDAY($A1641)&lt;&gt;1,WEEKDAY($A1641)&lt;&gt;7),-VLOOKUP($A1641,ETF_OP_Fee!$I$5:$J$14,2,1),0))^($A1641-$A1640)*(1+1*(B1641/B1640-1))</f>
        <v>0.44044864128195771</v>
      </c>
      <c r="G1641" s="9" t="str">
        <f>IFERROR(VLOOKUP(A1641,'BITO-IV'!$A$1:$J$10000,4,0),"")</f>
        <v/>
      </c>
      <c r="I1641">
        <f>ROW()</f>
        <v>1641</v>
      </c>
      <c r="J1641" t="str">
        <f t="shared" ref="J1641:J1704" si="23">IF($A1641&gt;=$J$2,B1641*J$4,"")</f>
        <v/>
      </c>
      <c r="K1641" t="str">
        <f t="shared" si="22"/>
        <v/>
      </c>
      <c r="M1641" t="str">
        <f t="shared" ref="M1641:M1704" si="24">IF($A1641&gt;=$J$2,D1641*M$4,"")</f>
        <v/>
      </c>
      <c r="N1641">
        <f>VLOOKUP(A1641,Tbills!$B$4:$C$10000,2,1)</f>
        <v>0.25</v>
      </c>
    </row>
    <row r="1642" spans="1:14">
      <c r="A1642" s="1">
        <v>42551</v>
      </c>
      <c r="B1642">
        <f>IFERROR(VLOOKUP($A1642,'BTC-Web'!$A$2:$H$10000,2,0),"")</f>
        <v>640.591003</v>
      </c>
      <c r="C1642">
        <f>VLOOKUP(A1642,H_SPBTFDUE!$B$2:$C$5828,2,0)</f>
        <v>4.7872456528959955</v>
      </c>
      <c r="D1642" s="2">
        <f>D1641*(1-D$1+IF(AND(WEEKDAY($A1642)&lt;&gt;1,WEEKDAY($A1642)&lt;&gt;7),-VLOOKUP($A1642,ETF_OP_Fee!$G$5:$H$14,2,1),0))^($A1642-$A1641)*(1+2*(C1642/C1641-1))+IFERROR(VLOOKUP(A1642,BITXeom!$C$9:$D$100,2,0),0)</f>
        <v>0.85703423890594677</v>
      </c>
      <c r="F1642" s="2">
        <f>F1641*(1-F$1+IF(AND(WEEKDAY($A1642)&lt;&gt;1,WEEKDAY($A1642)&lt;&gt;7),-VLOOKUP($A1642,ETF_OP_Fee!$I$5:$J$14,2,1),0))^($A1642-$A1641)*(1+1*(B1642/B1641-1))</f>
        <v>0.43802274939090086</v>
      </c>
      <c r="G1642" s="9" t="str">
        <f>IFERROR(VLOOKUP(A1642,'BITO-IV'!$A$1:$J$10000,4,0),"")</f>
        <v/>
      </c>
      <c r="I1642">
        <f>ROW()</f>
        <v>1642</v>
      </c>
      <c r="J1642" t="str">
        <f t="shared" si="23"/>
        <v/>
      </c>
      <c r="K1642" t="str">
        <f t="shared" si="22"/>
        <v/>
      </c>
      <c r="M1642" t="str">
        <f t="shared" si="24"/>
        <v/>
      </c>
      <c r="N1642">
        <f>VLOOKUP(A1642,Tbills!$B$4:$C$10000,2,1)</f>
        <v>0.22999999999999998</v>
      </c>
    </row>
    <row r="1643" spans="1:14">
      <c r="A1643" s="1">
        <v>42552</v>
      </c>
      <c r="B1643">
        <f>IFERROR(VLOOKUP($A1643,'BTC-Web'!$A$2:$H$10000,2,0),"")</f>
        <v>672.51501499999995</v>
      </c>
      <c r="C1643">
        <f>VLOOKUP(A1643,H_SPBTFDUE!$B$2:$C$5828,2,0)</f>
        <v>4.8077590482157184</v>
      </c>
      <c r="D1643" s="2">
        <f>D1642*(1-D$1+IF(AND(WEEKDAY($A1643)&lt;&gt;1,WEEKDAY($A1643)&lt;&gt;7),-VLOOKUP($A1643,ETF_OP_Fee!$G$5:$H$14,2,1),0))^($A1643-$A1642)*(1+2*(C1643/C1642-1))+IFERROR(VLOOKUP(A1643,BITXeom!$C$9:$D$100,2,0),0)</f>
        <v>0.86427602437505247</v>
      </c>
      <c r="F1643" s="2">
        <f>F1642*(1-F$1+IF(AND(WEEKDAY($A1643)&lt;&gt;1,WEEKDAY($A1643)&lt;&gt;7),-VLOOKUP($A1643,ETF_OP_Fee!$I$5:$J$14,2,1),0))^($A1643-$A1642)*(1+1*(B1643/B1642-1))</f>
        <v>0.45983975333414218</v>
      </c>
      <c r="G1643" s="9" t="str">
        <f>IFERROR(VLOOKUP(A1643,'BITO-IV'!$A$1:$J$10000,4,0),"")</f>
        <v/>
      </c>
      <c r="I1643">
        <f>ROW()</f>
        <v>1643</v>
      </c>
      <c r="J1643" t="str">
        <f t="shared" si="23"/>
        <v/>
      </c>
      <c r="K1643" t="str">
        <f t="shared" si="22"/>
        <v/>
      </c>
      <c r="M1643" t="str">
        <f t="shared" si="24"/>
        <v/>
      </c>
      <c r="N1643">
        <f>VLOOKUP(A1643,Tbills!$B$4:$C$10000,2,1)</f>
        <v>0.22999999999999998</v>
      </c>
    </row>
    <row r="1644" spans="1:14">
      <c r="A1644" s="1">
        <v>42556</v>
      </c>
      <c r="B1644">
        <f>IFERROR(VLOOKUP($A1644,'BTC-Web'!$A$2:$H$10000,2,0),"")</f>
        <v>683.20898399999999</v>
      </c>
      <c r="C1644">
        <f>VLOOKUP(A1644,H_SPBTFDUE!$B$2:$C$5828,2,0)</f>
        <v>4.7669314458996039</v>
      </c>
      <c r="D1644" s="2">
        <f>D1643*(1-D$1+IF(AND(WEEKDAY($A1644)&lt;&gt;1,WEEKDAY($A1644)&lt;&gt;7),-VLOOKUP($A1644,ETF_OP_Fee!$G$5:$H$14,2,1),0))^($A1644-$A1643)*(1+2*(C1644/C1643-1))+IFERROR(VLOOKUP(A1644,BITXeom!$C$9:$D$100,2,0),0)</f>
        <v>0.84919217891295284</v>
      </c>
      <c r="F1644" s="2">
        <f>F1643*(1-F$1+IF(AND(WEEKDAY($A1644)&lt;&gt;1,WEEKDAY($A1644)&lt;&gt;7),-VLOOKUP($A1644,ETF_OP_Fee!$I$5:$J$14,2,1),0))^($A1644-$A1643)*(1+1*(B1644/B1643-1))</f>
        <v>0.46710324258598457</v>
      </c>
      <c r="G1644" s="9" t="str">
        <f>IFERROR(VLOOKUP(A1644,'BITO-IV'!$A$1:$J$10000,4,0),"")</f>
        <v/>
      </c>
      <c r="I1644">
        <f>ROW()</f>
        <v>1644</v>
      </c>
      <c r="J1644" t="str">
        <f t="shared" si="23"/>
        <v/>
      </c>
      <c r="K1644" t="str">
        <f t="shared" si="22"/>
        <v/>
      </c>
      <c r="M1644" t="str">
        <f t="shared" si="24"/>
        <v/>
      </c>
      <c r="N1644">
        <f>VLOOKUP(A1644,Tbills!$B$4:$C$10000,2,1)</f>
        <v>0.22999999999999998</v>
      </c>
    </row>
    <row r="1645" spans="1:14">
      <c r="A1645" s="1">
        <v>42557</v>
      </c>
      <c r="B1645">
        <f>IFERROR(VLOOKUP($A1645,'BTC-Web'!$A$2:$H$10000,2,0),"")</f>
        <v>670.41803000000004</v>
      </c>
      <c r="C1645">
        <f>VLOOKUP(A1645,H_SPBTFDUE!$B$2:$C$5828,2,0)</f>
        <v>4.8140620782059003</v>
      </c>
      <c r="D1645" s="2">
        <f>D1644*(1-D$1+IF(AND(WEEKDAY($A1645)&lt;&gt;1,WEEKDAY($A1645)&lt;&gt;7),-VLOOKUP($A1645,ETF_OP_Fee!$G$5:$H$14,2,1),0))^($A1645-$A1644)*(1+2*(C1645/C1644-1))+IFERROR(VLOOKUP(A1645,BITXeom!$C$9:$D$100,2,0),0)</f>
        <v>0.865880892001196</v>
      </c>
      <c r="F1645" s="2">
        <f>F1644*(1-F$1+IF(AND(WEEKDAY($A1645)&lt;&gt;1,WEEKDAY($A1645)&lt;&gt;7),-VLOOKUP($A1645,ETF_OP_Fee!$I$5:$J$14,2,1),0))^($A1645-$A1644)*(1+1*(B1645/B1644-1))</f>
        <v>0.4583462636466239</v>
      </c>
      <c r="G1645" s="9" t="str">
        <f>IFERROR(VLOOKUP(A1645,'BITO-IV'!$A$1:$J$10000,4,0),"")</f>
        <v/>
      </c>
      <c r="I1645">
        <f>ROW()</f>
        <v>1645</v>
      </c>
      <c r="J1645" t="str">
        <f t="shared" si="23"/>
        <v/>
      </c>
      <c r="K1645" t="str">
        <f t="shared" si="22"/>
        <v/>
      </c>
      <c r="M1645" t="str">
        <f t="shared" si="24"/>
        <v/>
      </c>
      <c r="N1645">
        <f>VLOOKUP(A1645,Tbills!$B$4:$C$10000,2,1)</f>
        <v>0.22999999999999998</v>
      </c>
    </row>
    <row r="1646" spans="1:14">
      <c r="A1646" s="1">
        <v>42558</v>
      </c>
      <c r="B1646">
        <f>IFERROR(VLOOKUP($A1646,'BTC-Web'!$A$2:$H$10000,2,0),"")</f>
        <v>678.09002699999996</v>
      </c>
      <c r="C1646">
        <f>VLOOKUP(A1646,H_SPBTFDUE!$B$2:$C$5828,2,0)</f>
        <v>4.5522026594990166</v>
      </c>
      <c r="D1646" s="2">
        <f>D1645*(1-D$1+IF(AND(WEEKDAY($A1646)&lt;&gt;1,WEEKDAY($A1646)&lt;&gt;7),-VLOOKUP($A1646,ETF_OP_Fee!$G$5:$H$14,2,1),0))^($A1646-$A1645)*(1+2*(C1646/C1645-1))+IFERROR(VLOOKUP(A1646,BITXeom!$C$9:$D$100,2,0),0)</f>
        <v>0.77159027744171749</v>
      </c>
      <c r="F1646" s="2">
        <f>F1645*(1-F$1+IF(AND(WEEKDAY($A1646)&lt;&gt;1,WEEKDAY($A1646)&lt;&gt;7),-VLOOKUP($A1646,ETF_OP_Fee!$I$5:$J$14,2,1),0))^($A1646-$A1645)*(1+1*(B1646/B1645-1))</f>
        <v>0.46357932971407606</v>
      </c>
      <c r="G1646" s="9" t="str">
        <f>IFERROR(VLOOKUP(A1646,'BITO-IV'!$A$1:$J$10000,4,0),"")</f>
        <v/>
      </c>
      <c r="I1646">
        <f>ROW()</f>
        <v>1646</v>
      </c>
      <c r="J1646" t="str">
        <f t="shared" si="23"/>
        <v/>
      </c>
      <c r="K1646" t="str">
        <f t="shared" si="22"/>
        <v/>
      </c>
      <c r="M1646" t="str">
        <f t="shared" si="24"/>
        <v/>
      </c>
      <c r="N1646">
        <f>VLOOKUP(A1646,Tbills!$B$4:$C$10000,2,1)</f>
        <v>0.25</v>
      </c>
    </row>
    <row r="1647" spans="1:14">
      <c r="A1647" s="1">
        <v>42559</v>
      </c>
      <c r="B1647">
        <f>IFERROR(VLOOKUP($A1647,'BTC-Web'!$A$2:$H$10000,2,0),"")</f>
        <v>640.68798800000002</v>
      </c>
      <c r="C1647">
        <f>VLOOKUP(A1647,H_SPBTFDUE!$B$2:$C$5828,2,0)</f>
        <v>4.7361975948582113</v>
      </c>
      <c r="D1647" s="2">
        <f>D1646*(1-D$1+IF(AND(WEEKDAY($A1647)&lt;&gt;1,WEEKDAY($A1647)&lt;&gt;7),-VLOOKUP($A1647,ETF_OP_Fee!$G$5:$H$14,2,1),0))^($A1647-$A1646)*(1+2*(C1647/C1646-1))+IFERROR(VLOOKUP(A1647,BITXeom!$C$9:$D$100,2,0),0)</f>
        <v>0.83386451767832237</v>
      </c>
      <c r="F1647" s="2">
        <f>F1646*(1-F$1+IF(AND(WEEKDAY($A1647)&lt;&gt;1,WEEKDAY($A1647)&lt;&gt;7),-VLOOKUP($A1647,ETF_OP_Fee!$I$5:$J$14,2,1),0))^($A1647-$A1646)*(1+1*(B1647/B1646-1))</f>
        <v>0.43799785547242515</v>
      </c>
      <c r="G1647" s="9" t="str">
        <f>IFERROR(VLOOKUP(A1647,'BITO-IV'!$A$1:$J$10000,4,0),"")</f>
        <v/>
      </c>
      <c r="I1647">
        <f>ROW()</f>
        <v>1647</v>
      </c>
      <c r="J1647" t="str">
        <f t="shared" si="23"/>
        <v/>
      </c>
      <c r="K1647" t="str">
        <f t="shared" si="22"/>
        <v/>
      </c>
      <c r="M1647" t="str">
        <f t="shared" si="24"/>
        <v/>
      </c>
      <c r="N1647">
        <f>VLOOKUP(A1647,Tbills!$B$4:$C$10000,2,1)</f>
        <v>0.25</v>
      </c>
    </row>
    <row r="1648" spans="1:14">
      <c r="A1648" s="1">
        <v>42562</v>
      </c>
      <c r="B1648">
        <f>IFERROR(VLOOKUP($A1648,'BTC-Web'!$A$2:$H$10000,2,0),"")</f>
        <v>648.48400900000001</v>
      </c>
      <c r="C1648">
        <f>VLOOKUP(A1648,H_SPBTFDUE!$B$2:$C$5828,2,0)</f>
        <v>4.6016341354426702</v>
      </c>
      <c r="D1648" s="2">
        <f>D1647*(1-D$1+IF(AND(WEEKDAY($A1648)&lt;&gt;1,WEEKDAY($A1648)&lt;&gt;7),-VLOOKUP($A1648,ETF_OP_Fee!$G$5:$H$14,2,1),0))^($A1648-$A1647)*(1+2*(C1648/C1647-1))+IFERROR(VLOOKUP(A1648,BITXeom!$C$9:$D$100,2,0),0)</f>
        <v>0.78620032804278606</v>
      </c>
      <c r="F1648" s="2">
        <f>F1647*(1-F$1+IF(AND(WEEKDAY($A1648)&lt;&gt;1,WEEKDAY($A1648)&lt;&gt;7),-VLOOKUP($A1648,ETF_OP_Fee!$I$5:$J$14,2,1),0))^($A1648-$A1647)*(1+1*(B1648/B1647-1))</f>
        <v>0.44329288686909651</v>
      </c>
      <c r="G1648" s="9" t="str">
        <f>IFERROR(VLOOKUP(A1648,'BITO-IV'!$A$1:$J$10000,4,0),"")</f>
        <v/>
      </c>
      <c r="I1648">
        <f>ROW()</f>
        <v>1648</v>
      </c>
      <c r="J1648" t="str">
        <f t="shared" si="23"/>
        <v/>
      </c>
      <c r="K1648" t="str">
        <f t="shared" si="22"/>
        <v/>
      </c>
      <c r="M1648" t="str">
        <f t="shared" si="24"/>
        <v/>
      </c>
      <c r="N1648">
        <f>VLOOKUP(A1648,Tbills!$B$4:$C$10000,2,1)</f>
        <v>0.25</v>
      </c>
    </row>
    <row r="1649" spans="1:14">
      <c r="A1649" s="1">
        <v>42563</v>
      </c>
      <c r="B1649">
        <f>IFERROR(VLOOKUP($A1649,'BTC-Web'!$A$2:$H$10000,2,0),"")</f>
        <v>648.28301999999996</v>
      </c>
      <c r="C1649">
        <f>VLOOKUP(A1649,H_SPBTFDUE!$B$2:$C$5828,2,0)</f>
        <v>4.7211481481012534</v>
      </c>
      <c r="D1649" s="2">
        <f>D1648*(1-D$1+IF(AND(WEEKDAY($A1649)&lt;&gt;1,WEEKDAY($A1649)&lt;&gt;7),-VLOOKUP($A1649,ETF_OP_Fee!$G$5:$H$14,2,1),0))^($A1649-$A1648)*(1+2*(C1649/C1648-1))+IFERROR(VLOOKUP(A1649,BITXeom!$C$9:$D$100,2,0),0)</f>
        <v>0.82694027971512851</v>
      </c>
      <c r="F1649" s="2">
        <f>F1648*(1-F$1+IF(AND(WEEKDAY($A1649)&lt;&gt;1,WEEKDAY($A1649)&lt;&gt;7),-VLOOKUP($A1649,ETF_OP_Fee!$I$5:$J$14,2,1),0))^($A1649-$A1648)*(1+1*(B1649/B1648-1))</f>
        <v>0.44314395994624206</v>
      </c>
      <c r="G1649" s="9" t="str">
        <f>IFERROR(VLOOKUP(A1649,'BITO-IV'!$A$1:$J$10000,4,0),"")</f>
        <v/>
      </c>
      <c r="I1649">
        <f>ROW()</f>
        <v>1649</v>
      </c>
      <c r="J1649" t="str">
        <f t="shared" si="23"/>
        <v/>
      </c>
      <c r="K1649" t="str">
        <f t="shared" si="22"/>
        <v/>
      </c>
      <c r="M1649" t="str">
        <f t="shared" si="24"/>
        <v/>
      </c>
      <c r="N1649">
        <f>VLOOKUP(A1649,Tbills!$B$4:$C$10000,2,1)</f>
        <v>0.25</v>
      </c>
    </row>
    <row r="1650" spans="1:14">
      <c r="A1650" s="1">
        <v>42564</v>
      </c>
      <c r="B1650">
        <f>IFERROR(VLOOKUP($A1650,'BTC-Web'!$A$2:$H$10000,2,0),"")</f>
        <v>664.79699700000003</v>
      </c>
      <c r="C1650">
        <f>VLOOKUP(A1650,H_SPBTFDUE!$B$2:$C$5828,2,0)</f>
        <v>4.6489983846013487</v>
      </c>
      <c r="D1650" s="2">
        <f>D1649*(1-D$1+IF(AND(WEEKDAY($A1650)&lt;&gt;1,WEEKDAY($A1650)&lt;&gt;7),-VLOOKUP($A1650,ETF_OP_Fee!$G$5:$H$14,2,1),0))^($A1650-$A1649)*(1+2*(C1650/C1649-1))+IFERROR(VLOOKUP(A1650,BITXeom!$C$9:$D$100,2,0),0)</f>
        <v>0.80156972358310941</v>
      </c>
      <c r="F1650" s="2">
        <f>F1649*(1-F$1+IF(AND(WEEKDAY($A1650)&lt;&gt;1,WEEKDAY($A1650)&lt;&gt;7),-VLOOKUP($A1650,ETF_OP_Fee!$I$5:$J$14,2,1),0))^($A1650-$A1649)*(1+1*(B1650/B1649-1))</f>
        <v>0.4544205185561962</v>
      </c>
      <c r="G1650" s="9" t="str">
        <f>IFERROR(VLOOKUP(A1650,'BITO-IV'!$A$1:$J$10000,4,0),"")</f>
        <v/>
      </c>
      <c r="I1650">
        <f>ROW()</f>
        <v>1650</v>
      </c>
      <c r="J1650" t="str">
        <f t="shared" si="23"/>
        <v/>
      </c>
      <c r="K1650" t="str">
        <f t="shared" si="22"/>
        <v/>
      </c>
      <c r="M1650" t="str">
        <f t="shared" si="24"/>
        <v/>
      </c>
      <c r="N1650">
        <f>VLOOKUP(A1650,Tbills!$B$4:$C$10000,2,1)</f>
        <v>0.25</v>
      </c>
    </row>
    <row r="1651" spans="1:14">
      <c r="A1651" s="1">
        <v>42565</v>
      </c>
      <c r="B1651">
        <f>IFERROR(VLOOKUP($A1651,'BTC-Web'!$A$2:$H$10000,2,0),"")</f>
        <v>652.92297399999995</v>
      </c>
      <c r="C1651">
        <f>VLOOKUP(A1651,H_SPBTFDUE!$B$2:$C$5828,2,0)</f>
        <v>4.6741323500353902</v>
      </c>
      <c r="D1651" s="2">
        <f>D1650*(1-D$1+IF(AND(WEEKDAY($A1651)&lt;&gt;1,WEEKDAY($A1651)&lt;&gt;7),-VLOOKUP($A1651,ETF_OP_Fee!$G$5:$H$14,2,1),0))^($A1651-$A1650)*(1+2*(C1651/C1650-1))+IFERROR(VLOOKUP(A1651,BITXeom!$C$9:$D$100,2,0),0)</f>
        <v>0.81014024337986146</v>
      </c>
      <c r="F1651" s="2">
        <f>F1650*(1-F$1+IF(AND(WEEKDAY($A1651)&lt;&gt;1,WEEKDAY($A1651)&lt;&gt;7),-VLOOKUP($A1651,ETF_OP_Fee!$I$5:$J$14,2,1),0))^($A1651-$A1650)*(1+1*(B1651/B1650-1))</f>
        <v>0.44629244023497883</v>
      </c>
      <c r="G1651" s="9" t="str">
        <f>IFERROR(VLOOKUP(A1651,'BITO-IV'!$A$1:$J$10000,4,0),"")</f>
        <v/>
      </c>
      <c r="I1651">
        <f>ROW()</f>
        <v>1651</v>
      </c>
      <c r="J1651" t="str">
        <f t="shared" si="23"/>
        <v/>
      </c>
      <c r="K1651" t="str">
        <f t="shared" si="22"/>
        <v/>
      </c>
      <c r="M1651" t="str">
        <f t="shared" si="24"/>
        <v/>
      </c>
      <c r="N1651">
        <f>VLOOKUP(A1651,Tbills!$B$4:$C$10000,2,1)</f>
        <v>0.28999999999999998</v>
      </c>
    </row>
    <row r="1652" spans="1:14">
      <c r="A1652" s="1">
        <v>42566</v>
      </c>
      <c r="B1652">
        <f>IFERROR(VLOOKUP($A1652,'BTC-Web'!$A$2:$H$10000,2,0),"")</f>
        <v>659.171021</v>
      </c>
      <c r="C1652">
        <f>VLOOKUP(A1652,H_SPBTFDUE!$B$2:$C$5828,2,0)</f>
        <v>4.7103908219748467</v>
      </c>
      <c r="D1652" s="2">
        <f>D1651*(1-D$1+IF(AND(WEEKDAY($A1652)&lt;&gt;1,WEEKDAY($A1652)&lt;&gt;7),-VLOOKUP($A1652,ETF_OP_Fee!$G$5:$H$14,2,1),0))^($A1652-$A1651)*(1+2*(C1652/C1651-1))+IFERROR(VLOOKUP(A1652,BITXeom!$C$9:$D$100,2,0),0)</f>
        <v>0.82261113565449773</v>
      </c>
      <c r="F1652" s="2">
        <f>F1651*(1-F$1+IF(AND(WEEKDAY($A1652)&lt;&gt;1,WEEKDAY($A1652)&lt;&gt;7),-VLOOKUP($A1652,ETF_OP_Fee!$I$5:$J$14,2,1),0))^($A1652-$A1651)*(1+1*(B1652/B1651-1))</f>
        <v>0.45055144081257625</v>
      </c>
      <c r="G1652" s="9" t="str">
        <f>IFERROR(VLOOKUP(A1652,'BITO-IV'!$A$1:$J$10000,4,0),"")</f>
        <v/>
      </c>
      <c r="I1652">
        <f>ROW()</f>
        <v>1652</v>
      </c>
      <c r="J1652" t="str">
        <f t="shared" si="23"/>
        <v/>
      </c>
      <c r="K1652" t="str">
        <f t="shared" si="22"/>
        <v/>
      </c>
      <c r="M1652" t="str">
        <f t="shared" si="24"/>
        <v/>
      </c>
      <c r="N1652">
        <f>VLOOKUP(A1652,Tbills!$B$4:$C$10000,2,1)</f>
        <v>0.28999999999999998</v>
      </c>
    </row>
    <row r="1653" spans="1:14">
      <c r="A1653" s="1">
        <v>42569</v>
      </c>
      <c r="B1653">
        <f>IFERROR(VLOOKUP($A1653,'BTC-Web'!$A$2:$H$10000,2,0),"")</f>
        <v>679.80902100000003</v>
      </c>
      <c r="C1653">
        <f>VLOOKUP(A1653,H_SPBTFDUE!$B$2:$C$5828,2,0)</f>
        <v>4.779835822551167</v>
      </c>
      <c r="D1653" s="2">
        <f>D1652*(1-D$1+IF(AND(WEEKDAY($A1653)&lt;&gt;1,WEEKDAY($A1653)&lt;&gt;7),-VLOOKUP($A1653,ETF_OP_Fee!$G$5:$H$14,2,1),0))^($A1653-$A1652)*(1+2*(C1653/C1652-1))+IFERROR(VLOOKUP(A1653,BITXeom!$C$9:$D$100,2,0),0)</f>
        <v>0.8465637981436932</v>
      </c>
      <c r="F1653" s="2">
        <f>F1652*(1-F$1+IF(AND(WEEKDAY($A1653)&lt;&gt;1,WEEKDAY($A1653)&lt;&gt;7),-VLOOKUP($A1653,ETF_OP_Fee!$I$5:$J$14,2,1),0))^($A1653-$A1652)*(1+1*(B1653/B1652-1))</f>
        <v>0.46462148523382812</v>
      </c>
      <c r="G1653" s="9" t="str">
        <f>IFERROR(VLOOKUP(A1653,'BITO-IV'!$A$1:$J$10000,4,0),"")</f>
        <v/>
      </c>
      <c r="I1653">
        <f>ROW()</f>
        <v>1653</v>
      </c>
      <c r="J1653" t="str">
        <f t="shared" si="23"/>
        <v/>
      </c>
      <c r="K1653" t="str">
        <f t="shared" si="22"/>
        <v/>
      </c>
      <c r="M1653" t="str">
        <f t="shared" si="24"/>
        <v/>
      </c>
      <c r="N1653">
        <f>VLOOKUP(A1653,Tbills!$B$4:$C$10000,2,1)</f>
        <v>0.28999999999999998</v>
      </c>
    </row>
    <row r="1654" spans="1:14">
      <c r="A1654" s="1">
        <v>42570</v>
      </c>
      <c r="B1654">
        <f>IFERROR(VLOOKUP($A1654,'BTC-Web'!$A$2:$H$10000,2,0),"")</f>
        <v>672.737976</v>
      </c>
      <c r="C1654">
        <f>VLOOKUP(A1654,H_SPBTFDUE!$B$2:$C$5828,2,0)</f>
        <v>4.77759349497817</v>
      </c>
      <c r="D1654" s="2">
        <f>D1653*(1-D$1+IF(AND(WEEKDAY($A1654)&lt;&gt;1,WEEKDAY($A1654)&lt;&gt;7),-VLOOKUP($A1654,ETF_OP_Fee!$G$5:$H$14,2,1),0))^($A1654-$A1653)*(1+2*(C1654/C1653-1))+IFERROR(VLOOKUP(A1654,BITXeom!$C$9:$D$100,2,0),0)</f>
        <v>0.84566871704344937</v>
      </c>
      <c r="F1654" s="2">
        <f>F1653*(1-F$1+IF(AND(WEEKDAY($A1654)&lt;&gt;1,WEEKDAY($A1654)&lt;&gt;7),-VLOOKUP($A1654,ETF_OP_Fee!$I$5:$J$14,2,1),0))^($A1654-$A1653)*(1+1*(B1654/B1653-1))</f>
        <v>0.459776749913622</v>
      </c>
      <c r="G1654" s="9" t="str">
        <f>IFERROR(VLOOKUP(A1654,'BITO-IV'!$A$1:$J$10000,4,0),"")</f>
        <v/>
      </c>
      <c r="I1654">
        <f>ROW()</f>
        <v>1654</v>
      </c>
      <c r="J1654" t="str">
        <f t="shared" si="23"/>
        <v/>
      </c>
      <c r="K1654" t="str">
        <f t="shared" si="22"/>
        <v/>
      </c>
      <c r="M1654" t="str">
        <f t="shared" si="24"/>
        <v/>
      </c>
      <c r="N1654">
        <f>VLOOKUP(A1654,Tbills!$B$4:$C$10000,2,1)</f>
        <v>0.28999999999999998</v>
      </c>
    </row>
    <row r="1655" spans="1:14">
      <c r="A1655" s="1">
        <v>42571</v>
      </c>
      <c r="B1655">
        <f>IFERROR(VLOOKUP($A1655,'BTC-Web'!$A$2:$H$10000,2,0),"")</f>
        <v>672.80602999999996</v>
      </c>
      <c r="C1655">
        <f>VLOOKUP(A1655,H_SPBTFDUE!$B$2:$C$5828,2,0)</f>
        <v>4.7260961461760189</v>
      </c>
      <c r="D1655" s="2">
        <f>D1654*(1-D$1+IF(AND(WEEKDAY($A1655)&lt;&gt;1,WEEKDAY($A1655)&lt;&gt;7),-VLOOKUP($A1655,ETF_OP_Fee!$G$5:$H$14,2,1),0))^($A1655-$A1654)*(1+2*(C1655/C1654-1))+IFERROR(VLOOKUP(A1655,BITXeom!$C$9:$D$100,2,0),0)</f>
        <v>0.82733929572720388</v>
      </c>
      <c r="F1655" s="2">
        <f>F1654*(1-F$1+IF(AND(WEEKDAY($A1655)&lt;&gt;1,WEEKDAY($A1655)&lt;&gt;7),-VLOOKUP($A1655,ETF_OP_Fee!$I$5:$J$14,2,1),0))^($A1655-$A1654)*(1+1*(B1655/B1654-1))</f>
        <v>0.45981129280828359</v>
      </c>
      <c r="G1655" s="9" t="str">
        <f>IFERROR(VLOOKUP(A1655,'BITO-IV'!$A$1:$J$10000,4,0),"")</f>
        <v/>
      </c>
      <c r="I1655">
        <f>ROW()</f>
        <v>1655</v>
      </c>
      <c r="J1655" t="str">
        <f t="shared" si="23"/>
        <v/>
      </c>
      <c r="K1655" t="str">
        <f t="shared" si="22"/>
        <v/>
      </c>
      <c r="M1655" t="str">
        <f t="shared" si="24"/>
        <v/>
      </c>
      <c r="N1655">
        <f>VLOOKUP(A1655,Tbills!$B$4:$C$10000,2,1)</f>
        <v>0.28999999999999998</v>
      </c>
    </row>
    <row r="1656" spans="1:14">
      <c r="A1656" s="1">
        <v>42572</v>
      </c>
      <c r="B1656">
        <f>IFERROR(VLOOKUP($A1656,'BTC-Web'!$A$2:$H$10000,2,0),"")</f>
        <v>665.228027</v>
      </c>
      <c r="C1656">
        <f>VLOOKUP(A1656,H_SPBTFDUE!$B$2:$C$5828,2,0)</f>
        <v>4.7208003726981254</v>
      </c>
      <c r="D1656" s="2">
        <f>D1655*(1-D$1+IF(AND(WEEKDAY($A1656)&lt;&gt;1,WEEKDAY($A1656)&lt;&gt;7),-VLOOKUP($A1656,ETF_OP_Fee!$G$5:$H$14,2,1),0))^($A1656-$A1655)*(1+2*(C1656/C1655-1))+IFERROR(VLOOKUP(A1656,BITXeom!$C$9:$D$100,2,0),0)</f>
        <v>0.82538678464450266</v>
      </c>
      <c r="F1656" s="2">
        <f>F1655*(1-F$1+IF(AND(WEEKDAY($A1656)&lt;&gt;1,WEEKDAY($A1656)&lt;&gt;7),-VLOOKUP($A1656,ETF_OP_Fee!$I$5:$J$14,2,1),0))^($A1656-$A1655)*(1+1*(B1656/B1655-1))</f>
        <v>0.45462047637055297</v>
      </c>
      <c r="G1656" s="9" t="str">
        <f>IFERROR(VLOOKUP(A1656,'BITO-IV'!$A$1:$J$10000,4,0),"")</f>
        <v/>
      </c>
      <c r="I1656">
        <f>ROW()</f>
        <v>1656</v>
      </c>
      <c r="J1656" t="str">
        <f t="shared" si="23"/>
        <v/>
      </c>
      <c r="K1656" t="str">
        <f t="shared" si="22"/>
        <v/>
      </c>
      <c r="M1656" t="str">
        <f t="shared" si="24"/>
        <v/>
      </c>
      <c r="N1656">
        <f>VLOOKUP(A1656,Tbills!$B$4:$C$10000,2,1)</f>
        <v>0.31</v>
      </c>
    </row>
    <row r="1657" spans="1:14">
      <c r="A1657" s="1">
        <v>42573</v>
      </c>
      <c r="B1657">
        <f>IFERROR(VLOOKUP($A1657,'BTC-Web'!$A$2:$H$10000,2,0),"")</f>
        <v>664.92199700000003</v>
      </c>
      <c r="C1657">
        <f>VLOOKUP(A1657,H_SPBTFDUE!$B$2:$C$5828,2,0)</f>
        <v>4.6181096790941236</v>
      </c>
      <c r="D1657" s="2">
        <f>D1656*(1-D$1+IF(AND(WEEKDAY($A1657)&lt;&gt;1,WEEKDAY($A1657)&lt;&gt;7),-VLOOKUP($A1657,ETF_OP_Fee!$G$5:$H$14,2,1),0))^($A1657-$A1656)*(1+2*(C1657/C1656-1))+IFERROR(VLOOKUP(A1657,BITXeom!$C$9:$D$100,2,0),0)</f>
        <v>0.78938372537628065</v>
      </c>
      <c r="F1657" s="2">
        <f>F1656*(1-F$1+IF(AND(WEEKDAY($A1657)&lt;&gt;1,WEEKDAY($A1657)&lt;&gt;7),-VLOOKUP($A1657,ETF_OP_Fee!$I$5:$J$14,2,1),0))^($A1657-$A1656)*(1+1*(B1657/B1656-1))</f>
        <v>0.45439950664846063</v>
      </c>
      <c r="G1657" s="9" t="str">
        <f>IFERROR(VLOOKUP(A1657,'BITO-IV'!$A$1:$J$10000,4,0),"")</f>
        <v/>
      </c>
      <c r="I1657">
        <f>ROW()</f>
        <v>1657</v>
      </c>
      <c r="J1657" t="str">
        <f t="shared" si="23"/>
        <v/>
      </c>
      <c r="K1657" t="str">
        <f t="shared" si="22"/>
        <v/>
      </c>
      <c r="M1657" t="str">
        <f t="shared" si="24"/>
        <v/>
      </c>
      <c r="N1657">
        <f>VLOOKUP(A1657,Tbills!$B$4:$C$10000,2,1)</f>
        <v>0.31</v>
      </c>
    </row>
    <row r="1658" spans="1:14">
      <c r="A1658" s="1">
        <v>42576</v>
      </c>
      <c r="B1658">
        <f>IFERROR(VLOOKUP($A1658,'BTC-Web'!$A$2:$H$10000,2,0),"")</f>
        <v>661.26300000000003</v>
      </c>
      <c r="C1658">
        <f>VLOOKUP(A1658,H_SPBTFDUE!$B$2:$C$5828,2,0)</f>
        <v>4.6422902724511905</v>
      </c>
      <c r="D1658" s="2">
        <f>D1657*(1-D$1+IF(AND(WEEKDAY($A1658)&lt;&gt;1,WEEKDAY($A1658)&lt;&gt;7),-VLOOKUP($A1658,ETF_OP_Fee!$G$5:$H$14,2,1),0))^($A1658-$A1657)*(1+2*(C1658/C1657-1))+IFERROR(VLOOKUP(A1658,BITXeom!$C$9:$D$100,2,0),0)</f>
        <v>0.79736505695345061</v>
      </c>
      <c r="F1658" s="2">
        <f>F1657*(1-F$1+IF(AND(WEEKDAY($A1658)&lt;&gt;1,WEEKDAY($A1658)&lt;&gt;7),-VLOOKUP($A1658,ETF_OP_Fee!$I$5:$J$14,2,1),0))^($A1658-$A1657)*(1+1*(B1658/B1657-1))</f>
        <v>0.45186370880045706</v>
      </c>
      <c r="G1658" s="9" t="str">
        <f>IFERROR(VLOOKUP(A1658,'BITO-IV'!$A$1:$J$10000,4,0),"")</f>
        <v/>
      </c>
      <c r="I1658">
        <f>ROW()</f>
        <v>1658</v>
      </c>
      <c r="J1658" t="str">
        <f t="shared" si="23"/>
        <v/>
      </c>
      <c r="K1658" t="str">
        <f t="shared" si="22"/>
        <v/>
      </c>
      <c r="M1658" t="str">
        <f t="shared" si="24"/>
        <v/>
      </c>
      <c r="N1658">
        <f>VLOOKUP(A1658,Tbills!$B$4:$C$10000,2,1)</f>
        <v>0.31</v>
      </c>
    </row>
    <row r="1659" spans="1:14">
      <c r="A1659" s="1">
        <v>42577</v>
      </c>
      <c r="B1659">
        <f>IFERROR(VLOOKUP($A1659,'BTC-Web'!$A$2:$H$10000,2,0),"")</f>
        <v>654.22601299999997</v>
      </c>
      <c r="C1659">
        <f>VLOOKUP(A1659,H_SPBTFDUE!$B$2:$C$5828,2,0)</f>
        <v>4.6253656726528209</v>
      </c>
      <c r="D1659" s="2">
        <f>D1658*(1-D$1+IF(AND(WEEKDAY($A1659)&lt;&gt;1,WEEKDAY($A1659)&lt;&gt;7),-VLOOKUP($A1659,ETF_OP_Fee!$G$5:$H$14,2,1),0))^($A1659-$A1658)*(1+2*(C1659/C1658-1))+IFERROR(VLOOKUP(A1659,BITXeom!$C$9:$D$100,2,0),0)</f>
        <v>0.79145674439376956</v>
      </c>
      <c r="F1659" s="2">
        <f>F1658*(1-F$1+IF(AND(WEEKDAY($A1659)&lt;&gt;1,WEEKDAY($A1659)&lt;&gt;7),-VLOOKUP($A1659,ETF_OP_Fee!$I$5:$J$14,2,1),0))^($A1659-$A1658)*(1+1*(B1659/B1658-1))</f>
        <v>0.44704345832581344</v>
      </c>
      <c r="G1659" s="9" t="str">
        <f>IFERROR(VLOOKUP(A1659,'BITO-IV'!$A$1:$J$10000,4,0),"")</f>
        <v/>
      </c>
      <c r="I1659">
        <f>ROW()</f>
        <v>1659</v>
      </c>
      <c r="J1659" t="str">
        <f t="shared" si="23"/>
        <v/>
      </c>
      <c r="K1659" t="str">
        <f t="shared" si="22"/>
        <v/>
      </c>
      <c r="M1659" t="str">
        <f t="shared" si="24"/>
        <v/>
      </c>
      <c r="N1659">
        <f>VLOOKUP(A1659,Tbills!$B$4:$C$10000,2,1)</f>
        <v>0.31</v>
      </c>
    </row>
    <row r="1660" spans="1:14">
      <c r="A1660" s="1">
        <v>42578</v>
      </c>
      <c r="B1660">
        <f>IFERROR(VLOOKUP($A1660,'BTC-Web'!$A$2:$H$10000,2,0),"")</f>
        <v>651.62701400000003</v>
      </c>
      <c r="C1660">
        <f>VLOOKUP(A1660,H_SPBTFDUE!$B$2:$C$5828,2,0)</f>
        <v>4.6430824689091033</v>
      </c>
      <c r="D1660" s="2">
        <f>D1659*(1-D$1+IF(AND(WEEKDAY($A1660)&lt;&gt;1,WEEKDAY($A1660)&lt;&gt;7),-VLOOKUP($A1660,ETF_OP_Fee!$G$5:$H$14,2,1),0))^($A1660-$A1659)*(1+2*(C1660/C1659-1))+IFERROR(VLOOKUP(A1660,BITXeom!$C$9:$D$100,2,0),0)</f>
        <v>0.79742481937680054</v>
      </c>
      <c r="F1660" s="2">
        <f>F1659*(1-F$1+IF(AND(WEEKDAY($A1660)&lt;&gt;1,WEEKDAY($A1660)&lt;&gt;7),-VLOOKUP($A1660,ETF_OP_Fee!$I$5:$J$14,2,1),0))^($A1660-$A1659)*(1+1*(B1660/B1659-1))</f>
        <v>0.44525593015615428</v>
      </c>
      <c r="G1660" s="9" t="str">
        <f>IFERROR(VLOOKUP(A1660,'BITO-IV'!$A$1:$J$10000,4,0),"")</f>
        <v/>
      </c>
      <c r="I1660">
        <f>ROW()</f>
        <v>1660</v>
      </c>
      <c r="J1660" t="str">
        <f t="shared" si="23"/>
        <v/>
      </c>
      <c r="K1660" t="str">
        <f t="shared" si="22"/>
        <v/>
      </c>
      <c r="M1660" t="str">
        <f t="shared" si="24"/>
        <v/>
      </c>
      <c r="N1660">
        <f>VLOOKUP(A1660,Tbills!$B$4:$C$10000,2,1)</f>
        <v>0.31</v>
      </c>
    </row>
    <row r="1661" spans="1:14">
      <c r="A1661" s="1">
        <v>42579</v>
      </c>
      <c r="B1661">
        <f>IFERROR(VLOOKUP($A1661,'BTC-Web'!$A$2:$H$10000,2,0),"")</f>
        <v>654.49200399999995</v>
      </c>
      <c r="C1661">
        <f>VLOOKUP(A1661,H_SPBTFDUE!$B$2:$C$5828,2,0)</f>
        <v>4.6474198773512478</v>
      </c>
      <c r="D1661" s="2">
        <f>D1660*(1-D$1+IF(AND(WEEKDAY($A1661)&lt;&gt;1,WEEKDAY($A1661)&lt;&gt;7),-VLOOKUP($A1661,ETF_OP_Fee!$G$5:$H$14,2,1),0))^($A1661-$A1660)*(1+2*(C1661/C1660-1))+IFERROR(VLOOKUP(A1661,BITXeom!$C$9:$D$100,2,0),0)</f>
        <v>0.79881946010711424</v>
      </c>
      <c r="F1661" s="2">
        <f>F1660*(1-F$1+IF(AND(WEEKDAY($A1661)&lt;&gt;1,WEEKDAY($A1661)&lt;&gt;7),-VLOOKUP($A1661,ETF_OP_Fee!$I$5:$J$14,2,1),0))^($A1661-$A1660)*(1+1*(B1661/B1660-1))</f>
        <v>0.44720193446304335</v>
      </c>
      <c r="G1661" s="9" t="str">
        <f>IFERROR(VLOOKUP(A1661,'BITO-IV'!$A$1:$J$10000,4,0),"")</f>
        <v/>
      </c>
      <c r="I1661">
        <f>ROW()</f>
        <v>1661</v>
      </c>
      <c r="J1661" t="str">
        <f t="shared" si="23"/>
        <v/>
      </c>
      <c r="K1661" t="str">
        <f t="shared" si="22"/>
        <v/>
      </c>
      <c r="M1661" t="str">
        <f t="shared" si="24"/>
        <v/>
      </c>
      <c r="N1661">
        <f>VLOOKUP(A1661,Tbills!$B$4:$C$10000,2,1)</f>
        <v>0.3</v>
      </c>
    </row>
    <row r="1662" spans="1:14">
      <c r="A1662" s="1">
        <v>42580</v>
      </c>
      <c r="B1662">
        <f>IFERROR(VLOOKUP($A1662,'BTC-Web'!$A$2:$H$10000,2,0),"")</f>
        <v>655.11102300000005</v>
      </c>
      <c r="C1662">
        <f>VLOOKUP(A1662,H_SPBTFDUE!$B$2:$C$5828,2,0)</f>
        <v>4.660795546896499</v>
      </c>
      <c r="D1662" s="2">
        <f>D1661*(1-D$1+IF(AND(WEEKDAY($A1662)&lt;&gt;1,WEEKDAY($A1662)&lt;&gt;7),-VLOOKUP($A1662,ETF_OP_Fee!$G$5:$H$14,2,1),0))^($A1662-$A1661)*(1+2*(C1662/C1661-1))+IFERROR(VLOOKUP(A1662,BITXeom!$C$9:$D$100,2,0),0)</f>
        <v>0.80332185098691233</v>
      </c>
      <c r="F1662" s="2">
        <f>F1661*(1-F$1+IF(AND(WEEKDAY($A1662)&lt;&gt;1,WEEKDAY($A1662)&lt;&gt;7),-VLOOKUP($A1662,ETF_OP_Fee!$I$5:$J$14,2,1),0))^($A1662-$A1661)*(1+1*(B1662/B1661-1))</f>
        <v>0.44761324785770235</v>
      </c>
      <c r="G1662" s="9" t="str">
        <f>IFERROR(VLOOKUP(A1662,'BITO-IV'!$A$1:$J$10000,4,0),"")</f>
        <v/>
      </c>
      <c r="I1662">
        <f>ROW()</f>
        <v>1662</v>
      </c>
      <c r="J1662" t="str">
        <f t="shared" si="23"/>
        <v/>
      </c>
      <c r="K1662" t="str">
        <f t="shared" si="22"/>
        <v/>
      </c>
      <c r="M1662" t="str">
        <f t="shared" si="24"/>
        <v/>
      </c>
      <c r="N1662">
        <f>VLOOKUP(A1662,Tbills!$B$4:$C$10000,2,1)</f>
        <v>0.3</v>
      </c>
    </row>
    <row r="1663" spans="1:14">
      <c r="A1663" s="1">
        <v>42583</v>
      </c>
      <c r="B1663">
        <f>IFERROR(VLOOKUP($A1663,'BTC-Web'!$A$2:$H$10000,2,0),"")</f>
        <v>624.60199</v>
      </c>
      <c r="C1663">
        <f>VLOOKUP(A1663,H_SPBTFDUE!$B$2:$C$5828,2,0)</f>
        <v>4.3004695971479618</v>
      </c>
      <c r="D1663" s="2">
        <f>D1662*(1-D$1+IF(AND(WEEKDAY($A1663)&lt;&gt;1,WEEKDAY($A1663)&lt;&gt;7),-VLOOKUP($A1663,ETF_OP_Fee!$G$5:$H$14,2,1),0))^($A1663-$A1662)*(1+2*(C1663/C1662-1))+IFERROR(VLOOKUP(A1663,BITXeom!$C$9:$D$100,2,0),0)</f>
        <v>0.67886950250596367</v>
      </c>
      <c r="F1663" s="2">
        <f>F1662*(1-F$1+IF(AND(WEEKDAY($A1663)&lt;&gt;1,WEEKDAY($A1663)&lt;&gt;7),-VLOOKUP($A1663,ETF_OP_Fee!$I$5:$J$14,2,1),0))^($A1663-$A1662)*(1+1*(B1663/B1662-1))</f>
        <v>0.42673422654574467</v>
      </c>
      <c r="G1663" s="9" t="str">
        <f>IFERROR(VLOOKUP(A1663,'BITO-IV'!$A$1:$J$10000,4,0),"")</f>
        <v/>
      </c>
      <c r="I1663">
        <f>ROW()</f>
        <v>1663</v>
      </c>
      <c r="J1663" t="str">
        <f t="shared" si="23"/>
        <v/>
      </c>
      <c r="K1663" t="str">
        <f t="shared" si="22"/>
        <v/>
      </c>
      <c r="M1663" t="str">
        <f t="shared" si="24"/>
        <v/>
      </c>
      <c r="N1663">
        <f>VLOOKUP(A1663,Tbills!$B$4:$C$10000,2,1)</f>
        <v>0.3</v>
      </c>
    </row>
    <row r="1664" spans="1:14">
      <c r="A1664" s="1">
        <v>42584</v>
      </c>
      <c r="B1664">
        <f>IFERROR(VLOOKUP($A1664,'BTC-Web'!$A$2:$H$10000,2,0),"")</f>
        <v>606.396973</v>
      </c>
      <c r="C1664">
        <f>VLOOKUP(A1664,H_SPBTFDUE!$B$2:$C$5828,2,0)</f>
        <v>3.8828629434746897</v>
      </c>
      <c r="D1664" s="2">
        <f>D1663*(1-D$1+IF(AND(WEEKDAY($A1664)&lt;&gt;1,WEEKDAY($A1664)&lt;&gt;7),-VLOOKUP($A1664,ETF_OP_Fee!$G$5:$H$14,2,1),0))^($A1664-$A1663)*(1+2*(C1664/C1663-1))+IFERROR(VLOOKUP(A1664,BITXeom!$C$9:$D$100,2,0),0)</f>
        <v>0.5469580470424954</v>
      </c>
      <c r="F1664" s="2">
        <f>F1663*(1-F$1+IF(AND(WEEKDAY($A1664)&lt;&gt;1,WEEKDAY($A1664)&lt;&gt;7),-VLOOKUP($A1664,ETF_OP_Fee!$I$5:$J$14,2,1),0))^($A1664-$A1663)*(1+1*(B1664/B1663-1))</f>
        <v>0.41428559671145582</v>
      </c>
      <c r="G1664" s="9" t="str">
        <f>IFERROR(VLOOKUP(A1664,'BITO-IV'!$A$1:$J$10000,4,0),"")</f>
        <v/>
      </c>
      <c r="I1664">
        <f>ROW()</f>
        <v>1664</v>
      </c>
      <c r="J1664" t="str">
        <f t="shared" si="23"/>
        <v/>
      </c>
      <c r="K1664" t="str">
        <f t="shared" si="22"/>
        <v/>
      </c>
      <c r="M1664" t="str">
        <f t="shared" si="24"/>
        <v/>
      </c>
      <c r="N1664">
        <f>VLOOKUP(A1664,Tbills!$B$4:$C$10000,2,1)</f>
        <v>0.3</v>
      </c>
    </row>
    <row r="1665" spans="1:14">
      <c r="A1665" s="1">
        <v>42585</v>
      </c>
      <c r="B1665">
        <f>IFERROR(VLOOKUP($A1665,'BTC-Web'!$A$2:$H$10000,2,0),"")</f>
        <v>548.65600600000005</v>
      </c>
      <c r="C1665">
        <f>VLOOKUP(A1665,H_SPBTFDUE!$B$2:$C$5828,2,0)</f>
        <v>4.016413285518281</v>
      </c>
      <c r="D1665" s="2">
        <f>D1664*(1-D$1+IF(AND(WEEKDAY($A1665)&lt;&gt;1,WEEKDAY($A1665)&lt;&gt;7),-VLOOKUP($A1665,ETF_OP_Fee!$G$5:$H$14,2,1),0))^($A1665-$A1664)*(1+2*(C1665/C1664-1))+IFERROR(VLOOKUP(A1665,BITXeom!$C$9:$D$100,2,0),0)</f>
        <v>0.58451341625583486</v>
      </c>
      <c r="F1665" s="2">
        <f>F1664*(1-F$1+IF(AND(WEEKDAY($A1665)&lt;&gt;1,WEEKDAY($A1665)&lt;&gt;7),-VLOOKUP($A1665,ETF_OP_Fee!$I$5:$J$14,2,1),0))^($A1665-$A1664)*(1+1*(B1665/B1664-1))</f>
        <v>0.37482767052059052</v>
      </c>
      <c r="G1665" s="9" t="str">
        <f>IFERROR(VLOOKUP(A1665,'BITO-IV'!$A$1:$J$10000,4,0),"")</f>
        <v/>
      </c>
      <c r="I1665">
        <f>ROW()</f>
        <v>1665</v>
      </c>
      <c r="J1665" t="str">
        <f t="shared" si="23"/>
        <v/>
      </c>
      <c r="K1665" t="str">
        <f t="shared" si="22"/>
        <v/>
      </c>
      <c r="M1665" t="str">
        <f t="shared" si="24"/>
        <v/>
      </c>
      <c r="N1665">
        <f>VLOOKUP(A1665,Tbills!$B$4:$C$10000,2,1)</f>
        <v>0.3</v>
      </c>
    </row>
    <row r="1666" spans="1:14">
      <c r="A1666" s="1">
        <v>42586</v>
      </c>
      <c r="B1666">
        <f>IFERROR(VLOOKUP($A1666,'BTC-Web'!$A$2:$H$10000,2,0),"")</f>
        <v>566.328979</v>
      </c>
      <c r="C1666">
        <f>VLOOKUP(A1666,H_SPBTFDUE!$B$2:$C$5828,2,0)</f>
        <v>4.10060549406115</v>
      </c>
      <c r="D1666" s="2">
        <f>D1665*(1-D$1+IF(AND(WEEKDAY($A1666)&lt;&gt;1,WEEKDAY($A1666)&lt;&gt;7),-VLOOKUP($A1666,ETF_OP_Fee!$G$5:$H$14,2,1),0))^($A1666-$A1665)*(1+2*(C1666/C1665-1))+IFERROR(VLOOKUP(A1666,BITXeom!$C$9:$D$100,2,0),0)</f>
        <v>0.60894601965586426</v>
      </c>
      <c r="F1666" s="2">
        <f>F1665*(1-F$1+IF(AND(WEEKDAY($A1666)&lt;&gt;1,WEEKDAY($A1666)&lt;&gt;7),-VLOOKUP($A1666,ETF_OP_Fee!$I$5:$J$14,2,1),0))^($A1666-$A1665)*(1+1*(B1666/B1665-1))</f>
        <v>0.3868913210457578</v>
      </c>
      <c r="G1666" s="9" t="str">
        <f>IFERROR(VLOOKUP(A1666,'BITO-IV'!$A$1:$J$10000,4,0),"")</f>
        <v/>
      </c>
      <c r="I1666">
        <f>ROW()</f>
        <v>1666</v>
      </c>
      <c r="J1666" t="str">
        <f t="shared" si="23"/>
        <v/>
      </c>
      <c r="K1666" t="str">
        <f t="shared" si="22"/>
        <v/>
      </c>
      <c r="M1666" t="str">
        <f t="shared" si="24"/>
        <v/>
      </c>
      <c r="N1666">
        <f>VLOOKUP(A1666,Tbills!$B$4:$C$10000,2,1)</f>
        <v>0.27</v>
      </c>
    </row>
    <row r="1667" spans="1:14">
      <c r="A1667" s="1">
        <v>42587</v>
      </c>
      <c r="B1667">
        <f>IFERROR(VLOOKUP($A1667,'BTC-Web'!$A$2:$H$10000,2,0),"")</f>
        <v>578.28100600000005</v>
      </c>
      <c r="C1667">
        <f>VLOOKUP(A1667,H_SPBTFDUE!$B$2:$C$5828,2,0)</f>
        <v>4.0771391669695856</v>
      </c>
      <c r="D1667" s="2">
        <f>D1666*(1-D$1+IF(AND(WEEKDAY($A1667)&lt;&gt;1,WEEKDAY($A1667)&lt;&gt;7),-VLOOKUP($A1667,ETF_OP_Fee!$G$5:$H$14,2,1),0))^($A1667-$A1666)*(1+2*(C1667/C1666-1))+IFERROR(VLOOKUP(A1667,BITXeom!$C$9:$D$100,2,0),0)</f>
        <v>0.60190470825108289</v>
      </c>
      <c r="F1667" s="2">
        <f>F1666*(1-F$1+IF(AND(WEEKDAY($A1667)&lt;&gt;1,WEEKDAY($A1667)&lt;&gt;7),-VLOOKUP($A1667,ETF_OP_Fee!$I$5:$J$14,2,1),0))^($A1667-$A1666)*(1+1*(B1667/B1666-1))</f>
        <v>0.39504614364420088</v>
      </c>
      <c r="G1667" s="9" t="str">
        <f>IFERROR(VLOOKUP(A1667,'BITO-IV'!$A$1:$J$10000,4,0),"")</f>
        <v/>
      </c>
      <c r="I1667">
        <f>ROW()</f>
        <v>1667</v>
      </c>
      <c r="J1667" t="str">
        <f t="shared" si="23"/>
        <v/>
      </c>
      <c r="K1667" t="str">
        <f t="shared" si="22"/>
        <v/>
      </c>
      <c r="M1667" t="str">
        <f t="shared" si="24"/>
        <v/>
      </c>
      <c r="N1667">
        <f>VLOOKUP(A1667,Tbills!$B$4:$C$10000,2,1)</f>
        <v>0.27</v>
      </c>
    </row>
    <row r="1668" spans="1:14">
      <c r="A1668" s="1">
        <v>42590</v>
      </c>
      <c r="B1668">
        <f>IFERROR(VLOOKUP($A1668,'BTC-Web'!$A$2:$H$10000,2,0),"")</f>
        <v>592.73602300000005</v>
      </c>
      <c r="C1668">
        <f>VLOOKUP(A1668,H_SPBTFDUE!$B$2:$C$5828,2,0)</f>
        <v>4.1902125891053803</v>
      </c>
      <c r="D1668" s="2">
        <f>D1667*(1-D$1+IF(AND(WEEKDAY($A1668)&lt;&gt;1,WEEKDAY($A1668)&lt;&gt;7),-VLOOKUP($A1668,ETF_OP_Fee!$G$5:$H$14,2,1),0))^($A1668-$A1667)*(1+2*(C1668/C1667-1))+IFERROR(VLOOKUP(A1668,BITXeom!$C$9:$D$100,2,0),0)</f>
        <v>0.63506347015394993</v>
      </c>
      <c r="F1668" s="2">
        <f>F1667*(1-F$1+IF(AND(WEEKDAY($A1668)&lt;&gt;1,WEEKDAY($A1668)&lt;&gt;7),-VLOOKUP($A1668,ETF_OP_Fee!$I$5:$J$14,2,1),0))^($A1668-$A1667)*(1+1*(B1668/B1667-1))</f>
        <v>0.40488930909984588</v>
      </c>
      <c r="G1668" s="9" t="str">
        <f>IFERROR(VLOOKUP(A1668,'BITO-IV'!$A$1:$J$10000,4,0),"")</f>
        <v/>
      </c>
      <c r="I1668">
        <f>ROW()</f>
        <v>1668</v>
      </c>
      <c r="J1668" t="str">
        <f t="shared" si="23"/>
        <v/>
      </c>
      <c r="K1668" t="str">
        <f t="shared" si="22"/>
        <v/>
      </c>
      <c r="M1668" t="str">
        <f t="shared" si="24"/>
        <v/>
      </c>
      <c r="N1668">
        <f>VLOOKUP(A1668,Tbills!$B$4:$C$10000,2,1)</f>
        <v>0.27</v>
      </c>
    </row>
    <row r="1669" spans="1:14">
      <c r="A1669" s="1">
        <v>42591</v>
      </c>
      <c r="B1669">
        <f>IFERROR(VLOOKUP($A1669,'BTC-Web'!$A$2:$H$10000,2,0),"")</f>
        <v>591.03802499999995</v>
      </c>
      <c r="C1669">
        <f>VLOOKUP(A1669,H_SPBTFDUE!$B$2:$C$5828,2,0)</f>
        <v>4.1666916649872894</v>
      </c>
      <c r="D1669" s="2">
        <f>D1668*(1-D$1+IF(AND(WEEKDAY($A1669)&lt;&gt;1,WEEKDAY($A1669)&lt;&gt;7),-VLOOKUP($A1669,ETF_OP_Fee!$G$5:$H$14,2,1),0))^($A1669-$A1668)*(1+2*(C1669/C1668-1))+IFERROR(VLOOKUP(A1669,BITXeom!$C$9:$D$100,2,0),0)</f>
        <v>0.62785902949677153</v>
      </c>
      <c r="F1669" s="2">
        <f>F1668*(1-F$1+IF(AND(WEEKDAY($A1669)&lt;&gt;1,WEEKDAY($A1669)&lt;&gt;7),-VLOOKUP($A1669,ETF_OP_Fee!$I$5:$J$14,2,1),0))^($A1669-$A1668)*(1+1*(B1669/B1668-1))</f>
        <v>0.4037189234713835</v>
      </c>
      <c r="G1669" s="9" t="str">
        <f>IFERROR(VLOOKUP(A1669,'BITO-IV'!$A$1:$J$10000,4,0),"")</f>
        <v/>
      </c>
      <c r="I1669">
        <f>ROW()</f>
        <v>1669</v>
      </c>
      <c r="J1669" t="str">
        <f t="shared" si="23"/>
        <v/>
      </c>
      <c r="K1669" t="str">
        <f t="shared" si="22"/>
        <v/>
      </c>
      <c r="M1669" t="str">
        <f t="shared" si="24"/>
        <v/>
      </c>
      <c r="N1669">
        <f>VLOOKUP(A1669,Tbills!$B$4:$C$10000,2,1)</f>
        <v>0.27</v>
      </c>
    </row>
    <row r="1670" spans="1:14">
      <c r="A1670" s="1">
        <v>42592</v>
      </c>
      <c r="B1670">
        <f>IFERROR(VLOOKUP($A1670,'BTC-Web'!$A$2:$H$10000,2,0),"")</f>
        <v>587.64801</v>
      </c>
      <c r="C1670">
        <f>VLOOKUP(A1670,H_SPBTFDUE!$B$2:$C$5828,2,0)</f>
        <v>4.1967302515503748</v>
      </c>
      <c r="D1670" s="2">
        <f>D1669*(1-D$1+IF(AND(WEEKDAY($A1670)&lt;&gt;1,WEEKDAY($A1670)&lt;&gt;7),-VLOOKUP($A1670,ETF_OP_Fee!$G$5:$H$14,2,1),0))^($A1670-$A1669)*(1+2*(C1670/C1669-1))+IFERROR(VLOOKUP(A1670,BITXeom!$C$9:$D$100,2,0),0)</f>
        <v>0.6368358682075238</v>
      </c>
      <c r="F1670" s="2">
        <f>F1669*(1-F$1+IF(AND(WEEKDAY($A1670)&lt;&gt;1,WEEKDAY($A1670)&lt;&gt;7),-VLOOKUP($A1670,ETF_OP_Fee!$I$5:$J$14,2,1),0))^($A1670-$A1669)*(1+1*(B1670/B1669-1))</f>
        <v>0.40139286658802831</v>
      </c>
      <c r="G1670" s="9" t="str">
        <f>IFERROR(VLOOKUP(A1670,'BITO-IV'!$A$1:$J$10000,4,0),"")</f>
        <v/>
      </c>
      <c r="I1670">
        <f>ROW()</f>
        <v>1670</v>
      </c>
      <c r="J1670" t="str">
        <f t="shared" si="23"/>
        <v/>
      </c>
      <c r="K1670" t="str">
        <f t="shared" si="22"/>
        <v/>
      </c>
      <c r="M1670" t="str">
        <f t="shared" si="24"/>
        <v/>
      </c>
      <c r="N1670">
        <f>VLOOKUP(A1670,Tbills!$B$4:$C$10000,2,1)</f>
        <v>0.27</v>
      </c>
    </row>
    <row r="1671" spans="1:14">
      <c r="A1671" s="1">
        <v>42593</v>
      </c>
      <c r="B1671">
        <f>IFERROR(VLOOKUP($A1671,'BTC-Web'!$A$2:$H$10000,2,0),"")</f>
        <v>592.12402299999997</v>
      </c>
      <c r="C1671">
        <f>VLOOKUP(A1671,H_SPBTFDUE!$B$2:$C$5828,2,0)</f>
        <v>4.1751270887603908</v>
      </c>
      <c r="D1671" s="2">
        <f>D1670*(1-D$1+IF(AND(WEEKDAY($A1671)&lt;&gt;1,WEEKDAY($A1671)&lt;&gt;7),-VLOOKUP($A1671,ETF_OP_Fee!$G$5:$H$14,2,1),0))^($A1671-$A1670)*(1+2*(C1671/C1670-1))+IFERROR(VLOOKUP(A1671,BITXeom!$C$9:$D$100,2,0),0)</f>
        <v>0.6302043775729127</v>
      </c>
      <c r="F1671" s="2">
        <f>F1670*(1-F$1+IF(AND(WEEKDAY($A1671)&lt;&gt;1,WEEKDAY($A1671)&lt;&gt;7),-VLOOKUP($A1671,ETF_OP_Fee!$I$5:$J$14,2,1),0))^($A1671-$A1670)*(1+1*(B1671/B1670-1))</f>
        <v>0.40443967966920563</v>
      </c>
      <c r="G1671" s="9" t="str">
        <f>IFERROR(VLOOKUP(A1671,'BITO-IV'!$A$1:$J$10000,4,0),"")</f>
        <v/>
      </c>
      <c r="I1671">
        <f>ROW()</f>
        <v>1671</v>
      </c>
      <c r="J1671" t="str">
        <f t="shared" si="23"/>
        <v/>
      </c>
      <c r="K1671" t="str">
        <f t="shared" si="22"/>
        <v/>
      </c>
      <c r="M1671" t="str">
        <f t="shared" si="24"/>
        <v/>
      </c>
      <c r="N1671">
        <f>VLOOKUP(A1671,Tbills!$B$4:$C$10000,2,1)</f>
        <v>0.28500000000000003</v>
      </c>
    </row>
    <row r="1672" spans="1:14">
      <c r="A1672" s="1">
        <v>42594</v>
      </c>
      <c r="B1672">
        <f>IFERROR(VLOOKUP($A1672,'BTC-Web'!$A$2:$H$10000,2,0),"")</f>
        <v>588.79797399999995</v>
      </c>
      <c r="C1672">
        <f>VLOOKUP(A1672,H_SPBTFDUE!$B$2:$C$5828,2,0)</f>
        <v>4.1636068285962535</v>
      </c>
      <c r="D1672" s="2">
        <f>D1671*(1-D$1+IF(AND(WEEKDAY($A1672)&lt;&gt;1,WEEKDAY($A1672)&lt;&gt;7),-VLOOKUP($A1672,ETF_OP_Fee!$G$5:$H$14,2,1),0))^($A1672-$A1671)*(1+2*(C1672/C1671-1))+IFERROR(VLOOKUP(A1672,BITXeom!$C$9:$D$100,2,0),0)</f>
        <v>0.62665189034297475</v>
      </c>
      <c r="F1672" s="2">
        <f>F1671*(1-F$1+IF(AND(WEEKDAY($A1672)&lt;&gt;1,WEEKDAY($A1672)&lt;&gt;7),-VLOOKUP($A1672,ETF_OP_Fee!$I$5:$J$14,2,1),0))^($A1672-$A1671)*(1+1*(B1672/B1671-1))</f>
        <v>0.40215741425065332</v>
      </c>
      <c r="G1672" s="9" t="str">
        <f>IFERROR(VLOOKUP(A1672,'BITO-IV'!$A$1:$J$10000,4,0),"")</f>
        <v/>
      </c>
      <c r="I1672">
        <f>ROW()</f>
        <v>1672</v>
      </c>
      <c r="J1672" t="str">
        <f t="shared" si="23"/>
        <v/>
      </c>
      <c r="K1672" t="str">
        <f t="shared" si="22"/>
        <v/>
      </c>
      <c r="M1672" t="str">
        <f t="shared" si="24"/>
        <v/>
      </c>
      <c r="N1672">
        <f>VLOOKUP(A1672,Tbills!$B$4:$C$10000,2,1)</f>
        <v>0.28500000000000003</v>
      </c>
    </row>
    <row r="1673" spans="1:14">
      <c r="A1673" s="1">
        <v>42597</v>
      </c>
      <c r="B1673">
        <f>IFERROR(VLOOKUP($A1673,'BTC-Web'!$A$2:$H$10000,2,0),"")</f>
        <v>570.49401899999998</v>
      </c>
      <c r="C1673">
        <f>VLOOKUP(A1673,H_SPBTFDUE!$B$2:$C$5828,2,0)</f>
        <v>4.0191642314168874</v>
      </c>
      <c r="D1673" s="2">
        <f>D1672*(1-D$1+IF(AND(WEEKDAY($A1673)&lt;&gt;1,WEEKDAY($A1673)&lt;&gt;7),-VLOOKUP($A1673,ETF_OP_Fee!$G$5:$H$14,2,1),0))^($A1673-$A1672)*(1+2*(C1673/C1672-1))+IFERROR(VLOOKUP(A1673,BITXeom!$C$9:$D$100,2,0),0)</f>
        <v>0.58296417278062906</v>
      </c>
      <c r="F1673" s="2">
        <f>F1672*(1-F$1+IF(AND(WEEKDAY($A1673)&lt;&gt;1,WEEKDAY($A1673)&lt;&gt;7),-VLOOKUP($A1673,ETF_OP_Fee!$I$5:$J$14,2,1),0))^($A1673-$A1672)*(1+1*(B1673/B1672-1))</f>
        <v>0.38962512754921458</v>
      </c>
      <c r="G1673" s="9" t="str">
        <f>IFERROR(VLOOKUP(A1673,'BITO-IV'!$A$1:$J$10000,4,0),"")</f>
        <v/>
      </c>
      <c r="I1673">
        <f>ROW()</f>
        <v>1673</v>
      </c>
      <c r="J1673" t="str">
        <f t="shared" si="23"/>
        <v/>
      </c>
      <c r="K1673" t="str">
        <f t="shared" si="22"/>
        <v/>
      </c>
      <c r="M1673" t="str">
        <f t="shared" si="24"/>
        <v/>
      </c>
      <c r="N1673">
        <f>VLOOKUP(A1673,Tbills!$B$4:$C$10000,2,1)</f>
        <v>0.28500000000000003</v>
      </c>
    </row>
    <row r="1674" spans="1:14">
      <c r="A1674" s="1">
        <v>42598</v>
      </c>
      <c r="B1674">
        <f>IFERROR(VLOOKUP($A1674,'BTC-Web'!$A$2:$H$10000,2,0),"")</f>
        <v>567.24298099999999</v>
      </c>
      <c r="C1674">
        <f>VLOOKUP(A1674,H_SPBTFDUE!$B$2:$C$5828,2,0)</f>
        <v>4.0909887800144258</v>
      </c>
      <c r="D1674" s="2">
        <f>D1673*(1-D$1+IF(AND(WEEKDAY($A1674)&lt;&gt;1,WEEKDAY($A1674)&lt;&gt;7),-VLOOKUP($A1674,ETF_OP_Fee!$G$5:$H$14,2,1),0))^($A1674-$A1673)*(1+2*(C1674/C1673-1))+IFERROR(VLOOKUP(A1674,BITXeom!$C$9:$D$100,2,0),0)</f>
        <v>0.60372795708871407</v>
      </c>
      <c r="F1674" s="2">
        <f>F1673*(1-F$1+IF(AND(WEEKDAY($A1674)&lt;&gt;1,WEEKDAY($A1674)&lt;&gt;7),-VLOOKUP($A1674,ETF_OP_Fee!$I$5:$J$14,2,1),0))^($A1674-$A1673)*(1+1*(B1674/B1673-1))</f>
        <v>0.38739471246464674</v>
      </c>
      <c r="G1674" s="9" t="str">
        <f>IFERROR(VLOOKUP(A1674,'BITO-IV'!$A$1:$J$10000,4,0),"")</f>
        <v/>
      </c>
      <c r="I1674">
        <f>ROW()</f>
        <v>1674</v>
      </c>
      <c r="J1674" t="str">
        <f t="shared" si="23"/>
        <v/>
      </c>
      <c r="K1674" t="str">
        <f t="shared" si="22"/>
        <v/>
      </c>
      <c r="M1674" t="str">
        <f t="shared" si="24"/>
        <v/>
      </c>
      <c r="N1674">
        <f>VLOOKUP(A1674,Tbills!$B$4:$C$10000,2,1)</f>
        <v>0.28500000000000003</v>
      </c>
    </row>
    <row r="1675" spans="1:14">
      <c r="A1675" s="1">
        <v>42599</v>
      </c>
      <c r="B1675">
        <f>IFERROR(VLOOKUP($A1675,'BTC-Web'!$A$2:$H$10000,2,0),"")</f>
        <v>577.760986</v>
      </c>
      <c r="C1675">
        <f>VLOOKUP(A1675,H_SPBTFDUE!$B$2:$C$5828,2,0)</f>
        <v>4.060621553800404</v>
      </c>
      <c r="D1675" s="2">
        <f>D1674*(1-D$1+IF(AND(WEEKDAY($A1675)&lt;&gt;1,WEEKDAY($A1675)&lt;&gt;7),-VLOOKUP($A1675,ETF_OP_Fee!$G$5:$H$14,2,1),0))^($A1675-$A1674)*(1+2*(C1675/C1674-1))+IFERROR(VLOOKUP(A1675,BITXeom!$C$9:$D$100,2,0),0)</f>
        <v>0.59469418303791299</v>
      </c>
      <c r="F1675" s="2">
        <f>F1674*(1-F$1+IF(AND(WEEKDAY($A1675)&lt;&gt;1,WEEKDAY($A1675)&lt;&gt;7),-VLOOKUP($A1675,ETF_OP_Fee!$I$5:$J$14,2,1),0))^($A1675-$A1674)*(1+1*(B1675/B1674-1))</f>
        <v>0.39456764217296919</v>
      </c>
      <c r="G1675" s="9" t="str">
        <f>IFERROR(VLOOKUP(A1675,'BITO-IV'!$A$1:$J$10000,4,0),"")</f>
        <v/>
      </c>
      <c r="I1675">
        <f>ROW()</f>
        <v>1675</v>
      </c>
      <c r="J1675" t="str">
        <f t="shared" si="23"/>
        <v/>
      </c>
      <c r="K1675" t="str">
        <f t="shared" si="22"/>
        <v/>
      </c>
      <c r="M1675" t="str">
        <f t="shared" si="24"/>
        <v/>
      </c>
      <c r="N1675">
        <f>VLOOKUP(A1675,Tbills!$B$4:$C$10000,2,1)</f>
        <v>0.28500000000000003</v>
      </c>
    </row>
    <row r="1676" spans="1:14">
      <c r="A1676" s="1">
        <v>42600</v>
      </c>
      <c r="B1676">
        <f>IFERROR(VLOOKUP($A1676,'BTC-Web'!$A$2:$H$10000,2,0),"")</f>
        <v>573.70696999999996</v>
      </c>
      <c r="C1676">
        <f>VLOOKUP(A1676,H_SPBTFDUE!$B$2:$C$5828,2,0)</f>
        <v>4.0679829732638124</v>
      </c>
      <c r="D1676" s="2">
        <f>D1675*(1-D$1+IF(AND(WEEKDAY($A1676)&lt;&gt;1,WEEKDAY($A1676)&lt;&gt;7),-VLOOKUP($A1676,ETF_OP_Fee!$G$5:$H$14,2,1),0))^($A1676-$A1675)*(1+2*(C1676/C1675-1))+IFERROR(VLOOKUP(A1676,BITXeom!$C$9:$D$100,2,0),0)</f>
        <v>0.59677926989208552</v>
      </c>
      <c r="F1676" s="2">
        <f>F1675*(1-F$1+IF(AND(WEEKDAY($A1676)&lt;&gt;1,WEEKDAY($A1676)&lt;&gt;7),-VLOOKUP($A1676,ETF_OP_Fee!$I$5:$J$14,2,1),0))^($A1676-$A1675)*(1+1*(B1676/B1675-1))</f>
        <v>0.39178885423723769</v>
      </c>
      <c r="G1676" s="9" t="str">
        <f>IFERROR(VLOOKUP(A1676,'BITO-IV'!$A$1:$J$10000,4,0),"")</f>
        <v/>
      </c>
      <c r="I1676">
        <f>ROW()</f>
        <v>1676</v>
      </c>
      <c r="J1676" t="str">
        <f t="shared" si="23"/>
        <v/>
      </c>
      <c r="K1676" t="str">
        <f t="shared" si="22"/>
        <v/>
      </c>
      <c r="M1676" t="str">
        <f t="shared" si="24"/>
        <v/>
      </c>
      <c r="N1676">
        <f>VLOOKUP(A1676,Tbills!$B$4:$C$10000,2,1)</f>
        <v>0.27999999999999997</v>
      </c>
    </row>
    <row r="1677" spans="1:14">
      <c r="A1677" s="1">
        <v>42601</v>
      </c>
      <c r="B1677">
        <f>IFERROR(VLOOKUP($A1677,'BTC-Web'!$A$2:$H$10000,2,0),"")</f>
        <v>574.33898899999997</v>
      </c>
      <c r="C1677">
        <f>VLOOKUP(A1677,H_SPBTFDUE!$B$2:$C$5828,2,0)</f>
        <v>4.0768303503764809</v>
      </c>
      <c r="D1677" s="2">
        <f>D1676*(1-D$1+IF(AND(WEEKDAY($A1677)&lt;&gt;1,WEEKDAY($A1677)&lt;&gt;7),-VLOOKUP($A1677,ETF_OP_Fee!$G$5:$H$14,2,1),0))^($A1677-$A1676)*(1+2*(C1677/C1676-1))+IFERROR(VLOOKUP(A1677,BITXeom!$C$9:$D$100,2,0),0)</f>
        <v>0.59930368478804907</v>
      </c>
      <c r="F1677" s="2">
        <f>F1676*(1-F$1+IF(AND(WEEKDAY($A1677)&lt;&gt;1,WEEKDAY($A1677)&lt;&gt;7),-VLOOKUP($A1677,ETF_OP_Fee!$I$5:$J$14,2,1),0))^($A1677-$A1676)*(1+1*(B1677/B1676-1))</f>
        <v>0.392210256342514</v>
      </c>
      <c r="G1677" s="9" t="str">
        <f>IFERROR(VLOOKUP(A1677,'BITO-IV'!$A$1:$J$10000,4,0),"")</f>
        <v/>
      </c>
      <c r="I1677">
        <f>ROW()</f>
        <v>1677</v>
      </c>
      <c r="J1677" t="str">
        <f t="shared" si="23"/>
        <v/>
      </c>
      <c r="K1677" t="str">
        <f t="shared" si="22"/>
        <v/>
      </c>
      <c r="M1677" t="str">
        <f t="shared" si="24"/>
        <v/>
      </c>
      <c r="N1677">
        <f>VLOOKUP(A1677,Tbills!$B$4:$C$10000,2,1)</f>
        <v>0.27999999999999997</v>
      </c>
    </row>
    <row r="1678" spans="1:14">
      <c r="A1678" s="1">
        <v>42604</v>
      </c>
      <c r="B1678">
        <f>IFERROR(VLOOKUP($A1678,'BTC-Web'!$A$2:$H$10000,2,0),"")</f>
        <v>581.31097399999999</v>
      </c>
      <c r="C1678">
        <f>VLOOKUP(A1678,H_SPBTFDUE!$B$2:$C$5828,2,0)</f>
        <v>4.155160786402794</v>
      </c>
      <c r="D1678" s="2">
        <f>D1677*(1-D$1+IF(AND(WEEKDAY($A1678)&lt;&gt;1,WEEKDAY($A1678)&lt;&gt;7),-VLOOKUP($A1678,ETF_OP_Fee!$G$5:$H$14,2,1),0))^($A1678-$A1677)*(1+2*(C1678/C1677-1))+IFERROR(VLOOKUP(A1678,BITXeom!$C$9:$D$100,2,0),0)</f>
        <v>0.62211072385882316</v>
      </c>
      <c r="F1678" s="2">
        <f>F1677*(1-F$1+IF(AND(WEEKDAY($A1678)&lt;&gt;1,WEEKDAY($A1678)&lt;&gt;7),-VLOOKUP($A1678,ETF_OP_Fee!$I$5:$J$14,2,1),0))^($A1678-$A1677)*(1+1*(B1678/B1677-1))</f>
        <v>0.3969403584289104</v>
      </c>
      <c r="G1678" s="9" t="str">
        <f>IFERROR(VLOOKUP(A1678,'BITO-IV'!$A$1:$J$10000,4,0),"")</f>
        <v/>
      </c>
      <c r="I1678">
        <f>ROW()</f>
        <v>1678</v>
      </c>
      <c r="J1678" t="str">
        <f t="shared" si="23"/>
        <v/>
      </c>
      <c r="K1678" t="str">
        <f t="shared" si="22"/>
        <v/>
      </c>
      <c r="M1678" t="str">
        <f t="shared" si="24"/>
        <v/>
      </c>
      <c r="N1678">
        <f>VLOOKUP(A1678,Tbills!$B$4:$C$10000,2,1)</f>
        <v>0.27999999999999997</v>
      </c>
    </row>
    <row r="1679" spans="1:14">
      <c r="A1679" s="1">
        <v>42605</v>
      </c>
      <c r="B1679">
        <f>IFERROR(VLOOKUP($A1679,'BTC-Web'!$A$2:$H$10000,2,0),"")</f>
        <v>586.77099599999997</v>
      </c>
      <c r="C1679">
        <f>VLOOKUP(A1679,H_SPBTFDUE!$B$2:$C$5828,2,0)</f>
        <v>4.1310668919847062</v>
      </c>
      <c r="D1679" s="2">
        <f>D1678*(1-D$1+IF(AND(WEEKDAY($A1679)&lt;&gt;1,WEEKDAY($A1679)&lt;&gt;7),-VLOOKUP($A1679,ETF_OP_Fee!$G$5:$H$14,2,1),0))^($A1679-$A1678)*(1+2*(C1679/C1678-1))+IFERROR(VLOOKUP(A1679,BITXeom!$C$9:$D$100,2,0),0)</f>
        <v>0.61482276539207215</v>
      </c>
      <c r="F1679" s="2">
        <f>F1678*(1-F$1+IF(AND(WEEKDAY($A1679)&lt;&gt;1,WEEKDAY($A1679)&lt;&gt;7),-VLOOKUP($A1679,ETF_OP_Fee!$I$5:$J$14,2,1),0))^($A1679-$A1678)*(1+1*(B1679/B1678-1))</f>
        <v>0.40065823244964582</v>
      </c>
      <c r="G1679" s="9" t="str">
        <f>IFERROR(VLOOKUP(A1679,'BITO-IV'!$A$1:$J$10000,4,0),"")</f>
        <v/>
      </c>
      <c r="I1679">
        <f>ROW()</f>
        <v>1679</v>
      </c>
      <c r="J1679" t="str">
        <f t="shared" si="23"/>
        <v/>
      </c>
      <c r="K1679" t="str">
        <f t="shared" si="22"/>
        <v/>
      </c>
      <c r="M1679" t="str">
        <f t="shared" si="24"/>
        <v/>
      </c>
      <c r="N1679">
        <f>VLOOKUP(A1679,Tbills!$B$4:$C$10000,2,1)</f>
        <v>0.27999999999999997</v>
      </c>
    </row>
    <row r="1680" spans="1:14">
      <c r="A1680" s="1">
        <v>42606</v>
      </c>
      <c r="B1680">
        <f>IFERROR(VLOOKUP($A1680,'BTC-Web'!$A$2:$H$10000,2,0),"")</f>
        <v>583.41198699999995</v>
      </c>
      <c r="C1680">
        <f>VLOOKUP(A1680,H_SPBTFDUE!$B$2:$C$5828,2,0)</f>
        <v>4.107722028714889</v>
      </c>
      <c r="D1680" s="2">
        <f>D1679*(1-D$1+IF(AND(WEEKDAY($A1680)&lt;&gt;1,WEEKDAY($A1680)&lt;&gt;7),-VLOOKUP($A1680,ETF_OP_Fee!$G$5:$H$14,2,1),0))^($A1680-$A1679)*(1+2*(C1680/C1679-1))+IFERROR(VLOOKUP(A1680,BITXeom!$C$9:$D$100,2,0),0)</f>
        <v>0.60780153244213486</v>
      </c>
      <c r="F1680" s="2">
        <f>F1679*(1-F$1+IF(AND(WEEKDAY($A1680)&lt;&gt;1,WEEKDAY($A1680)&lt;&gt;7),-VLOOKUP($A1680,ETF_OP_Fee!$I$5:$J$14,2,1),0))^($A1680-$A1679)*(1+1*(B1680/B1679-1))</f>
        <v>0.39835426976025168</v>
      </c>
      <c r="G1680" s="9" t="str">
        <f>IFERROR(VLOOKUP(A1680,'BITO-IV'!$A$1:$J$10000,4,0),"")</f>
        <v/>
      </c>
      <c r="I1680">
        <f>ROW()</f>
        <v>1680</v>
      </c>
      <c r="J1680" t="str">
        <f t="shared" si="23"/>
        <v/>
      </c>
      <c r="K1680" t="str">
        <f t="shared" si="22"/>
        <v/>
      </c>
      <c r="M1680" t="str">
        <f t="shared" si="24"/>
        <v/>
      </c>
      <c r="N1680">
        <f>VLOOKUP(A1680,Tbills!$B$4:$C$10000,2,1)</f>
        <v>0.27999999999999997</v>
      </c>
    </row>
    <row r="1681" spans="1:14">
      <c r="A1681" s="1">
        <v>42607</v>
      </c>
      <c r="B1681">
        <f>IFERROR(VLOOKUP($A1681,'BTC-Web'!$A$2:$H$10000,2,0),"")</f>
        <v>580.17999299999997</v>
      </c>
      <c r="C1681">
        <f>VLOOKUP(A1681,H_SPBTFDUE!$B$2:$C$5828,2,0)</f>
        <v>4.0901308992630634</v>
      </c>
      <c r="D1681" s="2">
        <f>D1680*(1-D$1+IF(AND(WEEKDAY($A1681)&lt;&gt;1,WEEKDAY($A1681)&lt;&gt;7),-VLOOKUP($A1681,ETF_OP_Fee!$G$5:$H$14,2,1),0))^($A1681-$A1680)*(1+2*(C1681/C1680-1))+IFERROR(VLOOKUP(A1681,BITXeom!$C$9:$D$100,2,0),0)</f>
        <v>0.60252395237594703</v>
      </c>
      <c r="F1681" s="2">
        <f>F1680*(1-F$1+IF(AND(WEEKDAY($A1681)&lt;&gt;1,WEEKDAY($A1681)&lt;&gt;7),-VLOOKUP($A1681,ETF_OP_Fee!$I$5:$J$14,2,1),0))^($A1681-$A1680)*(1+1*(B1681/B1680-1))</f>
        <v>0.3961371504395092</v>
      </c>
      <c r="G1681" s="9" t="str">
        <f>IFERROR(VLOOKUP(A1681,'BITO-IV'!$A$1:$J$10000,4,0),"")</f>
        <v/>
      </c>
      <c r="I1681">
        <f>ROW()</f>
        <v>1681</v>
      </c>
      <c r="J1681" t="str">
        <f t="shared" si="23"/>
        <v/>
      </c>
      <c r="K1681" t="str">
        <f t="shared" si="22"/>
        <v/>
      </c>
      <c r="M1681" t="str">
        <f t="shared" si="24"/>
        <v/>
      </c>
      <c r="N1681">
        <f>VLOOKUP(A1681,Tbills!$B$4:$C$10000,2,1)</f>
        <v>0.29499999999999998</v>
      </c>
    </row>
    <row r="1682" spans="1:14">
      <c r="A1682" s="1">
        <v>42608</v>
      </c>
      <c r="B1682">
        <f>IFERROR(VLOOKUP($A1682,'BTC-Web'!$A$2:$H$10000,2,0),"")</f>
        <v>577.75299099999995</v>
      </c>
      <c r="C1682">
        <f>VLOOKUP(A1682,H_SPBTFDUE!$B$2:$C$5828,2,0)</f>
        <v>4.1030626082054944</v>
      </c>
      <c r="D1682" s="2">
        <f>D1681*(1-D$1+IF(AND(WEEKDAY($A1682)&lt;&gt;1,WEEKDAY($A1682)&lt;&gt;7),-VLOOKUP($A1682,ETF_OP_Fee!$G$5:$H$14,2,1),0))^($A1682-$A1681)*(1+2*(C1682/C1681-1))+IFERROR(VLOOKUP(A1682,BITXeom!$C$9:$D$100,2,0),0)</f>
        <v>0.60626167355572447</v>
      </c>
      <c r="F1682" s="2">
        <f>F1681*(1-F$1+IF(AND(WEEKDAY($A1682)&lt;&gt;1,WEEKDAY($A1682)&lt;&gt;7),-VLOOKUP($A1682,ETF_OP_Fee!$I$5:$J$14,2,1),0))^($A1682-$A1681)*(1+1*(B1682/B1681-1))</f>
        <v>0.39446976696632985</v>
      </c>
      <c r="G1682" s="9" t="str">
        <f>IFERROR(VLOOKUP(A1682,'BITO-IV'!$A$1:$J$10000,4,0),"")</f>
        <v/>
      </c>
      <c r="I1682">
        <f>ROW()</f>
        <v>1682</v>
      </c>
      <c r="J1682" t="str">
        <f t="shared" si="23"/>
        <v/>
      </c>
      <c r="K1682" t="str">
        <f t="shared" si="22"/>
        <v/>
      </c>
      <c r="M1682" t="str">
        <f t="shared" si="24"/>
        <v/>
      </c>
      <c r="N1682">
        <f>VLOOKUP(A1682,Tbills!$B$4:$C$10000,2,1)</f>
        <v>0.29499999999999998</v>
      </c>
    </row>
    <row r="1683" spans="1:14">
      <c r="A1683" s="1">
        <v>42611</v>
      </c>
      <c r="B1683">
        <f>IFERROR(VLOOKUP($A1683,'BTC-Web'!$A$2:$H$10000,2,0),"")</f>
        <v>574.07098399999995</v>
      </c>
      <c r="C1683">
        <f>VLOOKUP(A1683,H_SPBTFDUE!$B$2:$C$5828,2,0)</f>
        <v>4.0633696823672425</v>
      </c>
      <c r="D1683" s="2">
        <f>D1682*(1-D$1+IF(AND(WEEKDAY($A1683)&lt;&gt;1,WEEKDAY($A1683)&lt;&gt;7),-VLOOKUP($A1683,ETF_OP_Fee!$G$5:$H$14,2,1),0))^($A1683-$A1682)*(1+2*(C1683/C1682-1))+IFERROR(VLOOKUP(A1683,BITXeom!$C$9:$D$100,2,0),0)</f>
        <v>0.59431921265911136</v>
      </c>
      <c r="F1683" s="2">
        <f>F1682*(1-F$1+IF(AND(WEEKDAY($A1683)&lt;&gt;1,WEEKDAY($A1683)&lt;&gt;7),-VLOOKUP($A1683,ETF_OP_Fee!$I$5:$J$14,2,1),0))^($A1683-$A1682)*(1+1*(B1683/B1682-1))</f>
        <v>0.39192521591585766</v>
      </c>
      <c r="G1683" s="9" t="str">
        <f>IFERROR(VLOOKUP(A1683,'BITO-IV'!$A$1:$J$10000,4,0),"")</f>
        <v/>
      </c>
      <c r="I1683">
        <f>ROW()</f>
        <v>1683</v>
      </c>
      <c r="J1683" t="str">
        <f t="shared" si="23"/>
        <v/>
      </c>
      <c r="K1683" t="str">
        <f t="shared" si="22"/>
        <v/>
      </c>
      <c r="M1683" t="str">
        <f t="shared" si="24"/>
        <v/>
      </c>
      <c r="N1683">
        <f>VLOOKUP(A1683,Tbills!$B$4:$C$10000,2,1)</f>
        <v>0.29499999999999998</v>
      </c>
    </row>
    <row r="1684" spans="1:14">
      <c r="A1684" s="1">
        <v>42612</v>
      </c>
      <c r="B1684">
        <f>IFERROR(VLOOKUP($A1684,'BTC-Web'!$A$2:$H$10000,2,0),"")</f>
        <v>574.114014</v>
      </c>
      <c r="C1684">
        <f>VLOOKUP(A1684,H_SPBTFDUE!$B$2:$C$5828,2,0)</f>
        <v>4.0869602970245023</v>
      </c>
      <c r="D1684" s="2">
        <f>D1683*(1-D$1+IF(AND(WEEKDAY($A1684)&lt;&gt;1,WEEKDAY($A1684)&lt;&gt;7),-VLOOKUP($A1684,ETF_OP_Fee!$G$5:$H$14,2,1),0))^($A1684-$A1683)*(1+2*(C1684/C1683-1))+IFERROR(VLOOKUP(A1684,BITXeom!$C$9:$D$100,2,0),0)</f>
        <v>0.60114841197646585</v>
      </c>
      <c r="F1684" s="2">
        <f>F1683*(1-F$1+IF(AND(WEEKDAY($A1684)&lt;&gt;1,WEEKDAY($A1684)&lt;&gt;7),-VLOOKUP($A1684,ETF_OP_Fee!$I$5:$J$14,2,1),0))^($A1684-$A1683)*(1+1*(B1684/B1683-1))</f>
        <v>0.39194439146028576</v>
      </c>
      <c r="G1684" s="9" t="str">
        <f>IFERROR(VLOOKUP(A1684,'BITO-IV'!$A$1:$J$10000,4,0),"")</f>
        <v/>
      </c>
      <c r="I1684">
        <f>ROW()</f>
        <v>1684</v>
      </c>
      <c r="J1684" t="str">
        <f t="shared" si="23"/>
        <v/>
      </c>
      <c r="K1684" t="str">
        <f t="shared" si="22"/>
        <v/>
      </c>
      <c r="M1684" t="str">
        <f t="shared" si="24"/>
        <v/>
      </c>
      <c r="N1684">
        <f>VLOOKUP(A1684,Tbills!$B$4:$C$10000,2,1)</f>
        <v>0.29499999999999998</v>
      </c>
    </row>
    <row r="1685" spans="1:14">
      <c r="A1685" s="1">
        <v>42613</v>
      </c>
      <c r="B1685">
        <f>IFERROR(VLOOKUP($A1685,'BTC-Web'!$A$2:$H$10000,2,0),"")</f>
        <v>577.591003</v>
      </c>
      <c r="C1685">
        <f>VLOOKUP(A1685,H_SPBTFDUE!$B$2:$C$5828,2,0)</f>
        <v>4.0721390812773004</v>
      </c>
      <c r="D1685" s="2">
        <f>D1684*(1-D$1+IF(AND(WEEKDAY($A1685)&lt;&gt;1,WEEKDAY($A1685)&lt;&gt;7),-VLOOKUP($A1685,ETF_OP_Fee!$G$5:$H$14,2,1),0))^($A1685-$A1684)*(1+2*(C1685/C1684-1))+IFERROR(VLOOKUP(A1685,BITXeom!$C$9:$D$100,2,0),0)</f>
        <v>0.59671720133872386</v>
      </c>
      <c r="F1685" s="2">
        <f>F1684*(1-F$1+IF(AND(WEEKDAY($A1685)&lt;&gt;1,WEEKDAY($A1685)&lt;&gt;7),-VLOOKUP($A1685,ETF_OP_Fee!$I$5:$J$14,2,1),0))^($A1685-$A1684)*(1+1*(B1685/B1684-1))</f>
        <v>0.39430784911840372</v>
      </c>
      <c r="G1685" s="9" t="str">
        <f>IFERROR(VLOOKUP(A1685,'BITO-IV'!$A$1:$J$10000,4,0),"")</f>
        <v/>
      </c>
      <c r="I1685">
        <f>ROW()</f>
        <v>1685</v>
      </c>
      <c r="J1685" t="str">
        <f t="shared" si="23"/>
        <v/>
      </c>
      <c r="K1685" t="str">
        <f t="shared" si="22"/>
        <v/>
      </c>
      <c r="M1685" t="str">
        <f t="shared" si="24"/>
        <v/>
      </c>
      <c r="N1685">
        <f>VLOOKUP(A1685,Tbills!$B$4:$C$10000,2,1)</f>
        <v>0.29499999999999998</v>
      </c>
    </row>
    <row r="1686" spans="1:14">
      <c r="A1686" s="1">
        <v>42614</v>
      </c>
      <c r="B1686">
        <f>IFERROR(VLOOKUP($A1686,'BTC-Web'!$A$2:$H$10000,2,0),"")</f>
        <v>575.546021</v>
      </c>
      <c r="C1686">
        <f>VLOOKUP(A1686,H_SPBTFDUE!$B$2:$C$5828,2,0)</f>
        <v>4.0492683860945737</v>
      </c>
      <c r="D1686" s="2">
        <f>D1685*(1-D$1+IF(AND(WEEKDAY($A1686)&lt;&gt;1,WEEKDAY($A1686)&lt;&gt;7),-VLOOKUP($A1686,ETF_OP_Fee!$G$5:$H$14,2,1),0))^($A1686-$A1685)*(1+2*(C1686/C1685-1))+IFERROR(VLOOKUP(A1686,BITXeom!$C$9:$D$100,2,0),0)</f>
        <v>0.58994409913658463</v>
      </c>
      <c r="F1686" s="2">
        <f>F1685*(1-F$1+IF(AND(WEEKDAY($A1686)&lt;&gt;1,WEEKDAY($A1686)&lt;&gt;7),-VLOOKUP($A1686,ETF_OP_Fee!$I$5:$J$14,2,1),0))^($A1686-$A1685)*(1+1*(B1686/B1685-1))</f>
        <v>0.39290156133442083</v>
      </c>
      <c r="G1686" s="9" t="str">
        <f>IFERROR(VLOOKUP(A1686,'BITO-IV'!$A$1:$J$10000,4,0),"")</f>
        <v/>
      </c>
      <c r="I1686">
        <f>ROW()</f>
        <v>1686</v>
      </c>
      <c r="J1686" t="str">
        <f t="shared" si="23"/>
        <v/>
      </c>
      <c r="K1686" t="str">
        <f t="shared" si="22"/>
        <v/>
      </c>
      <c r="M1686" t="str">
        <f t="shared" si="24"/>
        <v/>
      </c>
      <c r="N1686">
        <f>VLOOKUP(A1686,Tbills!$B$4:$C$10000,2,1)</f>
        <v>0.315</v>
      </c>
    </row>
    <row r="1687" spans="1:14">
      <c r="A1687" s="1">
        <v>42615</v>
      </c>
      <c r="B1687">
        <f>IFERROR(VLOOKUP($A1687,'BTC-Web'!$A$2:$H$10000,2,0),"")</f>
        <v>572.40997300000004</v>
      </c>
      <c r="C1687">
        <f>VLOOKUP(A1687,H_SPBTFDUE!$B$2:$C$5828,2,0)</f>
        <v>4.0717065076245378</v>
      </c>
      <c r="D1687" s="2">
        <f>D1686*(1-D$1+IF(AND(WEEKDAY($A1687)&lt;&gt;1,WEEKDAY($A1687)&lt;&gt;7),-VLOOKUP($A1687,ETF_OP_Fee!$G$5:$H$14,2,1),0))^($A1687-$A1686)*(1+2*(C1687/C1686-1))+IFERROR(VLOOKUP(A1687,BITXeom!$C$9:$D$100,2,0),0)</f>
        <v>0.59641109996329367</v>
      </c>
      <c r="F1687" s="2">
        <f>F1686*(1-F$1+IF(AND(WEEKDAY($A1687)&lt;&gt;1,WEEKDAY($A1687)&lt;&gt;7),-VLOOKUP($A1687,ETF_OP_Fee!$I$5:$J$14,2,1),0))^($A1687-$A1686)*(1+1*(B1687/B1686-1))</f>
        <v>0.39075054005690657</v>
      </c>
      <c r="G1687" s="9" t="str">
        <f>IFERROR(VLOOKUP(A1687,'BITO-IV'!$A$1:$J$10000,4,0),"")</f>
        <v/>
      </c>
      <c r="I1687">
        <f>ROW()</f>
        <v>1687</v>
      </c>
      <c r="J1687" t="str">
        <f t="shared" si="23"/>
        <v/>
      </c>
      <c r="K1687" t="str">
        <f t="shared" si="22"/>
        <v/>
      </c>
      <c r="M1687" t="str">
        <f t="shared" si="24"/>
        <v/>
      </c>
      <c r="N1687">
        <f>VLOOKUP(A1687,Tbills!$B$4:$C$10000,2,1)</f>
        <v>0.315</v>
      </c>
    </row>
    <row r="1688" spans="1:14">
      <c r="A1688" s="1">
        <v>42619</v>
      </c>
      <c r="B1688">
        <f>IFERROR(VLOOKUP($A1688,'BTC-Web'!$A$2:$H$10000,2,0),"")</f>
        <v>606.50598100000002</v>
      </c>
      <c r="C1688">
        <f>VLOOKUP(A1688,H_SPBTFDUE!$B$2:$C$5828,2,0)</f>
        <v>4.318157426997483</v>
      </c>
      <c r="D1688" s="2">
        <f>D1687*(1-D$1+IF(AND(WEEKDAY($A1688)&lt;&gt;1,WEEKDAY($A1688)&lt;&gt;7),-VLOOKUP($A1688,ETF_OP_Fee!$G$5:$H$14,2,1),0))^($A1688-$A1687)*(1+2*(C1688/C1687-1))+IFERROR(VLOOKUP(A1688,BITXeom!$C$9:$D$100,2,0),0)</f>
        <v>0.66829117424580242</v>
      </c>
      <c r="F1688" s="2">
        <f>F1687*(1-F$1+IF(AND(WEEKDAY($A1688)&lt;&gt;1,WEEKDAY($A1688)&lt;&gt;7),-VLOOKUP($A1688,ETF_OP_Fee!$I$5:$J$14,2,1),0))^($A1688-$A1687)*(1+1*(B1688/B1687-1))</f>
        <v>0.41398277208360196</v>
      </c>
      <c r="G1688" s="9" t="str">
        <f>IFERROR(VLOOKUP(A1688,'BITO-IV'!$A$1:$J$10000,4,0),"")</f>
        <v/>
      </c>
      <c r="I1688">
        <f>ROW()</f>
        <v>1688</v>
      </c>
      <c r="J1688" t="str">
        <f t="shared" si="23"/>
        <v/>
      </c>
      <c r="K1688" t="str">
        <f t="shared" si="22"/>
        <v/>
      </c>
      <c r="M1688" t="str">
        <f t="shared" si="24"/>
        <v/>
      </c>
      <c r="N1688">
        <f>VLOOKUP(A1688,Tbills!$B$4:$C$10000,2,1)</f>
        <v>0.315</v>
      </c>
    </row>
    <row r="1689" spans="1:14">
      <c r="A1689" s="1">
        <v>42620</v>
      </c>
      <c r="B1689">
        <f>IFERROR(VLOOKUP($A1689,'BTC-Web'!$A$2:$H$10000,2,0),"")</f>
        <v>610.57299799999998</v>
      </c>
      <c r="C1689">
        <f>VLOOKUP(A1689,H_SPBTFDUE!$B$2:$C$5828,2,0)</f>
        <v>4.3467439740806064</v>
      </c>
      <c r="D1689" s="2">
        <f>D1688*(1-D$1+IF(AND(WEEKDAY($A1689)&lt;&gt;1,WEEKDAY($A1689)&lt;&gt;7),-VLOOKUP($A1689,ETF_OP_Fee!$G$5:$H$14,2,1),0))^($A1689-$A1688)*(1+2*(C1689/C1688-1))+IFERROR(VLOOKUP(A1689,BITXeom!$C$9:$D$100,2,0),0)</f>
        <v>0.67705875597167797</v>
      </c>
      <c r="F1689" s="2">
        <f>F1688*(1-F$1+IF(AND(WEEKDAY($A1689)&lt;&gt;1,WEEKDAY($A1689)&lt;&gt;7),-VLOOKUP($A1689,ETF_OP_Fee!$I$5:$J$14,2,1),0))^($A1689-$A1688)*(1+1*(B1689/B1688-1))</f>
        <v>0.41674794862750308</v>
      </c>
      <c r="G1689" s="9" t="str">
        <f>IFERROR(VLOOKUP(A1689,'BITO-IV'!$A$1:$J$10000,4,0),"")</f>
        <v/>
      </c>
      <c r="I1689">
        <f>ROW()</f>
        <v>1689</v>
      </c>
      <c r="J1689" t="str">
        <f t="shared" si="23"/>
        <v/>
      </c>
      <c r="K1689" t="str">
        <f t="shared" si="22"/>
        <v/>
      </c>
      <c r="M1689" t="str">
        <f t="shared" si="24"/>
        <v/>
      </c>
      <c r="N1689">
        <f>VLOOKUP(A1689,Tbills!$B$4:$C$10000,2,1)</f>
        <v>0.315</v>
      </c>
    </row>
    <row r="1690" spans="1:14">
      <c r="A1690" s="1">
        <v>42621</v>
      </c>
      <c r="B1690">
        <f>IFERROR(VLOOKUP($A1690,'BTC-Web'!$A$2:$H$10000,2,0),"")</f>
        <v>614.63500999999997</v>
      </c>
      <c r="C1690">
        <f>VLOOKUP(A1690,H_SPBTFDUE!$B$2:$C$5828,2,0)</f>
        <v>4.4295322053290551</v>
      </c>
      <c r="D1690" s="2">
        <f>D1689*(1-D$1+IF(AND(WEEKDAY($A1690)&lt;&gt;1,WEEKDAY($A1690)&lt;&gt;7),-VLOOKUP($A1690,ETF_OP_Fee!$G$5:$H$14,2,1),0))^($A1690-$A1689)*(1+2*(C1690/C1689-1))+IFERROR(VLOOKUP(A1690,BITXeom!$C$9:$D$100,2,0),0)</f>
        <v>0.70276555920217965</v>
      </c>
      <c r="F1690" s="2">
        <f>F1689*(1-F$1+IF(AND(WEEKDAY($A1690)&lt;&gt;1,WEEKDAY($A1690)&lt;&gt;7),-VLOOKUP($A1690,ETF_OP_Fee!$I$5:$J$14,2,1),0))^($A1690-$A1689)*(1+1*(B1690/B1689-1))</f>
        <v>0.41950956486537228</v>
      </c>
      <c r="G1690" s="9" t="str">
        <f>IFERROR(VLOOKUP(A1690,'BITO-IV'!$A$1:$J$10000,4,0),"")</f>
        <v/>
      </c>
      <c r="I1690">
        <f>ROW()</f>
        <v>1690</v>
      </c>
      <c r="J1690" t="str">
        <f t="shared" si="23"/>
        <v/>
      </c>
      <c r="K1690" t="str">
        <f t="shared" si="22"/>
        <v/>
      </c>
      <c r="M1690" t="str">
        <f t="shared" si="24"/>
        <v/>
      </c>
      <c r="N1690">
        <f>VLOOKUP(A1690,Tbills!$B$4:$C$10000,2,1)</f>
        <v>0.31</v>
      </c>
    </row>
    <row r="1691" spans="1:14">
      <c r="A1691" s="1">
        <v>42622</v>
      </c>
      <c r="B1691">
        <f>IFERROR(VLOOKUP($A1691,'BTC-Web'!$A$2:$H$10000,2,0),"")</f>
        <v>626.35199</v>
      </c>
      <c r="C1691">
        <f>VLOOKUP(A1691,H_SPBTFDUE!$B$2:$C$5828,2,0)</f>
        <v>4.4046120838194325</v>
      </c>
      <c r="D1691" s="2">
        <f>D1690*(1-D$1+IF(AND(WEEKDAY($A1691)&lt;&gt;1,WEEKDAY($A1691)&lt;&gt;7),-VLOOKUP($A1691,ETF_OP_Fee!$G$5:$H$14,2,1),0))^($A1691-$A1690)*(1+2*(C1691/C1690-1))+IFERROR(VLOOKUP(A1691,BITXeom!$C$9:$D$100,2,0),0)</f>
        <v>0.69477536465385925</v>
      </c>
      <c r="F1691" s="2">
        <f>F1690*(1-F$1+IF(AND(WEEKDAY($A1691)&lt;&gt;1,WEEKDAY($A1691)&lt;&gt;7),-VLOOKUP($A1691,ETF_OP_Fee!$I$5:$J$14,2,1),0))^($A1691-$A1690)*(1+1*(B1691/B1690-1))</f>
        <v>0.42749568040651942</v>
      </c>
      <c r="G1691" s="9" t="str">
        <f>IFERROR(VLOOKUP(A1691,'BITO-IV'!$A$1:$J$10000,4,0),"")</f>
        <v/>
      </c>
      <c r="I1691">
        <f>ROW()</f>
        <v>1691</v>
      </c>
      <c r="J1691" t="str">
        <f t="shared" si="23"/>
        <v/>
      </c>
      <c r="K1691" t="str">
        <f t="shared" si="22"/>
        <v/>
      </c>
      <c r="M1691" t="str">
        <f t="shared" si="24"/>
        <v/>
      </c>
      <c r="N1691">
        <f>VLOOKUP(A1691,Tbills!$B$4:$C$10000,2,1)</f>
        <v>0.31</v>
      </c>
    </row>
    <row r="1692" spans="1:14">
      <c r="A1692" s="1">
        <v>42625</v>
      </c>
      <c r="B1692">
        <f>IFERROR(VLOOKUP($A1692,'BTC-Web'!$A$2:$H$10000,2,0),"")</f>
        <v>607.00500499999998</v>
      </c>
      <c r="C1692">
        <f>VLOOKUP(A1692,H_SPBTFDUE!$B$2:$C$5828,2,0)</f>
        <v>4.3007567207011244</v>
      </c>
      <c r="D1692" s="2">
        <f>D1691*(1-D$1+IF(AND(WEEKDAY($A1692)&lt;&gt;1,WEEKDAY($A1692)&lt;&gt;7),-VLOOKUP($A1692,ETF_OP_Fee!$G$5:$H$14,2,1),0))^($A1692-$A1691)*(1+2*(C1692/C1691-1))+IFERROR(VLOOKUP(A1692,BITXeom!$C$9:$D$100,2,0),0)</f>
        <v>0.6617747952558779</v>
      </c>
      <c r="F1692" s="2">
        <f>F1691*(1-F$1+IF(AND(WEEKDAY($A1692)&lt;&gt;1,WEEKDAY($A1692)&lt;&gt;7),-VLOOKUP($A1692,ETF_OP_Fee!$I$5:$J$14,2,1),0))^($A1692-$A1691)*(1+1*(B1692/B1691-1))</f>
        <v>0.41425869253565711</v>
      </c>
      <c r="G1692" s="9" t="str">
        <f>IFERROR(VLOOKUP(A1692,'BITO-IV'!$A$1:$J$10000,4,0),"")</f>
        <v/>
      </c>
      <c r="I1692">
        <f>ROW()</f>
        <v>1692</v>
      </c>
      <c r="J1692" t="str">
        <f t="shared" si="23"/>
        <v/>
      </c>
      <c r="K1692" t="str">
        <f t="shared" si="22"/>
        <v/>
      </c>
      <c r="M1692" t="str">
        <f t="shared" si="24"/>
        <v/>
      </c>
      <c r="N1692">
        <f>VLOOKUP(A1692,Tbills!$B$4:$C$10000,2,1)</f>
        <v>0.31</v>
      </c>
    </row>
    <row r="1693" spans="1:14">
      <c r="A1693" s="1">
        <v>42626</v>
      </c>
      <c r="B1693">
        <f>IFERROR(VLOOKUP($A1693,'BTC-Web'!$A$2:$H$10000,2,0),"")</f>
        <v>608.02502400000003</v>
      </c>
      <c r="C1693">
        <f>VLOOKUP(A1693,H_SPBTFDUE!$B$2:$C$5828,2,0)</f>
        <v>4.3073423829080433</v>
      </c>
      <c r="D1693" s="2">
        <f>D1692*(1-D$1+IF(AND(WEEKDAY($A1693)&lt;&gt;1,WEEKDAY($A1693)&lt;&gt;7),-VLOOKUP($A1693,ETF_OP_Fee!$G$5:$H$14,2,1),0))^($A1693-$A1692)*(1+2*(C1693/C1692-1))+IFERROR(VLOOKUP(A1693,BITXeom!$C$9:$D$100,2,0),0)</f>
        <v>0.66372240951318995</v>
      </c>
      <c r="F1693" s="2">
        <f>F1692*(1-F$1+IF(AND(WEEKDAY($A1693)&lt;&gt;1,WEEKDAY($A1693)&lt;&gt;7),-VLOOKUP($A1693,ETF_OP_Fee!$I$5:$J$14,2,1),0))^($A1693-$A1692)*(1+1*(B1693/B1692-1))</f>
        <v>0.41494401796481217</v>
      </c>
      <c r="G1693" s="9" t="str">
        <f>IFERROR(VLOOKUP(A1693,'BITO-IV'!$A$1:$J$10000,4,0),"")</f>
        <v/>
      </c>
      <c r="I1693">
        <f>ROW()</f>
        <v>1693</v>
      </c>
      <c r="J1693" t="str">
        <f t="shared" si="23"/>
        <v/>
      </c>
      <c r="K1693" t="str">
        <f t="shared" si="22"/>
        <v/>
      </c>
      <c r="M1693" t="str">
        <f t="shared" si="24"/>
        <v/>
      </c>
      <c r="N1693">
        <f>VLOOKUP(A1693,Tbills!$B$4:$C$10000,2,1)</f>
        <v>0.31</v>
      </c>
    </row>
    <row r="1694" spans="1:14">
      <c r="A1694" s="1">
        <v>42627</v>
      </c>
      <c r="B1694">
        <f>IFERROR(VLOOKUP($A1694,'BTC-Web'!$A$2:$H$10000,2,0),"")</f>
        <v>608.841003</v>
      </c>
      <c r="C1694">
        <f>VLOOKUP(A1694,H_SPBTFDUE!$B$2:$C$5828,2,0)</f>
        <v>4.3170723255906607</v>
      </c>
      <c r="D1694" s="2">
        <f>D1693*(1-D$1+IF(AND(WEEKDAY($A1694)&lt;&gt;1,WEEKDAY($A1694)&lt;&gt;7),-VLOOKUP($A1694,ETF_OP_Fee!$G$5:$H$14,2,1),0))^($A1694-$A1693)*(1+2*(C1694/C1693-1))+IFERROR(VLOOKUP(A1694,BITXeom!$C$9:$D$100,2,0),0)</f>
        <v>0.66664154288835109</v>
      </c>
      <c r="F1694" s="2">
        <f>F1693*(1-F$1+IF(AND(WEEKDAY($A1694)&lt;&gt;1,WEEKDAY($A1694)&lt;&gt;7),-VLOOKUP($A1694,ETF_OP_Fee!$I$5:$J$14,2,1),0))^($A1694-$A1693)*(1+1*(B1694/B1693-1))</f>
        <v>0.41549006485760526</v>
      </c>
      <c r="G1694" s="9" t="str">
        <f>IFERROR(VLOOKUP(A1694,'BITO-IV'!$A$1:$J$10000,4,0),"")</f>
        <v/>
      </c>
      <c r="I1694">
        <f>ROW()</f>
        <v>1694</v>
      </c>
      <c r="J1694" t="str">
        <f t="shared" si="23"/>
        <v/>
      </c>
      <c r="K1694" t="str">
        <f t="shared" si="22"/>
        <v/>
      </c>
      <c r="M1694" t="str">
        <f t="shared" si="24"/>
        <v/>
      </c>
      <c r="N1694">
        <f>VLOOKUP(A1694,Tbills!$B$4:$C$10000,2,1)</f>
        <v>0.31</v>
      </c>
    </row>
    <row r="1695" spans="1:14">
      <c r="A1695" s="1">
        <v>42628</v>
      </c>
      <c r="B1695">
        <f>IFERROR(VLOOKUP($A1695,'BTC-Web'!$A$2:$H$10000,2,0),"")</f>
        <v>610.58801300000005</v>
      </c>
      <c r="C1695">
        <f>VLOOKUP(A1695,H_SPBTFDUE!$B$2:$C$5828,2,0)</f>
        <v>4.2916519279584726</v>
      </c>
      <c r="D1695" s="2">
        <f>D1694*(1-D$1+IF(AND(WEEKDAY($A1695)&lt;&gt;1,WEEKDAY($A1695)&lt;&gt;7),-VLOOKUP($A1695,ETF_OP_Fee!$G$5:$H$14,2,1),0))^($A1695-$A1694)*(1+2*(C1695/C1694-1))+IFERROR(VLOOKUP(A1695,BITXeom!$C$9:$D$100,2,0),0)</f>
        <v>0.65871220288606658</v>
      </c>
      <c r="F1695" s="2">
        <f>F1694*(1-F$1+IF(AND(WEEKDAY($A1695)&lt;&gt;1,WEEKDAY($A1695)&lt;&gt;7),-VLOOKUP($A1695,ETF_OP_Fee!$I$5:$J$14,2,1),0))^($A1695-$A1694)*(1+1*(B1695/B1694-1))</f>
        <v>0.41667142800427498</v>
      </c>
      <c r="G1695" s="9" t="str">
        <f>IFERROR(VLOOKUP(A1695,'BITO-IV'!$A$1:$J$10000,4,0),"")</f>
        <v/>
      </c>
      <c r="I1695">
        <f>ROW()</f>
        <v>1695</v>
      </c>
      <c r="J1695" t="str">
        <f t="shared" si="23"/>
        <v/>
      </c>
      <c r="K1695" t="str">
        <f t="shared" si="22"/>
        <v/>
      </c>
      <c r="M1695" t="str">
        <f t="shared" si="24"/>
        <v/>
      </c>
      <c r="N1695">
        <f>VLOOKUP(A1695,Tbills!$B$4:$C$10000,2,1)</f>
        <v>0.34499999999999997</v>
      </c>
    </row>
    <row r="1696" spans="1:14">
      <c r="A1696" s="1">
        <v>42629</v>
      </c>
      <c r="B1696">
        <f>IFERROR(VLOOKUP($A1696,'BTC-Web'!$A$2:$H$10000,2,0),"")</f>
        <v>607.24597200000005</v>
      </c>
      <c r="C1696">
        <f>VLOOKUP(A1696,H_SPBTFDUE!$B$2:$C$5828,2,0)</f>
        <v>4.289895100472453</v>
      </c>
      <c r="D1696" s="2">
        <f>D1695*(1-D$1+IF(AND(WEEKDAY($A1696)&lt;&gt;1,WEEKDAY($A1696)&lt;&gt;7),-VLOOKUP($A1696,ETF_OP_Fee!$G$5:$H$14,2,1),0))^($A1696-$A1695)*(1+2*(C1696/C1695-1))+IFERROR(VLOOKUP(A1696,BITXeom!$C$9:$D$100,2,0),0)</f>
        <v>0.65809446321310061</v>
      </c>
      <c r="F1696" s="2">
        <f>F1695*(1-F$1+IF(AND(WEEKDAY($A1696)&lt;&gt;1,WEEKDAY($A1696)&lt;&gt;7),-VLOOKUP($A1696,ETF_OP_Fee!$I$5:$J$14,2,1),0))^($A1696-$A1695)*(1+1*(B1696/B1695-1))</f>
        <v>0.41437999995222513</v>
      </c>
      <c r="G1696" s="9" t="str">
        <f>IFERROR(VLOOKUP(A1696,'BITO-IV'!$A$1:$J$10000,4,0),"")</f>
        <v/>
      </c>
      <c r="I1696">
        <f>ROW()</f>
        <v>1696</v>
      </c>
      <c r="J1696" t="str">
        <f t="shared" si="23"/>
        <v/>
      </c>
      <c r="K1696" t="str">
        <f t="shared" si="22"/>
        <v/>
      </c>
      <c r="M1696" t="str">
        <f t="shared" si="24"/>
        <v/>
      </c>
      <c r="N1696">
        <f>VLOOKUP(A1696,Tbills!$B$4:$C$10000,2,1)</f>
        <v>0.34499999999999997</v>
      </c>
    </row>
    <row r="1697" spans="1:14">
      <c r="A1697" s="1">
        <v>42632</v>
      </c>
      <c r="B1697">
        <f>IFERROR(VLOOKUP($A1697,'BTC-Web'!$A$2:$H$10000,2,0),"")</f>
        <v>609.87097200000005</v>
      </c>
      <c r="C1697">
        <f>VLOOKUP(A1697,H_SPBTFDUE!$B$2:$C$5828,2,0)</f>
        <v>4.3053553144358938</v>
      </c>
      <c r="D1697" s="2">
        <f>D1696*(1-D$1+IF(AND(WEEKDAY($A1697)&lt;&gt;1,WEEKDAY($A1697)&lt;&gt;7),-VLOOKUP($A1697,ETF_OP_Fee!$G$5:$H$14,2,1),0))^($A1697-$A1696)*(1+2*(C1697/C1696-1))+IFERROR(VLOOKUP(A1697,BITXeom!$C$9:$D$100,2,0),0)</f>
        <v>0.66260087485862196</v>
      </c>
      <c r="F1697" s="2">
        <f>F1696*(1-F$1+IF(AND(WEEKDAY($A1697)&lt;&gt;1,WEEKDAY($A1697)&lt;&gt;7),-VLOOKUP($A1697,ETF_OP_Fee!$I$5:$J$14,2,1),0))^($A1697-$A1696)*(1+1*(B1697/B1696-1))</f>
        <v>0.41613878512551322</v>
      </c>
      <c r="G1697" s="9" t="str">
        <f>IFERROR(VLOOKUP(A1697,'BITO-IV'!$A$1:$J$10000,4,0),"")</f>
        <v/>
      </c>
      <c r="I1697">
        <f>ROW()</f>
        <v>1697</v>
      </c>
      <c r="J1697" t="str">
        <f t="shared" si="23"/>
        <v/>
      </c>
      <c r="K1697" t="str">
        <f t="shared" si="22"/>
        <v/>
      </c>
      <c r="M1697" t="str">
        <f t="shared" si="24"/>
        <v/>
      </c>
      <c r="N1697">
        <f>VLOOKUP(A1697,Tbills!$B$4:$C$10000,2,1)</f>
        <v>0.34499999999999997</v>
      </c>
    </row>
    <row r="1698" spans="1:14">
      <c r="A1698" s="1">
        <v>42633</v>
      </c>
      <c r="B1698">
        <f>IFERROR(VLOOKUP($A1698,'BTC-Web'!$A$2:$H$10000,2,0),"")</f>
        <v>609.25402799999995</v>
      </c>
      <c r="C1698">
        <f>VLOOKUP(A1698,H_SPBTFDUE!$B$2:$C$5828,2,0)</f>
        <v>4.2984174229820118</v>
      </c>
      <c r="D1698" s="2">
        <f>D1697*(1-D$1+IF(AND(WEEKDAY($A1698)&lt;&gt;1,WEEKDAY($A1698)&lt;&gt;7),-VLOOKUP($A1698,ETF_OP_Fee!$G$5:$H$14,2,1),0))^($A1698-$A1697)*(1+2*(C1698/C1697-1))+IFERROR(VLOOKUP(A1698,BITXeom!$C$9:$D$100,2,0),0)</f>
        <v>0.66038665730530743</v>
      </c>
      <c r="F1698" s="2">
        <f>F1697*(1-F$1+IF(AND(WEEKDAY($A1698)&lt;&gt;1,WEEKDAY($A1698)&lt;&gt;7),-VLOOKUP($A1698,ETF_OP_Fee!$I$5:$J$14,2,1),0))^($A1698-$A1697)*(1+1*(B1698/B1697-1))</f>
        <v>0.41570700008426514</v>
      </c>
      <c r="G1698" s="9" t="str">
        <f>IFERROR(VLOOKUP(A1698,'BITO-IV'!$A$1:$J$10000,4,0),"")</f>
        <v/>
      </c>
      <c r="I1698">
        <f>ROW()</f>
        <v>1698</v>
      </c>
      <c r="J1698" t="str">
        <f t="shared" si="23"/>
        <v/>
      </c>
      <c r="K1698" t="str">
        <f t="shared" si="22"/>
        <v/>
      </c>
      <c r="M1698" t="str">
        <f t="shared" si="24"/>
        <v/>
      </c>
      <c r="N1698">
        <f>VLOOKUP(A1698,Tbills!$B$4:$C$10000,2,1)</f>
        <v>0.34499999999999997</v>
      </c>
    </row>
    <row r="1699" spans="1:14">
      <c r="A1699" s="1">
        <v>42634</v>
      </c>
      <c r="B1699">
        <f>IFERROR(VLOOKUP($A1699,'BTC-Web'!$A$2:$H$10000,2,0),"")</f>
        <v>603.58801300000005</v>
      </c>
      <c r="C1699">
        <f>VLOOKUP(A1699,H_SPBTFDUE!$B$2:$C$5828,2,0)</f>
        <v>4.2190668737262129</v>
      </c>
      <c r="D1699" s="2">
        <f>D1698*(1-D$1+IF(AND(WEEKDAY($A1699)&lt;&gt;1,WEEKDAY($A1699)&lt;&gt;7),-VLOOKUP($A1699,ETF_OP_Fee!$G$5:$H$14,2,1),0))^($A1699-$A1698)*(1+2*(C1699/C1698-1))+IFERROR(VLOOKUP(A1699,BITXeom!$C$9:$D$100,2,0),0)</f>
        <v>0.63592884219507395</v>
      </c>
      <c r="F1699" s="2">
        <f>F1698*(1-F$1+IF(AND(WEEKDAY($A1699)&lt;&gt;1,WEEKDAY($A1699)&lt;&gt;7),-VLOOKUP($A1699,ETF_OP_Fee!$I$5:$J$14,2,1),0))^($A1699-$A1698)*(1+1*(B1699/B1698-1))</f>
        <v>0.41183023821851789</v>
      </c>
      <c r="G1699" s="9" t="str">
        <f>IFERROR(VLOOKUP(A1699,'BITO-IV'!$A$1:$J$10000,4,0),"")</f>
        <v/>
      </c>
      <c r="I1699">
        <f>ROW()</f>
        <v>1699</v>
      </c>
      <c r="J1699" t="str">
        <f t="shared" si="23"/>
        <v/>
      </c>
      <c r="K1699" t="str">
        <f t="shared" si="22"/>
        <v/>
      </c>
      <c r="M1699" t="str">
        <f t="shared" si="24"/>
        <v/>
      </c>
      <c r="N1699">
        <f>VLOOKUP(A1699,Tbills!$B$4:$C$10000,2,1)</f>
        <v>0.34499999999999997</v>
      </c>
    </row>
    <row r="1700" spans="1:14">
      <c r="A1700" s="1">
        <v>42635</v>
      </c>
      <c r="B1700">
        <f>IFERROR(VLOOKUP($A1700,'BTC-Web'!$A$2:$H$10000,2,0),"")</f>
        <v>597.27899200000002</v>
      </c>
      <c r="C1700">
        <f>VLOOKUP(A1700,H_SPBTFDUE!$B$2:$C$5828,2,0)</f>
        <v>4.2125918051368592</v>
      </c>
      <c r="D1700" s="2">
        <f>D1699*(1-D$1+IF(AND(WEEKDAY($A1700)&lt;&gt;1,WEEKDAY($A1700)&lt;&gt;7),-VLOOKUP($A1700,ETF_OP_Fee!$G$5:$H$14,2,1),0))^($A1700-$A1699)*(1+2*(C1700/C1699-1))+IFERROR(VLOOKUP(A1700,BITXeom!$C$9:$D$100,2,0),0)</f>
        <v>0.63390134596104886</v>
      </c>
      <c r="F1700" s="2">
        <f>F1699*(1-F$1+IF(AND(WEEKDAY($A1700)&lt;&gt;1,WEEKDAY($A1700)&lt;&gt;7),-VLOOKUP($A1700,ETF_OP_Fee!$I$5:$J$14,2,1),0))^($A1700-$A1699)*(1+1*(B1700/B1699-1))</f>
        <v>0.40751496402377485</v>
      </c>
      <c r="G1700" s="9" t="str">
        <f>IFERROR(VLOOKUP(A1700,'BITO-IV'!$A$1:$J$10000,4,0),"")</f>
        <v/>
      </c>
      <c r="I1700">
        <f>ROW()</f>
        <v>1700</v>
      </c>
      <c r="J1700" t="str">
        <f t="shared" si="23"/>
        <v/>
      </c>
      <c r="K1700" t="str">
        <f t="shared" si="22"/>
        <v/>
      </c>
      <c r="M1700" t="str">
        <f t="shared" si="24"/>
        <v/>
      </c>
      <c r="N1700">
        <f>VLOOKUP(A1700,Tbills!$B$4:$C$10000,2,1)</f>
        <v>0.27999999999999997</v>
      </c>
    </row>
    <row r="1701" spans="1:14">
      <c r="A1701" s="1">
        <v>42636</v>
      </c>
      <c r="B1701">
        <f>IFERROR(VLOOKUP($A1701,'BTC-Web'!$A$2:$H$10000,2,0),"")</f>
        <v>596.19897500000002</v>
      </c>
      <c r="C1701">
        <f>VLOOKUP(A1701,H_SPBTFDUE!$B$2:$C$5828,2,0)</f>
        <v>4.2583607729268165</v>
      </c>
      <c r="D1701" s="2">
        <f>D1700*(1-D$1+IF(AND(WEEKDAY($A1701)&lt;&gt;1,WEEKDAY($A1701)&lt;&gt;7),-VLOOKUP($A1701,ETF_OP_Fee!$G$5:$H$14,2,1),0))^($A1701-$A1700)*(1+2*(C1701/C1700-1))+IFERROR(VLOOKUP(A1701,BITXeom!$C$9:$D$100,2,0),0)</f>
        <v>0.64759857999622406</v>
      </c>
      <c r="F1701" s="2">
        <f>F1700*(1-F$1+IF(AND(WEEKDAY($A1701)&lt;&gt;1,WEEKDAY($A1701)&lt;&gt;7),-VLOOKUP($A1701,ETF_OP_Fee!$I$5:$J$14,2,1),0))^($A1701-$A1700)*(1+1*(B1701/B1700-1))</f>
        <v>0.40676749640576332</v>
      </c>
      <c r="G1701" s="9" t="str">
        <f>IFERROR(VLOOKUP(A1701,'BITO-IV'!$A$1:$J$10000,4,0),"")</f>
        <v/>
      </c>
      <c r="I1701">
        <f>ROW()</f>
        <v>1701</v>
      </c>
      <c r="J1701" t="str">
        <f t="shared" si="23"/>
        <v/>
      </c>
      <c r="K1701" t="str">
        <f t="shared" si="22"/>
        <v/>
      </c>
      <c r="M1701" t="str">
        <f t="shared" si="24"/>
        <v/>
      </c>
      <c r="N1701">
        <f>VLOOKUP(A1701,Tbills!$B$4:$C$10000,2,1)</f>
        <v>0.27999999999999997</v>
      </c>
    </row>
    <row r="1702" spans="1:14">
      <c r="A1702" s="1">
        <v>42639</v>
      </c>
      <c r="B1702">
        <f>IFERROR(VLOOKUP($A1702,'BTC-Web'!$A$2:$H$10000,2,0),"")</f>
        <v>600.807007</v>
      </c>
      <c r="C1702">
        <f>VLOOKUP(A1702,H_SPBTFDUE!$B$2:$C$5828,2,0)</f>
        <v>4.2946333285107929</v>
      </c>
      <c r="D1702" s="2">
        <f>D1701*(1-D$1+IF(AND(WEEKDAY($A1702)&lt;&gt;1,WEEKDAY($A1702)&lt;&gt;7),-VLOOKUP($A1702,ETF_OP_Fee!$G$5:$H$14,2,1),0))^($A1702-$A1701)*(1+2*(C1702/C1701-1))+IFERROR(VLOOKUP(A1702,BITXeom!$C$9:$D$100,2,0),0)</f>
        <v>0.65839556520802411</v>
      </c>
      <c r="F1702" s="2">
        <f>F1701*(1-F$1+IF(AND(WEEKDAY($A1702)&lt;&gt;1,WEEKDAY($A1702)&lt;&gt;7),-VLOOKUP($A1702,ETF_OP_Fee!$I$5:$J$14,2,1),0))^($A1702-$A1701)*(1+1*(B1702/B1701-1))</f>
        <v>0.4098794033433264</v>
      </c>
      <c r="G1702" s="9" t="str">
        <f>IFERROR(VLOOKUP(A1702,'BITO-IV'!$A$1:$J$10000,4,0),"")</f>
        <v/>
      </c>
      <c r="I1702">
        <f>ROW()</f>
        <v>1702</v>
      </c>
      <c r="J1702" t="str">
        <f t="shared" si="23"/>
        <v/>
      </c>
      <c r="K1702" t="str">
        <f t="shared" si="22"/>
        <v/>
      </c>
      <c r="M1702" t="str">
        <f t="shared" si="24"/>
        <v/>
      </c>
      <c r="N1702">
        <f>VLOOKUP(A1702,Tbills!$B$4:$C$10000,2,1)</f>
        <v>0.27999999999999997</v>
      </c>
    </row>
    <row r="1703" spans="1:14">
      <c r="A1703" s="1">
        <v>42640</v>
      </c>
      <c r="B1703">
        <f>IFERROR(VLOOKUP($A1703,'BTC-Web'!$A$2:$H$10000,2,0),"")</f>
        <v>608.021973</v>
      </c>
      <c r="C1703">
        <f>VLOOKUP(A1703,H_SPBTFDUE!$B$2:$C$5828,2,0)</f>
        <v>4.2809052554477569</v>
      </c>
      <c r="D1703" s="2">
        <f>D1702*(1-D$1+IF(AND(WEEKDAY($A1703)&lt;&gt;1,WEEKDAY($A1703)&lt;&gt;7),-VLOOKUP($A1703,ETF_OP_Fee!$G$5:$H$14,2,1),0))^($A1703-$A1702)*(1+2*(C1703/C1702-1))+IFERROR(VLOOKUP(A1703,BITXeom!$C$9:$D$100,2,0),0)</f>
        <v>0.65410839255965891</v>
      </c>
      <c r="F1703" s="2">
        <f>F1702*(1-F$1+IF(AND(WEEKDAY($A1703)&lt;&gt;1,WEEKDAY($A1703)&lt;&gt;7),-VLOOKUP($A1703,ETF_OP_Fee!$I$5:$J$14,2,1),0))^($A1703-$A1702)*(1+1*(B1703/B1702-1))</f>
        <v>0.41479076337948534</v>
      </c>
      <c r="G1703" s="9" t="str">
        <f>IFERROR(VLOOKUP(A1703,'BITO-IV'!$A$1:$J$10000,4,0),"")</f>
        <v/>
      </c>
      <c r="I1703">
        <f>ROW()</f>
        <v>1703</v>
      </c>
      <c r="J1703" t="str">
        <f t="shared" si="23"/>
        <v/>
      </c>
      <c r="K1703" t="str">
        <f t="shared" si="22"/>
        <v/>
      </c>
      <c r="M1703" t="str">
        <f t="shared" si="24"/>
        <v/>
      </c>
      <c r="N1703">
        <f>VLOOKUP(A1703,Tbills!$B$4:$C$10000,2,1)</f>
        <v>0.27999999999999997</v>
      </c>
    </row>
    <row r="1704" spans="1:14">
      <c r="A1704" s="1">
        <v>42641</v>
      </c>
      <c r="B1704">
        <f>IFERROR(VLOOKUP($A1704,'BTC-Web'!$A$2:$H$10000,2,0),"")</f>
        <v>606.24298099999999</v>
      </c>
      <c r="C1704">
        <f>VLOOKUP(A1704,H_SPBTFDUE!$B$2:$C$5828,2,0)</f>
        <v>4.2702806552472001</v>
      </c>
      <c r="D1704" s="2">
        <f>D1703*(1-D$1+IF(AND(WEEKDAY($A1704)&lt;&gt;1,WEEKDAY($A1704)&lt;&gt;7),-VLOOKUP($A1704,ETF_OP_Fee!$G$5:$H$14,2,1),0))^($A1704-$A1703)*(1+2*(C1704/C1703-1))+IFERROR(VLOOKUP(A1704,BITXeom!$C$9:$D$100,2,0),0)</f>
        <v>0.65078401544994768</v>
      </c>
      <c r="F1704" s="2">
        <f>F1703*(1-F$1+IF(AND(WEEKDAY($A1704)&lt;&gt;1,WEEKDAY($A1704)&lt;&gt;7),-VLOOKUP($A1704,ETF_OP_Fee!$I$5:$J$14,2,1),0))^($A1704-$A1703)*(1+1*(B1704/B1703-1))</f>
        <v>0.41356637604494845</v>
      </c>
      <c r="G1704" s="9" t="str">
        <f>IFERROR(VLOOKUP(A1704,'BITO-IV'!$A$1:$J$10000,4,0),"")</f>
        <v/>
      </c>
      <c r="I1704">
        <f>ROW()</f>
        <v>1704</v>
      </c>
      <c r="J1704" t="str">
        <f t="shared" si="23"/>
        <v/>
      </c>
      <c r="K1704" t="str">
        <f t="shared" ref="K1704:K1767" si="25">IF($A1704&gt;=$J$2,F1704*K$4,"")</f>
        <v/>
      </c>
      <c r="M1704" t="str">
        <f t="shared" si="24"/>
        <v/>
      </c>
      <c r="N1704">
        <f>VLOOKUP(A1704,Tbills!$B$4:$C$10000,2,1)</f>
        <v>0.27999999999999997</v>
      </c>
    </row>
    <row r="1705" spans="1:14">
      <c r="A1705" s="1">
        <v>42642</v>
      </c>
      <c r="B1705">
        <f>IFERROR(VLOOKUP($A1705,'BTC-Web'!$A$2:$H$10000,2,0),"")</f>
        <v>605.01898200000005</v>
      </c>
      <c r="C1705">
        <f>VLOOKUP(A1705,H_SPBTFDUE!$B$2:$C$5828,2,0)</f>
        <v>4.2766267766292261</v>
      </c>
      <c r="D1705" s="2">
        <f>D1704*(1-D$1+IF(AND(WEEKDAY($A1705)&lt;&gt;1,WEEKDAY($A1705)&lt;&gt;7),-VLOOKUP($A1705,ETF_OP_Fee!$G$5:$H$14,2,1),0))^($A1705-$A1704)*(1+2*(C1705/C1704-1))+IFERROR(VLOOKUP(A1705,BITXeom!$C$9:$D$100,2,0),0)</f>
        <v>0.65264050345121605</v>
      </c>
      <c r="F1705" s="2">
        <f>F1704*(1-F$1+IF(AND(WEEKDAY($A1705)&lt;&gt;1,WEEKDAY($A1705)&lt;&gt;7),-VLOOKUP($A1705,ETF_OP_Fee!$I$5:$J$14,2,1),0))^($A1705-$A1704)*(1+1*(B1705/B1704-1))</f>
        <v>0.41272064701351335</v>
      </c>
      <c r="G1705" s="9" t="str">
        <f>IFERROR(VLOOKUP(A1705,'BITO-IV'!$A$1:$J$10000,4,0),"")</f>
        <v/>
      </c>
      <c r="I1705">
        <f>ROW()</f>
        <v>1705</v>
      </c>
      <c r="J1705" t="str">
        <f t="shared" ref="J1705:J1768" si="26">IF($A1705&gt;=$J$2,B1705*J$4,"")</f>
        <v/>
      </c>
      <c r="K1705" t="str">
        <f t="shared" si="25"/>
        <v/>
      </c>
      <c r="M1705" t="str">
        <f t="shared" ref="M1705:M1768" si="27">IF($A1705&gt;=$J$2,D1705*M$4,"")</f>
        <v/>
      </c>
      <c r="N1705">
        <f>VLOOKUP(A1705,Tbills!$B$4:$C$10000,2,1)</f>
        <v>0.21</v>
      </c>
    </row>
    <row r="1706" spans="1:14">
      <c r="A1706" s="1">
        <v>42643</v>
      </c>
      <c r="B1706">
        <f>IFERROR(VLOOKUP($A1706,'BTC-Web'!$A$2:$H$10000,2,0),"")</f>
        <v>605.71502699999996</v>
      </c>
      <c r="C1706">
        <f>VLOOKUP(A1706,H_SPBTFDUE!$B$2:$C$5828,2,0)</f>
        <v>4.3046974665908309</v>
      </c>
      <c r="D1706" s="2">
        <f>D1705*(1-D$1+IF(AND(WEEKDAY($A1706)&lt;&gt;1,WEEKDAY($A1706)&lt;&gt;7),-VLOOKUP($A1706,ETF_OP_Fee!$G$5:$H$14,2,1),0))^($A1706-$A1705)*(1+2*(C1706/C1705-1))+IFERROR(VLOOKUP(A1706,BITXeom!$C$9:$D$100,2,0),0)</f>
        <v>0.6611292343423123</v>
      </c>
      <c r="F1706" s="2">
        <f>F1705*(1-F$1+IF(AND(WEEKDAY($A1706)&lt;&gt;1,WEEKDAY($A1706)&lt;&gt;7),-VLOOKUP($A1706,ETF_OP_Fee!$I$5:$J$14,2,1),0))^($A1706-$A1705)*(1+1*(B1706/B1705-1))</f>
        <v>0.41318470770167082</v>
      </c>
      <c r="G1706" s="9" t="str">
        <f>IFERROR(VLOOKUP(A1706,'BITO-IV'!$A$1:$J$10000,4,0),"")</f>
        <v/>
      </c>
      <c r="I1706">
        <f>ROW()</f>
        <v>1706</v>
      </c>
      <c r="J1706" t="str">
        <f t="shared" si="26"/>
        <v/>
      </c>
      <c r="K1706" t="str">
        <f t="shared" si="25"/>
        <v/>
      </c>
      <c r="M1706" t="str">
        <f t="shared" si="27"/>
        <v/>
      </c>
      <c r="N1706">
        <f>VLOOKUP(A1706,Tbills!$B$4:$C$10000,2,1)</f>
        <v>0.21</v>
      </c>
    </row>
    <row r="1707" spans="1:14">
      <c r="A1707" s="1">
        <v>42646</v>
      </c>
      <c r="B1707">
        <f>IFERROR(VLOOKUP($A1707,'BTC-Web'!$A$2:$H$10000,2,0),"")</f>
        <v>610.96801800000003</v>
      </c>
      <c r="C1707">
        <f>VLOOKUP(A1707,H_SPBTFDUE!$B$2:$C$5828,2,0)</f>
        <v>4.3211555525895315</v>
      </c>
      <c r="D1707" s="2">
        <f>D1706*(1-D$1+IF(AND(WEEKDAY($A1707)&lt;&gt;1,WEEKDAY($A1707)&lt;&gt;7),-VLOOKUP($A1707,ETF_OP_Fee!$G$5:$H$14,2,1),0))^($A1707-$A1706)*(1+2*(C1707/C1706-1))+IFERROR(VLOOKUP(A1707,BITXeom!$C$9:$D$100,2,0),0)</f>
        <v>0.66594645011478104</v>
      </c>
      <c r="F1707" s="2">
        <f>F1706*(1-F$1+IF(AND(WEEKDAY($A1707)&lt;&gt;1,WEEKDAY($A1707)&lt;&gt;7),-VLOOKUP($A1707,ETF_OP_Fee!$I$5:$J$14,2,1),0))^($A1707-$A1706)*(1+1*(B1707/B1706-1))</f>
        <v>0.41673546126278765</v>
      </c>
      <c r="G1707" s="9" t="str">
        <f>IFERROR(VLOOKUP(A1707,'BITO-IV'!$A$1:$J$10000,4,0),"")</f>
        <v/>
      </c>
      <c r="I1707">
        <f>ROW()</f>
        <v>1707</v>
      </c>
      <c r="J1707" t="str">
        <f t="shared" si="26"/>
        <v/>
      </c>
      <c r="K1707" t="str">
        <f t="shared" si="25"/>
        <v/>
      </c>
      <c r="M1707" t="str">
        <f t="shared" si="27"/>
        <v/>
      </c>
      <c r="N1707">
        <f>VLOOKUP(A1707,Tbills!$B$4:$C$10000,2,1)</f>
        <v>0.21</v>
      </c>
    </row>
    <row r="1708" spans="1:14">
      <c r="A1708" s="1">
        <v>42647</v>
      </c>
      <c r="B1708">
        <f>IFERROR(VLOOKUP($A1708,'BTC-Web'!$A$2:$H$10000,2,0),"")</f>
        <v>612.05200200000002</v>
      </c>
      <c r="C1708">
        <f>VLOOKUP(A1708,H_SPBTFDUE!$B$2:$C$5828,2,0)</f>
        <v>4.3070647276397853</v>
      </c>
      <c r="D1708" s="2">
        <f>D1707*(1-D$1+IF(AND(WEEKDAY($A1708)&lt;&gt;1,WEEKDAY($A1708)&lt;&gt;7),-VLOOKUP($A1708,ETF_OP_Fee!$G$5:$H$14,2,1),0))^($A1708-$A1707)*(1+2*(C1708/C1707-1))+IFERROR(VLOOKUP(A1708,BITXeom!$C$9:$D$100,2,0),0)</f>
        <v>0.66152444155922185</v>
      </c>
      <c r="F1708" s="2">
        <f>F1707*(1-F$1+IF(AND(WEEKDAY($A1708)&lt;&gt;1,WEEKDAY($A1708)&lt;&gt;7),-VLOOKUP($A1708,ETF_OP_Fee!$I$5:$J$14,2,1),0))^($A1708-$A1707)*(1+1*(B1708/B1707-1))</f>
        <v>0.41746397063311813</v>
      </c>
      <c r="G1708" s="9" t="str">
        <f>IFERROR(VLOOKUP(A1708,'BITO-IV'!$A$1:$J$10000,4,0),"")</f>
        <v/>
      </c>
      <c r="I1708">
        <f>ROW()</f>
        <v>1708</v>
      </c>
      <c r="J1708" t="str">
        <f t="shared" si="26"/>
        <v/>
      </c>
      <c r="K1708" t="str">
        <f t="shared" si="25"/>
        <v/>
      </c>
      <c r="M1708" t="str">
        <f t="shared" si="27"/>
        <v/>
      </c>
      <c r="N1708">
        <f>VLOOKUP(A1708,Tbills!$B$4:$C$10000,2,1)</f>
        <v>0.21</v>
      </c>
    </row>
    <row r="1709" spans="1:14">
      <c r="A1709" s="1">
        <v>42648</v>
      </c>
      <c r="B1709">
        <f>IFERROR(VLOOKUP($A1709,'BTC-Web'!$A$2:$H$10000,2,0),"")</f>
        <v>610.21801800000003</v>
      </c>
      <c r="C1709">
        <f>VLOOKUP(A1709,H_SPBTFDUE!$B$2:$C$5828,2,0)</f>
        <v>4.322876502393199</v>
      </c>
      <c r="D1709" s="2">
        <f>D1708*(1-D$1+IF(AND(WEEKDAY($A1709)&lt;&gt;1,WEEKDAY($A1709)&lt;&gt;7),-VLOOKUP($A1709,ETF_OP_Fee!$G$5:$H$14,2,1),0))^($A1709-$A1708)*(1+2*(C1709/C1708-1))+IFERROR(VLOOKUP(A1709,BITXeom!$C$9:$D$100,2,0),0)</f>
        <v>0.66630210185785799</v>
      </c>
      <c r="F1709" s="2">
        <f>F1708*(1-F$1+IF(AND(WEEKDAY($A1709)&lt;&gt;1,WEEKDAY($A1709)&lt;&gt;7),-VLOOKUP($A1709,ETF_OP_Fee!$I$5:$J$14,2,1),0))^($A1709-$A1708)*(1+1*(B1709/B1708-1))</f>
        <v>0.4162022272445855</v>
      </c>
      <c r="G1709" s="9" t="str">
        <f>IFERROR(VLOOKUP(A1709,'BITO-IV'!$A$1:$J$10000,4,0),"")</f>
        <v/>
      </c>
      <c r="I1709">
        <f>ROW()</f>
        <v>1709</v>
      </c>
      <c r="J1709" t="str">
        <f t="shared" si="26"/>
        <v/>
      </c>
      <c r="K1709" t="str">
        <f t="shared" si="25"/>
        <v/>
      </c>
      <c r="M1709" t="str">
        <f t="shared" si="27"/>
        <v/>
      </c>
      <c r="N1709">
        <f>VLOOKUP(A1709,Tbills!$B$4:$C$10000,2,1)</f>
        <v>0.21</v>
      </c>
    </row>
    <row r="1710" spans="1:14">
      <c r="A1710" s="1">
        <v>42649</v>
      </c>
      <c r="B1710">
        <f>IFERROR(VLOOKUP($A1710,'BTC-Web'!$A$2:$H$10000,2,0),"")</f>
        <v>612.46997099999999</v>
      </c>
      <c r="C1710">
        <f>VLOOKUP(A1710,H_SPBTFDUE!$B$2:$C$5828,2,0)</f>
        <v>4.3260022248719823</v>
      </c>
      <c r="D1710" s="2">
        <f>D1709*(1-D$1+IF(AND(WEEKDAY($A1710)&lt;&gt;1,WEEKDAY($A1710)&lt;&gt;7),-VLOOKUP($A1710,ETF_OP_Fee!$G$5:$H$14,2,1),0))^($A1710-$A1709)*(1+2*(C1710/C1709-1))+IFERROR(VLOOKUP(A1710,BITXeom!$C$9:$D$100,2,0),0)</f>
        <v>0.66718613842341989</v>
      </c>
      <c r="F1710" s="2">
        <f>F1709*(1-F$1+IF(AND(WEEKDAY($A1710)&lt;&gt;1,WEEKDAY($A1710)&lt;&gt;7),-VLOOKUP($A1710,ETF_OP_Fee!$I$5:$J$14,2,1),0))^($A1710-$A1709)*(1+1*(B1710/B1709-1))</f>
        <v>0.41772731032539967</v>
      </c>
      <c r="G1710" s="9" t="str">
        <f>IFERROR(VLOOKUP(A1710,'BITO-IV'!$A$1:$J$10000,4,0),"")</f>
        <v/>
      </c>
      <c r="I1710">
        <f>ROW()</f>
        <v>1710</v>
      </c>
      <c r="J1710" t="str">
        <f t="shared" si="26"/>
        <v/>
      </c>
      <c r="K1710" t="str">
        <f t="shared" si="25"/>
        <v/>
      </c>
      <c r="M1710" t="str">
        <f t="shared" si="27"/>
        <v/>
      </c>
      <c r="N1710">
        <f>VLOOKUP(A1710,Tbills!$B$4:$C$10000,2,1)</f>
        <v>0.27999999999999997</v>
      </c>
    </row>
    <row r="1711" spans="1:14">
      <c r="A1711" s="1">
        <v>42650</v>
      </c>
      <c r="B1711">
        <f>IFERROR(VLOOKUP($A1711,'BTC-Web'!$A$2:$H$10000,2,0),"")</f>
        <v>612.60797100000002</v>
      </c>
      <c r="C1711">
        <f>VLOOKUP(A1711,H_SPBTFDUE!$B$2:$C$5828,2,0)</f>
        <v>4.3544610915745885</v>
      </c>
      <c r="D1711" s="2">
        <f>D1710*(1-D$1+IF(AND(WEEKDAY($A1711)&lt;&gt;1,WEEKDAY($A1711)&lt;&gt;7),-VLOOKUP($A1711,ETF_OP_Fee!$G$5:$H$14,2,1),0))^($A1711-$A1710)*(1+2*(C1711/C1710-1))+IFERROR(VLOOKUP(A1711,BITXeom!$C$9:$D$100,2,0),0)</f>
        <v>0.67588382683430281</v>
      </c>
      <c r="F1711" s="2">
        <f>F1710*(1-F$1+IF(AND(WEEKDAY($A1711)&lt;&gt;1,WEEKDAY($A1711)&lt;&gt;7),-VLOOKUP($A1711,ETF_OP_Fee!$I$5:$J$14,2,1),0))^($A1711-$A1710)*(1+1*(B1711/B1710-1))</f>
        <v>0.41781055665602079</v>
      </c>
      <c r="G1711" s="9" t="str">
        <f>IFERROR(VLOOKUP(A1711,'BITO-IV'!$A$1:$J$10000,4,0),"")</f>
        <v/>
      </c>
      <c r="I1711">
        <f>ROW()</f>
        <v>1711</v>
      </c>
      <c r="J1711" t="str">
        <f t="shared" si="26"/>
        <v/>
      </c>
      <c r="K1711" t="str">
        <f t="shared" si="25"/>
        <v/>
      </c>
      <c r="M1711" t="str">
        <f t="shared" si="27"/>
        <v/>
      </c>
      <c r="N1711">
        <f>VLOOKUP(A1711,Tbills!$B$4:$C$10000,2,1)</f>
        <v>0.27999999999999997</v>
      </c>
    </row>
    <row r="1712" spans="1:14">
      <c r="A1712" s="1">
        <v>42653</v>
      </c>
      <c r="B1712">
        <f>IFERROR(VLOOKUP($A1712,'BTC-Web'!$A$2:$H$10000,2,0),"")</f>
        <v>616.82202099999995</v>
      </c>
      <c r="C1712">
        <f>VLOOKUP(A1712,H_SPBTFDUE!$B$2:$C$5828,2,0)</f>
        <v>4.3672002784810937</v>
      </c>
      <c r="D1712" s="2">
        <f>D1711*(1-D$1+IF(AND(WEEKDAY($A1712)&lt;&gt;1,WEEKDAY($A1712)&lt;&gt;7),-VLOOKUP($A1712,ETF_OP_Fee!$G$5:$H$14,2,1),0))^($A1712-$A1711)*(1+2*(C1712/C1711-1))+IFERROR(VLOOKUP(A1712,BITXeom!$C$9:$D$100,2,0),0)</f>
        <v>0.67959545202631033</v>
      </c>
      <c r="F1712" s="2">
        <f>F1711*(1-F$1+IF(AND(WEEKDAY($A1712)&lt;&gt;1,WEEKDAY($A1712)&lt;&gt;7),-VLOOKUP($A1712,ETF_OP_Fee!$I$5:$J$14,2,1),0))^($A1712-$A1711)*(1+1*(B1712/B1711-1))</f>
        <v>0.42065177363282802</v>
      </c>
      <c r="G1712" s="9" t="str">
        <f>IFERROR(VLOOKUP(A1712,'BITO-IV'!$A$1:$J$10000,4,0),"")</f>
        <v/>
      </c>
      <c r="I1712">
        <f>ROW()</f>
        <v>1712</v>
      </c>
      <c r="J1712" t="str">
        <f t="shared" si="26"/>
        <v/>
      </c>
      <c r="K1712" t="str">
        <f t="shared" si="25"/>
        <v/>
      </c>
      <c r="M1712" t="str">
        <f t="shared" si="27"/>
        <v/>
      </c>
      <c r="N1712">
        <f>VLOOKUP(A1712,Tbills!$B$4:$C$10000,2,1)</f>
        <v>0.27999999999999997</v>
      </c>
    </row>
    <row r="1713" spans="1:14">
      <c r="A1713" s="1">
        <v>42654</v>
      </c>
      <c r="B1713">
        <f>IFERROR(VLOOKUP($A1713,'BTC-Web'!$A$2:$H$10000,2,0),"")</f>
        <v>619.237976</v>
      </c>
      <c r="C1713">
        <f>VLOOKUP(A1713,H_SPBTFDUE!$B$2:$C$5828,2,0)</f>
        <v>4.5224890287302237</v>
      </c>
      <c r="D1713" s="2">
        <f>D1712*(1-D$1+IF(AND(WEEKDAY($A1713)&lt;&gt;1,WEEKDAY($A1713)&lt;&gt;7),-VLOOKUP($A1713,ETF_OP_Fee!$G$5:$H$14,2,1),0))^($A1713-$A1712)*(1+2*(C1713/C1712-1))+IFERROR(VLOOKUP(A1713,BITXeom!$C$9:$D$100,2,0),0)</f>
        <v>0.72783876048454532</v>
      </c>
      <c r="F1713" s="2">
        <f>F1712*(1-F$1+IF(AND(WEEKDAY($A1713)&lt;&gt;1,WEEKDAY($A1713)&lt;&gt;7),-VLOOKUP($A1713,ETF_OP_Fee!$I$5:$J$14,2,1),0))^($A1713-$A1712)*(1+1*(B1713/B1712-1))</f>
        <v>0.42228838194525381</v>
      </c>
      <c r="G1713" s="9" t="str">
        <f>IFERROR(VLOOKUP(A1713,'BITO-IV'!$A$1:$J$10000,4,0),"")</f>
        <v/>
      </c>
      <c r="I1713">
        <f>ROW()</f>
        <v>1713</v>
      </c>
      <c r="J1713" t="str">
        <f t="shared" si="26"/>
        <v/>
      </c>
      <c r="K1713" t="str">
        <f t="shared" si="25"/>
        <v/>
      </c>
      <c r="M1713" t="str">
        <f t="shared" si="27"/>
        <v/>
      </c>
      <c r="N1713">
        <f>VLOOKUP(A1713,Tbills!$B$4:$C$10000,2,1)</f>
        <v>0.27999999999999997</v>
      </c>
    </row>
    <row r="1714" spans="1:14">
      <c r="A1714" s="1">
        <v>42655</v>
      </c>
      <c r="B1714">
        <f>IFERROR(VLOOKUP($A1714,'BTC-Web'!$A$2:$H$10000,2,0),"")</f>
        <v>640.87097200000005</v>
      </c>
      <c r="C1714">
        <f>VLOOKUP(A1714,H_SPBTFDUE!$B$2:$C$5828,2,0)</f>
        <v>4.4875670716367999</v>
      </c>
      <c r="D1714" s="2">
        <f>D1713*(1-D$1+IF(AND(WEEKDAY($A1714)&lt;&gt;1,WEEKDAY($A1714)&lt;&gt;7),-VLOOKUP($A1714,ETF_OP_Fee!$G$5:$H$14,2,1),0))^($A1714-$A1713)*(1+2*(C1714/C1713-1))+IFERROR(VLOOKUP(A1714,BITXeom!$C$9:$D$100,2,0),0)</f>
        <v>0.71651284220142475</v>
      </c>
      <c r="F1714" s="2">
        <f>F1713*(1-F$1+IF(AND(WEEKDAY($A1714)&lt;&gt;1,WEEKDAY($A1714)&lt;&gt;7),-VLOOKUP($A1714,ETF_OP_Fee!$I$5:$J$14,2,1),0))^($A1714-$A1713)*(1+1*(B1714/B1713-1))</f>
        <v>0.43702959513817974</v>
      </c>
      <c r="G1714" s="9" t="str">
        <f>IFERROR(VLOOKUP(A1714,'BITO-IV'!$A$1:$J$10000,4,0),"")</f>
        <v/>
      </c>
      <c r="I1714">
        <f>ROW()</f>
        <v>1714</v>
      </c>
      <c r="J1714" t="str">
        <f t="shared" si="26"/>
        <v/>
      </c>
      <c r="K1714" t="str">
        <f t="shared" si="25"/>
        <v/>
      </c>
      <c r="M1714" t="str">
        <f t="shared" si="27"/>
        <v/>
      </c>
      <c r="N1714">
        <f>VLOOKUP(A1714,Tbills!$B$4:$C$10000,2,1)</f>
        <v>0.27999999999999997</v>
      </c>
    </row>
    <row r="1715" spans="1:14">
      <c r="A1715" s="1">
        <v>42656</v>
      </c>
      <c r="B1715">
        <f>IFERROR(VLOOKUP($A1715,'BTC-Web'!$A$2:$H$10000,2,0),"")</f>
        <v>636.03002900000001</v>
      </c>
      <c r="C1715">
        <f>VLOOKUP(A1715,H_SPBTFDUE!$B$2:$C$5828,2,0)</f>
        <v>4.491265194441004</v>
      </c>
      <c r="D1715" s="2">
        <f>D1714*(1-D$1+IF(AND(WEEKDAY($A1715)&lt;&gt;1,WEEKDAY($A1715)&lt;&gt;7),-VLOOKUP($A1715,ETF_OP_Fee!$G$5:$H$14,2,1),0))^($A1715-$A1714)*(1+2*(C1715/C1714-1))+IFERROR(VLOOKUP(A1715,BITXeom!$C$9:$D$100,2,0),0)</f>
        <v>0.71760823936447571</v>
      </c>
      <c r="F1715" s="2">
        <f>F1714*(1-F$1+IF(AND(WEEKDAY($A1715)&lt;&gt;1,WEEKDAY($A1715)&lt;&gt;7),-VLOOKUP($A1715,ETF_OP_Fee!$I$5:$J$14,2,1),0))^($A1715-$A1714)*(1+1*(B1715/B1714-1))</f>
        <v>0.43371711863327506</v>
      </c>
      <c r="G1715" s="9" t="str">
        <f>IFERROR(VLOOKUP(A1715,'BITO-IV'!$A$1:$J$10000,4,0),"")</f>
        <v/>
      </c>
      <c r="I1715">
        <f>ROW()</f>
        <v>1715</v>
      </c>
      <c r="J1715" t="str">
        <f t="shared" si="26"/>
        <v/>
      </c>
      <c r="K1715" t="str">
        <f t="shared" si="25"/>
        <v/>
      </c>
      <c r="M1715" t="str">
        <f t="shared" si="27"/>
        <v/>
      </c>
      <c r="N1715">
        <f>VLOOKUP(A1715,Tbills!$B$4:$C$10000,2,1)</f>
        <v>0.33999999999999997</v>
      </c>
    </row>
    <row r="1716" spans="1:14">
      <c r="A1716" s="1">
        <v>42657</v>
      </c>
      <c r="B1716">
        <f>IFERROR(VLOOKUP($A1716,'BTC-Web'!$A$2:$H$10000,2,0),"")</f>
        <v>637.00799600000005</v>
      </c>
      <c r="C1716">
        <f>VLOOKUP(A1716,H_SPBTFDUE!$B$2:$C$5828,2,0)</f>
        <v>4.5161073118537107</v>
      </c>
      <c r="D1716" s="2">
        <f>D1715*(1-D$1+IF(AND(WEEKDAY($A1716)&lt;&gt;1,WEEKDAY($A1716)&lt;&gt;7),-VLOOKUP($A1716,ETF_OP_Fee!$G$5:$H$14,2,1),0))^($A1716-$A1715)*(1+2*(C1716/C1715-1))+IFERROR(VLOOKUP(A1716,BITXeom!$C$9:$D$100,2,0),0)</f>
        <v>0.72546024950939791</v>
      </c>
      <c r="F1716" s="2">
        <f>F1715*(1-F$1+IF(AND(WEEKDAY($A1716)&lt;&gt;1,WEEKDAY($A1716)&lt;&gt;7),-VLOOKUP($A1716,ETF_OP_Fee!$I$5:$J$14,2,1),0))^($A1716-$A1715)*(1+1*(B1716/B1715-1))</f>
        <v>0.43437270111823606</v>
      </c>
      <c r="G1716" s="9" t="str">
        <f>IFERROR(VLOOKUP(A1716,'BITO-IV'!$A$1:$J$10000,4,0),"")</f>
        <v/>
      </c>
      <c r="I1716">
        <f>ROW()</f>
        <v>1716</v>
      </c>
      <c r="J1716" t="str">
        <f t="shared" si="26"/>
        <v/>
      </c>
      <c r="K1716" t="str">
        <f t="shared" si="25"/>
        <v/>
      </c>
      <c r="M1716" t="str">
        <f t="shared" si="27"/>
        <v/>
      </c>
      <c r="N1716">
        <f>VLOOKUP(A1716,Tbills!$B$4:$C$10000,2,1)</f>
        <v>0.33999999999999997</v>
      </c>
    </row>
    <row r="1717" spans="1:14">
      <c r="A1717" s="1">
        <v>42660</v>
      </c>
      <c r="B1717">
        <f>IFERROR(VLOOKUP($A1717,'BTC-Web'!$A$2:$H$10000,2,0),"")</f>
        <v>641.817993</v>
      </c>
      <c r="C1717">
        <f>VLOOKUP(A1717,H_SPBTFDUE!$B$2:$C$5828,2,0)</f>
        <v>4.5072554908317368</v>
      </c>
      <c r="D1717" s="2">
        <f>D1716*(1-D$1+IF(AND(WEEKDAY($A1717)&lt;&gt;1,WEEKDAY($A1717)&lt;&gt;7),-VLOOKUP($A1717,ETF_OP_Fee!$G$5:$H$14,2,1),0))^($A1717-$A1716)*(1+2*(C1717/C1716-1))+IFERROR(VLOOKUP(A1717,BITXeom!$C$9:$D$100,2,0),0)</f>
        <v>0.72235803548229205</v>
      </c>
      <c r="F1717" s="2">
        <f>F1716*(1-F$1+IF(AND(WEEKDAY($A1717)&lt;&gt;1,WEEKDAY($A1717)&lt;&gt;7),-VLOOKUP($A1717,ETF_OP_Fee!$I$5:$J$14,2,1),0))^($A1717-$A1716)*(1+1*(B1717/B1716-1))</f>
        <v>0.437618443046005</v>
      </c>
      <c r="G1717" s="9" t="str">
        <f>IFERROR(VLOOKUP(A1717,'BITO-IV'!$A$1:$J$10000,4,0),"")</f>
        <v/>
      </c>
      <c r="I1717">
        <f>ROW()</f>
        <v>1717</v>
      </c>
      <c r="J1717" t="str">
        <f t="shared" si="26"/>
        <v/>
      </c>
      <c r="K1717" t="str">
        <f t="shared" si="25"/>
        <v/>
      </c>
      <c r="M1717" t="str">
        <f t="shared" si="27"/>
        <v/>
      </c>
      <c r="N1717">
        <f>VLOOKUP(A1717,Tbills!$B$4:$C$10000,2,1)</f>
        <v>0.33999999999999997</v>
      </c>
    </row>
    <row r="1718" spans="1:14">
      <c r="A1718" s="1">
        <v>42661</v>
      </c>
      <c r="B1718">
        <f>IFERROR(VLOOKUP($A1718,'BTC-Web'!$A$2:$H$10000,2,0),"")</f>
        <v>639.41101100000003</v>
      </c>
      <c r="C1718">
        <f>VLOOKUP(A1718,H_SPBTFDUE!$B$2:$C$5828,2,0)</f>
        <v>4.4980672768290848</v>
      </c>
      <c r="D1718" s="2">
        <f>D1717*(1-D$1+IF(AND(WEEKDAY($A1718)&lt;&gt;1,WEEKDAY($A1718)&lt;&gt;7),-VLOOKUP($A1718,ETF_OP_Fee!$G$5:$H$14,2,1),0))^($A1718-$A1717)*(1+2*(C1718/C1717-1))+IFERROR(VLOOKUP(A1718,BITXeom!$C$9:$D$100,2,0),0)</f>
        <v>0.7193271878474613</v>
      </c>
      <c r="F1718" s="2">
        <f>F1717*(1-F$1+IF(AND(WEEKDAY($A1718)&lt;&gt;1,WEEKDAY($A1718)&lt;&gt;7),-VLOOKUP($A1718,ETF_OP_Fee!$I$5:$J$14,2,1),0))^($A1718-$A1717)*(1+1*(B1718/B1717-1))</f>
        <v>0.43596591435029369</v>
      </c>
      <c r="G1718" s="9" t="str">
        <f>IFERROR(VLOOKUP(A1718,'BITO-IV'!$A$1:$J$10000,4,0),"")</f>
        <v/>
      </c>
      <c r="I1718">
        <f>ROW()</f>
        <v>1718</v>
      </c>
      <c r="J1718" t="str">
        <f t="shared" si="26"/>
        <v/>
      </c>
      <c r="K1718" t="str">
        <f t="shared" si="25"/>
        <v/>
      </c>
      <c r="M1718" t="str">
        <f t="shared" si="27"/>
        <v/>
      </c>
      <c r="N1718">
        <f>VLOOKUP(A1718,Tbills!$B$4:$C$10000,2,1)</f>
        <v>0.33999999999999997</v>
      </c>
    </row>
    <row r="1719" spans="1:14">
      <c r="A1719" s="1">
        <v>42662</v>
      </c>
      <c r="B1719">
        <f>IFERROR(VLOOKUP($A1719,'BTC-Web'!$A$2:$H$10000,2,0),"")</f>
        <v>638.13397199999997</v>
      </c>
      <c r="C1719">
        <f>VLOOKUP(A1719,H_SPBTFDUE!$B$2:$C$5828,2,0)</f>
        <v>4.4451170861128233</v>
      </c>
      <c r="D1719" s="2">
        <f>D1718*(1-D$1+IF(AND(WEEKDAY($A1719)&lt;&gt;1,WEEKDAY($A1719)&lt;&gt;7),-VLOOKUP($A1719,ETF_OP_Fee!$G$5:$H$14,2,1),0))^($A1719-$A1718)*(1+2*(C1719/C1718-1))+IFERROR(VLOOKUP(A1719,BITXeom!$C$9:$D$100,2,0),0)</f>
        <v>0.70230797699699932</v>
      </c>
      <c r="F1719" s="2">
        <f>F1718*(1-F$1+IF(AND(WEEKDAY($A1719)&lt;&gt;1,WEEKDAY($A1719)&lt;&gt;7),-VLOOKUP($A1719,ETF_OP_Fee!$I$5:$J$14,2,1),0))^($A1719-$A1718)*(1+1*(B1719/B1718-1))</f>
        <v>0.43508387383360853</v>
      </c>
      <c r="G1719" s="9" t="str">
        <f>IFERROR(VLOOKUP(A1719,'BITO-IV'!$A$1:$J$10000,4,0),"")</f>
        <v/>
      </c>
      <c r="I1719">
        <f>ROW()</f>
        <v>1719</v>
      </c>
      <c r="J1719" t="str">
        <f t="shared" si="26"/>
        <v/>
      </c>
      <c r="K1719" t="str">
        <f t="shared" si="25"/>
        <v/>
      </c>
      <c r="M1719" t="str">
        <f t="shared" si="27"/>
        <v/>
      </c>
      <c r="N1719">
        <f>VLOOKUP(A1719,Tbills!$B$4:$C$10000,2,1)</f>
        <v>0.33999999999999997</v>
      </c>
    </row>
    <row r="1720" spans="1:14">
      <c r="A1720" s="1">
        <v>42663</v>
      </c>
      <c r="B1720">
        <f>IFERROR(VLOOKUP($A1720,'BTC-Web'!$A$2:$H$10000,2,0),"")</f>
        <v>630.66302499999995</v>
      </c>
      <c r="C1720">
        <f>VLOOKUP(A1720,H_SPBTFDUE!$B$2:$C$5828,2,0)</f>
        <v>4.4470055975269132</v>
      </c>
      <c r="D1720" s="2">
        <f>D1719*(1-D$1+IF(AND(WEEKDAY($A1720)&lt;&gt;1,WEEKDAY($A1720)&lt;&gt;7),-VLOOKUP($A1720,ETF_OP_Fee!$G$5:$H$14,2,1),0))^($A1720-$A1719)*(1+2*(C1720/C1719-1))+IFERROR(VLOOKUP(A1720,BITXeom!$C$9:$D$100,2,0),0)</f>
        <v>0.70282095832817382</v>
      </c>
      <c r="F1720" s="2">
        <f>F1719*(1-F$1+IF(AND(WEEKDAY($A1720)&lt;&gt;1,WEEKDAY($A1720)&lt;&gt;7),-VLOOKUP($A1720,ETF_OP_Fee!$I$5:$J$14,2,1),0))^($A1720-$A1719)*(1+1*(B1720/B1719-1))</f>
        <v>0.42997894227286126</v>
      </c>
      <c r="G1720" s="9" t="str">
        <f>IFERROR(VLOOKUP(A1720,'BITO-IV'!$A$1:$J$10000,4,0),"")</f>
        <v/>
      </c>
      <c r="I1720">
        <f>ROW()</f>
        <v>1720</v>
      </c>
      <c r="J1720" t="str">
        <f t="shared" si="26"/>
        <v/>
      </c>
      <c r="K1720" t="str">
        <f t="shared" si="25"/>
        <v/>
      </c>
      <c r="M1720" t="str">
        <f t="shared" si="27"/>
        <v/>
      </c>
      <c r="N1720">
        <f>VLOOKUP(A1720,Tbills!$B$4:$C$10000,2,1)</f>
        <v>0.31</v>
      </c>
    </row>
    <row r="1721" spans="1:14">
      <c r="A1721" s="1">
        <v>42664</v>
      </c>
      <c r="B1721">
        <f>IFERROR(VLOOKUP($A1721,'BTC-Web'!$A$2:$H$10000,2,0),"")</f>
        <v>630.82501200000002</v>
      </c>
      <c r="C1721">
        <f>VLOOKUP(A1721,H_SPBTFDUE!$B$2:$C$5828,2,0)</f>
        <v>4.4604121855259953</v>
      </c>
      <c r="D1721" s="2">
        <f>D1720*(1-D$1+IF(AND(WEEKDAY($A1721)&lt;&gt;1,WEEKDAY($A1721)&lt;&gt;7),-VLOOKUP($A1721,ETF_OP_Fee!$G$5:$H$14,2,1),0))^($A1721-$A1720)*(1+2*(C1721/C1720-1))+IFERROR(VLOOKUP(A1721,BITXeom!$C$9:$D$100,2,0),0)</f>
        <v>0.70697434441347373</v>
      </c>
      <c r="F1721" s="2">
        <f>F1720*(1-F$1+IF(AND(WEEKDAY($A1721)&lt;&gt;1,WEEKDAY($A1721)&lt;&gt;7),-VLOOKUP($A1721,ETF_OP_Fee!$I$5:$J$14,2,1),0))^($A1721-$A1720)*(1+1*(B1721/B1720-1))</f>
        <v>0.43007818907648021</v>
      </c>
      <c r="G1721" s="9" t="str">
        <f>IFERROR(VLOOKUP(A1721,'BITO-IV'!$A$1:$J$10000,4,0),"")</f>
        <v/>
      </c>
      <c r="I1721">
        <f>ROW()</f>
        <v>1721</v>
      </c>
      <c r="J1721" t="str">
        <f t="shared" si="26"/>
        <v/>
      </c>
      <c r="K1721" t="str">
        <f t="shared" si="25"/>
        <v/>
      </c>
      <c r="M1721" t="str">
        <f t="shared" si="27"/>
        <v/>
      </c>
      <c r="N1721">
        <f>VLOOKUP(A1721,Tbills!$B$4:$C$10000,2,1)</f>
        <v>0.31</v>
      </c>
    </row>
    <row r="1722" spans="1:14">
      <c r="A1722" s="1">
        <v>42667</v>
      </c>
      <c r="B1722">
        <f>IFERROR(VLOOKUP($A1722,'BTC-Web'!$A$2:$H$10000,2,0),"")</f>
        <v>657.16101100000003</v>
      </c>
      <c r="C1722">
        <f>VLOOKUP(A1722,H_SPBTFDUE!$B$2:$C$5828,2,0)</f>
        <v>4.6074669901544221</v>
      </c>
      <c r="D1722" s="2">
        <f>D1721*(1-D$1+IF(AND(WEEKDAY($A1722)&lt;&gt;1,WEEKDAY($A1722)&lt;&gt;7),-VLOOKUP($A1722,ETF_OP_Fee!$G$5:$H$14,2,1),0))^($A1722-$A1721)*(1+2*(C1722/C1721-1))+IFERROR(VLOOKUP(A1722,BITXeom!$C$9:$D$100,2,0),0)</f>
        <v>0.7533212500438875</v>
      </c>
      <c r="F1722" s="2">
        <f>F1721*(1-F$1+IF(AND(WEEKDAY($A1722)&lt;&gt;1,WEEKDAY($A1722)&lt;&gt;7),-VLOOKUP($A1722,ETF_OP_Fee!$I$5:$J$14,2,1),0))^($A1722-$A1721)*(1+1*(B1722/B1721-1))</f>
        <v>0.44799832651347893</v>
      </c>
      <c r="G1722" s="9" t="str">
        <f>IFERROR(VLOOKUP(A1722,'BITO-IV'!$A$1:$J$10000,4,0),"")</f>
        <v/>
      </c>
      <c r="I1722">
        <f>ROW()</f>
        <v>1722</v>
      </c>
      <c r="J1722" t="str">
        <f t="shared" si="26"/>
        <v/>
      </c>
      <c r="K1722" t="str">
        <f t="shared" si="25"/>
        <v/>
      </c>
      <c r="M1722" t="str">
        <f t="shared" si="27"/>
        <v/>
      </c>
      <c r="N1722">
        <f>VLOOKUP(A1722,Tbills!$B$4:$C$10000,2,1)</f>
        <v>0.31</v>
      </c>
    </row>
    <row r="1723" spans="1:14">
      <c r="A1723" s="1">
        <v>42668</v>
      </c>
      <c r="B1723">
        <f>IFERROR(VLOOKUP($A1723,'BTC-Web'!$A$2:$H$10000,2,0),"")</f>
        <v>654.00201400000003</v>
      </c>
      <c r="C1723">
        <f>VLOOKUP(A1723,H_SPBTFDUE!$B$2:$C$5828,2,0)</f>
        <v>4.6339335410631994</v>
      </c>
      <c r="D1723" s="2">
        <f>D1722*(1-D$1+IF(AND(WEEKDAY($A1723)&lt;&gt;1,WEEKDAY($A1723)&lt;&gt;7),-VLOOKUP($A1723,ETF_OP_Fee!$G$5:$H$14,2,1),0))^($A1723-$A1722)*(1+2*(C1723/C1722-1))+IFERROR(VLOOKUP(A1723,BITXeom!$C$9:$D$100,2,0),0)</f>
        <v>0.76188500593725894</v>
      </c>
      <c r="F1723" s="2">
        <f>F1722*(1-F$1+IF(AND(WEEKDAY($A1723)&lt;&gt;1,WEEKDAY($A1723)&lt;&gt;7),-VLOOKUP($A1723,ETF_OP_Fee!$I$5:$J$14,2,1),0))^($A1723-$A1722)*(1+1*(B1723/B1722-1))</f>
        <v>0.44583317800372213</v>
      </c>
      <c r="G1723" s="9" t="str">
        <f>IFERROR(VLOOKUP(A1723,'BITO-IV'!$A$1:$J$10000,4,0),"")</f>
        <v/>
      </c>
      <c r="I1723">
        <f>ROW()</f>
        <v>1723</v>
      </c>
      <c r="J1723" t="str">
        <f t="shared" si="26"/>
        <v/>
      </c>
      <c r="K1723" t="str">
        <f t="shared" si="25"/>
        <v/>
      </c>
      <c r="M1723" t="str">
        <f t="shared" si="27"/>
        <v/>
      </c>
      <c r="N1723">
        <f>VLOOKUP(A1723,Tbills!$B$4:$C$10000,2,1)</f>
        <v>0.31</v>
      </c>
    </row>
    <row r="1724" spans="1:14">
      <c r="A1724" s="1">
        <v>42669</v>
      </c>
      <c r="B1724">
        <f>IFERROR(VLOOKUP($A1724,'BTC-Web'!$A$2:$H$10000,2,0),"")</f>
        <v>657.67797900000005</v>
      </c>
      <c r="C1724">
        <f>VLOOKUP(A1724,H_SPBTFDUE!$B$2:$C$5828,2,0)</f>
        <v>4.7794085762260563</v>
      </c>
      <c r="D1724" s="2">
        <f>D1723*(1-D$1+IF(AND(WEEKDAY($A1724)&lt;&gt;1,WEEKDAY($A1724)&lt;&gt;7),-VLOOKUP($A1724,ETF_OP_Fee!$G$5:$H$14,2,1),0))^($A1724-$A1723)*(1+2*(C1724/C1723-1))+IFERROR(VLOOKUP(A1724,BITXeom!$C$9:$D$100,2,0),0)</f>
        <v>0.80962486122338551</v>
      </c>
      <c r="F1724" s="2">
        <f>F1723*(1-F$1+IF(AND(WEEKDAY($A1724)&lt;&gt;1,WEEKDAY($A1724)&lt;&gt;7),-VLOOKUP($A1724,ETF_OP_Fee!$I$5:$J$14,2,1),0))^($A1724-$A1723)*(1+1*(B1724/B1723-1))</f>
        <v>0.44832741427323225</v>
      </c>
      <c r="G1724" s="9" t="str">
        <f>IFERROR(VLOOKUP(A1724,'BITO-IV'!$A$1:$J$10000,4,0),"")</f>
        <v/>
      </c>
      <c r="I1724">
        <f>ROW()</f>
        <v>1724</v>
      </c>
      <c r="J1724" t="str">
        <f t="shared" si="26"/>
        <v/>
      </c>
      <c r="K1724" t="str">
        <f t="shared" si="25"/>
        <v/>
      </c>
      <c r="M1724" t="str">
        <f t="shared" si="27"/>
        <v/>
      </c>
      <c r="N1724">
        <f>VLOOKUP(A1724,Tbills!$B$4:$C$10000,2,1)</f>
        <v>0.31</v>
      </c>
    </row>
    <row r="1725" spans="1:14">
      <c r="A1725" s="1">
        <v>42670</v>
      </c>
      <c r="B1725">
        <f>IFERROR(VLOOKUP($A1725,'BTC-Web'!$A$2:$H$10000,2,0),"")</f>
        <v>678.21398899999997</v>
      </c>
      <c r="C1725">
        <f>VLOOKUP(A1725,H_SPBTFDUE!$B$2:$C$5828,2,0)</f>
        <v>4.8494091801690438</v>
      </c>
      <c r="D1725" s="2">
        <f>D1724*(1-D$1+IF(AND(WEEKDAY($A1725)&lt;&gt;1,WEEKDAY($A1725)&lt;&gt;7),-VLOOKUP($A1725,ETF_OP_Fee!$G$5:$H$14,2,1),0))^($A1725-$A1724)*(1+2*(C1725/C1724-1))+IFERROR(VLOOKUP(A1725,BITXeom!$C$9:$D$100,2,0),0)</f>
        <v>0.83324154624351376</v>
      </c>
      <c r="F1725" s="2">
        <f>F1724*(1-F$1+IF(AND(WEEKDAY($A1725)&lt;&gt;1,WEEKDAY($A1725)&lt;&gt;7),-VLOOKUP($A1725,ETF_OP_Fee!$I$5:$J$14,2,1),0))^($A1725-$A1724)*(1+1*(B1725/B1724-1))</f>
        <v>0.46231441492709058</v>
      </c>
      <c r="G1725" s="9" t="str">
        <f>IFERROR(VLOOKUP(A1725,'BITO-IV'!$A$1:$J$10000,4,0),"")</f>
        <v/>
      </c>
      <c r="I1725">
        <f>ROW()</f>
        <v>1725</v>
      </c>
      <c r="J1725" t="str">
        <f t="shared" si="26"/>
        <v/>
      </c>
      <c r="K1725" t="str">
        <f t="shared" si="25"/>
        <v/>
      </c>
      <c r="M1725" t="str">
        <f t="shared" si="27"/>
        <v/>
      </c>
      <c r="N1725">
        <f>VLOOKUP(A1725,Tbills!$B$4:$C$10000,2,1)</f>
        <v>0.32</v>
      </c>
    </row>
    <row r="1726" spans="1:14">
      <c r="A1726" s="1">
        <v>42671</v>
      </c>
      <c r="B1726">
        <f>IFERROR(VLOOKUP($A1726,'BTC-Web'!$A$2:$H$10000,2,0),"")</f>
        <v>688</v>
      </c>
      <c r="C1726">
        <f>VLOOKUP(A1726,H_SPBTFDUE!$B$2:$C$5828,2,0)</f>
        <v>4.8583045143135335</v>
      </c>
      <c r="D1726" s="2">
        <f>D1725*(1-D$1+IF(AND(WEEKDAY($A1726)&lt;&gt;1,WEEKDAY($A1726)&lt;&gt;7),-VLOOKUP($A1726,ETF_OP_Fee!$G$5:$H$14,2,1),0))^($A1726-$A1725)*(1+2*(C1726/C1725-1))+IFERROR(VLOOKUP(A1726,BITXeom!$C$9:$D$100,2,0),0)</f>
        <v>0.8361987293511971</v>
      </c>
      <c r="F1726" s="2">
        <f>F1725*(1-F$1+IF(AND(WEEKDAY($A1726)&lt;&gt;1,WEEKDAY($A1726)&lt;&gt;7),-VLOOKUP($A1726,ETF_OP_Fee!$I$5:$J$14,2,1),0))^($A1726-$A1725)*(1+1*(B1726/B1725-1))</f>
        <v>0.46897298497815859</v>
      </c>
      <c r="G1726" s="9" t="str">
        <f>IFERROR(VLOOKUP(A1726,'BITO-IV'!$A$1:$J$10000,4,0),"")</f>
        <v/>
      </c>
      <c r="I1726">
        <f>ROW()</f>
        <v>1726</v>
      </c>
      <c r="J1726" t="str">
        <f t="shared" si="26"/>
        <v/>
      </c>
      <c r="K1726" t="str">
        <f t="shared" si="25"/>
        <v/>
      </c>
      <c r="M1726" t="str">
        <f t="shared" si="27"/>
        <v/>
      </c>
      <c r="N1726">
        <f>VLOOKUP(A1726,Tbills!$B$4:$C$10000,2,1)</f>
        <v>0.32</v>
      </c>
    </row>
    <row r="1727" spans="1:14">
      <c r="A1727" s="1">
        <v>42674</v>
      </c>
      <c r="B1727">
        <f>IFERROR(VLOOKUP($A1727,'BTC-Web'!$A$2:$H$10000,2,0),"")</f>
        <v>702.64001499999995</v>
      </c>
      <c r="C1727">
        <f>VLOOKUP(A1727,H_SPBTFDUE!$B$2:$C$5828,2,0)</f>
        <v>4.9375237218889705</v>
      </c>
      <c r="D1727" s="2">
        <f>D1726*(1-D$1+IF(AND(WEEKDAY($A1727)&lt;&gt;1,WEEKDAY($A1727)&lt;&gt;7),-VLOOKUP($A1727,ETF_OP_Fee!$G$5:$H$14,2,1),0))^($A1727-$A1726)*(1+2*(C1727/C1726-1))+IFERROR(VLOOKUP(A1727,BITXeom!$C$9:$D$100,2,0),0)</f>
        <v>0.8631600541805805</v>
      </c>
      <c r="F1727" s="2">
        <f>F1726*(1-F$1+IF(AND(WEEKDAY($A1727)&lt;&gt;1,WEEKDAY($A1727)&lt;&gt;7),-VLOOKUP($A1727,ETF_OP_Fee!$I$5:$J$14,2,1),0))^($A1727-$A1726)*(1+1*(B1727/B1726-1))</f>
        <v>0.47891490739695064</v>
      </c>
      <c r="G1727" s="9" t="str">
        <f>IFERROR(VLOOKUP(A1727,'BITO-IV'!$A$1:$J$10000,4,0),"")</f>
        <v/>
      </c>
      <c r="I1727">
        <f>ROW()</f>
        <v>1727</v>
      </c>
      <c r="J1727" t="str">
        <f t="shared" si="26"/>
        <v/>
      </c>
      <c r="K1727" t="str">
        <f t="shared" si="25"/>
        <v/>
      </c>
      <c r="M1727" t="str">
        <f t="shared" si="27"/>
        <v/>
      </c>
      <c r="N1727">
        <f>VLOOKUP(A1727,Tbills!$B$4:$C$10000,2,1)</f>
        <v>0.32</v>
      </c>
    </row>
    <row r="1728" spans="1:14">
      <c r="A1728" s="1">
        <v>42675</v>
      </c>
      <c r="B1728">
        <f>IFERROR(VLOOKUP($A1728,'BTC-Web'!$A$2:$H$10000,2,0),"")</f>
        <v>701.33697500000005</v>
      </c>
      <c r="C1728">
        <f>VLOOKUP(A1728,H_SPBTFDUE!$B$2:$C$5828,2,0)</f>
        <v>5.1399930095802118</v>
      </c>
      <c r="D1728" s="2">
        <f>D1727*(1-D$1+IF(AND(WEEKDAY($A1728)&lt;&gt;1,WEEKDAY($A1728)&lt;&gt;7),-VLOOKUP($A1728,ETF_OP_Fee!$G$5:$H$14,2,1),0))^($A1728-$A1727)*(1+2*(C1728/C1727-1))+IFERROR(VLOOKUP(A1728,BITXeom!$C$9:$D$100,2,0),0)</f>
        <v>0.93383864622585433</v>
      </c>
      <c r="F1728" s="2">
        <f>F1727*(1-F$1+IF(AND(WEEKDAY($A1728)&lt;&gt;1,WEEKDAY($A1728)&lt;&gt;7),-VLOOKUP($A1728,ETF_OP_Fee!$I$5:$J$14,2,1),0))^($A1728-$A1727)*(1+1*(B1728/B1727-1))</f>
        <v>0.47801432193543275</v>
      </c>
      <c r="G1728" s="9" t="str">
        <f>IFERROR(VLOOKUP(A1728,'BITO-IV'!$A$1:$J$10000,4,0),"")</f>
        <v/>
      </c>
      <c r="I1728">
        <f>ROW()</f>
        <v>1728</v>
      </c>
      <c r="J1728" t="str">
        <f t="shared" si="26"/>
        <v/>
      </c>
      <c r="K1728" t="str">
        <f t="shared" si="25"/>
        <v/>
      </c>
      <c r="M1728" t="str">
        <f t="shared" si="27"/>
        <v/>
      </c>
      <c r="N1728">
        <f>VLOOKUP(A1728,Tbills!$B$4:$C$10000,2,1)</f>
        <v>0.32</v>
      </c>
    </row>
    <row r="1729" spans="1:14">
      <c r="A1729" s="1">
        <v>42676</v>
      </c>
      <c r="B1729">
        <f>IFERROR(VLOOKUP($A1729,'BTC-Web'!$A$2:$H$10000,2,0),"")</f>
        <v>730.06597899999997</v>
      </c>
      <c r="C1729">
        <f>VLOOKUP(A1729,H_SPBTFDUE!$B$2:$C$5828,2,0)</f>
        <v>5.2171568293782826</v>
      </c>
      <c r="D1729" s="2">
        <f>D1728*(1-D$1+IF(AND(WEEKDAY($A1729)&lt;&gt;1,WEEKDAY($A1729)&lt;&gt;7),-VLOOKUP($A1729,ETF_OP_Fee!$G$5:$H$14,2,1),0))^($A1729-$A1728)*(1+2*(C1729/C1728-1))+IFERROR(VLOOKUP(A1729,BITXeom!$C$9:$D$100,2,0),0)</f>
        <v>0.96176239873220615</v>
      </c>
      <c r="F1729" s="2">
        <f>F1728*(1-F$1+IF(AND(WEEKDAY($A1729)&lt;&gt;1,WEEKDAY($A1729)&lt;&gt;7),-VLOOKUP($A1729,ETF_OP_Fee!$I$5:$J$14,2,1),0))^($A1729-$A1728)*(1+1*(B1729/B1728-1))</f>
        <v>0.49758236520585614</v>
      </c>
      <c r="G1729" s="9" t="str">
        <f>IFERROR(VLOOKUP(A1729,'BITO-IV'!$A$1:$J$10000,4,0),"")</f>
        <v/>
      </c>
      <c r="I1729">
        <f>ROW()</f>
        <v>1729</v>
      </c>
      <c r="J1729" t="str">
        <f t="shared" si="26"/>
        <v/>
      </c>
      <c r="K1729" t="str">
        <f t="shared" si="25"/>
        <v/>
      </c>
      <c r="M1729" t="str">
        <f t="shared" si="27"/>
        <v/>
      </c>
      <c r="N1729">
        <f>VLOOKUP(A1729,Tbills!$B$4:$C$10000,2,1)</f>
        <v>0.32</v>
      </c>
    </row>
    <row r="1730" spans="1:14">
      <c r="A1730" s="1">
        <v>42677</v>
      </c>
      <c r="B1730">
        <f>IFERROR(VLOOKUP($A1730,'BTC-Web'!$A$2:$H$10000,2,0),"")</f>
        <v>742.34600799999998</v>
      </c>
      <c r="C1730">
        <f>VLOOKUP(A1730,H_SPBTFDUE!$B$2:$C$5828,2,0)</f>
        <v>4.8494760719357535</v>
      </c>
      <c r="D1730" s="2">
        <f>D1729*(1-D$1+IF(AND(WEEKDAY($A1730)&lt;&gt;1,WEEKDAY($A1730)&lt;&gt;7),-VLOOKUP($A1730,ETF_OP_Fee!$G$5:$H$14,2,1),0))^($A1730-$A1729)*(1+2*(C1730/C1729-1))+IFERROR(VLOOKUP(A1730,BITXeom!$C$9:$D$100,2,0),0)</f>
        <v>0.82610292260558149</v>
      </c>
      <c r="F1730" s="2">
        <f>F1729*(1-F$1+IF(AND(WEEKDAY($A1730)&lt;&gt;1,WEEKDAY($A1730)&lt;&gt;7),-VLOOKUP($A1730,ETF_OP_Fee!$I$5:$J$14,2,1),0))^($A1730-$A1729)*(1+1*(B1730/B1729-1))</f>
        <v>0.50593874955302964</v>
      </c>
      <c r="G1730" s="9" t="str">
        <f>IFERROR(VLOOKUP(A1730,'BITO-IV'!$A$1:$J$10000,4,0),"")</f>
        <v/>
      </c>
      <c r="I1730">
        <f>ROW()</f>
        <v>1730</v>
      </c>
      <c r="J1730" t="str">
        <f t="shared" si="26"/>
        <v/>
      </c>
      <c r="K1730" t="str">
        <f t="shared" si="25"/>
        <v/>
      </c>
      <c r="M1730" t="str">
        <f t="shared" si="27"/>
        <v/>
      </c>
      <c r="N1730">
        <f>VLOOKUP(A1730,Tbills!$B$4:$C$10000,2,1)</f>
        <v>0.32500000000000001</v>
      </c>
    </row>
    <row r="1731" spans="1:14">
      <c r="A1731" s="1">
        <v>42678</v>
      </c>
      <c r="B1731">
        <f>IFERROR(VLOOKUP($A1731,'BTC-Web'!$A$2:$H$10000,2,0),"")</f>
        <v>689.12402299999997</v>
      </c>
      <c r="C1731">
        <f>VLOOKUP(A1731,H_SPBTFDUE!$B$2:$C$5828,2,0)</f>
        <v>4.9512925280376372</v>
      </c>
      <c r="D1731" s="2">
        <f>D1730*(1-D$1+IF(AND(WEEKDAY($A1731)&lt;&gt;1,WEEKDAY($A1731)&lt;&gt;7),-VLOOKUP($A1731,ETF_OP_Fee!$G$5:$H$14,2,1),0))^($A1731-$A1730)*(1+2*(C1731/C1730-1))+IFERROR(VLOOKUP(A1731,BITXeom!$C$9:$D$100,2,0),0)</f>
        <v>0.86068897805861533</v>
      </c>
      <c r="F1731" s="2">
        <f>F1730*(1-F$1+IF(AND(WEEKDAY($A1731)&lt;&gt;1,WEEKDAY($A1731)&lt;&gt;7),-VLOOKUP($A1731,ETF_OP_Fee!$I$5:$J$14,2,1),0))^($A1731-$A1730)*(1+1*(B1731/B1730-1))</f>
        <v>0.46965359570329268</v>
      </c>
      <c r="G1731" s="9" t="str">
        <f>IFERROR(VLOOKUP(A1731,'BITO-IV'!$A$1:$J$10000,4,0),"")</f>
        <v/>
      </c>
      <c r="I1731">
        <f>ROW()</f>
        <v>1731</v>
      </c>
      <c r="J1731" t="str">
        <f t="shared" si="26"/>
        <v/>
      </c>
      <c r="K1731" t="str">
        <f t="shared" si="25"/>
        <v/>
      </c>
      <c r="M1731" t="str">
        <f t="shared" si="27"/>
        <v/>
      </c>
      <c r="N1731">
        <f>VLOOKUP(A1731,Tbills!$B$4:$C$10000,2,1)</f>
        <v>0.32500000000000001</v>
      </c>
    </row>
    <row r="1732" spans="1:14">
      <c r="A1732" s="1">
        <v>42681</v>
      </c>
      <c r="B1732">
        <f>IFERROR(VLOOKUP($A1732,'BTC-Web'!$A$2:$H$10000,2,0),"")</f>
        <v>710.73602300000005</v>
      </c>
      <c r="C1732">
        <f>VLOOKUP(A1732,H_SPBTFDUE!$B$2:$C$5828,2,0)</f>
        <v>4.9500176558338316</v>
      </c>
      <c r="D1732" s="2">
        <f>D1731*(1-D$1+IF(AND(WEEKDAY($A1732)&lt;&gt;1,WEEKDAY($A1732)&lt;&gt;7),-VLOOKUP($A1732,ETF_OP_Fee!$G$5:$H$14,2,1),0))^($A1732-$A1731)*(1+2*(C1732/C1731-1))+IFERROR(VLOOKUP(A1732,BITXeom!$C$9:$D$100,2,0),0)</f>
        <v>0.85993822233917472</v>
      </c>
      <c r="F1732" s="2">
        <f>F1731*(1-F$1+IF(AND(WEEKDAY($A1732)&lt;&gt;1,WEEKDAY($A1732)&lt;&gt;7),-VLOOKUP($A1732,ETF_OP_Fee!$I$5:$J$14,2,1),0))^($A1732-$A1731)*(1+1*(B1732/B1731-1))</f>
        <v>0.48434484145350298</v>
      </c>
      <c r="G1732" s="9" t="str">
        <f>IFERROR(VLOOKUP(A1732,'BITO-IV'!$A$1:$J$10000,4,0),"")</f>
        <v/>
      </c>
      <c r="I1732">
        <f>ROW()</f>
        <v>1732</v>
      </c>
      <c r="J1732" t="str">
        <f t="shared" si="26"/>
        <v/>
      </c>
      <c r="K1732" t="str">
        <f t="shared" si="25"/>
        <v/>
      </c>
      <c r="M1732" t="str">
        <f t="shared" si="27"/>
        <v/>
      </c>
      <c r="N1732">
        <f>VLOOKUP(A1732,Tbills!$B$4:$C$10000,2,1)</f>
        <v>0.32500000000000001</v>
      </c>
    </row>
    <row r="1733" spans="1:14">
      <c r="A1733" s="1">
        <v>42682</v>
      </c>
      <c r="B1733">
        <f>IFERROR(VLOOKUP($A1733,'BTC-Web'!$A$2:$H$10000,2,0),"")</f>
        <v>703.08898899999997</v>
      </c>
      <c r="C1733">
        <f>VLOOKUP(A1733,H_SPBTFDUE!$B$2:$C$5828,2,0)</f>
        <v>4.9967629232097224</v>
      </c>
      <c r="D1733" s="2">
        <f>D1732*(1-D$1+IF(AND(WEEKDAY($A1733)&lt;&gt;1,WEEKDAY($A1733)&lt;&gt;7),-VLOOKUP($A1733,ETF_OP_Fee!$G$5:$H$14,2,1),0))^($A1733-$A1732)*(1+2*(C1733/C1732-1))+IFERROR(VLOOKUP(A1733,BITXeom!$C$9:$D$100,2,0),0)</f>
        <v>0.87607537616405706</v>
      </c>
      <c r="F1733" s="2">
        <f>F1732*(1-F$1+IF(AND(WEEKDAY($A1733)&lt;&gt;1,WEEKDAY($A1733)&lt;&gt;7),-VLOOKUP($A1733,ETF_OP_Fee!$I$5:$J$14,2,1),0))^($A1733-$A1732)*(1+1*(B1733/B1732-1))</f>
        <v>0.47912115128497701</v>
      </c>
      <c r="G1733" s="9" t="str">
        <f>IFERROR(VLOOKUP(A1733,'BITO-IV'!$A$1:$J$10000,4,0),"")</f>
        <v/>
      </c>
      <c r="I1733">
        <f>ROW()</f>
        <v>1733</v>
      </c>
      <c r="J1733" t="str">
        <f t="shared" si="26"/>
        <v/>
      </c>
      <c r="K1733" t="str">
        <f t="shared" si="25"/>
        <v/>
      </c>
      <c r="M1733" t="str">
        <f t="shared" si="27"/>
        <v/>
      </c>
      <c r="N1733">
        <f>VLOOKUP(A1733,Tbills!$B$4:$C$10000,2,1)</f>
        <v>0.32500000000000001</v>
      </c>
    </row>
    <row r="1734" spans="1:14">
      <c r="A1734" s="1">
        <v>42683</v>
      </c>
      <c r="B1734">
        <f>IFERROR(VLOOKUP($A1734,'BTC-Web'!$A$2:$H$10000,2,0),"")</f>
        <v>709.82501200000002</v>
      </c>
      <c r="C1734">
        <f>VLOOKUP(A1734,H_SPBTFDUE!$B$2:$C$5828,2,0)</f>
        <v>5.0907165220265806</v>
      </c>
      <c r="D1734" s="2">
        <f>D1733*(1-D$1+IF(AND(WEEKDAY($A1734)&lt;&gt;1,WEEKDAY($A1734)&lt;&gt;7),-VLOOKUP($A1734,ETF_OP_Fee!$G$5:$H$14,2,1),0))^($A1734-$A1733)*(1+2*(C1734/C1733-1))+IFERROR(VLOOKUP(A1734,BITXeom!$C$9:$D$100,2,0),0)</f>
        <v>0.90891254399390853</v>
      </c>
      <c r="F1734" s="2">
        <f>F1733*(1-F$1+IF(AND(WEEKDAY($A1734)&lt;&gt;1,WEEKDAY($A1734)&lt;&gt;7),-VLOOKUP($A1734,ETF_OP_Fee!$I$5:$J$14,2,1),0))^($A1734-$A1733)*(1+1*(B1734/B1733-1))</f>
        <v>0.4836988355198345</v>
      </c>
      <c r="G1734" s="9" t="str">
        <f>IFERROR(VLOOKUP(A1734,'BITO-IV'!$A$1:$J$10000,4,0),"")</f>
        <v/>
      </c>
      <c r="I1734">
        <f>ROW()</f>
        <v>1734</v>
      </c>
      <c r="J1734" t="str">
        <f t="shared" si="26"/>
        <v/>
      </c>
      <c r="K1734" t="str">
        <f t="shared" si="25"/>
        <v/>
      </c>
      <c r="M1734" t="str">
        <f t="shared" si="27"/>
        <v/>
      </c>
      <c r="N1734">
        <f>VLOOKUP(A1734,Tbills!$B$4:$C$10000,2,1)</f>
        <v>0.32500000000000001</v>
      </c>
    </row>
    <row r="1735" spans="1:14">
      <c r="A1735" s="1">
        <v>42684</v>
      </c>
      <c r="B1735">
        <f>IFERROR(VLOOKUP($A1735,'BTC-Web'!$A$2:$H$10000,2,0),"")</f>
        <v>722.84399399999995</v>
      </c>
      <c r="C1735">
        <f>VLOOKUP(A1735,H_SPBTFDUE!$B$2:$C$5828,2,0)</f>
        <v>5.0356880262632657</v>
      </c>
      <c r="D1735" s="2">
        <f>D1734*(1-D$1+IF(AND(WEEKDAY($A1735)&lt;&gt;1,WEEKDAY($A1735)&lt;&gt;7),-VLOOKUP($A1735,ETF_OP_Fee!$G$5:$H$14,2,1),0))^($A1735-$A1734)*(1+2*(C1735/C1734-1))+IFERROR(VLOOKUP(A1735,BITXeom!$C$9:$D$100,2,0),0)</f>
        <v>0.88915664185716969</v>
      </c>
      <c r="F1735" s="2">
        <f>F1734*(1-F$1+IF(AND(WEEKDAY($A1735)&lt;&gt;1,WEEKDAY($A1735)&lt;&gt;7),-VLOOKUP($A1735,ETF_OP_Fee!$I$5:$J$14,2,1),0))^($A1735-$A1734)*(1+1*(B1735/B1734-1))</f>
        <v>0.4925575910424651</v>
      </c>
      <c r="G1735" s="9" t="str">
        <f>IFERROR(VLOOKUP(A1735,'BITO-IV'!$A$1:$J$10000,4,0),"")</f>
        <v/>
      </c>
      <c r="I1735">
        <f>ROW()</f>
        <v>1735</v>
      </c>
      <c r="J1735" t="str">
        <f t="shared" si="26"/>
        <v/>
      </c>
      <c r="K1735" t="str">
        <f t="shared" si="25"/>
        <v/>
      </c>
      <c r="M1735" t="str">
        <f t="shared" si="27"/>
        <v/>
      </c>
      <c r="N1735">
        <f>VLOOKUP(A1735,Tbills!$B$4:$C$10000,2,1)</f>
        <v>0.38</v>
      </c>
    </row>
    <row r="1736" spans="1:14">
      <c r="A1736" s="1">
        <v>42685</v>
      </c>
      <c r="B1736">
        <f>IFERROR(VLOOKUP($A1736,'BTC-Web'!$A$2:$H$10000,2,0),"")</f>
        <v>715.55499299999997</v>
      </c>
      <c r="C1736">
        <f>VLOOKUP(A1736,H_SPBTFDUE!$B$2:$C$5828,2,0)</f>
        <v>5.0413083001107548</v>
      </c>
      <c r="D1736" s="2">
        <f>D1735*(1-D$1+IF(AND(WEEKDAY($A1736)&lt;&gt;1,WEEKDAY($A1736)&lt;&gt;7),-VLOOKUP($A1736,ETF_OP_Fee!$G$5:$H$14,2,1),0))^($A1736-$A1735)*(1+2*(C1736/C1735-1))+IFERROR(VLOOKUP(A1736,BITXeom!$C$9:$D$100,2,0),0)</f>
        <v>0.89103519246409735</v>
      </c>
      <c r="F1736" s="2">
        <f>F1735*(1-F$1+IF(AND(WEEKDAY($A1736)&lt;&gt;1,WEEKDAY($A1736)&lt;&gt;7),-VLOOKUP($A1736,ETF_OP_Fee!$I$5:$J$14,2,1),0))^($A1736-$A1735)*(1+1*(B1736/B1735-1))</f>
        <v>0.4875780571279586</v>
      </c>
      <c r="G1736" s="9" t="str">
        <f>IFERROR(VLOOKUP(A1736,'BITO-IV'!$A$1:$J$10000,4,0),"")</f>
        <v/>
      </c>
      <c r="I1736">
        <f>ROW()</f>
        <v>1736</v>
      </c>
      <c r="J1736" t="str">
        <f t="shared" si="26"/>
        <v/>
      </c>
      <c r="K1736" t="str">
        <f t="shared" si="25"/>
        <v/>
      </c>
      <c r="M1736" t="str">
        <f t="shared" si="27"/>
        <v/>
      </c>
      <c r="N1736">
        <f>VLOOKUP(A1736,Tbills!$B$4:$C$10000,2,1)</f>
        <v>0.38</v>
      </c>
    </row>
    <row r="1737" spans="1:14">
      <c r="A1737" s="1">
        <v>42688</v>
      </c>
      <c r="B1737">
        <f>IFERROR(VLOOKUP($A1737,'BTC-Web'!$A$2:$H$10000,2,0),"")</f>
        <v>701.99700900000005</v>
      </c>
      <c r="C1737">
        <f>VLOOKUP(A1737,H_SPBTFDUE!$B$2:$C$5828,2,0)</f>
        <v>4.9606055004660012</v>
      </c>
      <c r="D1737" s="2">
        <f>D1736*(1-D$1+IF(AND(WEEKDAY($A1737)&lt;&gt;1,WEEKDAY($A1737)&lt;&gt;7),-VLOOKUP($A1737,ETF_OP_Fee!$G$5:$H$14,2,1),0))^($A1737-$A1736)*(1+2*(C1737/C1736-1))+IFERROR(VLOOKUP(A1737,BITXeom!$C$9:$D$100,2,0),0)</f>
        <v>0.86219892750726979</v>
      </c>
      <c r="F1737" s="2">
        <f>F1736*(1-F$1+IF(AND(WEEKDAY($A1737)&lt;&gt;1,WEEKDAY($A1737)&lt;&gt;7),-VLOOKUP($A1737,ETF_OP_Fee!$I$5:$J$14,2,1),0))^($A1737-$A1736)*(1+1*(B1737/B1736-1))</f>
        <v>0.47830231912118726</v>
      </c>
      <c r="G1737" s="9" t="str">
        <f>IFERROR(VLOOKUP(A1737,'BITO-IV'!$A$1:$J$10000,4,0),"")</f>
        <v/>
      </c>
      <c r="I1737">
        <f>ROW()</f>
        <v>1737</v>
      </c>
      <c r="J1737" t="str">
        <f t="shared" si="26"/>
        <v/>
      </c>
      <c r="K1737" t="str">
        <f t="shared" si="25"/>
        <v/>
      </c>
      <c r="M1737" t="str">
        <f t="shared" si="27"/>
        <v/>
      </c>
      <c r="N1737">
        <f>VLOOKUP(A1737,Tbills!$B$4:$C$10000,2,1)</f>
        <v>0.38</v>
      </c>
    </row>
    <row r="1738" spans="1:14">
      <c r="A1738" s="1">
        <v>42689</v>
      </c>
      <c r="B1738">
        <f>IFERROR(VLOOKUP($A1738,'BTC-Web'!$A$2:$H$10000,2,0),"")</f>
        <v>705.79400599999997</v>
      </c>
      <c r="C1738">
        <f>VLOOKUP(A1738,H_SPBTFDUE!$B$2:$C$5828,2,0)</f>
        <v>5.0064862901381888</v>
      </c>
      <c r="D1738" s="2">
        <f>D1737*(1-D$1+IF(AND(WEEKDAY($A1738)&lt;&gt;1,WEEKDAY($A1738)&lt;&gt;7),-VLOOKUP($A1738,ETF_OP_Fee!$G$5:$H$14,2,1),0))^($A1738-$A1737)*(1+2*(C1738/C1737-1))+IFERROR(VLOOKUP(A1738,BITXeom!$C$9:$D$100,2,0),0)</f>
        <v>0.87804327921512959</v>
      </c>
      <c r="F1738" s="2">
        <f>F1737*(1-F$1+IF(AND(WEEKDAY($A1738)&lt;&gt;1,WEEKDAY($A1738)&lt;&gt;7),-VLOOKUP($A1738,ETF_OP_Fee!$I$5:$J$14,2,1),0))^($A1738-$A1737)*(1+1*(B1738/B1737-1))</f>
        <v>0.48087686864650026</v>
      </c>
      <c r="G1738" s="9" t="str">
        <f>IFERROR(VLOOKUP(A1738,'BITO-IV'!$A$1:$J$10000,4,0),"")</f>
        <v/>
      </c>
      <c r="I1738">
        <f>ROW()</f>
        <v>1738</v>
      </c>
      <c r="J1738" t="str">
        <f t="shared" si="26"/>
        <v/>
      </c>
      <c r="K1738" t="str">
        <f t="shared" si="25"/>
        <v/>
      </c>
      <c r="M1738" t="str">
        <f t="shared" si="27"/>
        <v/>
      </c>
      <c r="N1738">
        <f>VLOOKUP(A1738,Tbills!$B$4:$C$10000,2,1)</f>
        <v>0.38</v>
      </c>
    </row>
    <row r="1739" spans="1:14">
      <c r="A1739" s="1">
        <v>42690</v>
      </c>
      <c r="B1739">
        <f>IFERROR(VLOOKUP($A1739,'BTC-Web'!$A$2:$H$10000,2,0),"")</f>
        <v>711.16699200000005</v>
      </c>
      <c r="C1739">
        <f>VLOOKUP(A1739,H_SPBTFDUE!$B$2:$C$5828,2,0)</f>
        <v>5.2351420361183072</v>
      </c>
      <c r="D1739" s="2">
        <f>D1738*(1-D$1+IF(AND(WEEKDAY($A1739)&lt;&gt;1,WEEKDAY($A1739)&lt;&gt;7),-VLOOKUP($A1739,ETF_OP_Fee!$G$5:$H$14,2,1),0))^($A1739-$A1738)*(1+2*(C1739/C1738-1))+IFERROR(VLOOKUP(A1739,BITXeom!$C$9:$D$100,2,0),0)</f>
        <v>0.95813288853117184</v>
      </c>
      <c r="F1739" s="2">
        <f>F1738*(1-F$1+IF(AND(WEEKDAY($A1739)&lt;&gt;1,WEEKDAY($A1739)&lt;&gt;7),-VLOOKUP($A1739,ETF_OP_Fee!$I$5:$J$14,2,1),0))^($A1739-$A1738)*(1+1*(B1739/B1738-1))</f>
        <v>0.4845250205350024</v>
      </c>
      <c r="G1739" s="9" t="str">
        <f>IFERROR(VLOOKUP(A1739,'BITO-IV'!$A$1:$J$10000,4,0),"")</f>
        <v/>
      </c>
      <c r="I1739">
        <f>ROW()</f>
        <v>1739</v>
      </c>
      <c r="J1739" t="str">
        <f t="shared" si="26"/>
        <v/>
      </c>
      <c r="K1739" t="str">
        <f t="shared" si="25"/>
        <v/>
      </c>
      <c r="M1739" t="str">
        <f t="shared" si="27"/>
        <v/>
      </c>
      <c r="N1739">
        <f>VLOOKUP(A1739,Tbills!$B$4:$C$10000,2,1)</f>
        <v>0.38</v>
      </c>
    </row>
    <row r="1740" spans="1:14">
      <c r="A1740" s="1">
        <v>42691</v>
      </c>
      <c r="B1740">
        <f>IFERROR(VLOOKUP($A1740,'BTC-Web'!$A$2:$H$10000,2,0),"")</f>
        <v>744.87597700000003</v>
      </c>
      <c r="C1740">
        <f>VLOOKUP(A1740,H_SPBTFDUE!$B$2:$C$5828,2,0)</f>
        <v>5.2119097896169313</v>
      </c>
      <c r="D1740" s="2">
        <f>D1739*(1-D$1+IF(AND(WEEKDAY($A1740)&lt;&gt;1,WEEKDAY($A1740)&lt;&gt;7),-VLOOKUP($A1740,ETF_OP_Fee!$G$5:$H$14,2,1),0))^($A1740-$A1739)*(1+2*(C1740/C1739-1))+IFERROR(VLOOKUP(A1740,BITXeom!$C$9:$D$100,2,0),0)</f>
        <v>0.94951580697375348</v>
      </c>
      <c r="F1740" s="2">
        <f>F1739*(1-F$1+IF(AND(WEEKDAY($A1740)&lt;&gt;1,WEEKDAY($A1740)&lt;&gt;7),-VLOOKUP($A1740,ETF_OP_Fee!$I$5:$J$14,2,1),0))^($A1740-$A1739)*(1+1*(B1740/B1739-1))</f>
        <v>0.50747807271225498</v>
      </c>
      <c r="G1740" s="9" t="str">
        <f>IFERROR(VLOOKUP(A1740,'BITO-IV'!$A$1:$J$10000,4,0),"")</f>
        <v/>
      </c>
      <c r="I1740">
        <f>ROW()</f>
        <v>1740</v>
      </c>
      <c r="J1740" t="str">
        <f t="shared" si="26"/>
        <v/>
      </c>
      <c r="K1740" t="str">
        <f t="shared" si="25"/>
        <v/>
      </c>
      <c r="M1740" t="str">
        <f t="shared" si="27"/>
        <v/>
      </c>
      <c r="N1740">
        <f>VLOOKUP(A1740,Tbills!$B$4:$C$10000,2,1)</f>
        <v>0.48</v>
      </c>
    </row>
    <row r="1741" spans="1:14">
      <c r="A1741" s="1">
        <v>42692</v>
      </c>
      <c r="B1741">
        <f>IFERROR(VLOOKUP($A1741,'BTC-Web'!$A$2:$H$10000,2,0),"")</f>
        <v>740.705017</v>
      </c>
      <c r="C1741">
        <f>VLOOKUP(A1741,H_SPBTFDUE!$B$2:$C$5828,2,0)</f>
        <v>5.285953766797145</v>
      </c>
      <c r="D1741" s="2">
        <f>D1740*(1-D$1+IF(AND(WEEKDAY($A1741)&lt;&gt;1,WEEKDAY($A1741)&lt;&gt;7),-VLOOKUP($A1741,ETF_OP_Fee!$G$5:$H$14,2,1),0))^($A1741-$A1740)*(1+2*(C1741/C1740-1))+IFERROR(VLOOKUP(A1741,BITXeom!$C$9:$D$100,2,0),0)</f>
        <v>0.97637838017622436</v>
      </c>
      <c r="F1741" s="2">
        <f>F1740*(1-F$1+IF(AND(WEEKDAY($A1741)&lt;&gt;1,WEEKDAY($A1741)&lt;&gt;7),-VLOOKUP($A1741,ETF_OP_Fee!$I$5:$J$14,2,1),0))^($A1741-$A1740)*(1+1*(B1741/B1740-1))</f>
        <v>0.50462329649898607</v>
      </c>
      <c r="G1741" s="9" t="str">
        <f>IFERROR(VLOOKUP(A1741,'BITO-IV'!$A$1:$J$10000,4,0),"")</f>
        <v/>
      </c>
      <c r="I1741">
        <f>ROW()</f>
        <v>1741</v>
      </c>
      <c r="J1741" t="str">
        <f t="shared" si="26"/>
        <v/>
      </c>
      <c r="K1741" t="str">
        <f t="shared" si="25"/>
        <v/>
      </c>
      <c r="M1741" t="str">
        <f t="shared" si="27"/>
        <v/>
      </c>
      <c r="N1741">
        <f>VLOOKUP(A1741,Tbills!$B$4:$C$10000,2,1)</f>
        <v>0.48</v>
      </c>
    </row>
    <row r="1742" spans="1:14">
      <c r="A1742" s="1">
        <v>42695</v>
      </c>
      <c r="B1742">
        <f>IFERROR(VLOOKUP($A1742,'BTC-Web'!$A$2:$H$10000,2,0),"")</f>
        <v>731.26501499999995</v>
      </c>
      <c r="C1742">
        <f>VLOOKUP(A1742,H_SPBTFDUE!$B$2:$C$5828,2,0)</f>
        <v>5.1986071857413823</v>
      </c>
      <c r="D1742" s="2">
        <f>D1741*(1-D$1+IF(AND(WEEKDAY($A1742)&lt;&gt;1,WEEKDAY($A1742)&lt;&gt;7),-VLOOKUP($A1742,ETF_OP_Fee!$G$5:$H$14,2,1),0))^($A1742-$A1741)*(1+2*(C1742/C1741-1))+IFERROR(VLOOKUP(A1742,BITXeom!$C$9:$D$100,2,0),0)</f>
        <v>0.94377296874464345</v>
      </c>
      <c r="F1742" s="2">
        <f>F1741*(1-F$1+IF(AND(WEEKDAY($A1742)&lt;&gt;1,WEEKDAY($A1742)&lt;&gt;7),-VLOOKUP($A1742,ETF_OP_Fee!$I$5:$J$14,2,1),0))^($A1742-$A1741)*(1+1*(B1742/B1741-1))</f>
        <v>0.49815316677066851</v>
      </c>
      <c r="G1742" s="9" t="str">
        <f>IFERROR(VLOOKUP(A1742,'BITO-IV'!$A$1:$J$10000,4,0),"")</f>
        <v/>
      </c>
      <c r="I1742">
        <f>ROW()</f>
        <v>1742</v>
      </c>
      <c r="J1742" t="str">
        <f t="shared" si="26"/>
        <v/>
      </c>
      <c r="K1742" t="str">
        <f t="shared" si="25"/>
        <v/>
      </c>
      <c r="M1742" t="str">
        <f t="shared" si="27"/>
        <v/>
      </c>
      <c r="N1742">
        <f>VLOOKUP(A1742,Tbills!$B$4:$C$10000,2,1)</f>
        <v>0.48</v>
      </c>
    </row>
    <row r="1743" spans="1:14">
      <c r="A1743" s="1">
        <v>42696</v>
      </c>
      <c r="B1743">
        <f>IFERROR(VLOOKUP($A1743,'BTC-Web'!$A$2:$H$10000,2,0),"")</f>
        <v>739.64300500000002</v>
      </c>
      <c r="C1743">
        <f>VLOOKUP(A1743,H_SPBTFDUE!$B$2:$C$5828,2,0)</f>
        <v>5.2831211608572142</v>
      </c>
      <c r="D1743" s="2">
        <f>D1742*(1-D$1+IF(AND(WEEKDAY($A1743)&lt;&gt;1,WEEKDAY($A1743)&lt;&gt;7),-VLOOKUP($A1743,ETF_OP_Fee!$G$5:$H$14,2,1),0))^($A1743-$A1742)*(1+2*(C1743/C1742-1))+IFERROR(VLOOKUP(A1743,BITXeom!$C$9:$D$100,2,0),0)</f>
        <v>0.97434274809788568</v>
      </c>
      <c r="F1743" s="2">
        <f>F1742*(1-F$1+IF(AND(WEEKDAY($A1743)&lt;&gt;1,WEEKDAY($A1743)&lt;&gt;7),-VLOOKUP($A1743,ETF_OP_Fee!$I$5:$J$14,2,1),0))^($A1743-$A1742)*(1+1*(B1743/B1742-1))</f>
        <v>0.50384731626018819</v>
      </c>
      <c r="G1743" s="9" t="str">
        <f>IFERROR(VLOOKUP(A1743,'BITO-IV'!$A$1:$J$10000,4,0),"")</f>
        <v/>
      </c>
      <c r="I1743">
        <f>ROW()</f>
        <v>1743</v>
      </c>
      <c r="J1743" t="str">
        <f t="shared" si="26"/>
        <v/>
      </c>
      <c r="K1743" t="str">
        <f t="shared" si="25"/>
        <v/>
      </c>
      <c r="M1743" t="str">
        <f t="shared" si="27"/>
        <v/>
      </c>
      <c r="N1743">
        <f>VLOOKUP(A1743,Tbills!$B$4:$C$10000,2,1)</f>
        <v>0.48</v>
      </c>
    </row>
    <row r="1744" spans="1:14">
      <c r="A1744" s="1">
        <v>42697</v>
      </c>
      <c r="B1744">
        <f>IFERROR(VLOOKUP($A1744,'BTC-Web'!$A$2:$H$10000,2,0),"")</f>
        <v>751.74102800000003</v>
      </c>
      <c r="C1744">
        <f>VLOOKUP(A1744,H_SPBTFDUE!$B$2:$C$5828,2,0)</f>
        <v>5.2350583092380889</v>
      </c>
      <c r="D1744" s="2">
        <f>D1743*(1-D$1+IF(AND(WEEKDAY($A1744)&lt;&gt;1,WEEKDAY($A1744)&lt;&gt;7),-VLOOKUP($A1744,ETF_OP_Fee!$G$5:$H$14,2,1),0))^($A1744-$A1743)*(1+2*(C1744/C1743-1))+IFERROR(VLOOKUP(A1744,BITXeom!$C$9:$D$100,2,0),0)</f>
        <v>0.95650070085815475</v>
      </c>
      <c r="F1744" s="2">
        <f>F1743*(1-F$1+IF(AND(WEEKDAY($A1744)&lt;&gt;1,WEEKDAY($A1744)&lt;&gt;7),-VLOOKUP($A1744,ETF_OP_Fee!$I$5:$J$14,2,1),0))^($A1744-$A1743)*(1+1*(B1744/B1743-1))</f>
        <v>0.51207520210811464</v>
      </c>
      <c r="G1744" s="9" t="str">
        <f>IFERROR(VLOOKUP(A1744,'BITO-IV'!$A$1:$J$10000,4,0),"")</f>
        <v/>
      </c>
      <c r="I1744">
        <f>ROW()</f>
        <v>1744</v>
      </c>
      <c r="J1744" t="str">
        <f t="shared" si="26"/>
        <v/>
      </c>
      <c r="K1744" t="str">
        <f t="shared" si="25"/>
        <v/>
      </c>
      <c r="M1744" t="str">
        <f t="shared" si="27"/>
        <v/>
      </c>
      <c r="N1744">
        <f>VLOOKUP(A1744,Tbills!$B$4:$C$10000,2,1)</f>
        <v>0.48</v>
      </c>
    </row>
    <row r="1745" spans="1:14">
      <c r="A1745" s="1">
        <v>42699</v>
      </c>
      <c r="B1745">
        <f>IFERROR(VLOOKUP($A1745,'BTC-Web'!$A$2:$H$10000,2,0),"")</f>
        <v>740.44201699999996</v>
      </c>
      <c r="C1745">
        <f>VLOOKUP(A1745,H_SPBTFDUE!$B$2:$C$5828,2,0)</f>
        <v>5.2137789800920693</v>
      </c>
      <c r="D1745" s="2">
        <f>D1744*(1-D$1+IF(AND(WEEKDAY($A1745)&lt;&gt;1,WEEKDAY($A1745)&lt;&gt;7),-VLOOKUP($A1745,ETF_OP_Fee!$G$5:$H$14,2,1),0))^($A1745-$A1744)*(1+2*(C1745/C1744-1))+IFERROR(VLOOKUP(A1745,BITXeom!$C$9:$D$100,2,0),0)</f>
        <v>0.94849866148495121</v>
      </c>
      <c r="F1745" s="2">
        <f>F1744*(1-F$1+IF(AND(WEEKDAY($A1745)&lt;&gt;1,WEEKDAY($A1745)&lt;&gt;7),-VLOOKUP($A1745,ETF_OP_Fee!$I$5:$J$14,2,1),0))^($A1745-$A1744)*(1+1*(B1745/B1744-1))</f>
        <v>0.50435222295955751</v>
      </c>
      <c r="G1745" s="9" t="str">
        <f>IFERROR(VLOOKUP(A1745,'BITO-IV'!$A$1:$J$10000,4,0),"")</f>
        <v/>
      </c>
      <c r="I1745">
        <f>ROW()</f>
        <v>1745</v>
      </c>
      <c r="J1745" t="str">
        <f t="shared" si="26"/>
        <v/>
      </c>
      <c r="K1745" t="str">
        <f t="shared" si="25"/>
        <v/>
      </c>
      <c r="M1745" t="str">
        <f t="shared" si="27"/>
        <v/>
      </c>
      <c r="N1745">
        <f>VLOOKUP(A1745,Tbills!$B$4:$C$10000,2,1)</f>
        <v>0.45999999999999996</v>
      </c>
    </row>
    <row r="1746" spans="1:14">
      <c r="A1746" s="1">
        <v>42702</v>
      </c>
      <c r="B1746">
        <f>IFERROR(VLOOKUP($A1746,'BTC-Web'!$A$2:$H$10000,2,0),"")</f>
        <v>732.48400900000001</v>
      </c>
      <c r="C1746">
        <f>VLOOKUP(A1746,H_SPBTFDUE!$B$2:$C$5828,2,0)</f>
        <v>5.1721806395154264</v>
      </c>
      <c r="D1746" s="2">
        <f>D1745*(1-D$1+IF(AND(WEEKDAY($A1746)&lt;&gt;1,WEEKDAY($A1746)&lt;&gt;7),-VLOOKUP($A1746,ETF_OP_Fee!$G$5:$H$14,2,1),0))^($A1746-$A1745)*(1+2*(C1746/C1745-1))+IFERROR(VLOOKUP(A1746,BITXeom!$C$9:$D$100,2,0),0)</f>
        <v>0.93302972415313112</v>
      </c>
      <c r="F1746" s="2">
        <f>F1745*(1-F$1+IF(AND(WEEKDAY($A1746)&lt;&gt;1,WEEKDAY($A1746)&lt;&gt;7),-VLOOKUP($A1746,ETF_OP_Fee!$I$5:$J$14,2,1),0))^($A1746-$A1745)*(1+1*(B1746/B1745-1))</f>
        <v>0.49889266761177037</v>
      </c>
      <c r="G1746" s="9" t="str">
        <f>IFERROR(VLOOKUP(A1746,'BITO-IV'!$A$1:$J$10000,4,0),"")</f>
        <v/>
      </c>
      <c r="I1746">
        <f>ROW()</f>
        <v>1746</v>
      </c>
      <c r="J1746" t="str">
        <f t="shared" si="26"/>
        <v/>
      </c>
      <c r="K1746" t="str">
        <f t="shared" si="25"/>
        <v/>
      </c>
      <c r="M1746" t="str">
        <f t="shared" si="27"/>
        <v/>
      </c>
      <c r="N1746">
        <f>VLOOKUP(A1746,Tbills!$B$4:$C$10000,2,1)</f>
        <v>0.45999999999999996</v>
      </c>
    </row>
    <row r="1747" spans="1:14">
      <c r="A1747" s="1">
        <v>42703</v>
      </c>
      <c r="B1747">
        <f>IFERROR(VLOOKUP($A1747,'BTC-Web'!$A$2:$H$10000,2,0),"")</f>
        <v>736.328979</v>
      </c>
      <c r="C1747">
        <f>VLOOKUP(A1747,H_SPBTFDUE!$B$2:$C$5828,2,0)</f>
        <v>5.1701448337343647</v>
      </c>
      <c r="D1747" s="2">
        <f>D1746*(1-D$1+IF(AND(WEEKDAY($A1747)&lt;&gt;1,WEEKDAY($A1747)&lt;&gt;7),-VLOOKUP($A1747,ETF_OP_Fee!$G$5:$H$14,2,1),0))^($A1747-$A1746)*(1+2*(C1747/C1746-1))+IFERROR(VLOOKUP(A1747,BITXeom!$C$9:$D$100,2,0),0)</f>
        <v>0.9321841211954518</v>
      </c>
      <c r="F1747" s="2">
        <f>F1746*(1-F$1+IF(AND(WEEKDAY($A1747)&lt;&gt;1,WEEKDAY($A1747)&lt;&gt;7),-VLOOKUP($A1747,ETF_OP_Fee!$I$5:$J$14,2,1),0))^($A1747-$A1746)*(1+1*(B1747/B1746-1))</f>
        <v>0.50149841214002344</v>
      </c>
      <c r="G1747" s="9" t="str">
        <f>IFERROR(VLOOKUP(A1747,'BITO-IV'!$A$1:$J$10000,4,0),"")</f>
        <v/>
      </c>
      <c r="I1747">
        <f>ROW()</f>
        <v>1747</v>
      </c>
      <c r="J1747" t="str">
        <f t="shared" si="26"/>
        <v/>
      </c>
      <c r="K1747" t="str">
        <f t="shared" si="25"/>
        <v/>
      </c>
      <c r="M1747" t="str">
        <f t="shared" si="27"/>
        <v/>
      </c>
      <c r="N1747">
        <f>VLOOKUP(A1747,Tbills!$B$4:$C$10000,2,1)</f>
        <v>0.45999999999999996</v>
      </c>
    </row>
    <row r="1748" spans="1:14">
      <c r="A1748" s="1">
        <v>42704</v>
      </c>
      <c r="B1748">
        <f>IFERROR(VLOOKUP($A1748,'BTC-Web'!$A$2:$H$10000,2,0),"")</f>
        <v>736.283997</v>
      </c>
      <c r="C1748">
        <f>VLOOKUP(A1748,H_SPBTFDUE!$B$2:$C$5828,2,0)</f>
        <v>5.240473889363221</v>
      </c>
      <c r="D1748" s="2">
        <f>D1747*(1-D$1+IF(AND(WEEKDAY($A1748)&lt;&gt;1,WEEKDAY($A1748)&lt;&gt;7),-VLOOKUP($A1748,ETF_OP_Fee!$G$5:$H$14,2,1),0))^($A1748-$A1747)*(1+2*(C1748/C1747-1))+IFERROR(VLOOKUP(A1748,BITXeom!$C$9:$D$100,2,0),0)</f>
        <v>0.95743085093176794</v>
      </c>
      <c r="F1748" s="2">
        <f>F1747*(1-F$1+IF(AND(WEEKDAY($A1748)&lt;&gt;1,WEEKDAY($A1748)&lt;&gt;7),-VLOOKUP($A1748,ETF_OP_Fee!$I$5:$J$14,2,1),0))^($A1748-$A1747)*(1+1*(B1748/B1747-1))</f>
        <v>0.50145472393075741</v>
      </c>
      <c r="G1748" s="9" t="str">
        <f>IFERROR(VLOOKUP(A1748,'BITO-IV'!$A$1:$J$10000,4,0),"")</f>
        <v/>
      </c>
      <c r="I1748">
        <f>ROW()</f>
        <v>1748</v>
      </c>
      <c r="J1748" t="str">
        <f t="shared" si="26"/>
        <v/>
      </c>
      <c r="K1748" t="str">
        <f t="shared" si="25"/>
        <v/>
      </c>
      <c r="M1748" t="str">
        <f t="shared" si="27"/>
        <v/>
      </c>
      <c r="N1748">
        <f>VLOOKUP(A1748,Tbills!$B$4:$C$10000,2,1)</f>
        <v>0.45999999999999996</v>
      </c>
    </row>
    <row r="1749" spans="1:14">
      <c r="A1749" s="1">
        <v>42705</v>
      </c>
      <c r="B1749">
        <f>IFERROR(VLOOKUP($A1749,'BTC-Web'!$A$2:$H$10000,2,0),"")</f>
        <v>746.046021</v>
      </c>
      <c r="C1749">
        <f>VLOOKUP(A1749,H_SPBTFDUE!$B$2:$C$5828,2,0)</f>
        <v>5.3177873696737015</v>
      </c>
      <c r="D1749" s="2">
        <f>D1748*(1-D$1+IF(AND(WEEKDAY($A1749)&lt;&gt;1,WEEKDAY($A1749)&lt;&gt;7),-VLOOKUP($A1749,ETF_OP_Fee!$G$5:$H$14,2,1),0))^($A1749-$A1748)*(1+2*(C1749/C1748-1))+IFERROR(VLOOKUP(A1749,BITXeom!$C$9:$D$100,2,0),0)</f>
        <v>0.98556361503687617</v>
      </c>
      <c r="F1749" s="2">
        <f>F1748*(1-F$1+IF(AND(WEEKDAY($A1749)&lt;&gt;1,WEEKDAY($A1749)&lt;&gt;7),-VLOOKUP($A1749,ETF_OP_Fee!$I$5:$J$14,2,1),0))^($A1749-$A1748)*(1+1*(B1749/B1748-1))</f>
        <v>0.50809003857082813</v>
      </c>
      <c r="G1749" s="9" t="str">
        <f>IFERROR(VLOOKUP(A1749,'BITO-IV'!$A$1:$J$10000,4,0),"")</f>
        <v/>
      </c>
      <c r="I1749">
        <f>ROW()</f>
        <v>1749</v>
      </c>
      <c r="J1749" t="str">
        <f t="shared" si="26"/>
        <v/>
      </c>
      <c r="K1749" t="str">
        <f t="shared" si="25"/>
        <v/>
      </c>
      <c r="M1749" t="str">
        <f t="shared" si="27"/>
        <v/>
      </c>
      <c r="N1749">
        <f>VLOOKUP(A1749,Tbills!$B$4:$C$10000,2,1)</f>
        <v>0.48</v>
      </c>
    </row>
    <row r="1750" spans="1:14">
      <c r="A1750" s="1">
        <v>42706</v>
      </c>
      <c r="B1750">
        <f>IFERROR(VLOOKUP($A1750,'BTC-Web'!$A$2:$H$10000,2,0),"")</f>
        <v>757.544983</v>
      </c>
      <c r="C1750">
        <f>VLOOKUP(A1750,H_SPBTFDUE!$B$2:$C$5828,2,0)</f>
        <v>5.4659642944112097</v>
      </c>
      <c r="D1750" s="2">
        <f>D1749*(1-D$1+IF(AND(WEEKDAY($A1750)&lt;&gt;1,WEEKDAY($A1750)&lt;&gt;7),-VLOOKUP($A1750,ETF_OP_Fee!$G$5:$H$14,2,1),0))^($A1750-$A1749)*(1+2*(C1750/C1749-1))+IFERROR(VLOOKUP(A1750,BITXeom!$C$9:$D$100,2,0),0)</f>
        <v>1.0403638782874678</v>
      </c>
      <c r="F1750" s="2">
        <f>F1749*(1-F$1+IF(AND(WEEKDAY($A1750)&lt;&gt;1,WEEKDAY($A1750)&lt;&gt;7),-VLOOKUP($A1750,ETF_OP_Fee!$I$5:$J$14,2,1),0))^($A1750-$A1749)*(1+1*(B1750/B1749-1))</f>
        <v>0.51590790758848148</v>
      </c>
      <c r="G1750" s="9" t="str">
        <f>IFERROR(VLOOKUP(A1750,'BITO-IV'!$A$1:$J$10000,4,0),"")</f>
        <v/>
      </c>
      <c r="I1750">
        <f>ROW()</f>
        <v>1750</v>
      </c>
      <c r="J1750" t="str">
        <f t="shared" si="26"/>
        <v/>
      </c>
      <c r="K1750" t="str">
        <f t="shared" si="25"/>
        <v/>
      </c>
      <c r="M1750" t="str">
        <f t="shared" si="27"/>
        <v/>
      </c>
      <c r="N1750">
        <f>VLOOKUP(A1750,Tbills!$B$4:$C$10000,2,1)</f>
        <v>0.48</v>
      </c>
    </row>
    <row r="1751" spans="1:14">
      <c r="A1751" s="1">
        <v>42709</v>
      </c>
      <c r="B1751">
        <f>IFERROR(VLOOKUP($A1751,'BTC-Web'!$A$2:$H$10000,2,0),"")</f>
        <v>773.39398200000005</v>
      </c>
      <c r="C1751">
        <f>VLOOKUP(A1751,H_SPBTFDUE!$B$2:$C$5828,2,0)</f>
        <v>5.3301540208745477</v>
      </c>
      <c r="D1751" s="2">
        <f>D1750*(1-D$1+IF(AND(WEEKDAY($A1751)&lt;&gt;1,WEEKDAY($A1751)&lt;&gt;7),-VLOOKUP($A1751,ETF_OP_Fee!$G$5:$H$14,2,1),0))^($A1751-$A1750)*(1+2*(C1751/C1750-1))+IFERROR(VLOOKUP(A1751,BITXeom!$C$9:$D$100,2,0),0)</f>
        <v>0.98831156363958772</v>
      </c>
      <c r="F1751" s="2">
        <f>F1750*(1-F$1+IF(AND(WEEKDAY($A1751)&lt;&gt;1,WEEKDAY($A1751)&lt;&gt;7),-VLOOKUP($A1751,ETF_OP_Fee!$I$5:$J$14,2,1),0))^($A1751-$A1750)*(1+1*(B1751/B1750-1))</f>
        <v>0.52666036467691979</v>
      </c>
      <c r="G1751" s="9" t="str">
        <f>IFERROR(VLOOKUP(A1751,'BITO-IV'!$A$1:$J$10000,4,0),"")</f>
        <v/>
      </c>
      <c r="I1751">
        <f>ROW()</f>
        <v>1751</v>
      </c>
      <c r="J1751" t="str">
        <f t="shared" si="26"/>
        <v/>
      </c>
      <c r="K1751" t="str">
        <f t="shared" si="25"/>
        <v/>
      </c>
      <c r="M1751" t="str">
        <f t="shared" si="27"/>
        <v/>
      </c>
      <c r="N1751">
        <f>VLOOKUP(A1751,Tbills!$B$4:$C$10000,2,1)</f>
        <v>0.48</v>
      </c>
    </row>
    <row r="1752" spans="1:14">
      <c r="A1752" s="1">
        <v>42710</v>
      </c>
      <c r="B1752">
        <f>IFERROR(VLOOKUP($A1752,'BTC-Web'!$A$2:$H$10000,2,0),"")</f>
        <v>758.71997099999999</v>
      </c>
      <c r="C1752">
        <f>VLOOKUP(A1752,H_SPBTFDUE!$B$2:$C$5828,2,0)</f>
        <v>5.3683779885855127</v>
      </c>
      <c r="D1752" s="2">
        <f>D1751*(1-D$1+IF(AND(WEEKDAY($A1752)&lt;&gt;1,WEEKDAY($A1752)&lt;&gt;7),-VLOOKUP($A1752,ETF_OP_Fee!$G$5:$H$14,2,1),0))^($A1752-$A1751)*(1+2*(C1752/C1751-1))+IFERROR(VLOOKUP(A1752,BITXeom!$C$9:$D$100,2,0),0)</f>
        <v>1.0023669851666241</v>
      </c>
      <c r="F1752" s="2">
        <f>F1751*(1-F$1+IF(AND(WEEKDAY($A1752)&lt;&gt;1,WEEKDAY($A1752)&lt;&gt;7),-VLOOKUP($A1752,ETF_OP_Fee!$I$5:$J$14,2,1),0))^($A1752-$A1751)*(1+1*(B1752/B1751-1))</f>
        <v>0.51665431291882069</v>
      </c>
      <c r="G1752" s="9" t="str">
        <f>IFERROR(VLOOKUP(A1752,'BITO-IV'!$A$1:$J$10000,4,0),"")</f>
        <v/>
      </c>
      <c r="I1752">
        <f>ROW()</f>
        <v>1752</v>
      </c>
      <c r="J1752" t="str">
        <f t="shared" si="26"/>
        <v/>
      </c>
      <c r="K1752" t="str">
        <f t="shared" si="25"/>
        <v/>
      </c>
      <c r="M1752" t="str">
        <f t="shared" si="27"/>
        <v/>
      </c>
      <c r="N1752">
        <f>VLOOKUP(A1752,Tbills!$B$4:$C$10000,2,1)</f>
        <v>0.48</v>
      </c>
    </row>
    <row r="1753" spans="1:14">
      <c r="A1753" s="1">
        <v>42711</v>
      </c>
      <c r="B1753">
        <f>IFERROR(VLOOKUP($A1753,'BTC-Web'!$A$2:$H$10000,2,0),"")</f>
        <v>764.21099900000002</v>
      </c>
      <c r="C1753">
        <f>VLOOKUP(A1753,H_SPBTFDUE!$B$2:$C$5828,2,0)</f>
        <v>5.3952420020543439</v>
      </c>
      <c r="D1753" s="2">
        <f>D1752*(1-D$1+IF(AND(WEEKDAY($A1753)&lt;&gt;1,WEEKDAY($A1753)&lt;&gt;7),-VLOOKUP($A1753,ETF_OP_Fee!$G$5:$H$14,2,1),0))^($A1753-$A1752)*(1+2*(C1753/C1752-1))+IFERROR(VLOOKUP(A1753,BITXeom!$C$9:$D$100,2,0),0)</f>
        <v>1.0122782609300682</v>
      </c>
      <c r="F1753" s="2">
        <f>F1752*(1-F$1+IF(AND(WEEKDAY($A1753)&lt;&gt;1,WEEKDAY($A1753)&lt;&gt;7),-VLOOKUP($A1753,ETF_OP_Fee!$I$5:$J$14,2,1),0))^($A1753-$A1752)*(1+1*(B1753/B1752-1))</f>
        <v>0.52037991252557481</v>
      </c>
      <c r="G1753" s="9" t="str">
        <f>IFERROR(VLOOKUP(A1753,'BITO-IV'!$A$1:$J$10000,4,0),"")</f>
        <v/>
      </c>
      <c r="I1753">
        <f>ROW()</f>
        <v>1753</v>
      </c>
      <c r="J1753" t="str">
        <f t="shared" si="26"/>
        <v/>
      </c>
      <c r="K1753" t="str">
        <f t="shared" si="25"/>
        <v/>
      </c>
      <c r="M1753" t="str">
        <f t="shared" si="27"/>
        <v/>
      </c>
      <c r="N1753">
        <f>VLOOKUP(A1753,Tbills!$B$4:$C$10000,2,1)</f>
        <v>0.48</v>
      </c>
    </row>
    <row r="1754" spans="1:14">
      <c r="A1754" s="1">
        <v>42712</v>
      </c>
      <c r="B1754">
        <f>IFERROR(VLOOKUP($A1754,'BTC-Web'!$A$2:$H$10000,2,0),"")</f>
        <v>768.07598900000005</v>
      </c>
      <c r="C1754">
        <f>VLOOKUP(A1754,H_SPBTFDUE!$B$2:$C$5828,2,0)</f>
        <v>5.4134604582057939</v>
      </c>
      <c r="D1754" s="2">
        <f>D1753*(1-D$1+IF(AND(WEEKDAY($A1754)&lt;&gt;1,WEEKDAY($A1754)&lt;&gt;7),-VLOOKUP($A1754,ETF_OP_Fee!$G$5:$H$14,2,1),0))^($A1754-$A1753)*(1+2*(C1754/C1753-1))+IFERROR(VLOOKUP(A1754,BITXeom!$C$9:$D$100,2,0),0)</f>
        <v>1.0189932533171051</v>
      </c>
      <c r="F1754" s="2">
        <f>F1753*(1-F$1+IF(AND(WEEKDAY($A1754)&lt;&gt;1,WEEKDAY($A1754)&lt;&gt;7),-VLOOKUP($A1754,ETF_OP_Fee!$I$5:$J$14,2,1),0))^($A1754-$A1753)*(1+1*(B1754/B1753-1))</f>
        <v>0.52299811644578564</v>
      </c>
      <c r="G1754" s="9" t="str">
        <f>IFERROR(VLOOKUP(A1754,'BITO-IV'!$A$1:$J$10000,4,0),"")</f>
        <v/>
      </c>
      <c r="I1754">
        <f>ROW()</f>
        <v>1754</v>
      </c>
      <c r="J1754" t="str">
        <f t="shared" si="26"/>
        <v/>
      </c>
      <c r="K1754" t="str">
        <f t="shared" si="25"/>
        <v/>
      </c>
      <c r="M1754" t="str">
        <f t="shared" si="27"/>
        <v/>
      </c>
      <c r="N1754">
        <f>VLOOKUP(A1754,Tbills!$B$4:$C$10000,2,1)</f>
        <v>0.48</v>
      </c>
    </row>
    <row r="1755" spans="1:14">
      <c r="A1755" s="1">
        <v>42713</v>
      </c>
      <c r="B1755">
        <f>IFERROR(VLOOKUP($A1755,'BTC-Web'!$A$2:$H$10000,2,0),"")</f>
        <v>769.94397000000004</v>
      </c>
      <c r="C1755">
        <f>VLOOKUP(A1755,H_SPBTFDUE!$B$2:$C$5828,2,0)</f>
        <v>5.4268010496265564</v>
      </c>
      <c r="D1755" s="2">
        <f>D1754*(1-D$1+IF(AND(WEEKDAY($A1755)&lt;&gt;1,WEEKDAY($A1755)&lt;&gt;7),-VLOOKUP($A1755,ETF_OP_Fee!$G$5:$H$14,2,1),0))^($A1755-$A1754)*(1+2*(C1755/C1754-1))+IFERROR(VLOOKUP(A1755,BITXeom!$C$9:$D$100,2,0),0)</f>
        <v>1.0238934988569188</v>
      </c>
      <c r="F1755" s="2">
        <f>F1754*(1-F$1+IF(AND(WEEKDAY($A1755)&lt;&gt;1,WEEKDAY($A1755)&lt;&gt;7),-VLOOKUP($A1755,ETF_OP_Fee!$I$5:$J$14,2,1),0))^($A1755-$A1754)*(1+1*(B1755/B1754-1))</f>
        <v>0.52425641623082198</v>
      </c>
      <c r="G1755" s="9" t="str">
        <f>IFERROR(VLOOKUP(A1755,'BITO-IV'!$A$1:$J$10000,4,0),"")</f>
        <v/>
      </c>
      <c r="I1755">
        <f>ROW()</f>
        <v>1755</v>
      </c>
      <c r="J1755" t="str">
        <f t="shared" si="26"/>
        <v/>
      </c>
      <c r="K1755" t="str">
        <f t="shared" si="25"/>
        <v/>
      </c>
      <c r="M1755" t="str">
        <f t="shared" si="27"/>
        <v/>
      </c>
      <c r="N1755">
        <f>VLOOKUP(A1755,Tbills!$B$4:$C$10000,2,1)</f>
        <v>0.48</v>
      </c>
    </row>
    <row r="1756" spans="1:14">
      <c r="A1756" s="1">
        <v>42716</v>
      </c>
      <c r="B1756">
        <f>IFERROR(VLOOKUP($A1756,'BTC-Web'!$A$2:$H$10000,2,0),"")</f>
        <v>770.03997800000002</v>
      </c>
      <c r="C1756">
        <f>VLOOKUP(A1756,H_SPBTFDUE!$B$2:$C$5828,2,0)</f>
        <v>5.4774198394645151</v>
      </c>
      <c r="D1756" s="2">
        <f>D1755*(1-D$1+IF(AND(WEEKDAY($A1756)&lt;&gt;1,WEEKDAY($A1756)&lt;&gt;7),-VLOOKUP($A1756,ETF_OP_Fee!$G$5:$H$14,2,1),0))^($A1756-$A1755)*(1+2*(C1756/C1755-1))+IFERROR(VLOOKUP(A1756,BITXeom!$C$9:$D$100,2,0),0)</f>
        <v>1.0426214846748256</v>
      </c>
      <c r="F1756" s="2">
        <f>F1755*(1-F$1+IF(AND(WEEKDAY($A1756)&lt;&gt;1,WEEKDAY($A1756)&lt;&gt;7),-VLOOKUP($A1756,ETF_OP_Fee!$I$5:$J$14,2,1),0))^($A1756-$A1755)*(1+1*(B1756/B1755-1))</f>
        <v>0.52428084914455642</v>
      </c>
      <c r="G1756" s="9" t="str">
        <f>IFERROR(VLOOKUP(A1756,'BITO-IV'!$A$1:$J$10000,4,0),"")</f>
        <v/>
      </c>
      <c r="I1756">
        <f>ROW()</f>
        <v>1756</v>
      </c>
      <c r="J1756" t="str">
        <f t="shared" si="26"/>
        <v/>
      </c>
      <c r="K1756" t="str">
        <f t="shared" si="25"/>
        <v/>
      </c>
      <c r="M1756" t="str">
        <f t="shared" si="27"/>
        <v/>
      </c>
      <c r="N1756">
        <f>VLOOKUP(A1756,Tbills!$B$4:$C$10000,2,1)</f>
        <v>0.48</v>
      </c>
    </row>
    <row r="1757" spans="1:14">
      <c r="A1757" s="1">
        <v>42717</v>
      </c>
      <c r="B1757">
        <f>IFERROR(VLOOKUP($A1757,'BTC-Web'!$A$2:$H$10000,2,0),"")</f>
        <v>780.646973</v>
      </c>
      <c r="C1757">
        <f>VLOOKUP(A1757,H_SPBTFDUE!$B$2:$C$5828,2,0)</f>
        <v>5.4801130674961502</v>
      </c>
      <c r="D1757" s="2">
        <f>D1756*(1-D$1+IF(AND(WEEKDAY($A1757)&lt;&gt;1,WEEKDAY($A1757)&lt;&gt;7),-VLOOKUP($A1757,ETF_OP_Fee!$G$5:$H$14,2,1),0))^($A1757-$A1756)*(1+2*(C1757/C1756-1))+IFERROR(VLOOKUP(A1757,BITXeom!$C$9:$D$100,2,0),0)</f>
        <v>1.0435224114710051</v>
      </c>
      <c r="F1757" s="2">
        <f>F1756*(1-F$1+IF(AND(WEEKDAY($A1757)&lt;&gt;1,WEEKDAY($A1757)&lt;&gt;7),-VLOOKUP($A1757,ETF_OP_Fee!$I$5:$J$14,2,1),0))^($A1757-$A1756)*(1+1*(B1757/B1756-1))</f>
        <v>0.53148877607853184</v>
      </c>
      <c r="G1757" s="9" t="str">
        <f>IFERROR(VLOOKUP(A1757,'BITO-IV'!$A$1:$J$10000,4,0),"")</f>
        <v/>
      </c>
      <c r="I1757">
        <f>ROW()</f>
        <v>1757</v>
      </c>
      <c r="J1757" t="str">
        <f t="shared" si="26"/>
        <v/>
      </c>
      <c r="K1757" t="str">
        <f t="shared" si="25"/>
        <v/>
      </c>
      <c r="M1757" t="str">
        <f t="shared" si="27"/>
        <v/>
      </c>
      <c r="N1757">
        <f>VLOOKUP(A1757,Tbills!$B$4:$C$10000,2,1)</f>
        <v>0.48</v>
      </c>
    </row>
    <row r="1758" spans="1:14">
      <c r="A1758" s="1">
        <v>42718</v>
      </c>
      <c r="B1758">
        <f>IFERROR(VLOOKUP($A1758,'BTC-Web'!$A$2:$H$10000,2,0),"")</f>
        <v>780.00500499999998</v>
      </c>
      <c r="C1758">
        <f>VLOOKUP(A1758,H_SPBTFDUE!$B$2:$C$5828,2,0)</f>
        <v>5.486006645480944</v>
      </c>
      <c r="D1758" s="2">
        <f>D1757*(1-D$1+IF(AND(WEEKDAY($A1758)&lt;&gt;1,WEEKDAY($A1758)&lt;&gt;7),-VLOOKUP($A1758,ETF_OP_Fee!$G$5:$H$14,2,1),0))^($A1758-$A1757)*(1+2*(C1758/C1757-1))+IFERROR(VLOOKUP(A1758,BITXeom!$C$9:$D$100,2,0),0)</f>
        <v>1.0456422876686153</v>
      </c>
      <c r="F1758" s="2">
        <f>F1757*(1-F$1+IF(AND(WEEKDAY($A1758)&lt;&gt;1,WEEKDAY($A1758)&lt;&gt;7),-VLOOKUP($A1758,ETF_OP_Fee!$I$5:$J$14,2,1),0))^($A1758-$A1757)*(1+1*(B1758/B1757-1))</f>
        <v>0.53103788237339689</v>
      </c>
      <c r="G1758" s="9" t="str">
        <f>IFERROR(VLOOKUP(A1758,'BITO-IV'!$A$1:$J$10000,4,0),"")</f>
        <v/>
      </c>
      <c r="I1758">
        <f>ROW()</f>
        <v>1758</v>
      </c>
      <c r="J1758" t="str">
        <f t="shared" si="26"/>
        <v/>
      </c>
      <c r="K1758" t="str">
        <f t="shared" si="25"/>
        <v/>
      </c>
      <c r="M1758" t="str">
        <f t="shared" si="27"/>
        <v/>
      </c>
      <c r="N1758">
        <f>VLOOKUP(A1758,Tbills!$B$4:$C$10000,2,1)</f>
        <v>0.48</v>
      </c>
    </row>
    <row r="1759" spans="1:14">
      <c r="A1759" s="1">
        <v>42719</v>
      </c>
      <c r="B1759">
        <f>IFERROR(VLOOKUP($A1759,'BTC-Web'!$A$2:$H$10000,2,0),"")</f>
        <v>780.07000700000003</v>
      </c>
      <c r="C1759">
        <f>VLOOKUP(A1759,H_SPBTFDUE!$B$2:$C$5828,2,0)</f>
        <v>5.4615865011935876</v>
      </c>
      <c r="D1759" s="2">
        <f>D1758*(1-D$1+IF(AND(WEEKDAY($A1759)&lt;&gt;1,WEEKDAY($A1759)&lt;&gt;7),-VLOOKUP($A1759,ETF_OP_Fee!$G$5:$H$14,2,1),0))^($A1759-$A1758)*(1+2*(C1759/C1758-1))+IFERROR(VLOOKUP(A1759,BITXeom!$C$9:$D$100,2,0),0)</f>
        <v>1.036209736584927</v>
      </c>
      <c r="F1759" s="2">
        <f>F1758*(1-F$1+IF(AND(WEEKDAY($A1759)&lt;&gt;1,WEEKDAY($A1759)&lt;&gt;7),-VLOOKUP($A1759,ETF_OP_Fee!$I$5:$J$14,2,1),0))^($A1759-$A1758)*(1+1*(B1759/B1758-1))</f>
        <v>0.53106831392218501</v>
      </c>
      <c r="G1759" s="9" t="str">
        <f>IFERROR(VLOOKUP(A1759,'BITO-IV'!$A$1:$J$10000,4,0),"")</f>
        <v/>
      </c>
      <c r="I1759">
        <f>ROW()</f>
        <v>1759</v>
      </c>
      <c r="J1759" t="str">
        <f t="shared" si="26"/>
        <v/>
      </c>
      <c r="K1759" t="str">
        <f t="shared" si="25"/>
        <v/>
      </c>
      <c r="M1759" t="str">
        <f t="shared" si="27"/>
        <v/>
      </c>
      <c r="N1759">
        <f>VLOOKUP(A1759,Tbills!$B$4:$C$10000,2,1)</f>
        <v>0.51</v>
      </c>
    </row>
    <row r="1760" spans="1:14">
      <c r="A1760" s="1">
        <v>42720</v>
      </c>
      <c r="B1760">
        <f>IFERROR(VLOOKUP($A1760,'BTC-Web'!$A$2:$H$10000,2,0),"")</f>
        <v>778.96301300000005</v>
      </c>
      <c r="C1760">
        <f>VLOOKUP(A1760,H_SPBTFDUE!$B$2:$C$5828,2,0)</f>
        <v>5.5088519511017813</v>
      </c>
      <c r="D1760" s="2">
        <f>D1759*(1-D$1+IF(AND(WEEKDAY($A1760)&lt;&gt;1,WEEKDAY($A1760)&lt;&gt;7),-VLOOKUP($A1760,ETF_OP_Fee!$G$5:$H$14,2,1),0))^($A1760-$A1759)*(1+2*(C1760/C1759-1))+IFERROR(VLOOKUP(A1760,BITXeom!$C$9:$D$100,2,0),0)</f>
        <v>1.0540191577947924</v>
      </c>
      <c r="F1760" s="2">
        <f>F1759*(1-F$1+IF(AND(WEEKDAY($A1760)&lt;&gt;1,WEEKDAY($A1760)&lt;&gt;7),-VLOOKUP($A1760,ETF_OP_Fee!$I$5:$J$14,2,1),0))^($A1760-$A1759)*(1+1*(B1760/B1759-1))</f>
        <v>0.53030087444570084</v>
      </c>
      <c r="G1760" s="9" t="str">
        <f>IFERROR(VLOOKUP(A1760,'BITO-IV'!$A$1:$J$10000,4,0),"")</f>
        <v/>
      </c>
      <c r="I1760">
        <f>ROW()</f>
        <v>1760</v>
      </c>
      <c r="J1760" t="str">
        <f t="shared" si="26"/>
        <v/>
      </c>
      <c r="K1760" t="str">
        <f t="shared" si="25"/>
        <v/>
      </c>
      <c r="M1760" t="str">
        <f t="shared" si="27"/>
        <v/>
      </c>
      <c r="N1760">
        <f>VLOOKUP(A1760,Tbills!$B$4:$C$10000,2,1)</f>
        <v>0.51</v>
      </c>
    </row>
    <row r="1761" spans="1:14">
      <c r="A1761" s="1">
        <v>42723</v>
      </c>
      <c r="B1761">
        <f>IFERROR(VLOOKUP($A1761,'BTC-Web'!$A$2:$H$10000,2,0),"")</f>
        <v>790.69201699999996</v>
      </c>
      <c r="C1761">
        <f>VLOOKUP(A1761,H_SPBTFDUE!$B$2:$C$5828,2,0)</f>
        <v>5.5630415438564151</v>
      </c>
      <c r="D1761" s="2">
        <f>D1760*(1-D$1+IF(AND(WEEKDAY($A1761)&lt;&gt;1,WEEKDAY($A1761)&lt;&gt;7),-VLOOKUP($A1761,ETF_OP_Fee!$G$5:$H$14,2,1),0))^($A1761-$A1760)*(1+2*(C1761/C1760-1))+IFERROR(VLOOKUP(A1761,BITXeom!$C$9:$D$100,2,0),0)</f>
        <v>1.0743713380832269</v>
      </c>
      <c r="F1761" s="2">
        <f>F1760*(1-F$1+IF(AND(WEEKDAY($A1761)&lt;&gt;1,WEEKDAY($A1761)&lt;&gt;7),-VLOOKUP($A1761,ETF_OP_Fee!$I$5:$J$14,2,1),0))^($A1761-$A1760)*(1+1*(B1761/B1760-1))</f>
        <v>0.53824369278104167</v>
      </c>
      <c r="G1761" s="9" t="str">
        <f>IFERROR(VLOOKUP(A1761,'BITO-IV'!$A$1:$J$10000,4,0),"")</f>
        <v/>
      </c>
      <c r="I1761">
        <f>ROW()</f>
        <v>1761</v>
      </c>
      <c r="J1761" t="str">
        <f t="shared" si="26"/>
        <v/>
      </c>
      <c r="K1761" t="str">
        <f t="shared" si="25"/>
        <v/>
      </c>
      <c r="M1761" t="str">
        <f t="shared" si="27"/>
        <v/>
      </c>
      <c r="N1761">
        <f>VLOOKUP(A1761,Tbills!$B$4:$C$10000,2,1)</f>
        <v>0.51</v>
      </c>
    </row>
    <row r="1762" spans="1:14">
      <c r="A1762" s="1">
        <v>42724</v>
      </c>
      <c r="B1762">
        <f>IFERROR(VLOOKUP($A1762,'BTC-Web'!$A$2:$H$10000,2,0),"")</f>
        <v>792.24700900000005</v>
      </c>
      <c r="C1762">
        <f>VLOOKUP(A1762,H_SPBTFDUE!$B$2:$C$5828,2,0)</f>
        <v>5.6197104082160516</v>
      </c>
      <c r="D1762" s="2">
        <f>D1761*(1-D$1+IF(AND(WEEKDAY($A1762)&lt;&gt;1,WEEKDAY($A1762)&lt;&gt;7),-VLOOKUP($A1762,ETF_OP_Fee!$G$5:$H$14,2,1),0))^($A1762-$A1761)*(1+2*(C1762/C1761-1))+IFERROR(VLOOKUP(A1762,BITXeom!$C$9:$D$100,2,0),0)</f>
        <v>1.0961292189294942</v>
      </c>
      <c r="F1762" s="2">
        <f>F1761*(1-F$1+IF(AND(WEEKDAY($A1762)&lt;&gt;1,WEEKDAY($A1762)&lt;&gt;7),-VLOOKUP($A1762,ETF_OP_Fee!$I$5:$J$14,2,1),0))^($A1762-$A1761)*(1+1*(B1762/B1761-1))</f>
        <v>0.53928817782063576</v>
      </c>
      <c r="G1762" s="9" t="str">
        <f>IFERROR(VLOOKUP(A1762,'BITO-IV'!$A$1:$J$10000,4,0),"")</f>
        <v/>
      </c>
      <c r="I1762">
        <f>ROW()</f>
        <v>1762</v>
      </c>
      <c r="J1762" t="str">
        <f t="shared" si="26"/>
        <v/>
      </c>
      <c r="K1762" t="str">
        <f t="shared" si="25"/>
        <v/>
      </c>
      <c r="M1762" t="str">
        <f t="shared" si="27"/>
        <v/>
      </c>
      <c r="N1762">
        <f>VLOOKUP(A1762,Tbills!$B$4:$C$10000,2,1)</f>
        <v>0.51</v>
      </c>
    </row>
    <row r="1763" spans="1:14">
      <c r="A1763" s="1">
        <v>42725</v>
      </c>
      <c r="B1763">
        <f>IFERROR(VLOOKUP($A1763,'BTC-Web'!$A$2:$H$10000,2,0),"")</f>
        <v>800.64398200000005</v>
      </c>
      <c r="C1763">
        <f>VLOOKUP(A1763,H_SPBTFDUE!$B$2:$C$5828,2,0)</f>
        <v>5.8534961230048559</v>
      </c>
      <c r="D1763" s="2">
        <f>D1762*(1-D$1+IF(AND(WEEKDAY($A1763)&lt;&gt;1,WEEKDAY($A1763)&lt;&gt;7),-VLOOKUP($A1763,ETF_OP_Fee!$G$5:$H$14,2,1),0))^($A1763-$A1762)*(1+2*(C1763/C1762-1))+IFERROR(VLOOKUP(A1763,BITXeom!$C$9:$D$100,2,0),0)</f>
        <v>1.1871879139920669</v>
      </c>
      <c r="F1763" s="2">
        <f>F1762*(1-F$1+IF(AND(WEEKDAY($A1763)&lt;&gt;1,WEEKDAY($A1763)&lt;&gt;7),-VLOOKUP($A1763,ETF_OP_Fee!$I$5:$J$14,2,1),0))^($A1763-$A1762)*(1+1*(B1763/B1762-1))</f>
        <v>0.54498987206983651</v>
      </c>
      <c r="G1763" s="9" t="str">
        <f>IFERROR(VLOOKUP(A1763,'BITO-IV'!$A$1:$J$10000,4,0),"")</f>
        <v/>
      </c>
      <c r="I1763">
        <f>ROW()</f>
        <v>1763</v>
      </c>
      <c r="J1763" t="str">
        <f t="shared" si="26"/>
        <v/>
      </c>
      <c r="K1763" t="str">
        <f t="shared" si="25"/>
        <v/>
      </c>
      <c r="M1763" t="str">
        <f t="shared" si="27"/>
        <v/>
      </c>
      <c r="N1763">
        <f>VLOOKUP(A1763,Tbills!$B$4:$C$10000,2,1)</f>
        <v>0.51</v>
      </c>
    </row>
    <row r="1764" spans="1:14">
      <c r="A1764" s="1">
        <v>42726</v>
      </c>
      <c r="B1764">
        <f>IFERROR(VLOOKUP($A1764,'BTC-Web'!$A$2:$H$10000,2,0),"")</f>
        <v>834.17999299999997</v>
      </c>
      <c r="C1764">
        <f>VLOOKUP(A1764,H_SPBTFDUE!$B$2:$C$5828,2,0)</f>
        <v>6.0651581412577205</v>
      </c>
      <c r="D1764" s="2">
        <f>D1763*(1-D$1+IF(AND(WEEKDAY($A1764)&lt;&gt;1,WEEKDAY($A1764)&lt;&gt;7),-VLOOKUP($A1764,ETF_OP_Fee!$G$5:$H$14,2,1),0))^($A1764-$A1763)*(1+2*(C1764/C1763-1))+IFERROR(VLOOKUP(A1764,BITXeom!$C$9:$D$100,2,0),0)</f>
        <v>1.2728934619644789</v>
      </c>
      <c r="F1764" s="2">
        <f>F1763*(1-F$1+IF(AND(WEEKDAY($A1764)&lt;&gt;1,WEEKDAY($A1764)&lt;&gt;7),-VLOOKUP($A1764,ETF_OP_Fee!$I$5:$J$14,2,1),0))^($A1764-$A1763)*(1+1*(B1764/B1763-1))</f>
        <v>0.56780270047931847</v>
      </c>
      <c r="G1764" s="9" t="str">
        <f>IFERROR(VLOOKUP(A1764,'BITO-IV'!$A$1:$J$10000,4,0),"")</f>
        <v/>
      </c>
      <c r="I1764">
        <f>ROW()</f>
        <v>1764</v>
      </c>
      <c r="J1764" t="str">
        <f t="shared" si="26"/>
        <v/>
      </c>
      <c r="K1764" t="str">
        <f t="shared" si="25"/>
        <v/>
      </c>
      <c r="M1764" t="str">
        <f t="shared" si="27"/>
        <v/>
      </c>
      <c r="N1764">
        <f>VLOOKUP(A1764,Tbills!$B$4:$C$10000,2,1)</f>
        <v>0.49</v>
      </c>
    </row>
    <row r="1765" spans="1:14">
      <c r="A1765" s="1">
        <v>42727</v>
      </c>
      <c r="B1765">
        <f>IFERROR(VLOOKUP($A1765,'BTC-Web'!$A$2:$H$10000,2,0),"")</f>
        <v>864.88800000000003</v>
      </c>
      <c r="C1765">
        <f>VLOOKUP(A1765,H_SPBTFDUE!$B$2:$C$5828,2,0)</f>
        <v>6.4674905991482028</v>
      </c>
      <c r="D1765" s="2">
        <f>D1764*(1-D$1+IF(AND(WEEKDAY($A1765)&lt;&gt;1,WEEKDAY($A1765)&lt;&gt;7),-VLOOKUP($A1765,ETF_OP_Fee!$G$5:$H$14,2,1),0))^($A1765-$A1764)*(1+2*(C1765/C1764-1))+IFERROR(VLOOKUP(A1765,BITXeom!$C$9:$D$100,2,0),0)</f>
        <v>1.4415964912178636</v>
      </c>
      <c r="F1765" s="2">
        <f>F1764*(1-F$1+IF(AND(WEEKDAY($A1765)&lt;&gt;1,WEEKDAY($A1765)&lt;&gt;7),-VLOOKUP($A1765,ETF_OP_Fee!$I$5:$J$14,2,1),0))^($A1765-$A1764)*(1+1*(B1765/B1764-1))</f>
        <v>0.58868944885910324</v>
      </c>
      <c r="G1765" s="9" t="str">
        <f>IFERROR(VLOOKUP(A1765,'BITO-IV'!$A$1:$J$10000,4,0),"")</f>
        <v/>
      </c>
      <c r="I1765">
        <f>ROW()</f>
        <v>1765</v>
      </c>
      <c r="J1765" t="str">
        <f t="shared" si="26"/>
        <v/>
      </c>
      <c r="K1765" t="str">
        <f t="shared" si="25"/>
        <v/>
      </c>
      <c r="M1765" t="str">
        <f t="shared" si="27"/>
        <v/>
      </c>
      <c r="N1765">
        <f>VLOOKUP(A1765,Tbills!$B$4:$C$10000,2,1)</f>
        <v>0.49</v>
      </c>
    </row>
    <row r="1766" spans="1:14">
      <c r="A1766" s="1">
        <v>42731</v>
      </c>
      <c r="B1766">
        <f>IFERROR(VLOOKUP($A1766,'BTC-Web'!$A$2:$H$10000,2,0),"")</f>
        <v>908.35400400000003</v>
      </c>
      <c r="C1766">
        <f>VLOOKUP(A1766,H_SPBTFDUE!$B$2:$C$5828,2,0)</f>
        <v>6.5454452021900549</v>
      </c>
      <c r="D1766" s="2">
        <f>D1765*(1-D$1+IF(AND(WEEKDAY($A1766)&lt;&gt;1,WEEKDAY($A1766)&lt;&gt;7),-VLOOKUP($A1766,ETF_OP_Fee!$G$5:$H$14,2,1),0))^($A1766-$A1765)*(1+2*(C1766/C1765-1))+IFERROR(VLOOKUP(A1766,BITXeom!$C$9:$D$100,2,0),0)</f>
        <v>1.4756448128532416</v>
      </c>
      <c r="F1766" s="2">
        <f>F1765*(1-F$1+IF(AND(WEEKDAY($A1766)&lt;&gt;1,WEEKDAY($A1766)&lt;&gt;7),-VLOOKUP($A1766,ETF_OP_Fee!$I$5:$J$14,2,1),0))^($A1766-$A1765)*(1+1*(B1766/B1765-1))</f>
        <v>0.61821039112603415</v>
      </c>
      <c r="G1766" s="9" t="str">
        <f>IFERROR(VLOOKUP(A1766,'BITO-IV'!$A$1:$J$10000,4,0),"")</f>
        <v/>
      </c>
      <c r="I1766">
        <f>ROW()</f>
        <v>1766</v>
      </c>
      <c r="J1766" t="str">
        <f t="shared" si="26"/>
        <v/>
      </c>
      <c r="K1766" t="str">
        <f t="shared" si="25"/>
        <v/>
      </c>
      <c r="M1766" t="str">
        <f t="shared" si="27"/>
        <v/>
      </c>
      <c r="N1766">
        <f>VLOOKUP(A1766,Tbills!$B$4:$C$10000,2,1)</f>
        <v>0.49</v>
      </c>
    </row>
    <row r="1767" spans="1:14">
      <c r="A1767" s="1">
        <v>42732</v>
      </c>
      <c r="B1767">
        <f>IFERROR(VLOOKUP($A1767,'BTC-Web'!$A$2:$H$10000,2,0),"")</f>
        <v>934.83099400000003</v>
      </c>
      <c r="C1767">
        <f>VLOOKUP(A1767,H_SPBTFDUE!$B$2:$C$5828,2,0)</f>
        <v>6.8443869220978497</v>
      </c>
      <c r="D1767" s="2">
        <f>D1766*(1-D$1+IF(AND(WEEKDAY($A1767)&lt;&gt;1,WEEKDAY($A1767)&lt;&gt;7),-VLOOKUP($A1767,ETF_OP_Fee!$G$5:$H$14,2,1),0))^($A1767-$A1766)*(1+2*(C1767/C1766-1))+IFERROR(VLOOKUP(A1767,BITXeom!$C$9:$D$100,2,0),0)</f>
        <v>1.6102433483823066</v>
      </c>
      <c r="F1767" s="2">
        <f>F1766*(1-F$1+IF(AND(WEEKDAY($A1767)&lt;&gt;1,WEEKDAY($A1767)&lt;&gt;7),-VLOOKUP($A1767,ETF_OP_Fee!$I$5:$J$14,2,1),0))^($A1767-$A1766)*(1+1*(B1767/B1766-1))</f>
        <v>0.6362136238526428</v>
      </c>
      <c r="G1767" s="9" t="str">
        <f>IFERROR(VLOOKUP(A1767,'BITO-IV'!$A$1:$J$10000,4,0),"")</f>
        <v/>
      </c>
      <c r="I1767">
        <f>ROW()</f>
        <v>1767</v>
      </c>
      <c r="J1767" t="str">
        <f t="shared" si="26"/>
        <v/>
      </c>
      <c r="K1767" t="str">
        <f t="shared" si="25"/>
        <v/>
      </c>
      <c r="M1767" t="str">
        <f t="shared" si="27"/>
        <v/>
      </c>
      <c r="N1767">
        <f>VLOOKUP(A1767,Tbills!$B$4:$C$10000,2,1)</f>
        <v>0.49</v>
      </c>
    </row>
    <row r="1768" spans="1:14">
      <c r="A1768" s="1">
        <v>42733</v>
      </c>
      <c r="B1768">
        <f>IFERROR(VLOOKUP($A1768,'BTC-Web'!$A$2:$H$10000,2,0),"")</f>
        <v>975.125</v>
      </c>
      <c r="C1768">
        <f>VLOOKUP(A1768,H_SPBTFDUE!$B$2:$C$5828,2,0)</f>
        <v>6.8266366282279778</v>
      </c>
      <c r="D1768" s="2">
        <f>D1767*(1-D$1+IF(AND(WEEKDAY($A1768)&lt;&gt;1,WEEKDAY($A1768)&lt;&gt;7),-VLOOKUP($A1768,ETF_OP_Fee!$G$5:$H$14,2,1),0))^($A1768-$A1767)*(1+2*(C1768/C1767-1))+IFERROR(VLOOKUP(A1768,BITXeom!$C$9:$D$100,2,0),0)</f>
        <v>1.6017003992282817</v>
      </c>
      <c r="F1768" s="2">
        <f>F1767*(1-F$1+IF(AND(WEEKDAY($A1768)&lt;&gt;1,WEEKDAY($A1768)&lt;&gt;7),-VLOOKUP($A1768,ETF_OP_Fee!$I$5:$J$14,2,1),0))^($A1768-$A1767)*(1+1*(B1768/B1767-1))</f>
        <v>0.6636190571996835</v>
      </c>
      <c r="G1768" s="9" t="str">
        <f>IFERROR(VLOOKUP(A1768,'BITO-IV'!$A$1:$J$10000,4,0),"")</f>
        <v/>
      </c>
      <c r="I1768">
        <f>ROW()</f>
        <v>1768</v>
      </c>
      <c r="J1768" t="str">
        <f t="shared" si="26"/>
        <v/>
      </c>
      <c r="K1768" t="str">
        <f t="shared" ref="K1768:K1831" si="28">IF($A1768&gt;=$J$2,F1768*K$4,"")</f>
        <v/>
      </c>
      <c r="M1768" t="str">
        <f t="shared" si="27"/>
        <v/>
      </c>
      <c r="N1768">
        <f>VLOOKUP(A1768,Tbills!$B$4:$C$10000,2,1)</f>
        <v>0.55500131868132774</v>
      </c>
    </row>
    <row r="1769" spans="1:14">
      <c r="A1769" s="1">
        <v>42734</v>
      </c>
      <c r="B1769">
        <f>IFERROR(VLOOKUP($A1769,'BTC-Web'!$A$2:$H$10000,2,0),"")</f>
        <v>972.53497300000004</v>
      </c>
      <c r="C1769">
        <f>VLOOKUP(A1769,H_SPBTFDUE!$B$2:$C$5828,2,0)</f>
        <v>6.7399221751300331</v>
      </c>
      <c r="D1769" s="2">
        <f>D1768*(1-D$1+IF(AND(WEEKDAY($A1769)&lt;&gt;1,WEEKDAY($A1769)&lt;&gt;7),-VLOOKUP($A1769,ETF_OP_Fee!$G$5:$H$14,2,1),0))^($A1769-$A1768)*(1+2*(C1769/C1768-1))+IFERROR(VLOOKUP(A1769,BITXeom!$C$9:$D$100,2,0),0)</f>
        <v>1.5608235841549183</v>
      </c>
      <c r="F1769" s="2">
        <f>F1768*(1-F$1+IF(AND(WEEKDAY($A1769)&lt;&gt;1,WEEKDAY($A1769)&lt;&gt;7),-VLOOKUP($A1769,ETF_OP_Fee!$I$5:$J$14,2,1),0))^($A1769-$A1768)*(1+1*(B1769/B1768-1))</f>
        <v>0.66183919393175028</v>
      </c>
      <c r="G1769" s="9" t="str">
        <f>IFERROR(VLOOKUP(A1769,'BITO-IV'!$A$1:$J$10000,4,0),"")</f>
        <v/>
      </c>
      <c r="I1769">
        <f>ROW()</f>
        <v>1769</v>
      </c>
      <c r="J1769" t="str">
        <f t="shared" ref="J1769:J1832" si="29">IF($A1769&gt;=$J$2,B1769*J$4,"")</f>
        <v/>
      </c>
      <c r="K1769" t="str">
        <f t="shared" si="28"/>
        <v/>
      </c>
      <c r="M1769" t="str">
        <f t="shared" ref="M1769:M1832" si="30">IF($A1769&gt;=$J$2,D1769*M$4,"")</f>
        <v/>
      </c>
      <c r="N1769">
        <f>VLOOKUP(A1769,Tbills!$B$4:$C$10000,2,1)</f>
        <v>0.55500131868132774</v>
      </c>
    </row>
    <row r="1770" spans="1:14">
      <c r="A1770" s="1">
        <v>42738</v>
      </c>
      <c r="B1770">
        <f>IFERROR(VLOOKUP($A1770,'BTC-Web'!$A$2:$H$10000,2,0),"")</f>
        <v>1021.599976</v>
      </c>
      <c r="C1770">
        <f>VLOOKUP(A1770,H_SPBTFDUE!$B$2:$C$5828,2,0)</f>
        <v>7.3183647740012425</v>
      </c>
      <c r="D1770" s="2">
        <f>D1769*(1-D$1+IF(AND(WEEKDAY($A1770)&lt;&gt;1,WEEKDAY($A1770)&lt;&gt;7),-VLOOKUP($A1770,ETF_OP_Fee!$G$5:$H$14,2,1),0))^($A1770-$A1769)*(1+2*(C1770/C1769-1))+IFERROR(VLOOKUP(A1770,BITXeom!$C$9:$D$100,2,0),0)</f>
        <v>1.8278621308133984</v>
      </c>
      <c r="F1770" s="2">
        <f>F1769*(1-F$1+IF(AND(WEEKDAY($A1770)&lt;&gt;1,WEEKDAY($A1770)&lt;&gt;7),-VLOOKUP($A1770,ETF_OP_Fee!$I$5:$J$14,2,1),0))^($A1770-$A1769)*(1+1*(B1770/B1769-1))</f>
        <v>0.69515702162580773</v>
      </c>
      <c r="G1770" s="9" t="str">
        <f>IFERROR(VLOOKUP(A1770,'BITO-IV'!$A$1:$J$10000,4,0),"")</f>
        <v/>
      </c>
      <c r="I1770">
        <f>ROW()</f>
        <v>1770</v>
      </c>
      <c r="J1770" t="str">
        <f t="shared" si="29"/>
        <v/>
      </c>
      <c r="K1770" t="str">
        <f t="shared" si="28"/>
        <v/>
      </c>
      <c r="M1770" t="str">
        <f t="shared" si="30"/>
        <v/>
      </c>
      <c r="N1770">
        <f>VLOOKUP(A1770,Tbills!$B$4:$C$10000,2,1)</f>
        <v>0.55500131868132774</v>
      </c>
    </row>
    <row r="1771" spans="1:14">
      <c r="A1771" s="1">
        <v>42739</v>
      </c>
      <c r="B1771">
        <f>IFERROR(VLOOKUP($A1771,'BTC-Web'!$A$2:$H$10000,2,0),"")</f>
        <v>1044.400024</v>
      </c>
      <c r="C1771">
        <f>VLOOKUP(A1771,H_SPBTFDUE!$B$2:$C$5828,2,0)</f>
        <v>8.0950129440943801</v>
      </c>
      <c r="D1771" s="2">
        <f>D1770*(1-D$1+IF(AND(WEEKDAY($A1771)&lt;&gt;1,WEEKDAY($A1771)&lt;&gt;7),-VLOOKUP($A1771,ETF_OP_Fee!$G$5:$H$14,2,1),0))^($A1771-$A1770)*(1+2*(C1771/C1770-1))+IFERROR(VLOOKUP(A1771,BITXeom!$C$9:$D$100,2,0),0)</f>
        <v>2.2155551514991396</v>
      </c>
      <c r="F1771" s="2">
        <f>F1770*(1-F$1+IF(AND(WEEKDAY($A1771)&lt;&gt;1,WEEKDAY($A1771)&lt;&gt;7),-VLOOKUP($A1771,ETF_OP_Fee!$I$5:$J$14,2,1),0))^($A1771-$A1770)*(1+1*(B1771/B1770-1))</f>
        <v>0.71065302531534746</v>
      </c>
      <c r="G1771" s="9" t="str">
        <f>IFERROR(VLOOKUP(A1771,'BITO-IV'!$A$1:$J$10000,4,0),"")</f>
        <v/>
      </c>
      <c r="I1771">
        <f>ROW()</f>
        <v>1771</v>
      </c>
      <c r="J1771" t="str">
        <f t="shared" si="29"/>
        <v/>
      </c>
      <c r="K1771" t="str">
        <f t="shared" si="28"/>
        <v/>
      </c>
      <c r="M1771" t="str">
        <f t="shared" si="30"/>
        <v/>
      </c>
      <c r="N1771">
        <f>VLOOKUP(A1771,Tbills!$B$4:$C$10000,2,1)</f>
        <v>0.55500131868132774</v>
      </c>
    </row>
    <row r="1772" spans="1:14">
      <c r="A1772" s="1">
        <v>42740</v>
      </c>
      <c r="B1772">
        <f>IFERROR(VLOOKUP($A1772,'BTC-Web'!$A$2:$H$10000,2,0),"")</f>
        <v>1156.7299800000001</v>
      </c>
      <c r="C1772">
        <f>VLOOKUP(A1772,H_SPBTFDUE!$B$2:$C$5828,2,0)</f>
        <v>7.1032189432434896</v>
      </c>
      <c r="D1772" s="2">
        <f>D1771*(1-D$1+IF(AND(WEEKDAY($A1772)&lt;&gt;1,WEEKDAY($A1772)&lt;&gt;7),-VLOOKUP($A1772,ETF_OP_Fee!$G$5:$H$14,2,1),0))^($A1772-$A1771)*(1+2*(C1772/C1771-1))+IFERROR(VLOOKUP(A1772,BITXeom!$C$9:$D$100,2,0),0)</f>
        <v>1.6724599963789029</v>
      </c>
      <c r="F1772" s="2">
        <f>F1771*(1-F$1+IF(AND(WEEKDAY($A1772)&lt;&gt;1,WEEKDAY($A1772)&lt;&gt;7),-VLOOKUP($A1772,ETF_OP_Fee!$I$5:$J$14,2,1),0))^($A1772-$A1771)*(1+1*(B1772/B1771-1))</f>
        <v>0.78706649317669641</v>
      </c>
      <c r="G1772" s="9" t="str">
        <f>IFERROR(VLOOKUP(A1772,'BITO-IV'!$A$1:$J$10000,4,0),"")</f>
        <v/>
      </c>
      <c r="I1772">
        <f>ROW()</f>
        <v>1772</v>
      </c>
      <c r="J1772" t="str">
        <f t="shared" si="29"/>
        <v/>
      </c>
      <c r="K1772" t="str">
        <f t="shared" si="28"/>
        <v/>
      </c>
      <c r="M1772" t="str">
        <f t="shared" si="30"/>
        <v/>
      </c>
      <c r="N1772">
        <f>VLOOKUP(A1772,Tbills!$B$4:$C$10000,2,1)</f>
        <v>0.52999912087912082</v>
      </c>
    </row>
    <row r="1773" spans="1:14">
      <c r="A1773" s="1">
        <v>42741</v>
      </c>
      <c r="B1773">
        <f>IFERROR(VLOOKUP($A1773,'BTC-Web'!$A$2:$H$10000,2,0),"")</f>
        <v>1014.23999</v>
      </c>
      <c r="C1773">
        <f>VLOOKUP(A1773,H_SPBTFDUE!$B$2:$C$5828,2,0)</f>
        <v>6.3231386781324623</v>
      </c>
      <c r="D1773" s="2">
        <f>D1772*(1-D$1+IF(AND(WEEKDAY($A1773)&lt;&gt;1,WEEKDAY($A1773)&lt;&gt;7),-VLOOKUP($A1773,ETF_OP_Fee!$G$5:$H$14,2,1),0))^($A1773-$A1772)*(1+2*(C1773/C1772-1))+IFERROR(VLOOKUP(A1773,BITXeom!$C$9:$D$100,2,0),0)</f>
        <v>1.3049630993842904</v>
      </c>
      <c r="F1773" s="2">
        <f>F1772*(1-F$1+IF(AND(WEEKDAY($A1773)&lt;&gt;1,WEEKDAY($A1773)&lt;&gt;7),-VLOOKUP($A1773,ETF_OP_Fee!$I$5:$J$14,2,1),0))^($A1773-$A1772)*(1+1*(B1773/B1772-1))</f>
        <v>0.69009496508962453</v>
      </c>
      <c r="G1773" s="9" t="str">
        <f>IFERROR(VLOOKUP(A1773,'BITO-IV'!$A$1:$J$10000,4,0),"")</f>
        <v/>
      </c>
      <c r="I1773">
        <f>ROW()</f>
        <v>1773</v>
      </c>
      <c r="J1773" t="str">
        <f t="shared" si="29"/>
        <v/>
      </c>
      <c r="K1773" t="str">
        <f t="shared" si="28"/>
        <v/>
      </c>
      <c r="M1773" t="str">
        <f t="shared" si="30"/>
        <v/>
      </c>
      <c r="N1773">
        <f>VLOOKUP(A1773,Tbills!$B$4:$C$10000,2,1)</f>
        <v>0.52999912087912082</v>
      </c>
    </row>
    <row r="1774" spans="1:14">
      <c r="A1774" s="1">
        <v>42744</v>
      </c>
      <c r="B1774">
        <f>IFERROR(VLOOKUP($A1774,'BTC-Web'!$A$2:$H$10000,2,0),"")</f>
        <v>913.24401899999998</v>
      </c>
      <c r="C1774">
        <f>VLOOKUP(A1774,H_SPBTFDUE!$B$2:$C$5828,2,0)</f>
        <v>6.3268402028633881</v>
      </c>
      <c r="D1774" s="2">
        <f>D1773*(1-D$1+IF(AND(WEEKDAY($A1774)&lt;&gt;1,WEEKDAY($A1774)&lt;&gt;7),-VLOOKUP($A1774,ETF_OP_Fee!$G$5:$H$14,2,1),0))^($A1774-$A1773)*(1+2*(C1774/C1773-1))+IFERROR(VLOOKUP(A1774,BITXeom!$C$9:$D$100,2,0),0)</f>
        <v>1.3060238738180758</v>
      </c>
      <c r="F1774" s="2">
        <f>F1773*(1-F$1+IF(AND(WEEKDAY($A1774)&lt;&gt;1,WEEKDAY($A1774)&lt;&gt;7),-VLOOKUP($A1774,ETF_OP_Fee!$I$5:$J$14,2,1),0))^($A1774-$A1773)*(1+1*(B1774/B1773-1))</f>
        <v>0.6213281842040328</v>
      </c>
      <c r="G1774" s="9" t="str">
        <f>IFERROR(VLOOKUP(A1774,'BITO-IV'!$A$1:$J$10000,4,0),"")</f>
        <v/>
      </c>
      <c r="I1774">
        <f>ROW()</f>
        <v>1774</v>
      </c>
      <c r="J1774" t="str">
        <f t="shared" si="29"/>
        <v/>
      </c>
      <c r="K1774" t="str">
        <f t="shared" si="28"/>
        <v/>
      </c>
      <c r="M1774" t="str">
        <f t="shared" si="30"/>
        <v/>
      </c>
      <c r="N1774">
        <f>VLOOKUP(A1774,Tbills!$B$4:$C$10000,2,1)</f>
        <v>0.52999912087912082</v>
      </c>
    </row>
    <row r="1775" spans="1:14">
      <c r="A1775" s="1">
        <v>42745</v>
      </c>
      <c r="B1775">
        <f>IFERROR(VLOOKUP($A1775,'BTC-Web'!$A$2:$H$10000,2,0),"")</f>
        <v>902.44000200000005</v>
      </c>
      <c r="C1775">
        <f>VLOOKUP(A1775,H_SPBTFDUE!$B$2:$C$5828,2,0)</f>
        <v>6.3601417908233113</v>
      </c>
      <c r="D1775" s="2">
        <f>D1774*(1-D$1+IF(AND(WEEKDAY($A1775)&lt;&gt;1,WEEKDAY($A1775)&lt;&gt;7),-VLOOKUP($A1775,ETF_OP_Fee!$G$5:$H$14,2,1),0))^($A1775-$A1774)*(1+2*(C1775/C1774-1))+IFERROR(VLOOKUP(A1775,BITXeom!$C$9:$D$100,2,0),0)</f>
        <v>1.3196152084035613</v>
      </c>
      <c r="F1775" s="2">
        <f>F1774*(1-F$1+IF(AND(WEEKDAY($A1775)&lt;&gt;1,WEEKDAY($A1775)&lt;&gt;7),-VLOOKUP($A1775,ETF_OP_Fee!$I$5:$J$14,2,1),0))^($A1775-$A1774)*(1+1*(B1775/B1774-1))</f>
        <v>0.61396166005132602</v>
      </c>
      <c r="G1775" s="9" t="str">
        <f>IFERROR(VLOOKUP(A1775,'BITO-IV'!$A$1:$J$10000,4,0),"")</f>
        <v/>
      </c>
      <c r="I1775">
        <f>ROW()</f>
        <v>1775</v>
      </c>
      <c r="J1775" t="str">
        <f t="shared" si="29"/>
        <v/>
      </c>
      <c r="K1775" t="str">
        <f t="shared" si="28"/>
        <v/>
      </c>
      <c r="M1775" t="str">
        <f t="shared" si="30"/>
        <v/>
      </c>
      <c r="N1775">
        <f>VLOOKUP(A1775,Tbills!$B$4:$C$10000,2,1)</f>
        <v>0.52999912087912082</v>
      </c>
    </row>
    <row r="1776" spans="1:14">
      <c r="A1776" s="1">
        <v>42746</v>
      </c>
      <c r="B1776">
        <f>IFERROR(VLOOKUP($A1776,'BTC-Web'!$A$2:$H$10000,2,0),"")</f>
        <v>908.11499000000003</v>
      </c>
      <c r="C1776">
        <f>VLOOKUP(A1776,H_SPBTFDUE!$B$2:$C$5828,2,0)</f>
        <v>5.4490763568601617</v>
      </c>
      <c r="D1776" s="2">
        <f>D1775*(1-D$1+IF(AND(WEEKDAY($A1776)&lt;&gt;1,WEEKDAY($A1776)&lt;&gt;7),-VLOOKUP($A1776,ETF_OP_Fee!$G$5:$H$14,2,1),0))^($A1776-$A1775)*(1+2*(C1776/C1775-1))+IFERROR(VLOOKUP(A1776,BITXeom!$C$9:$D$100,2,0),0)</f>
        <v>0.94144356168347498</v>
      </c>
      <c r="F1776" s="2">
        <f>F1775*(1-F$1+IF(AND(WEEKDAY($A1776)&lt;&gt;1,WEEKDAY($A1776)&lt;&gt;7),-VLOOKUP($A1776,ETF_OP_Fee!$I$5:$J$14,2,1),0))^($A1776-$A1775)*(1+1*(B1776/B1775-1))</f>
        <v>0.61780647358776453</v>
      </c>
      <c r="G1776" s="9" t="str">
        <f>IFERROR(VLOOKUP(A1776,'BITO-IV'!$A$1:$J$10000,4,0),"")</f>
        <v/>
      </c>
      <c r="I1776">
        <f>ROW()</f>
        <v>1776</v>
      </c>
      <c r="J1776" t="str">
        <f t="shared" si="29"/>
        <v/>
      </c>
      <c r="K1776" t="str">
        <f t="shared" si="28"/>
        <v/>
      </c>
      <c r="M1776" t="str">
        <f t="shared" si="30"/>
        <v/>
      </c>
      <c r="N1776">
        <f>VLOOKUP(A1776,Tbills!$B$4:$C$10000,2,1)</f>
        <v>0.52999912087912082</v>
      </c>
    </row>
    <row r="1777" spans="1:14">
      <c r="A1777" s="1">
        <v>42747</v>
      </c>
      <c r="B1777">
        <f>IFERROR(VLOOKUP($A1777,'BTC-Web'!$A$2:$H$10000,2,0),"")</f>
        <v>775.17797900000005</v>
      </c>
      <c r="C1777">
        <f>VLOOKUP(A1777,H_SPBTFDUE!$B$2:$C$5828,2,0)</f>
        <v>5.6381842678904706</v>
      </c>
      <c r="D1777" s="2">
        <f>D1776*(1-D$1+IF(AND(WEEKDAY($A1777)&lt;&gt;1,WEEKDAY($A1777)&lt;&gt;7),-VLOOKUP($A1777,ETF_OP_Fee!$G$5:$H$14,2,1),0))^($A1777-$A1776)*(1+2*(C1777/C1776-1))+IFERROR(VLOOKUP(A1777,BITXeom!$C$9:$D$100,2,0),0)</f>
        <v>1.0066683829965022</v>
      </c>
      <c r="F1777" s="2">
        <f>F1776*(1-F$1+IF(AND(WEEKDAY($A1777)&lt;&gt;1,WEEKDAY($A1777)&lt;&gt;7),-VLOOKUP($A1777,ETF_OP_Fee!$I$5:$J$14,2,1),0))^($A1777-$A1776)*(1+1*(B1777/B1776-1))</f>
        <v>0.5273533793652555</v>
      </c>
      <c r="G1777" s="9" t="str">
        <f>IFERROR(VLOOKUP(A1777,'BITO-IV'!$A$1:$J$10000,4,0),"")</f>
        <v/>
      </c>
      <c r="I1777">
        <f>ROW()</f>
        <v>1777</v>
      </c>
      <c r="J1777" t="str">
        <f t="shared" si="29"/>
        <v/>
      </c>
      <c r="K1777" t="str">
        <f t="shared" si="28"/>
        <v/>
      </c>
      <c r="M1777" t="str">
        <f t="shared" si="30"/>
        <v/>
      </c>
      <c r="N1777">
        <f>VLOOKUP(A1777,Tbills!$B$4:$C$10000,2,1)</f>
        <v>0.51000131868132381</v>
      </c>
    </row>
    <row r="1778" spans="1:14">
      <c r="A1778" s="1">
        <v>42748</v>
      </c>
      <c r="B1778">
        <f>IFERROR(VLOOKUP($A1778,'BTC-Web'!$A$2:$H$10000,2,0),"")</f>
        <v>803.73699999999997</v>
      </c>
      <c r="C1778">
        <f>VLOOKUP(A1778,H_SPBTFDUE!$B$2:$C$5828,2,0)</f>
        <v>5.7717199763940759</v>
      </c>
      <c r="D1778" s="2">
        <f>D1777*(1-D$1+IF(AND(WEEKDAY($A1778)&lt;&gt;1,WEEKDAY($A1778)&lt;&gt;7),-VLOOKUP($A1778,ETF_OP_Fee!$G$5:$H$14,2,1),0))^($A1778-$A1777)*(1+2*(C1778/C1777-1))+IFERROR(VLOOKUP(A1778,BITXeom!$C$9:$D$100,2,0),0)</f>
        <v>1.0542269352999525</v>
      </c>
      <c r="F1778" s="2">
        <f>F1777*(1-F$1+IF(AND(WEEKDAY($A1778)&lt;&gt;1,WEEKDAY($A1778)&lt;&gt;7),-VLOOKUP($A1778,ETF_OP_Fee!$I$5:$J$14,2,1),0))^($A1778-$A1777)*(1+1*(B1778/B1777-1))</f>
        <v>0.54676784267819079</v>
      </c>
      <c r="G1778" s="9" t="str">
        <f>IFERROR(VLOOKUP(A1778,'BITO-IV'!$A$1:$J$10000,4,0),"")</f>
        <v/>
      </c>
      <c r="I1778">
        <f>ROW()</f>
        <v>1778</v>
      </c>
      <c r="J1778" t="str">
        <f t="shared" si="29"/>
        <v/>
      </c>
      <c r="K1778" t="str">
        <f t="shared" si="28"/>
        <v/>
      </c>
      <c r="M1778" t="str">
        <f t="shared" si="30"/>
        <v/>
      </c>
      <c r="N1778">
        <f>VLOOKUP(A1778,Tbills!$B$4:$C$10000,2,1)</f>
        <v>0.51000131868132381</v>
      </c>
    </row>
    <row r="1779" spans="1:14">
      <c r="A1779" s="1">
        <v>42752</v>
      </c>
      <c r="B1779">
        <f>IFERROR(VLOOKUP($A1779,'BTC-Web'!$A$2:$H$10000,2,0),"")</f>
        <v>830.94598399999995</v>
      </c>
      <c r="C1779">
        <f>VLOOKUP(A1779,H_SPBTFDUE!$B$2:$C$5828,2,0)</f>
        <v>6.35915573764599</v>
      </c>
      <c r="D1779" s="2">
        <f>D1778*(1-D$1+IF(AND(WEEKDAY($A1779)&lt;&gt;1,WEEKDAY($A1779)&lt;&gt;7),-VLOOKUP($A1779,ETF_OP_Fee!$G$5:$H$14,2,1),0))^($A1779-$A1778)*(1+2*(C1779/C1778-1))+IFERROR(VLOOKUP(A1779,BITXeom!$C$9:$D$100,2,0),0)</f>
        <v>1.2682169996013739</v>
      </c>
      <c r="F1779" s="2">
        <f>F1778*(1-F$1+IF(AND(WEEKDAY($A1779)&lt;&gt;1,WEEKDAY($A1779)&lt;&gt;7),-VLOOKUP($A1779,ETF_OP_Fee!$I$5:$J$14,2,1),0))^($A1779-$A1778)*(1+1*(B1779/B1778-1))</f>
        <v>0.56521877718439795</v>
      </c>
      <c r="G1779" s="9" t="str">
        <f>IFERROR(VLOOKUP(A1779,'BITO-IV'!$A$1:$J$10000,4,0),"")</f>
        <v/>
      </c>
      <c r="I1779">
        <f>ROW()</f>
        <v>1779</v>
      </c>
      <c r="J1779" t="str">
        <f t="shared" si="29"/>
        <v/>
      </c>
      <c r="K1779" t="str">
        <f t="shared" si="28"/>
        <v/>
      </c>
      <c r="M1779" t="str">
        <f t="shared" si="30"/>
        <v/>
      </c>
      <c r="N1779">
        <f>VLOOKUP(A1779,Tbills!$B$4:$C$10000,2,1)</f>
        <v>0.51000131868132381</v>
      </c>
    </row>
    <row r="1780" spans="1:14">
      <c r="A1780" s="1">
        <v>42753</v>
      </c>
      <c r="B1780">
        <f>IFERROR(VLOOKUP($A1780,'BTC-Web'!$A$2:$H$10000,2,0),"")</f>
        <v>909.37298599999997</v>
      </c>
      <c r="C1780">
        <f>VLOOKUP(A1780,H_SPBTFDUE!$B$2:$C$5828,2,0)</f>
        <v>6.2091344994370621</v>
      </c>
      <c r="D1780" s="2">
        <f>D1779*(1-D$1+IF(AND(WEEKDAY($A1780)&lt;&gt;1,WEEKDAY($A1780)&lt;&gt;7),-VLOOKUP($A1780,ETF_OP_Fee!$G$5:$H$14,2,1),0))^($A1780-$A1779)*(1+2*(C1780/C1779-1))+IFERROR(VLOOKUP(A1780,BITXeom!$C$9:$D$100,2,0),0)</f>
        <v>1.2082350174725722</v>
      </c>
      <c r="F1780" s="2">
        <f>F1779*(1-F$1+IF(AND(WEEKDAY($A1780)&lt;&gt;1,WEEKDAY($A1780)&lt;&gt;7),-VLOOKUP($A1780,ETF_OP_Fee!$I$5:$J$14,2,1),0))^($A1780-$A1779)*(1+1*(B1780/B1779-1))</f>
        <v>0.61854960383024415</v>
      </c>
      <c r="G1780" s="9" t="str">
        <f>IFERROR(VLOOKUP(A1780,'BITO-IV'!$A$1:$J$10000,4,0),"")</f>
        <v/>
      </c>
      <c r="I1780">
        <f>ROW()</f>
        <v>1780</v>
      </c>
      <c r="J1780" t="str">
        <f t="shared" si="29"/>
        <v/>
      </c>
      <c r="K1780" t="str">
        <f t="shared" si="28"/>
        <v/>
      </c>
      <c r="M1780" t="str">
        <f t="shared" si="30"/>
        <v/>
      </c>
      <c r="N1780">
        <f>VLOOKUP(A1780,Tbills!$B$4:$C$10000,2,1)</f>
        <v>0.51000131868132381</v>
      </c>
    </row>
    <row r="1781" spans="1:14">
      <c r="A1781" s="1">
        <v>42754</v>
      </c>
      <c r="B1781">
        <f>IFERROR(VLOOKUP($A1781,'BTC-Web'!$A$2:$H$10000,2,0),"")</f>
        <v>888.33502199999998</v>
      </c>
      <c r="C1781">
        <f>VLOOKUP(A1781,H_SPBTFDUE!$B$2:$C$5828,2,0)</f>
        <v>6.295678620400234</v>
      </c>
      <c r="D1781" s="2">
        <f>D1780*(1-D$1+IF(AND(WEEKDAY($A1781)&lt;&gt;1,WEEKDAY($A1781)&lt;&gt;7),-VLOOKUP($A1781,ETF_OP_Fee!$G$5:$H$14,2,1),0))^($A1781-$A1780)*(1+2*(C1781/C1780-1))+IFERROR(VLOOKUP(A1781,BITXeom!$C$9:$D$100,2,0),0)</f>
        <v>1.2417682363164473</v>
      </c>
      <c r="F1781" s="2">
        <f>F1780*(1-F$1+IF(AND(WEEKDAY($A1781)&lt;&gt;1,WEEKDAY($A1781)&lt;&gt;7),-VLOOKUP($A1781,ETF_OP_Fee!$I$5:$J$14,2,1),0))^($A1781-$A1780)*(1+1*(B1781/B1780-1))</f>
        <v>0.60422399045316522</v>
      </c>
      <c r="G1781" s="9" t="str">
        <f>IFERROR(VLOOKUP(A1781,'BITO-IV'!$A$1:$J$10000,4,0),"")</f>
        <v/>
      </c>
      <c r="I1781">
        <f>ROW()</f>
        <v>1781</v>
      </c>
      <c r="J1781" t="str">
        <f t="shared" si="29"/>
        <v/>
      </c>
      <c r="K1781" t="str">
        <f t="shared" si="28"/>
        <v/>
      </c>
      <c r="M1781" t="str">
        <f t="shared" si="30"/>
        <v/>
      </c>
      <c r="N1781">
        <f>VLOOKUP(A1781,Tbills!$B$4:$C$10000,2,1)</f>
        <v>0.52999912087912082</v>
      </c>
    </row>
    <row r="1782" spans="1:14">
      <c r="A1782" s="1">
        <v>42755</v>
      </c>
      <c r="B1782">
        <f>IFERROR(VLOOKUP($A1782,'BTC-Web'!$A$2:$H$10000,2,0),"")</f>
        <v>898.17199700000003</v>
      </c>
      <c r="C1782">
        <f>VLOOKUP(A1782,H_SPBTFDUE!$B$2:$C$5828,2,0)</f>
        <v>6.2666499468451393</v>
      </c>
      <c r="D1782" s="2">
        <f>D1781*(1-D$1+IF(AND(WEEKDAY($A1782)&lt;&gt;1,WEEKDAY($A1782)&lt;&gt;7),-VLOOKUP($A1782,ETF_OP_Fee!$G$5:$H$14,2,1),0))^($A1782-$A1781)*(1+2*(C1782/C1781-1))+IFERROR(VLOOKUP(A1782,BITXeom!$C$9:$D$100,2,0),0)</f>
        <v>1.2301702991896362</v>
      </c>
      <c r="F1782" s="2">
        <f>F1781*(1-F$1+IF(AND(WEEKDAY($A1782)&lt;&gt;1,WEEKDAY($A1782)&lt;&gt;7),-VLOOKUP($A1782,ETF_OP_Fee!$I$5:$J$14,2,1),0))^($A1782-$A1781)*(1+1*(B1782/B1781-1))</f>
        <v>0.61089896233815699</v>
      </c>
      <c r="G1782" s="9" t="str">
        <f>IFERROR(VLOOKUP(A1782,'BITO-IV'!$A$1:$J$10000,4,0),"")</f>
        <v/>
      </c>
      <c r="I1782">
        <f>ROW()</f>
        <v>1782</v>
      </c>
      <c r="J1782" t="str">
        <f t="shared" si="29"/>
        <v/>
      </c>
      <c r="K1782" t="str">
        <f t="shared" si="28"/>
        <v/>
      </c>
      <c r="M1782" t="str">
        <f t="shared" si="30"/>
        <v/>
      </c>
      <c r="N1782">
        <f>VLOOKUP(A1782,Tbills!$B$4:$C$10000,2,1)</f>
        <v>0.52999912087912082</v>
      </c>
    </row>
    <row r="1783" spans="1:14">
      <c r="A1783" s="1">
        <v>42758</v>
      </c>
      <c r="B1783">
        <f>IFERROR(VLOOKUP($A1783,'BTC-Web'!$A$2:$H$10000,2,0),"")</f>
        <v>925.49902299999997</v>
      </c>
      <c r="C1783">
        <f>VLOOKUP(A1783,H_SPBTFDUE!$B$2:$C$5828,2,0)</f>
        <v>6.4479079715864902</v>
      </c>
      <c r="D1783" s="2">
        <f>D1782*(1-D$1+IF(AND(WEEKDAY($A1783)&lt;&gt;1,WEEKDAY($A1783)&lt;&gt;7),-VLOOKUP($A1783,ETF_OP_Fee!$G$5:$H$14,2,1),0))^($A1783-$A1782)*(1+2*(C1783/C1782-1))+IFERROR(VLOOKUP(A1783,BITXeom!$C$9:$D$100,2,0),0)</f>
        <v>1.3008685407363529</v>
      </c>
      <c r="F1783" s="2">
        <f>F1782*(1-F$1+IF(AND(WEEKDAY($A1783)&lt;&gt;1,WEEKDAY($A1783)&lt;&gt;7),-VLOOKUP($A1783,ETF_OP_Fee!$I$5:$J$14,2,1),0))^($A1783-$A1782)*(1+1*(B1783/B1782-1))</f>
        <v>0.62943651018317914</v>
      </c>
      <c r="G1783" s="9" t="str">
        <f>IFERROR(VLOOKUP(A1783,'BITO-IV'!$A$1:$J$10000,4,0),"")</f>
        <v/>
      </c>
      <c r="I1783">
        <f>ROW()</f>
        <v>1783</v>
      </c>
      <c r="J1783" t="str">
        <f t="shared" si="29"/>
        <v/>
      </c>
      <c r="K1783" t="str">
        <f t="shared" si="28"/>
        <v/>
      </c>
      <c r="M1783" t="str">
        <f t="shared" si="30"/>
        <v/>
      </c>
      <c r="N1783">
        <f>VLOOKUP(A1783,Tbills!$B$4:$C$10000,2,1)</f>
        <v>0.52999912087912082</v>
      </c>
    </row>
    <row r="1784" spans="1:14">
      <c r="A1784" s="1">
        <v>42759</v>
      </c>
      <c r="B1784">
        <f>IFERROR(VLOOKUP($A1784,'BTC-Web'!$A$2:$H$10000,2,0),"")</f>
        <v>910.67700200000002</v>
      </c>
      <c r="C1784">
        <f>VLOOKUP(A1784,H_SPBTFDUE!$B$2:$C$5828,2,0)</f>
        <v>6.248900932093072</v>
      </c>
      <c r="D1784" s="2">
        <f>D1783*(1-D$1+IF(AND(WEEKDAY($A1784)&lt;&gt;1,WEEKDAY($A1784)&lt;&gt;7),-VLOOKUP($A1784,ETF_OP_Fee!$G$5:$H$14,2,1),0))^($A1784-$A1783)*(1+2*(C1784/C1783-1))+IFERROR(VLOOKUP(A1784,BITXeom!$C$9:$D$100,2,0),0)</f>
        <v>1.2204235434104613</v>
      </c>
      <c r="F1784" s="2">
        <f>F1783*(1-F$1+IF(AND(WEEKDAY($A1784)&lt;&gt;1,WEEKDAY($A1784)&lt;&gt;7),-VLOOKUP($A1784,ETF_OP_Fee!$I$5:$J$14,2,1),0))^($A1784-$A1783)*(1+1*(B1784/B1783-1))</f>
        <v>0.61933985941255776</v>
      </c>
      <c r="G1784" s="9" t="str">
        <f>IFERROR(VLOOKUP(A1784,'BITO-IV'!$A$1:$J$10000,4,0),"")</f>
        <v/>
      </c>
      <c r="I1784">
        <f>ROW()</f>
        <v>1784</v>
      </c>
      <c r="J1784" t="str">
        <f t="shared" si="29"/>
        <v/>
      </c>
      <c r="K1784" t="str">
        <f t="shared" si="28"/>
        <v/>
      </c>
      <c r="M1784" t="str">
        <f t="shared" si="30"/>
        <v/>
      </c>
      <c r="N1784">
        <f>VLOOKUP(A1784,Tbills!$B$4:$C$10000,2,1)</f>
        <v>0.52999912087912082</v>
      </c>
    </row>
    <row r="1785" spans="1:14">
      <c r="A1785" s="1">
        <v>42760</v>
      </c>
      <c r="B1785">
        <f>IFERROR(VLOOKUP($A1785,'BTC-Web'!$A$2:$H$10000,2,0),"")</f>
        <v>891.92401099999995</v>
      </c>
      <c r="C1785">
        <f>VLOOKUP(A1785,H_SPBTFDUE!$B$2:$C$5828,2,0)</f>
        <v>6.3102018921162166</v>
      </c>
      <c r="D1785" s="2">
        <f>D1784*(1-D$1+IF(AND(WEEKDAY($A1785)&lt;&gt;1,WEEKDAY($A1785)&lt;&gt;7),-VLOOKUP($A1785,ETF_OP_Fee!$G$5:$H$14,2,1),0))^($A1785-$A1784)*(1+2*(C1785/C1784-1))+IFERROR(VLOOKUP(A1785,BITXeom!$C$9:$D$100,2,0),0)</f>
        <v>1.244219655820352</v>
      </c>
      <c r="F1785" s="2">
        <f>F1784*(1-F$1+IF(AND(WEEKDAY($A1785)&lt;&gt;1,WEEKDAY($A1785)&lt;&gt;7),-VLOOKUP($A1785,ETF_OP_Fee!$I$5:$J$14,2,1),0))^($A1785-$A1784)*(1+1*(B1785/B1784-1))</f>
        <v>0.60657040062013645</v>
      </c>
      <c r="G1785" s="9" t="str">
        <f>IFERROR(VLOOKUP(A1785,'BITO-IV'!$A$1:$J$10000,4,0),"")</f>
        <v/>
      </c>
      <c r="I1785">
        <f>ROW()</f>
        <v>1785</v>
      </c>
      <c r="J1785" t="str">
        <f t="shared" si="29"/>
        <v/>
      </c>
      <c r="K1785" t="str">
        <f t="shared" si="28"/>
        <v/>
      </c>
      <c r="M1785" t="str">
        <f t="shared" si="30"/>
        <v/>
      </c>
      <c r="N1785">
        <f>VLOOKUP(A1785,Tbills!$B$4:$C$10000,2,1)</f>
        <v>0.52999912087912082</v>
      </c>
    </row>
    <row r="1786" spans="1:14">
      <c r="A1786" s="1">
        <v>42761</v>
      </c>
      <c r="B1786">
        <f>IFERROR(VLOOKUP($A1786,'BTC-Web'!$A$2:$H$10000,2,0),"")</f>
        <v>902.39502000000005</v>
      </c>
      <c r="C1786">
        <f>VLOOKUP(A1786,H_SPBTFDUE!$B$2:$C$5828,2,0)</f>
        <v>6.4218078758775903</v>
      </c>
      <c r="D1786" s="2">
        <f>D1785*(1-D$1+IF(AND(WEEKDAY($A1786)&lt;&gt;1,WEEKDAY($A1786)&lt;&gt;7),-VLOOKUP($A1786,ETF_OP_Fee!$G$5:$H$14,2,1),0))^($A1786-$A1785)*(1+2*(C1786/C1785-1))+IFERROR(VLOOKUP(A1786,BITXeom!$C$9:$D$100,2,0),0)</f>
        <v>1.2880781445463807</v>
      </c>
      <c r="F1786" s="2">
        <f>F1785*(1-F$1+IF(AND(WEEKDAY($A1786)&lt;&gt;1,WEEKDAY($A1786)&lt;&gt;7),-VLOOKUP($A1786,ETF_OP_Fee!$I$5:$J$14,2,1),0))^($A1786-$A1785)*(1+1*(B1786/B1785-1))</f>
        <v>0.61367544267608631</v>
      </c>
      <c r="G1786" s="9" t="str">
        <f>IFERROR(VLOOKUP(A1786,'BITO-IV'!$A$1:$J$10000,4,0),"")</f>
        <v/>
      </c>
      <c r="I1786">
        <f>ROW()</f>
        <v>1786</v>
      </c>
      <c r="J1786" t="str">
        <f t="shared" si="29"/>
        <v/>
      </c>
      <c r="K1786" t="str">
        <f t="shared" si="28"/>
        <v/>
      </c>
      <c r="M1786" t="str">
        <f t="shared" si="30"/>
        <v/>
      </c>
      <c r="N1786">
        <f>VLOOKUP(A1786,Tbills!$B$4:$C$10000,2,1)</f>
        <v>0.50500087912085989</v>
      </c>
    </row>
    <row r="1787" spans="1:14">
      <c r="A1787" s="1">
        <v>42762</v>
      </c>
      <c r="B1787">
        <f>IFERROR(VLOOKUP($A1787,'BTC-Web'!$A$2:$H$10000,2,0),"")</f>
        <v>918.35900900000001</v>
      </c>
      <c r="C1787">
        <f>VLOOKUP(A1787,H_SPBTFDUE!$B$2:$C$5828,2,0)</f>
        <v>6.4362490711122486</v>
      </c>
      <c r="D1787" s="2">
        <f>D1786*(1-D$1+IF(AND(WEEKDAY($A1787)&lt;&gt;1,WEEKDAY($A1787)&lt;&gt;7),-VLOOKUP($A1787,ETF_OP_Fee!$G$5:$H$14,2,1),0))^($A1787-$A1786)*(1+2*(C1787/C1786-1))+IFERROR(VLOOKUP(A1787,BITXeom!$C$9:$D$100,2,0),0)</f>
        <v>1.293717136985461</v>
      </c>
      <c r="F1787" s="2">
        <f>F1786*(1-F$1+IF(AND(WEEKDAY($A1787)&lt;&gt;1,WEEKDAY($A1787)&lt;&gt;7),-VLOOKUP($A1787,ETF_OP_Fee!$I$5:$J$14,2,1),0))^($A1787-$A1786)*(1+1*(B1787/B1786-1))</f>
        <v>0.62451552869783922</v>
      </c>
      <c r="G1787" s="9" t="str">
        <f>IFERROR(VLOOKUP(A1787,'BITO-IV'!$A$1:$J$10000,4,0),"")</f>
        <v/>
      </c>
      <c r="I1787">
        <f>ROW()</f>
        <v>1787</v>
      </c>
      <c r="J1787" t="str">
        <f t="shared" si="29"/>
        <v/>
      </c>
      <c r="K1787" t="str">
        <f t="shared" si="28"/>
        <v/>
      </c>
      <c r="M1787" t="str">
        <f t="shared" si="30"/>
        <v/>
      </c>
      <c r="N1787">
        <f>VLOOKUP(A1787,Tbills!$B$4:$C$10000,2,1)</f>
        <v>0.50500087912085989</v>
      </c>
    </row>
    <row r="1788" spans="1:14">
      <c r="A1788" s="1">
        <v>42765</v>
      </c>
      <c r="B1788">
        <f>IFERROR(VLOOKUP($A1788,'BTC-Web'!$A$2:$H$10000,2,0),"")</f>
        <v>920.15100099999995</v>
      </c>
      <c r="C1788">
        <f>VLOOKUP(A1788,H_SPBTFDUE!$B$2:$C$5828,2,0)</f>
        <v>6.4399664867821871</v>
      </c>
      <c r="D1788" s="2">
        <f>D1787*(1-D$1+IF(AND(WEEKDAY($A1788)&lt;&gt;1,WEEKDAY($A1788)&lt;&gt;7),-VLOOKUP($A1788,ETF_OP_Fee!$G$5:$H$14,2,1),0))^($A1788-$A1787)*(1+2*(C1788/C1787-1))+IFERROR(VLOOKUP(A1788,BITXeom!$C$9:$D$100,2,0),0)</f>
        <v>1.2947485466723758</v>
      </c>
      <c r="F1788" s="2">
        <f>F1787*(1-F$1+IF(AND(WEEKDAY($A1788)&lt;&gt;1,WEEKDAY($A1788)&lt;&gt;7),-VLOOKUP($A1788,ETF_OP_Fee!$I$5:$J$14,2,1),0))^($A1788-$A1787)*(1+1*(B1788/B1787-1))</f>
        <v>0.62568528711179938</v>
      </c>
      <c r="G1788" s="9" t="str">
        <f>IFERROR(VLOOKUP(A1788,'BITO-IV'!$A$1:$J$10000,4,0),"")</f>
        <v/>
      </c>
      <c r="I1788">
        <f>ROW()</f>
        <v>1788</v>
      </c>
      <c r="J1788" t="str">
        <f t="shared" si="29"/>
        <v/>
      </c>
      <c r="K1788" t="str">
        <f t="shared" si="28"/>
        <v/>
      </c>
      <c r="M1788" t="str">
        <f t="shared" si="30"/>
        <v/>
      </c>
      <c r="N1788">
        <f>VLOOKUP(A1788,Tbills!$B$4:$C$10000,2,1)</f>
        <v>0.50500087912085989</v>
      </c>
    </row>
    <row r="1789" spans="1:14">
      <c r="A1789" s="1">
        <v>42766</v>
      </c>
      <c r="B1789">
        <f>IFERROR(VLOOKUP($A1789,'BTC-Web'!$A$2:$H$10000,2,0),"")</f>
        <v>920.95898399999999</v>
      </c>
      <c r="C1789">
        <f>VLOOKUP(A1789,H_SPBTFDUE!$B$2:$C$5828,2,0)</f>
        <v>6.7892605536557751</v>
      </c>
      <c r="D1789" s="2">
        <f>D1788*(1-D$1+IF(AND(WEEKDAY($A1789)&lt;&gt;1,WEEKDAY($A1789)&lt;&gt;7),-VLOOKUP($A1789,ETF_OP_Fee!$G$5:$H$14,2,1),0))^($A1789-$A1788)*(1+2*(C1789/C1788-1))+IFERROR(VLOOKUP(A1789,BITXeom!$C$9:$D$100,2,0),0)</f>
        <v>1.4350279182256773</v>
      </c>
      <c r="F1789" s="2">
        <f>F1788*(1-F$1+IF(AND(WEEKDAY($A1789)&lt;&gt;1,WEEKDAY($A1789)&lt;&gt;7),-VLOOKUP($A1789,ETF_OP_Fee!$I$5:$J$14,2,1),0))^($A1789-$A1788)*(1+1*(B1789/B1788-1))</f>
        <v>0.626218401019215</v>
      </c>
      <c r="G1789" s="9" t="str">
        <f>IFERROR(VLOOKUP(A1789,'BITO-IV'!$A$1:$J$10000,4,0),"")</f>
        <v/>
      </c>
      <c r="I1789">
        <f>ROW()</f>
        <v>1789</v>
      </c>
      <c r="J1789" t="str">
        <f t="shared" si="29"/>
        <v/>
      </c>
      <c r="K1789" t="str">
        <f t="shared" si="28"/>
        <v/>
      </c>
      <c r="M1789" t="str">
        <f t="shared" si="30"/>
        <v/>
      </c>
      <c r="N1789">
        <f>VLOOKUP(A1789,Tbills!$B$4:$C$10000,2,1)</f>
        <v>0.50500087912085989</v>
      </c>
    </row>
    <row r="1790" spans="1:14">
      <c r="A1790" s="1">
        <v>42767</v>
      </c>
      <c r="B1790">
        <f>IFERROR(VLOOKUP($A1790,'BTC-Web'!$A$2:$H$10000,2,0),"")</f>
        <v>970.94097899999997</v>
      </c>
      <c r="C1790">
        <f>VLOOKUP(A1790,H_SPBTFDUE!$B$2:$C$5828,2,0)</f>
        <v>6.9187881706025243</v>
      </c>
      <c r="D1790" s="2">
        <f>D1789*(1-D$1+IF(AND(WEEKDAY($A1790)&lt;&gt;1,WEEKDAY($A1790)&lt;&gt;7),-VLOOKUP($A1790,ETF_OP_Fee!$G$5:$H$14,2,1),0))^($A1790-$A1789)*(1+2*(C1790/C1789-1))+IFERROR(VLOOKUP(A1790,BITXeom!$C$9:$D$100,2,0),0)</f>
        <v>1.4896061833830823</v>
      </c>
      <c r="F1790" s="2">
        <f>F1789*(1-F$1+IF(AND(WEEKDAY($A1790)&lt;&gt;1,WEEKDAY($A1790)&lt;&gt;7),-VLOOKUP($A1790,ETF_OP_Fee!$I$5:$J$14,2,1),0))^($A1790-$A1789)*(1+1*(B1790/B1789-1))</f>
        <v>0.66018714482349572</v>
      </c>
      <c r="G1790" s="9" t="str">
        <f>IFERROR(VLOOKUP(A1790,'BITO-IV'!$A$1:$J$10000,4,0),"")</f>
        <v/>
      </c>
      <c r="I1790">
        <f>ROW()</f>
        <v>1790</v>
      </c>
      <c r="J1790" t="str">
        <f t="shared" si="29"/>
        <v/>
      </c>
      <c r="K1790" t="str">
        <f t="shared" si="28"/>
        <v/>
      </c>
      <c r="M1790" t="str">
        <f t="shared" si="30"/>
        <v/>
      </c>
      <c r="N1790">
        <f>VLOOKUP(A1790,Tbills!$B$4:$C$10000,2,1)</f>
        <v>0.50500087912085989</v>
      </c>
    </row>
    <row r="1791" spans="1:14">
      <c r="A1791" s="1">
        <v>42768</v>
      </c>
      <c r="B1791">
        <f>IFERROR(VLOOKUP($A1791,'BTC-Web'!$A$2:$H$10000,2,0),"")</f>
        <v>990.00097700000003</v>
      </c>
      <c r="C1791">
        <f>VLOOKUP(A1791,H_SPBTFDUE!$B$2:$C$5828,2,0)</f>
        <v>7.0773680863494448</v>
      </c>
      <c r="D1791" s="2">
        <f>D1790*(1-D$1+IF(AND(WEEKDAY($A1791)&lt;&gt;1,WEEKDAY($A1791)&lt;&gt;7),-VLOOKUP($A1791,ETF_OP_Fee!$G$5:$H$14,2,1),0))^($A1791-$A1790)*(1+2*(C1791/C1790-1))+IFERROR(VLOOKUP(A1791,BITXeom!$C$9:$D$100,2,0),0)</f>
        <v>1.5577046203009184</v>
      </c>
      <c r="F1791" s="2">
        <f>F1790*(1-F$1+IF(AND(WEEKDAY($A1791)&lt;&gt;1,WEEKDAY($A1791)&lt;&gt;7),-VLOOKUP($A1791,ETF_OP_Fee!$I$5:$J$14,2,1),0))^($A1791-$A1790)*(1+1*(B1791/B1790-1))</f>
        <v>0.67312938826713165</v>
      </c>
      <c r="G1791" s="9" t="str">
        <f>IFERROR(VLOOKUP(A1791,'BITO-IV'!$A$1:$J$10000,4,0),"")</f>
        <v/>
      </c>
      <c r="I1791">
        <f>ROW()</f>
        <v>1791</v>
      </c>
      <c r="J1791" t="str">
        <f t="shared" si="29"/>
        <v/>
      </c>
      <c r="K1791" t="str">
        <f t="shared" si="28"/>
        <v/>
      </c>
      <c r="M1791" t="str">
        <f t="shared" si="30"/>
        <v/>
      </c>
      <c r="N1791">
        <f>VLOOKUP(A1791,Tbills!$B$4:$C$10000,2,1)</f>
        <v>0.51500175824173133</v>
      </c>
    </row>
    <row r="1792" spans="1:14">
      <c r="A1792" s="1">
        <v>42769</v>
      </c>
      <c r="B1792">
        <f>IFERROR(VLOOKUP($A1792,'BTC-Web'!$A$2:$H$10000,2,0),"")</f>
        <v>1011.460022</v>
      </c>
      <c r="C1792">
        <f>VLOOKUP(A1792,H_SPBTFDUE!$B$2:$C$5828,2,0)</f>
        <v>7.2032691626860608</v>
      </c>
      <c r="D1792" s="2">
        <f>D1791*(1-D$1+IF(AND(WEEKDAY($A1792)&lt;&gt;1,WEEKDAY($A1792)&lt;&gt;7),-VLOOKUP($A1792,ETF_OP_Fee!$G$5:$H$14,2,1),0))^($A1792-$A1791)*(1+2*(C1792/C1791-1))+IFERROR(VLOOKUP(A1792,BITXeom!$C$9:$D$100,2,0),0)</f>
        <v>1.6129331676288332</v>
      </c>
      <c r="F1792" s="2">
        <f>F1791*(1-F$1+IF(AND(WEEKDAY($A1792)&lt;&gt;1,WEEKDAY($A1792)&lt;&gt;7),-VLOOKUP($A1792,ETF_OP_Fee!$I$5:$J$14,2,1),0))^($A1792-$A1791)*(1+1*(B1792/B1791-1))</f>
        <v>0.68770209434062135</v>
      </c>
      <c r="G1792" s="9" t="str">
        <f>IFERROR(VLOOKUP(A1792,'BITO-IV'!$A$1:$J$10000,4,0),"")</f>
        <v/>
      </c>
      <c r="I1792">
        <f>ROW()</f>
        <v>1792</v>
      </c>
      <c r="J1792" t="str">
        <f t="shared" si="29"/>
        <v/>
      </c>
      <c r="K1792" t="str">
        <f t="shared" si="28"/>
        <v/>
      </c>
      <c r="M1792" t="str">
        <f t="shared" si="30"/>
        <v/>
      </c>
      <c r="N1792">
        <f>VLOOKUP(A1792,Tbills!$B$4:$C$10000,2,1)</f>
        <v>0.51500175824173133</v>
      </c>
    </row>
    <row r="1793" spans="1:14">
      <c r="A1793" s="1">
        <v>42772</v>
      </c>
      <c r="B1793">
        <f>IFERROR(VLOOKUP($A1793,'BTC-Web'!$A$2:$H$10000,2,0),"")</f>
        <v>1028.400024</v>
      </c>
      <c r="C1793">
        <f>VLOOKUP(A1793,H_SPBTFDUE!$B$2:$C$5828,2,0)</f>
        <v>7.2601108805189041</v>
      </c>
      <c r="D1793" s="2">
        <f>D1792*(1-D$1+IF(AND(WEEKDAY($A1793)&lt;&gt;1,WEEKDAY($A1793)&lt;&gt;7),-VLOOKUP($A1793,ETF_OP_Fee!$G$5:$H$14,2,1),0))^($A1793-$A1792)*(1+2*(C1793/C1792-1))+IFERROR(VLOOKUP(A1793,BITXeom!$C$9:$D$100,2,0),0)</f>
        <v>1.6378030914137949</v>
      </c>
      <c r="F1793" s="2">
        <f>F1792*(1-F$1+IF(AND(WEEKDAY($A1793)&lt;&gt;1,WEEKDAY($A1793)&lt;&gt;7),-VLOOKUP($A1793,ETF_OP_Fee!$I$5:$J$14,2,1),0))^($A1793-$A1792)*(1+1*(B1793/B1792-1))</f>
        <v>0.69916518111377457</v>
      </c>
      <c r="G1793" s="9" t="str">
        <f>IFERROR(VLOOKUP(A1793,'BITO-IV'!$A$1:$J$10000,4,0),"")</f>
        <v/>
      </c>
      <c r="I1793">
        <f>ROW()</f>
        <v>1793</v>
      </c>
      <c r="J1793" t="str">
        <f t="shared" si="29"/>
        <v/>
      </c>
      <c r="K1793" t="str">
        <f t="shared" si="28"/>
        <v/>
      </c>
      <c r="M1793" t="str">
        <f t="shared" si="30"/>
        <v/>
      </c>
      <c r="N1793">
        <f>VLOOKUP(A1793,Tbills!$B$4:$C$10000,2,1)</f>
        <v>0.51500175824173133</v>
      </c>
    </row>
    <row r="1794" spans="1:14">
      <c r="A1794" s="1">
        <v>42773</v>
      </c>
      <c r="B1794">
        <f>IFERROR(VLOOKUP($A1794,'BTC-Web'!$A$2:$H$10000,2,0),"")</f>
        <v>1040.1400149999999</v>
      </c>
      <c r="C1794">
        <f>VLOOKUP(A1794,H_SPBTFDUE!$B$2:$C$5828,2,0)</f>
        <v>7.4215598409085439</v>
      </c>
      <c r="D1794" s="2">
        <f>D1793*(1-D$1+IF(AND(WEEKDAY($A1794)&lt;&gt;1,WEEKDAY($A1794)&lt;&gt;7),-VLOOKUP($A1794,ETF_OP_Fee!$G$5:$H$14,2,1),0))^($A1794-$A1793)*(1+2*(C1794/C1793-1))+IFERROR(VLOOKUP(A1794,BITXeom!$C$9:$D$100,2,0),0)</f>
        <v>1.7104415252200214</v>
      </c>
      <c r="F1794" s="2">
        <f>F1793*(1-F$1+IF(AND(WEEKDAY($A1794)&lt;&gt;1,WEEKDAY($A1794)&lt;&gt;7),-VLOOKUP($A1794,ETF_OP_Fee!$I$5:$J$14,2,1),0))^($A1794-$A1793)*(1+1*(B1794/B1793-1))</f>
        <v>0.70712829356694673</v>
      </c>
      <c r="G1794" s="9" t="str">
        <f>IFERROR(VLOOKUP(A1794,'BITO-IV'!$A$1:$J$10000,4,0),"")</f>
        <v/>
      </c>
      <c r="I1794">
        <f>ROW()</f>
        <v>1794</v>
      </c>
      <c r="J1794" t="str">
        <f t="shared" si="29"/>
        <v/>
      </c>
      <c r="K1794" t="str">
        <f t="shared" si="28"/>
        <v/>
      </c>
      <c r="M1794" t="str">
        <f t="shared" si="30"/>
        <v/>
      </c>
      <c r="N1794">
        <f>VLOOKUP(A1794,Tbills!$B$4:$C$10000,2,1)</f>
        <v>0.51500175824173133</v>
      </c>
    </row>
    <row r="1795" spans="1:14">
      <c r="A1795" s="1">
        <v>42774</v>
      </c>
      <c r="B1795">
        <f>IFERROR(VLOOKUP($A1795,'BTC-Web'!$A$2:$H$10000,2,0),"")</f>
        <v>1062.3199460000001</v>
      </c>
      <c r="C1795">
        <f>VLOOKUP(A1795,H_SPBTFDUE!$B$2:$C$5828,2,0)</f>
        <v>7.4327735231623118</v>
      </c>
      <c r="D1795" s="2">
        <f>D1794*(1-D$1+IF(AND(WEEKDAY($A1795)&lt;&gt;1,WEEKDAY($A1795)&lt;&gt;7),-VLOOKUP($A1795,ETF_OP_Fee!$G$5:$H$14,2,1),0))^($A1795-$A1794)*(1+2*(C1795/C1794-1))+IFERROR(VLOOKUP(A1795,BITXeom!$C$9:$D$100,2,0),0)</f>
        <v>1.7154058805358394</v>
      </c>
      <c r="F1795" s="2">
        <f>F1794*(1-F$1+IF(AND(WEEKDAY($A1795)&lt;&gt;1,WEEKDAY($A1795)&lt;&gt;7),-VLOOKUP($A1795,ETF_OP_Fee!$I$5:$J$14,2,1),0))^($A1795-$A1794)*(1+1*(B1795/B1794-1))</f>
        <v>0.72218829014825348</v>
      </c>
      <c r="G1795" s="9" t="str">
        <f>IFERROR(VLOOKUP(A1795,'BITO-IV'!$A$1:$J$10000,4,0),"")</f>
        <v/>
      </c>
      <c r="I1795">
        <f>ROW()</f>
        <v>1795</v>
      </c>
      <c r="J1795" t="str">
        <f t="shared" si="29"/>
        <v/>
      </c>
      <c r="K1795" t="str">
        <f t="shared" si="28"/>
        <v/>
      </c>
      <c r="M1795" t="str">
        <f t="shared" si="30"/>
        <v/>
      </c>
      <c r="N1795">
        <f>VLOOKUP(A1795,Tbills!$B$4:$C$10000,2,1)</f>
        <v>0.51500175824173133</v>
      </c>
    </row>
    <row r="1796" spans="1:14">
      <c r="A1796" s="1">
        <v>42775</v>
      </c>
      <c r="B1796">
        <f>IFERROR(VLOOKUP($A1796,'BTC-Web'!$A$2:$H$10000,2,0),"")</f>
        <v>1064.6999510000001</v>
      </c>
      <c r="C1796">
        <f>VLOOKUP(A1796,H_SPBTFDUE!$B$2:$C$5828,2,0)</f>
        <v>6.9517134861895746</v>
      </c>
      <c r="D1796" s="2">
        <f>D1795*(1-D$1+IF(AND(WEEKDAY($A1796)&lt;&gt;1,WEEKDAY($A1796)&lt;&gt;7),-VLOOKUP($A1796,ETF_OP_Fee!$G$5:$H$14,2,1),0))^($A1796-$A1795)*(1+2*(C1796/C1795-1))+IFERROR(VLOOKUP(A1796,BITXeom!$C$9:$D$100,2,0),0)</f>
        <v>1.4931807205740952</v>
      </c>
      <c r="F1796" s="2">
        <f>F1795*(1-F$1+IF(AND(WEEKDAY($A1796)&lt;&gt;1,WEEKDAY($A1796)&lt;&gt;7),-VLOOKUP($A1796,ETF_OP_Fee!$I$5:$J$14,2,1),0))^($A1796-$A1795)*(1+1*(B1796/B1795-1))</f>
        <v>0.72378743071037199</v>
      </c>
      <c r="G1796" s="9" t="str">
        <f>IFERROR(VLOOKUP(A1796,'BITO-IV'!$A$1:$J$10000,4,0),"")</f>
        <v/>
      </c>
      <c r="I1796">
        <f>ROW()</f>
        <v>1796</v>
      </c>
      <c r="J1796" t="str">
        <f t="shared" si="29"/>
        <v/>
      </c>
      <c r="K1796" t="str">
        <f t="shared" si="28"/>
        <v/>
      </c>
      <c r="M1796" t="str">
        <f t="shared" si="30"/>
        <v/>
      </c>
      <c r="N1796">
        <f>VLOOKUP(A1796,Tbills!$B$4:$C$10000,2,1)</f>
        <v>0.52999912087912082</v>
      </c>
    </row>
    <row r="1797" spans="1:14">
      <c r="A1797" s="1">
        <v>42776</v>
      </c>
      <c r="B1797">
        <f>IFERROR(VLOOKUP($A1797,'BTC-Web'!$A$2:$H$10000,2,0),"")</f>
        <v>995.63201900000001</v>
      </c>
      <c r="C1797">
        <f>VLOOKUP(A1797,H_SPBTFDUE!$B$2:$C$5828,2,0)</f>
        <v>6.9110402440048793</v>
      </c>
      <c r="D1797" s="2">
        <f>D1796*(1-D$1+IF(AND(WEEKDAY($A1797)&lt;&gt;1,WEEKDAY($A1797)&lt;&gt;7),-VLOOKUP($A1797,ETF_OP_Fee!$G$5:$H$14,2,1),0))^($A1797-$A1796)*(1+2*(C1797/C1796-1))+IFERROR(VLOOKUP(A1797,BITXeom!$C$9:$D$100,2,0),0)</f>
        <v>1.4755321775884289</v>
      </c>
      <c r="F1797" s="2">
        <f>F1796*(1-F$1+IF(AND(WEEKDAY($A1797)&lt;&gt;1,WEEKDAY($A1797)&lt;&gt;7),-VLOOKUP($A1797,ETF_OP_Fee!$I$5:$J$14,2,1),0))^($A1797-$A1796)*(1+1*(B1797/B1796-1))</f>
        <v>0.67681714859715314</v>
      </c>
      <c r="G1797" s="9" t="str">
        <f>IFERROR(VLOOKUP(A1797,'BITO-IV'!$A$1:$J$10000,4,0),"")</f>
        <v/>
      </c>
      <c r="I1797">
        <f>ROW()</f>
        <v>1797</v>
      </c>
      <c r="J1797" t="str">
        <f t="shared" si="29"/>
        <v/>
      </c>
      <c r="K1797" t="str">
        <f t="shared" si="28"/>
        <v/>
      </c>
      <c r="M1797" t="str">
        <f t="shared" si="30"/>
        <v/>
      </c>
      <c r="N1797">
        <f>VLOOKUP(A1797,Tbills!$B$4:$C$10000,2,1)</f>
        <v>0.52999912087912082</v>
      </c>
    </row>
    <row r="1798" spans="1:14">
      <c r="A1798" s="1">
        <v>42779</v>
      </c>
      <c r="B1798">
        <f>IFERROR(VLOOKUP($A1798,'BTC-Web'!$A$2:$H$10000,2,0),"")</f>
        <v>998.88500999999997</v>
      </c>
      <c r="C1798">
        <f>VLOOKUP(A1798,H_SPBTFDUE!$B$2:$C$5828,2,0)</f>
        <v>6.9240397313943571</v>
      </c>
      <c r="D1798" s="2">
        <f>D1797*(1-D$1+IF(AND(WEEKDAY($A1798)&lt;&gt;1,WEEKDAY($A1798)&lt;&gt;7),-VLOOKUP($A1798,ETF_OP_Fee!$G$5:$H$14,2,1),0))^($A1798-$A1797)*(1+2*(C1798/C1797-1))+IFERROR(VLOOKUP(A1798,BITXeom!$C$9:$D$100,2,0),0)</f>
        <v>1.48055357826737</v>
      </c>
      <c r="F1798" s="2">
        <f>F1797*(1-F$1+IF(AND(WEEKDAY($A1798)&lt;&gt;1,WEEKDAY($A1798)&lt;&gt;7),-VLOOKUP($A1798,ETF_OP_Fee!$I$5:$J$14,2,1),0))^($A1798-$A1797)*(1+1*(B1798/B1797-1))</f>
        <v>0.67897546912506457</v>
      </c>
      <c r="G1798" s="9" t="str">
        <f>IFERROR(VLOOKUP(A1798,'BITO-IV'!$A$1:$J$10000,4,0),"")</f>
        <v/>
      </c>
      <c r="I1798">
        <f>ROW()</f>
        <v>1798</v>
      </c>
      <c r="J1798" t="str">
        <f t="shared" si="29"/>
        <v/>
      </c>
      <c r="K1798" t="str">
        <f t="shared" si="28"/>
        <v/>
      </c>
      <c r="M1798" t="str">
        <f t="shared" si="30"/>
        <v/>
      </c>
      <c r="N1798">
        <f>VLOOKUP(A1798,Tbills!$B$4:$C$10000,2,1)</f>
        <v>0.52999912087912082</v>
      </c>
    </row>
    <row r="1799" spans="1:14">
      <c r="A1799" s="1">
        <v>42780</v>
      </c>
      <c r="B1799">
        <f>IFERROR(VLOOKUP($A1799,'BTC-Web'!$A$2:$H$10000,2,0),"")</f>
        <v>991.73498500000005</v>
      </c>
      <c r="C1799">
        <f>VLOOKUP(A1799,H_SPBTFDUE!$B$2:$C$5828,2,0)</f>
        <v>7.020489871651626</v>
      </c>
      <c r="D1799" s="2">
        <f>D1798*(1-D$1+IF(AND(WEEKDAY($A1799)&lt;&gt;1,WEEKDAY($A1799)&lt;&gt;7),-VLOOKUP($A1799,ETF_OP_Fee!$G$5:$H$14,2,1),0))^($A1799-$A1798)*(1+2*(C1799/C1798-1))+IFERROR(VLOOKUP(A1799,BITXeom!$C$9:$D$100,2,0),0)</f>
        <v>1.5216196944122857</v>
      </c>
      <c r="F1799" s="2">
        <f>F1798*(1-F$1+IF(AND(WEEKDAY($A1799)&lt;&gt;1,WEEKDAY($A1799)&lt;&gt;7),-VLOOKUP($A1799,ETF_OP_Fee!$I$5:$J$14,2,1),0))^($A1799-$A1798)*(1+1*(B1799/B1798-1))</f>
        <v>0.67409781310353101</v>
      </c>
      <c r="G1799" s="9" t="str">
        <f>IFERROR(VLOOKUP(A1799,'BITO-IV'!$A$1:$J$10000,4,0),"")</f>
        <v/>
      </c>
      <c r="I1799">
        <f>ROW()</f>
        <v>1799</v>
      </c>
      <c r="J1799" t="str">
        <f t="shared" si="29"/>
        <v/>
      </c>
      <c r="K1799" t="str">
        <f t="shared" si="28"/>
        <v/>
      </c>
      <c r="M1799" t="str">
        <f t="shared" si="30"/>
        <v/>
      </c>
      <c r="N1799">
        <f>VLOOKUP(A1799,Tbills!$B$4:$C$10000,2,1)</f>
        <v>0.52999912087912082</v>
      </c>
    </row>
    <row r="1800" spans="1:14">
      <c r="A1800" s="1">
        <v>42781</v>
      </c>
      <c r="B1800">
        <f>IFERROR(VLOOKUP($A1800,'BTC-Web'!$A$2:$H$10000,2,0),"")</f>
        <v>1006.210022</v>
      </c>
      <c r="C1800">
        <f>VLOOKUP(A1800,H_SPBTFDUE!$B$2:$C$5828,2,0)</f>
        <v>7.0401973128191724</v>
      </c>
      <c r="D1800" s="2">
        <f>D1799*(1-D$1+IF(AND(WEEKDAY($A1800)&lt;&gt;1,WEEKDAY($A1800)&lt;&gt;7),-VLOOKUP($A1800,ETF_OP_Fee!$G$5:$H$14,2,1),0))^($A1800-$A1799)*(1+2*(C1800/C1799-1))+IFERROR(VLOOKUP(A1800,BITXeom!$C$9:$D$100,2,0),0)</f>
        <v>1.5299801069927856</v>
      </c>
      <c r="F1800" s="2">
        <f>F1799*(1-F$1+IF(AND(WEEKDAY($A1800)&lt;&gt;1,WEEKDAY($A1800)&lt;&gt;7),-VLOOKUP($A1800,ETF_OP_Fee!$I$5:$J$14,2,1),0))^($A1800-$A1799)*(1+1*(B1800/B1799-1))</f>
        <v>0.68391892153181832</v>
      </c>
      <c r="G1800" s="9" t="str">
        <f>IFERROR(VLOOKUP(A1800,'BITO-IV'!$A$1:$J$10000,4,0),"")</f>
        <v/>
      </c>
      <c r="I1800">
        <f>ROW()</f>
        <v>1800</v>
      </c>
      <c r="J1800" t="str">
        <f t="shared" si="29"/>
        <v/>
      </c>
      <c r="K1800" t="str">
        <f t="shared" si="28"/>
        <v/>
      </c>
      <c r="M1800" t="str">
        <f t="shared" si="30"/>
        <v/>
      </c>
      <c r="N1800">
        <f>VLOOKUP(A1800,Tbills!$B$4:$C$10000,2,1)</f>
        <v>0.52999912087912082</v>
      </c>
    </row>
    <row r="1801" spans="1:14">
      <c r="A1801" s="1">
        <v>42782</v>
      </c>
      <c r="B1801">
        <f>IFERROR(VLOOKUP($A1801,'BTC-Web'!$A$2:$H$10000,2,0),"")</f>
        <v>1007.650024</v>
      </c>
      <c r="C1801">
        <f>VLOOKUP(A1801,H_SPBTFDUE!$B$2:$C$5828,2,0)</f>
        <v>7.1789045497669424</v>
      </c>
      <c r="D1801" s="2">
        <f>D1800*(1-D$1+IF(AND(WEEKDAY($A1801)&lt;&gt;1,WEEKDAY($A1801)&lt;&gt;7),-VLOOKUP($A1801,ETF_OP_Fee!$G$5:$H$14,2,1),0))^($A1801-$A1800)*(1+2*(C1801/C1800-1))+IFERROR(VLOOKUP(A1801,BITXeom!$C$9:$D$100,2,0),0)</f>
        <v>1.5900784698119197</v>
      </c>
      <c r="F1801" s="2">
        <f>F1800*(1-F$1+IF(AND(WEEKDAY($A1801)&lt;&gt;1,WEEKDAY($A1801)&lt;&gt;7),-VLOOKUP($A1801,ETF_OP_Fee!$I$5:$J$14,2,1),0))^($A1801-$A1800)*(1+1*(B1801/B1800-1))</f>
        <v>0.68487986188124417</v>
      </c>
      <c r="G1801" s="9" t="str">
        <f>IFERROR(VLOOKUP(A1801,'BITO-IV'!$A$1:$J$10000,4,0),"")</f>
        <v/>
      </c>
      <c r="I1801">
        <f>ROW()</f>
        <v>1801</v>
      </c>
      <c r="J1801" t="str">
        <f t="shared" si="29"/>
        <v/>
      </c>
      <c r="K1801" t="str">
        <f t="shared" si="28"/>
        <v/>
      </c>
      <c r="M1801" t="str">
        <f t="shared" si="30"/>
        <v/>
      </c>
      <c r="N1801">
        <f>VLOOKUP(A1801,Tbills!$B$4:$C$10000,2,1)</f>
        <v>0.53999999999999226</v>
      </c>
    </row>
    <row r="1802" spans="1:14">
      <c r="A1802" s="1">
        <v>42783</v>
      </c>
      <c r="B1802">
        <f>IFERROR(VLOOKUP($A1802,'BTC-Web'!$A$2:$H$10000,2,0),"")</f>
        <v>1026.119995</v>
      </c>
      <c r="C1802">
        <f>VLOOKUP(A1802,H_SPBTFDUE!$B$2:$C$5828,2,0)</f>
        <v>7.3092672693401086</v>
      </c>
      <c r="D1802" s="2">
        <f>D1801*(1-D$1+IF(AND(WEEKDAY($A1802)&lt;&gt;1,WEEKDAY($A1802)&lt;&gt;7),-VLOOKUP($A1802,ETF_OP_Fee!$G$5:$H$14,2,1),0))^($A1802-$A1801)*(1+2*(C1802/C1801-1))+IFERROR(VLOOKUP(A1802,BITXeom!$C$9:$D$100,2,0),0)</f>
        <v>1.6476309941495202</v>
      </c>
      <c r="F1802" s="2">
        <f>F1801*(1-F$1+IF(AND(WEEKDAY($A1802)&lt;&gt;1,WEEKDAY($A1802)&lt;&gt;7),-VLOOKUP($A1802,ETF_OP_Fee!$I$5:$J$14,2,1),0))^($A1802-$A1801)*(1+1*(B1802/B1801-1))</f>
        <v>0.69741538477183451</v>
      </c>
      <c r="G1802" s="9" t="str">
        <f>IFERROR(VLOOKUP(A1802,'BITO-IV'!$A$1:$J$10000,4,0),"")</f>
        <v/>
      </c>
      <c r="I1802">
        <f>ROW()</f>
        <v>1802</v>
      </c>
      <c r="J1802" t="str">
        <f t="shared" si="29"/>
        <v/>
      </c>
      <c r="K1802" t="str">
        <f t="shared" si="28"/>
        <v/>
      </c>
      <c r="M1802" t="str">
        <f t="shared" si="30"/>
        <v/>
      </c>
      <c r="N1802">
        <f>VLOOKUP(A1802,Tbills!$B$4:$C$10000,2,1)</f>
        <v>0.53999999999999226</v>
      </c>
    </row>
    <row r="1803" spans="1:14">
      <c r="A1803" s="1">
        <v>42787</v>
      </c>
      <c r="B1803">
        <f>IFERROR(VLOOKUP($A1803,'BTC-Web'!$A$2:$H$10000,2,0),"")</f>
        <v>1079.280029</v>
      </c>
      <c r="C1803">
        <f>VLOOKUP(A1803,H_SPBTFDUE!$B$2:$C$5828,2,0)</f>
        <v>7.791158961407298</v>
      </c>
      <c r="D1803" s="2">
        <f>D1802*(1-D$1+IF(AND(WEEKDAY($A1803)&lt;&gt;1,WEEKDAY($A1803)&lt;&gt;7),-VLOOKUP($A1803,ETF_OP_Fee!$G$5:$H$14,2,1),0))^($A1803-$A1802)*(1+2*(C1803/C1802-1))+IFERROR(VLOOKUP(A1803,BITXeom!$C$9:$D$100,2,0),0)</f>
        <v>1.8639950213498002</v>
      </c>
      <c r="F1803" s="2">
        <f>F1802*(1-F$1+IF(AND(WEEKDAY($A1803)&lt;&gt;1,WEEKDAY($A1803)&lt;&gt;7),-VLOOKUP($A1803,ETF_OP_Fee!$I$5:$J$14,2,1),0))^($A1803-$A1802)*(1+1*(B1803/B1802-1))</f>
        <v>0.73346990553177305</v>
      </c>
      <c r="G1803" s="9" t="str">
        <f>IFERROR(VLOOKUP(A1803,'BITO-IV'!$A$1:$J$10000,4,0),"")</f>
        <v/>
      </c>
      <c r="I1803">
        <f>ROW()</f>
        <v>1803</v>
      </c>
      <c r="J1803" t="str">
        <f t="shared" si="29"/>
        <v/>
      </c>
      <c r="K1803" t="str">
        <f t="shared" si="28"/>
        <v/>
      </c>
      <c r="M1803" t="str">
        <f t="shared" si="30"/>
        <v/>
      </c>
      <c r="N1803">
        <f>VLOOKUP(A1803,Tbills!$B$4:$C$10000,2,1)</f>
        <v>0.53999999999999226</v>
      </c>
    </row>
    <row r="1804" spans="1:14">
      <c r="A1804" s="1">
        <v>42788</v>
      </c>
      <c r="B1804">
        <f>IFERROR(VLOOKUP($A1804,'BTC-Web'!$A$2:$H$10000,2,0),"")</f>
        <v>1114.8000489999999</v>
      </c>
      <c r="C1804">
        <f>VLOOKUP(A1804,H_SPBTFDUE!$B$2:$C$5828,2,0)</f>
        <v>7.8052537935277222</v>
      </c>
      <c r="D1804" s="2">
        <f>D1803*(1-D$1+IF(AND(WEEKDAY($A1804)&lt;&gt;1,WEEKDAY($A1804)&lt;&gt;7),-VLOOKUP($A1804,ETF_OP_Fee!$G$5:$H$14,2,1),0))^($A1804-$A1803)*(1+2*(C1804/C1803-1))+IFERROR(VLOOKUP(A1804,BITXeom!$C$9:$D$100,2,0),0)</f>
        <v>1.8705163035441033</v>
      </c>
      <c r="F1804" s="2">
        <f>F1803*(1-F$1+IF(AND(WEEKDAY($A1804)&lt;&gt;1,WEEKDAY($A1804)&lt;&gt;7),-VLOOKUP($A1804,ETF_OP_Fee!$I$5:$J$14,2,1),0))^($A1804-$A1803)*(1+1*(B1804/B1803-1))</f>
        <v>0.75758930284571513</v>
      </c>
      <c r="G1804" s="9" t="str">
        <f>IFERROR(VLOOKUP(A1804,'BITO-IV'!$A$1:$J$10000,4,0),"")</f>
        <v/>
      </c>
      <c r="I1804">
        <f>ROW()</f>
        <v>1804</v>
      </c>
      <c r="J1804" t="str">
        <f t="shared" si="29"/>
        <v/>
      </c>
      <c r="K1804" t="str">
        <f t="shared" si="28"/>
        <v/>
      </c>
      <c r="M1804" t="str">
        <f t="shared" si="30"/>
        <v/>
      </c>
      <c r="N1804">
        <f>VLOOKUP(A1804,Tbills!$B$4:$C$10000,2,1)</f>
        <v>0.53999999999999226</v>
      </c>
    </row>
    <row r="1805" spans="1:14">
      <c r="A1805" s="1">
        <v>42789</v>
      </c>
      <c r="B1805">
        <f>IFERROR(VLOOKUP($A1805,'BTC-Web'!$A$2:$H$10000,2,0),"")</f>
        <v>1117.2700199999999</v>
      </c>
      <c r="C1805">
        <f>VLOOKUP(A1805,H_SPBTFDUE!$B$2:$C$5828,2,0)</f>
        <v>8.1486166017744779</v>
      </c>
      <c r="D1805" s="2">
        <f>D1804*(1-D$1+IF(AND(WEEKDAY($A1805)&lt;&gt;1,WEEKDAY($A1805)&lt;&gt;7),-VLOOKUP($A1805,ETF_OP_Fee!$G$5:$H$14,2,1),0))^($A1805-$A1804)*(1+2*(C1805/C1804-1))+IFERROR(VLOOKUP(A1805,BITXeom!$C$9:$D$100,2,0),0)</f>
        <v>2.0348464361688046</v>
      </c>
      <c r="F1805" s="2">
        <f>F1804*(1-F$1+IF(AND(WEEKDAY($A1805)&lt;&gt;1,WEEKDAY($A1805)&lt;&gt;7),-VLOOKUP($A1805,ETF_OP_Fee!$I$5:$J$14,2,1),0))^($A1805-$A1804)*(1+1*(B1805/B1804-1))</f>
        <v>0.75924806953888213</v>
      </c>
      <c r="G1805" s="9" t="str">
        <f>IFERROR(VLOOKUP(A1805,'BITO-IV'!$A$1:$J$10000,4,0),"")</f>
        <v/>
      </c>
      <c r="I1805">
        <f>ROW()</f>
        <v>1805</v>
      </c>
      <c r="J1805" t="str">
        <f t="shared" si="29"/>
        <v/>
      </c>
      <c r="K1805" t="str">
        <f t="shared" si="28"/>
        <v/>
      </c>
      <c r="M1805" t="str">
        <f t="shared" si="30"/>
        <v/>
      </c>
      <c r="N1805">
        <f>VLOOKUP(A1805,Tbills!$B$4:$C$10000,2,1)</f>
        <v>0.53499956043958474</v>
      </c>
    </row>
    <row r="1806" spans="1:14">
      <c r="A1806" s="1">
        <v>42790</v>
      </c>
      <c r="B1806">
        <f>IFERROR(VLOOKUP($A1806,'BTC-Web'!$A$2:$H$10000,2,0),"")</f>
        <v>1172.709961</v>
      </c>
      <c r="C1806">
        <f>VLOOKUP(A1806,H_SPBTFDUE!$B$2:$C$5828,2,0)</f>
        <v>8.196334279886651</v>
      </c>
      <c r="D1806" s="2">
        <f>D1805*(1-D$1+IF(AND(WEEKDAY($A1806)&lt;&gt;1,WEEKDAY($A1806)&lt;&gt;7),-VLOOKUP($A1806,ETF_OP_Fee!$G$5:$H$14,2,1),0))^($A1806-$A1805)*(1+2*(C1806/C1805-1))+IFERROR(VLOOKUP(A1806,BITXeom!$C$9:$D$100,2,0),0)</f>
        <v>2.0584328983014752</v>
      </c>
      <c r="F1806" s="2">
        <f>F1805*(1-F$1+IF(AND(WEEKDAY($A1806)&lt;&gt;1,WEEKDAY($A1806)&lt;&gt;7),-VLOOKUP($A1806,ETF_OP_Fee!$I$5:$J$14,2,1),0))^($A1806-$A1805)*(1+1*(B1806/B1805-1))</f>
        <v>0.79690189825574276</v>
      </c>
      <c r="G1806" s="9" t="str">
        <f>IFERROR(VLOOKUP(A1806,'BITO-IV'!$A$1:$J$10000,4,0),"")</f>
        <v/>
      </c>
      <c r="I1806">
        <f>ROW()</f>
        <v>1806</v>
      </c>
      <c r="J1806" t="str">
        <f t="shared" si="29"/>
        <v/>
      </c>
      <c r="K1806" t="str">
        <f t="shared" si="28"/>
        <v/>
      </c>
      <c r="M1806" t="str">
        <f t="shared" si="30"/>
        <v/>
      </c>
      <c r="N1806">
        <f>VLOOKUP(A1806,Tbills!$B$4:$C$10000,2,1)</f>
        <v>0.53499956043958474</v>
      </c>
    </row>
    <row r="1807" spans="1:14">
      <c r="A1807" s="1">
        <v>42793</v>
      </c>
      <c r="B1807">
        <f>IFERROR(VLOOKUP($A1807,'BTC-Web'!$A$2:$H$10000,2,0),"")</f>
        <v>1163.780029</v>
      </c>
      <c r="C1807">
        <f>VLOOKUP(A1807,H_SPBTFDUE!$B$2:$C$5828,2,0)</f>
        <v>8.2393613632718647</v>
      </c>
      <c r="D1807" s="2">
        <f>D1806*(1-D$1+IF(AND(WEEKDAY($A1807)&lt;&gt;1,WEEKDAY($A1807)&lt;&gt;7),-VLOOKUP($A1807,ETF_OP_Fee!$G$5:$H$14,2,1),0))^($A1807-$A1806)*(1+2*(C1807/C1806-1))+IFERROR(VLOOKUP(A1807,BITXeom!$C$9:$D$100,2,0),0)</f>
        <v>2.0793010010143416</v>
      </c>
      <c r="F1807" s="2">
        <f>F1806*(1-F$1+IF(AND(WEEKDAY($A1807)&lt;&gt;1,WEEKDAY($A1807)&lt;&gt;7),-VLOOKUP($A1807,ETF_OP_Fee!$I$5:$J$14,2,1),0))^($A1807-$A1806)*(1+1*(B1807/B1806-1))</f>
        <v>0.79077191472468922</v>
      </c>
      <c r="G1807" s="9" t="str">
        <f>IFERROR(VLOOKUP(A1807,'BITO-IV'!$A$1:$J$10000,4,0),"")</f>
        <v/>
      </c>
      <c r="I1807">
        <f>ROW()</f>
        <v>1807</v>
      </c>
      <c r="J1807" t="str">
        <f t="shared" si="29"/>
        <v/>
      </c>
      <c r="K1807" t="str">
        <f t="shared" si="28"/>
        <v/>
      </c>
      <c r="M1807" t="str">
        <f t="shared" si="30"/>
        <v/>
      </c>
      <c r="N1807">
        <f>VLOOKUP(A1807,Tbills!$B$4:$C$10000,2,1)</f>
        <v>0.53499956043958474</v>
      </c>
    </row>
    <row r="1808" spans="1:14">
      <c r="A1808" s="1">
        <v>42794</v>
      </c>
      <c r="B1808">
        <f>IFERROR(VLOOKUP($A1808,'BTC-Web'!$A$2:$H$10000,2,0),"")</f>
        <v>1180.719971</v>
      </c>
      <c r="C1808">
        <f>VLOOKUP(A1808,H_SPBTFDUE!$B$2:$C$5828,2,0)</f>
        <v>8.2384584195608213</v>
      </c>
      <c r="D1808" s="2">
        <f>D1807*(1-D$1+IF(AND(WEEKDAY($A1808)&lt;&gt;1,WEEKDAY($A1808)&lt;&gt;7),-VLOOKUP($A1808,ETF_OP_Fee!$G$5:$H$14,2,1),0))^($A1808-$A1807)*(1+2*(C1808/C1807-1))+IFERROR(VLOOKUP(A1808,BITXeom!$C$9:$D$100,2,0),0)</f>
        <v>2.0785975110169255</v>
      </c>
      <c r="F1808" s="2">
        <f>F1807*(1-F$1+IF(AND(WEEKDAY($A1808)&lt;&gt;1,WEEKDAY($A1808)&lt;&gt;7),-VLOOKUP($A1808,ETF_OP_Fee!$I$5:$J$14,2,1),0))^($A1808-$A1807)*(1+1*(B1808/B1807-1))</f>
        <v>0.80226148214481219</v>
      </c>
      <c r="G1808" s="9" t="str">
        <f>IFERROR(VLOOKUP(A1808,'BITO-IV'!$A$1:$J$10000,4,0),"")</f>
        <v/>
      </c>
      <c r="I1808">
        <f>ROW()</f>
        <v>1808</v>
      </c>
      <c r="J1808" t="str">
        <f t="shared" si="29"/>
        <v/>
      </c>
      <c r="K1808" t="str">
        <f t="shared" si="28"/>
        <v/>
      </c>
      <c r="M1808" t="str">
        <f t="shared" si="30"/>
        <v/>
      </c>
      <c r="N1808">
        <f>VLOOKUP(A1808,Tbills!$B$4:$C$10000,2,1)</f>
        <v>0.53499956043958474</v>
      </c>
    </row>
    <row r="1809" spans="1:14">
      <c r="A1809" s="1">
        <v>42795</v>
      </c>
      <c r="B1809">
        <f>IFERROR(VLOOKUP($A1809,'BTC-Web'!$A$2:$H$10000,2,0),"")</f>
        <v>1180.040039</v>
      </c>
      <c r="C1809">
        <f>VLOOKUP(A1809,H_SPBTFDUE!$B$2:$C$5828,2,0)</f>
        <v>8.5344969242525135</v>
      </c>
      <c r="D1809" s="2">
        <f>D1808*(1-D$1+IF(AND(WEEKDAY($A1809)&lt;&gt;1,WEEKDAY($A1809)&lt;&gt;7),-VLOOKUP($A1809,ETF_OP_Fee!$G$5:$H$14,2,1),0))^($A1809-$A1808)*(1+2*(C1809/C1808-1))+IFERROR(VLOOKUP(A1809,BITXeom!$C$9:$D$100,2,0),0)</f>
        <v>2.2277154899399627</v>
      </c>
      <c r="F1809" s="2">
        <f>F1808*(1-F$1+IF(AND(WEEKDAY($A1809)&lt;&gt;1,WEEKDAY($A1809)&lt;&gt;7),-VLOOKUP($A1809,ETF_OP_Fee!$I$5:$J$14,2,1),0))^($A1809-$A1808)*(1+1*(B1809/B1808-1))</f>
        <v>0.80177862132893463</v>
      </c>
      <c r="G1809" s="9" t="str">
        <f>IFERROR(VLOOKUP(A1809,'BITO-IV'!$A$1:$J$10000,4,0),"")</f>
        <v/>
      </c>
      <c r="I1809">
        <f>ROW()</f>
        <v>1809</v>
      </c>
      <c r="J1809" t="str">
        <f t="shared" si="29"/>
        <v/>
      </c>
      <c r="K1809" t="str">
        <f t="shared" si="28"/>
        <v/>
      </c>
      <c r="M1809" t="str">
        <f t="shared" si="30"/>
        <v/>
      </c>
      <c r="N1809">
        <f>VLOOKUP(A1809,Tbills!$B$4:$C$10000,2,1)</f>
        <v>0.53499956043958474</v>
      </c>
    </row>
    <row r="1810" spans="1:14">
      <c r="A1810" s="1">
        <v>42796</v>
      </c>
      <c r="B1810">
        <f>IFERROR(VLOOKUP($A1810,'BTC-Web'!$A$2:$H$10000,2,0),"")</f>
        <v>1224.6800539999999</v>
      </c>
      <c r="C1810">
        <f>VLOOKUP(A1810,H_SPBTFDUE!$B$2:$C$5828,2,0)</f>
        <v>8.7325952505424063</v>
      </c>
      <c r="D1810" s="2">
        <f>D1809*(1-D$1+IF(AND(WEEKDAY($A1810)&lt;&gt;1,WEEKDAY($A1810)&lt;&gt;7),-VLOOKUP($A1810,ETF_OP_Fee!$G$5:$H$14,2,1),0))^($A1810-$A1809)*(1+2*(C1810/C1809-1))+IFERROR(VLOOKUP(A1810,BITXeom!$C$9:$D$100,2,0),0)</f>
        <v>2.3308548283905068</v>
      </c>
      <c r="F1810" s="2">
        <f>F1809*(1-F$1+IF(AND(WEEKDAY($A1810)&lt;&gt;1,WEEKDAY($A1810)&lt;&gt;7),-VLOOKUP($A1810,ETF_OP_Fee!$I$5:$J$14,2,1),0))^($A1810-$A1809)*(1+1*(B1810/B1809-1))</f>
        <v>0.83208763764986782</v>
      </c>
      <c r="G1810" s="9" t="str">
        <f>IFERROR(VLOOKUP(A1810,'BITO-IV'!$A$1:$J$10000,4,0),"")</f>
        <v/>
      </c>
      <c r="I1810">
        <f>ROW()</f>
        <v>1810</v>
      </c>
      <c r="J1810" t="str">
        <f t="shared" si="29"/>
        <v/>
      </c>
      <c r="K1810" t="str">
        <f t="shared" si="28"/>
        <v/>
      </c>
      <c r="M1810" t="str">
        <f t="shared" si="30"/>
        <v/>
      </c>
      <c r="N1810">
        <f>VLOOKUP(A1810,Tbills!$B$4:$C$10000,2,1)</f>
        <v>0.51500175824173133</v>
      </c>
    </row>
    <row r="1811" spans="1:14">
      <c r="A1811" s="1">
        <v>42797</v>
      </c>
      <c r="B1811">
        <f>IFERROR(VLOOKUP($A1811,'BTC-Web'!$A$2:$H$10000,2,0),"")</f>
        <v>1250.709961</v>
      </c>
      <c r="C1811">
        <f>VLOOKUP(A1811,H_SPBTFDUE!$B$2:$C$5828,2,0)</f>
        <v>8.899028968331038</v>
      </c>
      <c r="D1811" s="2">
        <f>D1810*(1-D$1+IF(AND(WEEKDAY($A1811)&lt;&gt;1,WEEKDAY($A1811)&lt;&gt;7),-VLOOKUP($A1811,ETF_OP_Fee!$G$5:$H$14,2,1),0))^($A1811-$A1810)*(1+2*(C1811/C1810-1))+IFERROR(VLOOKUP(A1811,BITXeom!$C$9:$D$100,2,0),0)</f>
        <v>2.4194135421858958</v>
      </c>
      <c r="F1811" s="2">
        <f>F1810*(1-F$1+IF(AND(WEEKDAY($A1811)&lt;&gt;1,WEEKDAY($A1811)&lt;&gt;7),-VLOOKUP($A1811,ETF_OP_Fee!$I$5:$J$14,2,1),0))^($A1811-$A1810)*(1+1*(B1811/B1810-1))</f>
        <v>0.84975108944951749</v>
      </c>
      <c r="G1811" s="9" t="str">
        <f>IFERROR(VLOOKUP(A1811,'BITO-IV'!$A$1:$J$10000,4,0),"")</f>
        <v/>
      </c>
      <c r="I1811">
        <f>ROW()</f>
        <v>1811</v>
      </c>
      <c r="J1811" t="str">
        <f t="shared" si="29"/>
        <v/>
      </c>
      <c r="K1811" t="str">
        <f t="shared" si="28"/>
        <v/>
      </c>
      <c r="M1811" t="str">
        <f t="shared" si="30"/>
        <v/>
      </c>
      <c r="N1811">
        <f>VLOOKUP(A1811,Tbills!$B$4:$C$10000,2,1)</f>
        <v>0.51500175824173133</v>
      </c>
    </row>
    <row r="1812" spans="1:14">
      <c r="A1812" s="1">
        <v>42800</v>
      </c>
      <c r="B1812">
        <f>IFERROR(VLOOKUP($A1812,'BTC-Web'!$A$2:$H$10000,2,0),"")</f>
        <v>1267.469971</v>
      </c>
      <c r="C1812">
        <f>VLOOKUP(A1812,H_SPBTFDUE!$B$2:$C$5828,2,0)</f>
        <v>8.8829773745911478</v>
      </c>
      <c r="D1812" s="2">
        <f>D1811*(1-D$1+IF(AND(WEEKDAY($A1812)&lt;&gt;1,WEEKDAY($A1812)&lt;&gt;7),-VLOOKUP($A1812,ETF_OP_Fee!$G$5:$H$14,2,1),0))^($A1812-$A1811)*(1+2*(C1812/C1811-1))+IFERROR(VLOOKUP(A1812,BITXeom!$C$9:$D$100,2,0),0)</f>
        <v>2.4098237240986009</v>
      </c>
      <c r="F1812" s="2">
        <f>F1811*(1-F$1+IF(AND(WEEKDAY($A1812)&lt;&gt;1,WEEKDAY($A1812)&lt;&gt;7),-VLOOKUP($A1812,ETF_OP_Fee!$I$5:$J$14,2,1),0))^($A1812-$A1811)*(1+1*(B1812/B1811-1))</f>
        <v>0.86107085359348923</v>
      </c>
      <c r="G1812" s="9" t="str">
        <f>IFERROR(VLOOKUP(A1812,'BITO-IV'!$A$1:$J$10000,4,0),"")</f>
        <v/>
      </c>
      <c r="I1812">
        <f>ROW()</f>
        <v>1812</v>
      </c>
      <c r="J1812" t="str">
        <f t="shared" si="29"/>
        <v/>
      </c>
      <c r="K1812" t="str">
        <f t="shared" si="28"/>
        <v/>
      </c>
      <c r="M1812" t="str">
        <f t="shared" si="30"/>
        <v/>
      </c>
      <c r="N1812">
        <f>VLOOKUP(A1812,Tbills!$B$4:$C$10000,2,1)</f>
        <v>0.51500175824173133</v>
      </c>
    </row>
    <row r="1813" spans="1:14">
      <c r="A1813" s="1">
        <v>42801</v>
      </c>
      <c r="B1813">
        <f>IFERROR(VLOOKUP($A1813,'BTC-Web'!$A$2:$H$10000,2,0),"")</f>
        <v>1273.209961</v>
      </c>
      <c r="C1813">
        <f>VLOOKUP(A1813,H_SPBTFDUE!$B$2:$C$5828,2,0)</f>
        <v>8.5380135511920834</v>
      </c>
      <c r="D1813" s="2">
        <f>D1812*(1-D$1+IF(AND(WEEKDAY($A1813)&lt;&gt;1,WEEKDAY($A1813)&lt;&gt;7),-VLOOKUP($A1813,ETF_OP_Fee!$G$5:$H$14,2,1),0))^($A1813-$A1812)*(1+2*(C1813/C1812-1))+IFERROR(VLOOKUP(A1813,BITXeom!$C$9:$D$100,2,0),0)</f>
        <v>2.2223914060995176</v>
      </c>
      <c r="F1813" s="2">
        <f>F1812*(1-F$1+IF(AND(WEEKDAY($A1813)&lt;&gt;1,WEEKDAY($A1813)&lt;&gt;7),-VLOOKUP($A1813,ETF_OP_Fee!$I$5:$J$14,2,1),0))^($A1813-$A1812)*(1+1*(B1813/B1812-1))</f>
        <v>0.86494787138593565</v>
      </c>
      <c r="G1813" s="9" t="str">
        <f>IFERROR(VLOOKUP(A1813,'BITO-IV'!$A$1:$J$10000,4,0),"")</f>
        <v/>
      </c>
      <c r="I1813">
        <f>ROW()</f>
        <v>1813</v>
      </c>
      <c r="J1813" t="str">
        <f t="shared" si="29"/>
        <v/>
      </c>
      <c r="K1813" t="str">
        <f t="shared" si="28"/>
        <v/>
      </c>
      <c r="M1813" t="str">
        <f t="shared" si="30"/>
        <v/>
      </c>
      <c r="N1813">
        <f>VLOOKUP(A1813,Tbills!$B$4:$C$10000,2,1)</f>
        <v>0.51500175824173133</v>
      </c>
    </row>
    <row r="1814" spans="1:14">
      <c r="A1814" s="1">
        <v>42802</v>
      </c>
      <c r="B1814">
        <f>IFERROR(VLOOKUP($A1814,'BTC-Web'!$A$2:$H$10000,2,0),"")</f>
        <v>1223.2299800000001</v>
      </c>
      <c r="C1814">
        <f>VLOOKUP(A1814,H_SPBTFDUE!$B$2:$C$5828,2,0)</f>
        <v>8.0239064010206036</v>
      </c>
      <c r="D1814" s="2">
        <f>D1813*(1-D$1+IF(AND(WEEKDAY($A1814)&lt;&gt;1,WEEKDAY($A1814)&lt;&gt;7),-VLOOKUP($A1814,ETF_OP_Fee!$G$5:$H$14,2,1),0))^($A1814-$A1813)*(1+2*(C1814/C1813-1))+IFERROR(VLOOKUP(A1814,BITXeom!$C$9:$D$100,2,0),0)</f>
        <v>1.954520705376994</v>
      </c>
      <c r="F1814" s="2">
        <f>F1813*(1-F$1+IF(AND(WEEKDAY($A1814)&lt;&gt;1,WEEKDAY($A1814)&lt;&gt;7),-VLOOKUP($A1814,ETF_OP_Fee!$I$5:$J$14,2,1),0))^($A1814-$A1813)*(1+1*(B1814/B1813-1))</f>
        <v>0.83097262985125198</v>
      </c>
      <c r="G1814" s="9" t="str">
        <f>IFERROR(VLOOKUP(A1814,'BITO-IV'!$A$1:$J$10000,4,0),"")</f>
        <v/>
      </c>
      <c r="I1814">
        <f>ROW()</f>
        <v>1814</v>
      </c>
      <c r="J1814" t="str">
        <f t="shared" si="29"/>
        <v/>
      </c>
      <c r="K1814" t="str">
        <f t="shared" si="28"/>
        <v/>
      </c>
      <c r="M1814" t="str">
        <f t="shared" si="30"/>
        <v/>
      </c>
      <c r="N1814">
        <f>VLOOKUP(A1814,Tbills!$B$4:$C$10000,2,1)</f>
        <v>0.51500175824173133</v>
      </c>
    </row>
    <row r="1815" spans="1:14">
      <c r="A1815" s="1">
        <v>42803</v>
      </c>
      <c r="B1815">
        <f>IFERROR(VLOOKUP($A1815,'BTC-Web'!$A$2:$H$10000,2,0),"")</f>
        <v>1150.349976</v>
      </c>
      <c r="C1815">
        <f>VLOOKUP(A1815,H_SPBTFDUE!$B$2:$C$5828,2,0)</f>
        <v>8.2915836576263757</v>
      </c>
      <c r="D1815" s="2">
        <f>D1814*(1-D$1+IF(AND(WEEKDAY($A1815)&lt;&gt;1,WEEKDAY($A1815)&lt;&gt;7),-VLOOKUP($A1815,ETF_OP_Fee!$G$5:$H$14,2,1),0))^($A1815-$A1814)*(1+2*(C1815/C1814-1))+IFERROR(VLOOKUP(A1815,BITXeom!$C$9:$D$100,2,0),0)</f>
        <v>2.084677722214241</v>
      </c>
      <c r="F1815" s="2">
        <f>F1814*(1-F$1+IF(AND(WEEKDAY($A1815)&lt;&gt;1,WEEKDAY($A1815)&lt;&gt;7),-VLOOKUP($A1815,ETF_OP_Fee!$I$5:$J$14,2,1),0))^($A1815-$A1814)*(1+1*(B1815/B1814-1))</f>
        <v>0.78144296706477256</v>
      </c>
      <c r="G1815" s="9" t="str">
        <f>IFERROR(VLOOKUP(A1815,'BITO-IV'!$A$1:$J$10000,4,0),"")</f>
        <v/>
      </c>
      <c r="I1815">
        <f>ROW()</f>
        <v>1815</v>
      </c>
      <c r="J1815" t="str">
        <f t="shared" si="29"/>
        <v/>
      </c>
      <c r="K1815" t="str">
        <f t="shared" si="28"/>
        <v/>
      </c>
      <c r="M1815" t="str">
        <f t="shared" si="30"/>
        <v/>
      </c>
      <c r="N1815">
        <f>VLOOKUP(A1815,Tbills!$B$4:$C$10000,2,1)</f>
        <v>0.74499824175826945</v>
      </c>
    </row>
    <row r="1816" spans="1:14">
      <c r="A1816" s="1">
        <v>42804</v>
      </c>
      <c r="B1816">
        <f>IFERROR(VLOOKUP($A1816,'BTC-Web'!$A$2:$H$10000,2,0),"")</f>
        <v>1189.3599850000001</v>
      </c>
      <c r="C1816">
        <f>VLOOKUP(A1816,H_SPBTFDUE!$B$2:$C$5828,2,0)</f>
        <v>7.7899664265651767</v>
      </c>
      <c r="D1816" s="2">
        <f>D1815*(1-D$1+IF(AND(WEEKDAY($A1816)&lt;&gt;1,WEEKDAY($A1816)&lt;&gt;7),-VLOOKUP($A1816,ETF_OP_Fee!$G$5:$H$14,2,1),0))^($A1816-$A1815)*(1+2*(C1816/C1815-1))+IFERROR(VLOOKUP(A1816,BITXeom!$C$9:$D$100,2,0),0)</f>
        <v>1.8322251878398996</v>
      </c>
      <c r="F1816" s="2">
        <f>F1815*(1-F$1+IF(AND(WEEKDAY($A1816)&lt;&gt;1,WEEKDAY($A1816)&lt;&gt;7),-VLOOKUP($A1816,ETF_OP_Fee!$I$5:$J$14,2,1),0))^($A1816-$A1815)*(1+1*(B1816/B1815-1))</f>
        <v>0.80792178438846574</v>
      </c>
      <c r="G1816" s="9" t="str">
        <f>IFERROR(VLOOKUP(A1816,'BITO-IV'!$A$1:$J$10000,4,0),"")</f>
        <v/>
      </c>
      <c r="I1816">
        <f>ROW()</f>
        <v>1816</v>
      </c>
      <c r="J1816" t="str">
        <f t="shared" si="29"/>
        <v/>
      </c>
      <c r="K1816" t="str">
        <f t="shared" si="28"/>
        <v/>
      </c>
      <c r="M1816" t="str">
        <f t="shared" si="30"/>
        <v/>
      </c>
      <c r="N1816">
        <f>VLOOKUP(A1816,Tbills!$B$4:$C$10000,2,1)</f>
        <v>0.74499824175826945</v>
      </c>
    </row>
    <row r="1817" spans="1:14">
      <c r="A1817" s="1">
        <v>42807</v>
      </c>
      <c r="B1817">
        <f>IFERROR(VLOOKUP($A1817,'BTC-Web'!$A$2:$H$10000,2,0),"")</f>
        <v>1221.780029</v>
      </c>
      <c r="C1817">
        <f>VLOOKUP(A1817,H_SPBTFDUE!$B$2:$C$5828,2,0)</f>
        <v>8.592720372126248</v>
      </c>
      <c r="D1817" s="2">
        <f>D1816*(1-D$1+IF(AND(WEEKDAY($A1817)&lt;&gt;1,WEEKDAY($A1817)&lt;&gt;7),-VLOOKUP($A1817,ETF_OP_Fee!$G$5:$H$14,2,1),0))^($A1817-$A1816)*(1+2*(C1817/C1816-1))+IFERROR(VLOOKUP(A1817,BITXeom!$C$9:$D$100,2,0),0)</f>
        <v>2.2090558122952788</v>
      </c>
      <c r="F1817" s="2">
        <f>F1816*(1-F$1+IF(AND(WEEKDAY($A1817)&lt;&gt;1,WEEKDAY($A1817)&lt;&gt;7),-VLOOKUP($A1817,ETF_OP_Fee!$I$5:$J$14,2,1),0))^($A1817-$A1816)*(1+1*(B1817/B1816-1))</f>
        <v>0.82987963314025559</v>
      </c>
      <c r="G1817" s="9" t="str">
        <f>IFERROR(VLOOKUP(A1817,'BITO-IV'!$A$1:$J$10000,4,0),"")</f>
        <v/>
      </c>
      <c r="I1817">
        <f>ROW()</f>
        <v>1817</v>
      </c>
      <c r="J1817" t="str">
        <f t="shared" si="29"/>
        <v/>
      </c>
      <c r="K1817" t="str">
        <f t="shared" si="28"/>
        <v/>
      </c>
      <c r="M1817" t="str">
        <f t="shared" si="30"/>
        <v/>
      </c>
      <c r="N1817">
        <f>VLOOKUP(A1817,Tbills!$B$4:$C$10000,2,1)</f>
        <v>0.74499824175826945</v>
      </c>
    </row>
    <row r="1818" spans="1:14">
      <c r="A1818" s="1">
        <v>42808</v>
      </c>
      <c r="B1818">
        <f>IFERROR(VLOOKUP($A1818,'BTC-Web'!$A$2:$H$10000,2,0),"")</f>
        <v>1232.160034</v>
      </c>
      <c r="C1818">
        <f>VLOOKUP(A1818,H_SPBTFDUE!$B$2:$C$5828,2,0)</f>
        <v>8.6481369092569285</v>
      </c>
      <c r="D1818" s="2">
        <f>D1817*(1-D$1+IF(AND(WEEKDAY($A1818)&lt;&gt;1,WEEKDAY($A1818)&lt;&gt;7),-VLOOKUP($A1818,ETF_OP_Fee!$G$5:$H$14,2,1),0))^($A1818-$A1817)*(1+2*(C1818/C1817-1))+IFERROR(VLOOKUP(A1818,BITXeom!$C$9:$D$100,2,0),0)</f>
        <v>2.2372826185757395</v>
      </c>
      <c r="F1818" s="2">
        <f>F1817*(1-F$1+IF(AND(WEEKDAY($A1818)&lt;&gt;1,WEEKDAY($A1818)&lt;&gt;7),-VLOOKUP($A1818,ETF_OP_Fee!$I$5:$J$14,2,1),0))^($A1818-$A1817)*(1+1*(B1818/B1817-1))</f>
        <v>0.83690834564594518</v>
      </c>
      <c r="G1818" s="9" t="str">
        <f>IFERROR(VLOOKUP(A1818,'BITO-IV'!$A$1:$J$10000,4,0),"")</f>
        <v/>
      </c>
      <c r="I1818">
        <f>ROW()</f>
        <v>1818</v>
      </c>
      <c r="J1818" t="str">
        <f t="shared" si="29"/>
        <v/>
      </c>
      <c r="K1818" t="str">
        <f t="shared" si="28"/>
        <v/>
      </c>
      <c r="M1818" t="str">
        <f t="shared" si="30"/>
        <v/>
      </c>
      <c r="N1818">
        <f>VLOOKUP(A1818,Tbills!$B$4:$C$10000,2,1)</f>
        <v>0.74499824175826945</v>
      </c>
    </row>
    <row r="1819" spans="1:14">
      <c r="A1819" s="1">
        <v>42809</v>
      </c>
      <c r="B1819">
        <f>IFERROR(VLOOKUP($A1819,'BTC-Web'!$A$2:$H$10000,2,0),"")</f>
        <v>1240.160034</v>
      </c>
      <c r="C1819">
        <f>VLOOKUP(A1819,H_SPBTFDUE!$B$2:$C$5828,2,0)</f>
        <v>8.7142121246579602</v>
      </c>
      <c r="D1819" s="2">
        <f>D1818*(1-D$1+IF(AND(WEEKDAY($A1819)&lt;&gt;1,WEEKDAY($A1819)&lt;&gt;7),-VLOOKUP($A1819,ETF_OP_Fee!$G$5:$H$14,2,1),0))^($A1819-$A1818)*(1+2*(C1819/C1818-1))+IFERROR(VLOOKUP(A1819,BITXeom!$C$9:$D$100,2,0),0)</f>
        <v>2.2711993722741033</v>
      </c>
      <c r="F1819" s="2">
        <f>F1818*(1-F$1+IF(AND(WEEKDAY($A1819)&lt;&gt;1,WEEKDAY($A1819)&lt;&gt;7),-VLOOKUP($A1819,ETF_OP_Fee!$I$5:$J$14,2,1),0))^($A1819-$A1818)*(1+1*(B1819/B1818-1))</f>
        <v>0.84232018561656485</v>
      </c>
      <c r="G1819" s="9" t="str">
        <f>IFERROR(VLOOKUP(A1819,'BITO-IV'!$A$1:$J$10000,4,0),"")</f>
        <v/>
      </c>
      <c r="I1819">
        <f>ROW()</f>
        <v>1819</v>
      </c>
      <c r="J1819" t="str">
        <f t="shared" si="29"/>
        <v/>
      </c>
      <c r="K1819" t="str">
        <f t="shared" si="28"/>
        <v/>
      </c>
      <c r="M1819" t="str">
        <f t="shared" si="30"/>
        <v/>
      </c>
      <c r="N1819">
        <f>VLOOKUP(A1819,Tbills!$B$4:$C$10000,2,1)</f>
        <v>0.74499824175826945</v>
      </c>
    </row>
    <row r="1820" spans="1:14">
      <c r="A1820" s="1">
        <v>42810</v>
      </c>
      <c r="B1820">
        <f>IFERROR(VLOOKUP($A1820,'BTC-Web'!$A$2:$H$10000,2,0),"")</f>
        <v>1251.329956</v>
      </c>
      <c r="C1820">
        <f>VLOOKUP(A1820,H_SPBTFDUE!$B$2:$C$5828,2,0)</f>
        <v>8.2822925448195264</v>
      </c>
      <c r="D1820" s="2">
        <f>D1819*(1-D$1+IF(AND(WEEKDAY($A1820)&lt;&gt;1,WEEKDAY($A1820)&lt;&gt;7),-VLOOKUP($A1820,ETF_OP_Fee!$G$5:$H$14,2,1),0))^($A1820-$A1819)*(1+2*(C1820/C1819-1))+IFERROR(VLOOKUP(A1820,BITXeom!$C$9:$D$100,2,0),0)</f>
        <v>2.0458117129003677</v>
      </c>
      <c r="F1820" s="2">
        <f>F1819*(1-F$1+IF(AND(WEEKDAY($A1820)&lt;&gt;1,WEEKDAY($A1820)&lt;&gt;7),-VLOOKUP($A1820,ETF_OP_Fee!$I$5:$J$14,2,1),0))^($A1820-$A1819)*(1+1*(B1820/B1819-1))</f>
        <v>0.8498847072149025</v>
      </c>
      <c r="G1820" s="9" t="str">
        <f>IFERROR(VLOOKUP(A1820,'BITO-IV'!$A$1:$J$10000,4,0),"")</f>
        <v/>
      </c>
      <c r="I1820">
        <f>ROW()</f>
        <v>1820</v>
      </c>
      <c r="J1820" t="str">
        <f t="shared" si="29"/>
        <v/>
      </c>
      <c r="K1820" t="str">
        <f t="shared" si="28"/>
        <v/>
      </c>
      <c r="M1820" t="str">
        <f t="shared" si="30"/>
        <v/>
      </c>
      <c r="N1820">
        <f>VLOOKUP(A1820,Tbills!$B$4:$C$10000,2,1)</f>
        <v>0.78000131868129174</v>
      </c>
    </row>
    <row r="1821" spans="1:14">
      <c r="A1821" s="1">
        <v>42811</v>
      </c>
      <c r="B1821">
        <f>IFERROR(VLOOKUP($A1821,'BTC-Web'!$A$2:$H$10000,2,0),"")</f>
        <v>1180.160034</v>
      </c>
      <c r="C1821">
        <f>VLOOKUP(A1821,H_SPBTFDUE!$B$2:$C$5828,2,0)</f>
        <v>7.6707116410477392</v>
      </c>
      <c r="D1821" s="2">
        <f>D1820*(1-D$1+IF(AND(WEEKDAY($A1821)&lt;&gt;1,WEEKDAY($A1821)&lt;&gt;7),-VLOOKUP($A1821,ETF_OP_Fee!$G$5:$H$14,2,1),0))^($A1821-$A1820)*(1+2*(C1821/C1820-1))+IFERROR(VLOOKUP(A1821,BITXeom!$C$9:$D$100,2,0),0)</f>
        <v>1.7434703179877378</v>
      </c>
      <c r="F1821" s="2">
        <f>F1820*(1-F$1+IF(AND(WEEKDAY($A1821)&lt;&gt;1,WEEKDAY($A1821)&lt;&gt;7),-VLOOKUP($A1821,ETF_OP_Fee!$I$5:$J$14,2,1),0))^($A1821-$A1820)*(1+1*(B1821/B1820-1))</f>
        <v>0.80152629182664525</v>
      </c>
      <c r="G1821" s="9" t="str">
        <f>IFERROR(VLOOKUP(A1821,'BITO-IV'!$A$1:$J$10000,4,0),"")</f>
        <v/>
      </c>
      <c r="I1821">
        <f>ROW()</f>
        <v>1821</v>
      </c>
      <c r="J1821" t="str">
        <f t="shared" si="29"/>
        <v/>
      </c>
      <c r="K1821" t="str">
        <f t="shared" si="28"/>
        <v/>
      </c>
      <c r="M1821" t="str">
        <f t="shared" si="30"/>
        <v/>
      </c>
      <c r="N1821">
        <f>VLOOKUP(A1821,Tbills!$B$4:$C$10000,2,1)</f>
        <v>0.78000131868129174</v>
      </c>
    </row>
    <row r="1822" spans="1:14">
      <c r="A1822" s="1">
        <v>42814</v>
      </c>
      <c r="B1822">
        <f>IFERROR(VLOOKUP($A1822,'BTC-Web'!$A$2:$H$10000,2,0),"")</f>
        <v>1037.23999</v>
      </c>
      <c r="C1822">
        <f>VLOOKUP(A1822,H_SPBTFDUE!$B$2:$C$5828,2,0)</f>
        <v>7.3491628523645396</v>
      </c>
      <c r="D1822" s="2">
        <f>D1821*(1-D$1+IF(AND(WEEKDAY($A1822)&lt;&gt;1,WEEKDAY($A1822)&lt;&gt;7),-VLOOKUP($A1822,ETF_OP_Fee!$G$5:$H$14,2,1),0))^($A1822-$A1821)*(1+2*(C1822/C1821-1))+IFERROR(VLOOKUP(A1822,BITXeom!$C$9:$D$100,2,0),0)</f>
        <v>1.5967301282916035</v>
      </c>
      <c r="F1822" s="2">
        <f>F1821*(1-F$1+IF(AND(WEEKDAY($A1822)&lt;&gt;1,WEEKDAY($A1822)&lt;&gt;7),-VLOOKUP($A1822,ETF_OP_Fee!$I$5:$J$14,2,1),0))^($A1822-$A1821)*(1+1*(B1822/B1821-1))</f>
        <v>0.70440464434231653</v>
      </c>
      <c r="G1822" s="9" t="str">
        <f>IFERROR(VLOOKUP(A1822,'BITO-IV'!$A$1:$J$10000,4,0),"")</f>
        <v/>
      </c>
      <c r="I1822">
        <f>ROW()</f>
        <v>1822</v>
      </c>
      <c r="J1822" t="str">
        <f t="shared" si="29"/>
        <v/>
      </c>
      <c r="K1822" t="str">
        <f t="shared" si="28"/>
        <v/>
      </c>
      <c r="M1822" t="str">
        <f t="shared" si="30"/>
        <v/>
      </c>
      <c r="N1822">
        <f>VLOOKUP(A1822,Tbills!$B$4:$C$10000,2,1)</f>
        <v>0.78000131868129174</v>
      </c>
    </row>
    <row r="1823" spans="1:14">
      <c r="A1823" s="1">
        <v>42815</v>
      </c>
      <c r="B1823">
        <f>IFERROR(VLOOKUP($A1823,'BTC-Web'!$A$2:$H$10000,2,0),"")</f>
        <v>1055.3599850000001</v>
      </c>
      <c r="C1823">
        <f>VLOOKUP(A1823,H_SPBTFDUE!$B$2:$C$5828,2,0)</f>
        <v>7.8106127899499382</v>
      </c>
      <c r="D1823" s="2">
        <f>D1822*(1-D$1+IF(AND(WEEKDAY($A1823)&lt;&gt;1,WEEKDAY($A1823)&lt;&gt;7),-VLOOKUP($A1823,ETF_OP_Fee!$G$5:$H$14,2,1),0))^($A1823-$A1822)*(1+2*(C1823/C1822-1))+IFERROR(VLOOKUP(A1823,BITXeom!$C$9:$D$100,2,0),0)</f>
        <v>1.7970315682701561</v>
      </c>
      <c r="F1823" s="2">
        <f>F1822*(1-F$1+IF(AND(WEEKDAY($A1823)&lt;&gt;1,WEEKDAY($A1823)&lt;&gt;7),-VLOOKUP($A1823,ETF_OP_Fee!$I$5:$J$14,2,1),0))^($A1823-$A1822)*(1+1*(B1823/B1822-1))</f>
        <v>0.71669154031320581</v>
      </c>
      <c r="G1823" s="9" t="str">
        <f>IFERROR(VLOOKUP(A1823,'BITO-IV'!$A$1:$J$10000,4,0),"")</f>
        <v/>
      </c>
      <c r="I1823">
        <f>ROW()</f>
        <v>1823</v>
      </c>
      <c r="J1823" t="str">
        <f t="shared" si="29"/>
        <v/>
      </c>
      <c r="K1823" t="str">
        <f t="shared" si="28"/>
        <v/>
      </c>
      <c r="M1823" t="str">
        <f t="shared" si="30"/>
        <v/>
      </c>
      <c r="N1823">
        <f>VLOOKUP(A1823,Tbills!$B$4:$C$10000,2,1)</f>
        <v>0.78000131868129174</v>
      </c>
    </row>
    <row r="1824" spans="1:14">
      <c r="A1824" s="1">
        <v>42816</v>
      </c>
      <c r="B1824">
        <f>IFERROR(VLOOKUP($A1824,'BTC-Web'!$A$2:$H$10000,2,0),"")</f>
        <v>1120.650024</v>
      </c>
      <c r="C1824">
        <f>VLOOKUP(A1824,H_SPBTFDUE!$B$2:$C$5828,2,0)</f>
        <v>7.3120700731005801</v>
      </c>
      <c r="D1824" s="2">
        <f>D1823*(1-D$1+IF(AND(WEEKDAY($A1824)&lt;&gt;1,WEEKDAY($A1824)&lt;&gt;7),-VLOOKUP($A1824,ETF_OP_Fee!$G$5:$H$14,2,1),0))^($A1824-$A1823)*(1+2*(C1824/C1823-1))+IFERROR(VLOOKUP(A1824,BITXeom!$C$9:$D$100,2,0),0)</f>
        <v>1.5674396937231241</v>
      </c>
      <c r="F1824" s="2">
        <f>F1823*(1-F$1+IF(AND(WEEKDAY($A1824)&lt;&gt;1,WEEKDAY($A1824)&lt;&gt;7),-VLOOKUP($A1824,ETF_OP_Fee!$I$5:$J$14,2,1),0))^($A1824-$A1823)*(1+1*(B1824/B1823-1))</f>
        <v>0.76100998625412974</v>
      </c>
      <c r="G1824" s="9" t="str">
        <f>IFERROR(VLOOKUP(A1824,'BITO-IV'!$A$1:$J$10000,4,0),"")</f>
        <v/>
      </c>
      <c r="I1824">
        <f>ROW()</f>
        <v>1824</v>
      </c>
      <c r="J1824" t="str">
        <f t="shared" si="29"/>
        <v/>
      </c>
      <c r="K1824" t="str">
        <f t="shared" si="28"/>
        <v/>
      </c>
      <c r="M1824" t="str">
        <f t="shared" si="30"/>
        <v/>
      </c>
      <c r="N1824">
        <f>VLOOKUP(A1824,Tbills!$B$4:$C$10000,2,1)</f>
        <v>0.78000131868129174</v>
      </c>
    </row>
    <row r="1825" spans="1:14">
      <c r="A1825" s="1">
        <v>42817</v>
      </c>
      <c r="B1825">
        <f>IFERROR(VLOOKUP($A1825,'BTC-Web'!$A$2:$H$10000,2,0),"")</f>
        <v>1050.0500489999999</v>
      </c>
      <c r="C1825">
        <f>VLOOKUP(A1825,H_SPBTFDUE!$B$2:$C$5828,2,0)</f>
        <v>7.2377392915011143</v>
      </c>
      <c r="D1825" s="2">
        <f>D1824*(1-D$1+IF(AND(WEEKDAY($A1825)&lt;&gt;1,WEEKDAY($A1825)&lt;&gt;7),-VLOOKUP($A1825,ETF_OP_Fee!$G$5:$H$14,2,1),0))^($A1825-$A1824)*(1+2*(C1825/C1824-1))+IFERROR(VLOOKUP(A1825,BITXeom!$C$9:$D$100,2,0),0)</f>
        <v>1.535389099379735</v>
      </c>
      <c r="F1825" s="2">
        <f>F1824*(1-F$1+IF(AND(WEEKDAY($A1825)&lt;&gt;1,WEEKDAY($A1825)&lt;&gt;7),-VLOOKUP($A1825,ETF_OP_Fee!$I$5:$J$14,2,1),0))^($A1825-$A1824)*(1+1*(B1825/B1824-1))</f>
        <v>0.71304846097037988</v>
      </c>
      <c r="G1825" s="9" t="str">
        <f>IFERROR(VLOOKUP(A1825,'BITO-IV'!$A$1:$J$10000,4,0),"")</f>
        <v/>
      </c>
      <c r="I1825">
        <f>ROW()</f>
        <v>1825</v>
      </c>
      <c r="J1825" t="str">
        <f t="shared" si="29"/>
        <v/>
      </c>
      <c r="K1825" t="str">
        <f t="shared" si="28"/>
        <v/>
      </c>
      <c r="M1825" t="str">
        <f t="shared" si="30"/>
        <v/>
      </c>
      <c r="N1825">
        <f>VLOOKUP(A1825,Tbills!$B$4:$C$10000,2,1)</f>
        <v>0.75999956043954864</v>
      </c>
    </row>
    <row r="1826" spans="1:14">
      <c r="A1826" s="1">
        <v>42818</v>
      </c>
      <c r="B1826">
        <f>IFERROR(VLOOKUP($A1826,'BTC-Web'!$A$2:$H$10000,2,0),"")</f>
        <v>1038.4499510000001</v>
      </c>
      <c r="C1826">
        <f>VLOOKUP(A1826,H_SPBTFDUE!$B$2:$C$5828,2,0)</f>
        <v>6.5326085576146573</v>
      </c>
      <c r="D1826" s="2">
        <f>D1825*(1-D$1+IF(AND(WEEKDAY($A1826)&lt;&gt;1,WEEKDAY($A1826)&lt;&gt;7),-VLOOKUP($A1826,ETF_OP_Fee!$G$5:$H$14,2,1),0))^($A1826-$A1825)*(1+2*(C1826/C1825-1))+IFERROR(VLOOKUP(A1826,BITXeom!$C$9:$D$100,2,0),0)</f>
        <v>1.2360737555839465</v>
      </c>
      <c r="F1826" s="2">
        <f>F1825*(1-F$1+IF(AND(WEEKDAY($A1826)&lt;&gt;1,WEEKDAY($A1826)&lt;&gt;7),-VLOOKUP($A1826,ETF_OP_Fee!$I$5:$J$14,2,1),0))^($A1826-$A1825)*(1+1*(B1826/B1825-1))</f>
        <v>0.70515292835815779</v>
      </c>
      <c r="G1826" s="9" t="str">
        <f>IFERROR(VLOOKUP(A1826,'BITO-IV'!$A$1:$J$10000,4,0),"")</f>
        <v/>
      </c>
      <c r="I1826">
        <f>ROW()</f>
        <v>1826</v>
      </c>
      <c r="J1826" t="str">
        <f t="shared" si="29"/>
        <v/>
      </c>
      <c r="K1826" t="str">
        <f t="shared" si="28"/>
        <v/>
      </c>
      <c r="M1826" t="str">
        <f t="shared" si="30"/>
        <v/>
      </c>
      <c r="N1826">
        <f>VLOOKUP(A1826,Tbills!$B$4:$C$10000,2,1)</f>
        <v>0.75999956043954864</v>
      </c>
    </row>
    <row r="1827" spans="1:14">
      <c r="A1827" s="1">
        <v>42821</v>
      </c>
      <c r="B1827">
        <f>IFERROR(VLOOKUP($A1827,'BTC-Web'!$A$2:$H$10000,2,0),"")</f>
        <v>972.05499299999997</v>
      </c>
      <c r="C1827">
        <f>VLOOKUP(A1827,H_SPBTFDUE!$B$2:$C$5828,2,0)</f>
        <v>7.2861750826430702</v>
      </c>
      <c r="D1827" s="2">
        <f>D1826*(1-D$1+IF(AND(WEEKDAY($A1827)&lt;&gt;1,WEEKDAY($A1827)&lt;&gt;7),-VLOOKUP($A1827,ETF_OP_Fee!$G$5:$H$14,2,1),0))^($A1827-$A1826)*(1+2*(C1827/C1826-1))+IFERROR(VLOOKUP(A1827,BITXeom!$C$9:$D$100,2,0),0)</f>
        <v>1.5207035391436805</v>
      </c>
      <c r="F1827" s="2">
        <f>F1826*(1-F$1+IF(AND(WEEKDAY($A1827)&lt;&gt;1,WEEKDAY($A1827)&lt;&gt;7),-VLOOKUP($A1827,ETF_OP_Fee!$I$5:$J$14,2,1),0))^($A1827-$A1826)*(1+1*(B1827/B1826-1))</f>
        <v>0.66001631020813911</v>
      </c>
      <c r="G1827" s="9" t="str">
        <f>IFERROR(VLOOKUP(A1827,'BITO-IV'!$A$1:$J$10000,4,0),"")</f>
        <v/>
      </c>
      <c r="I1827">
        <f>ROW()</f>
        <v>1827</v>
      </c>
      <c r="J1827" t="str">
        <f t="shared" si="29"/>
        <v/>
      </c>
      <c r="K1827" t="str">
        <f t="shared" si="28"/>
        <v/>
      </c>
      <c r="M1827" t="str">
        <f t="shared" si="30"/>
        <v/>
      </c>
      <c r="N1827">
        <f>VLOOKUP(A1827,Tbills!$B$4:$C$10000,2,1)</f>
        <v>0.75999956043954864</v>
      </c>
    </row>
    <row r="1828" spans="1:14">
      <c r="A1828" s="1">
        <v>42822</v>
      </c>
      <c r="B1828">
        <f>IFERROR(VLOOKUP($A1828,'BTC-Web'!$A$2:$H$10000,2,0),"")</f>
        <v>1044.579956</v>
      </c>
      <c r="C1828">
        <f>VLOOKUP(A1828,H_SPBTFDUE!$B$2:$C$5828,2,0)</f>
        <v>7.2949914753203879</v>
      </c>
      <c r="D1828" s="2">
        <f>D1827*(1-D$1+IF(AND(WEEKDAY($A1828)&lt;&gt;1,WEEKDAY($A1828)&lt;&gt;7),-VLOOKUP($A1828,ETF_OP_Fee!$G$5:$H$14,2,1),0))^($A1828-$A1827)*(1+2*(C1828/C1827-1))+IFERROR(VLOOKUP(A1828,BITXeom!$C$9:$D$100,2,0),0)</f>
        <v>1.5242020190193906</v>
      </c>
      <c r="F1828" s="2">
        <f>F1827*(1-F$1+IF(AND(WEEKDAY($A1828)&lt;&gt;1,WEEKDAY($A1828)&lt;&gt;7),-VLOOKUP($A1828,ETF_OP_Fee!$I$5:$J$14,2,1),0))^($A1828-$A1827)*(1+1*(B1828/B1827-1))</f>
        <v>0.70924162616046893</v>
      </c>
      <c r="G1828" s="9" t="str">
        <f>IFERROR(VLOOKUP(A1828,'BITO-IV'!$A$1:$J$10000,4,0),"")</f>
        <v/>
      </c>
      <c r="I1828">
        <f>ROW()</f>
        <v>1828</v>
      </c>
      <c r="J1828" t="str">
        <f t="shared" si="29"/>
        <v/>
      </c>
      <c r="K1828" t="str">
        <f t="shared" si="28"/>
        <v/>
      </c>
      <c r="M1828" t="str">
        <f t="shared" si="30"/>
        <v/>
      </c>
      <c r="N1828">
        <f>VLOOKUP(A1828,Tbills!$B$4:$C$10000,2,1)</f>
        <v>0.75999956043954864</v>
      </c>
    </row>
    <row r="1829" spans="1:14">
      <c r="A1829" s="1">
        <v>42823</v>
      </c>
      <c r="B1829">
        <f>IFERROR(VLOOKUP($A1829,'BTC-Web'!$A$2:$H$10000,2,0),"")</f>
        <v>1046.079956</v>
      </c>
      <c r="C1829">
        <f>VLOOKUP(A1829,H_SPBTFDUE!$B$2:$C$5828,2,0)</f>
        <v>7.2441720421276381</v>
      </c>
      <c r="D1829" s="2">
        <f>D1828*(1-D$1+IF(AND(WEEKDAY($A1829)&lt;&gt;1,WEEKDAY($A1829)&lt;&gt;7),-VLOOKUP($A1829,ETF_OP_Fee!$G$5:$H$14,2,1),0))^($A1829-$A1828)*(1+2*(C1829/C1828-1))+IFERROR(VLOOKUP(A1829,BITXeom!$C$9:$D$100,2,0),0)</f>
        <v>1.5027866617862864</v>
      </c>
      <c r="F1829" s="2">
        <f>F1828*(1-F$1+IF(AND(WEEKDAY($A1829)&lt;&gt;1,WEEKDAY($A1829)&lt;&gt;7),-VLOOKUP($A1829,ETF_OP_Fee!$I$5:$J$14,2,1),0))^($A1829-$A1828)*(1+1*(B1829/B1828-1))</f>
        <v>0.71024159949606158</v>
      </c>
      <c r="G1829" s="9" t="str">
        <f>IFERROR(VLOOKUP(A1829,'BITO-IV'!$A$1:$J$10000,4,0),"")</f>
        <v/>
      </c>
      <c r="I1829">
        <f>ROW()</f>
        <v>1829</v>
      </c>
      <c r="J1829" t="str">
        <f t="shared" si="29"/>
        <v/>
      </c>
      <c r="K1829" t="str">
        <f t="shared" si="28"/>
        <v/>
      </c>
      <c r="M1829" t="str">
        <f t="shared" si="30"/>
        <v/>
      </c>
      <c r="N1829">
        <f>VLOOKUP(A1829,Tbills!$B$4:$C$10000,2,1)</f>
        <v>0.75999956043954864</v>
      </c>
    </row>
    <row r="1830" spans="1:14">
      <c r="A1830" s="1">
        <v>42824</v>
      </c>
      <c r="B1830">
        <f>IFERROR(VLOOKUP($A1830,'BTC-Web'!$A$2:$H$10000,2,0),"")</f>
        <v>1042.209961</v>
      </c>
      <c r="C1830">
        <f>VLOOKUP(A1830,H_SPBTFDUE!$B$2:$C$5828,2,0)</f>
        <v>7.1490624675772523</v>
      </c>
      <c r="D1830" s="2">
        <f>D1829*(1-D$1+IF(AND(WEEKDAY($A1830)&lt;&gt;1,WEEKDAY($A1830)&lt;&gt;7),-VLOOKUP($A1830,ETF_OP_Fee!$G$5:$H$14,2,1),0))^($A1830-$A1829)*(1+2*(C1830/C1829-1))+IFERROR(VLOOKUP(A1830,BITXeom!$C$9:$D$100,2,0),0)</f>
        <v>1.4631517447850009</v>
      </c>
      <c r="F1830" s="2">
        <f>F1829*(1-F$1+IF(AND(WEEKDAY($A1830)&lt;&gt;1,WEEKDAY($A1830)&lt;&gt;7),-VLOOKUP($A1830,ETF_OP_Fee!$I$5:$J$14,2,1),0))^($A1830-$A1829)*(1+1*(B1830/B1829-1))</f>
        <v>0.70759562827215816</v>
      </c>
      <c r="G1830" s="9" t="str">
        <f>IFERROR(VLOOKUP(A1830,'BITO-IV'!$A$1:$J$10000,4,0),"")</f>
        <v/>
      </c>
      <c r="I1830">
        <f>ROW()</f>
        <v>1830</v>
      </c>
      <c r="J1830" t="str">
        <f t="shared" si="29"/>
        <v/>
      </c>
      <c r="K1830" t="str">
        <f t="shared" si="28"/>
        <v/>
      </c>
      <c r="M1830" t="str">
        <f t="shared" si="30"/>
        <v/>
      </c>
      <c r="N1830">
        <f>VLOOKUP(A1830,Tbills!$B$4:$C$10000,2,1)</f>
        <v>0.78000131868129174</v>
      </c>
    </row>
    <row r="1831" spans="1:14">
      <c r="A1831" s="1">
        <v>42825</v>
      </c>
      <c r="B1831">
        <f>IFERROR(VLOOKUP($A1831,'BTC-Web'!$A$2:$H$10000,2,0),"")</f>
        <v>1026.6400149999999</v>
      </c>
      <c r="C1831">
        <f>VLOOKUP(A1831,H_SPBTFDUE!$B$2:$C$5828,2,0)</f>
        <v>7.4642102940376835</v>
      </c>
      <c r="D1831" s="2">
        <f>D1830*(1-D$1+IF(AND(WEEKDAY($A1831)&lt;&gt;1,WEEKDAY($A1831)&lt;&gt;7),-VLOOKUP($A1831,ETF_OP_Fee!$G$5:$H$14,2,1),0))^($A1831-$A1830)*(1+2*(C1831/C1830-1))+IFERROR(VLOOKUP(A1831,BITXeom!$C$9:$D$100,2,0),0)</f>
        <v>1.5919604743339446</v>
      </c>
      <c r="F1831" s="2">
        <f>F1830*(1-F$1+IF(AND(WEEKDAY($A1831)&lt;&gt;1,WEEKDAY($A1831)&lt;&gt;7),-VLOOKUP($A1831,ETF_OP_Fee!$I$5:$J$14,2,1),0))^($A1831-$A1830)*(1+1*(B1831/B1830-1))</f>
        <v>0.69700646329265514</v>
      </c>
      <c r="G1831" s="9" t="str">
        <f>IFERROR(VLOOKUP(A1831,'BITO-IV'!$A$1:$J$10000,4,0),"")</f>
        <v/>
      </c>
      <c r="I1831">
        <f>ROW()</f>
        <v>1831</v>
      </c>
      <c r="J1831" t="str">
        <f t="shared" si="29"/>
        <v/>
      </c>
      <c r="K1831" t="str">
        <f t="shared" si="28"/>
        <v/>
      </c>
      <c r="M1831" t="str">
        <f t="shared" si="30"/>
        <v/>
      </c>
      <c r="N1831">
        <f>VLOOKUP(A1831,Tbills!$B$4:$C$10000,2,1)</f>
        <v>0.78000131868129174</v>
      </c>
    </row>
    <row r="1832" spans="1:14">
      <c r="A1832" s="1">
        <v>42828</v>
      </c>
      <c r="B1832">
        <f>IFERROR(VLOOKUP($A1832,'BTC-Web'!$A$2:$H$10000,2,0),"")</f>
        <v>1102.9499510000001</v>
      </c>
      <c r="C1832">
        <f>VLOOKUP(A1832,H_SPBTFDUE!$B$2:$C$5828,2,0)</f>
        <v>7.9649574884913346</v>
      </c>
      <c r="D1832" s="2">
        <f>D1831*(1-D$1+IF(AND(WEEKDAY($A1832)&lt;&gt;1,WEEKDAY($A1832)&lt;&gt;7),-VLOOKUP($A1832,ETF_OP_Fee!$G$5:$H$14,2,1),0))^($A1832-$A1831)*(1+2*(C1832/C1831-1))+IFERROR(VLOOKUP(A1832,BITXeom!$C$9:$D$100,2,0),0)</f>
        <v>1.8049128806766541</v>
      </c>
      <c r="F1832" s="2">
        <f>F1831*(1-F$1+IF(AND(WEEKDAY($A1832)&lt;&gt;1,WEEKDAY($A1832)&lt;&gt;7),-VLOOKUP($A1832,ETF_OP_Fee!$I$5:$J$14,2,1),0))^($A1832-$A1831)*(1+1*(B1832/B1831-1))</f>
        <v>0.74875633926907581</v>
      </c>
      <c r="G1832" s="9" t="str">
        <f>IFERROR(VLOOKUP(A1832,'BITO-IV'!$A$1:$J$10000,4,0),"")</f>
        <v/>
      </c>
      <c r="I1832">
        <f>ROW()</f>
        <v>1832</v>
      </c>
      <c r="J1832" t="str">
        <f t="shared" si="29"/>
        <v/>
      </c>
      <c r="K1832" t="str">
        <f t="shared" ref="K1832:K1895" si="31">IF($A1832&gt;=$J$2,F1832*K$4,"")</f>
        <v/>
      </c>
      <c r="M1832" t="str">
        <f t="shared" si="30"/>
        <v/>
      </c>
      <c r="N1832">
        <f>VLOOKUP(A1832,Tbills!$B$4:$C$10000,2,1)</f>
        <v>0.78000131868129174</v>
      </c>
    </row>
    <row r="1833" spans="1:14">
      <c r="A1833" s="1">
        <v>42829</v>
      </c>
      <c r="B1833">
        <f>IFERROR(VLOOKUP($A1833,'BTC-Web'!$A$2:$H$10000,2,0),"")</f>
        <v>1145.5200199999999</v>
      </c>
      <c r="C1833">
        <f>VLOOKUP(A1833,H_SPBTFDUE!$B$2:$C$5828,2,0)</f>
        <v>7.8905493119096217</v>
      </c>
      <c r="D1833" s="2">
        <f>D1832*(1-D$1+IF(AND(WEEKDAY($A1833)&lt;&gt;1,WEEKDAY($A1833)&lt;&gt;7),-VLOOKUP($A1833,ETF_OP_Fee!$G$5:$H$14,2,1),0))^($A1833-$A1832)*(1+2*(C1833/C1832-1))+IFERROR(VLOOKUP(A1833,BITXeom!$C$9:$D$100,2,0),0)</f>
        <v>1.7709790081656596</v>
      </c>
      <c r="F1833" s="2">
        <f>F1832*(1-F$1+IF(AND(WEEKDAY($A1833)&lt;&gt;1,WEEKDAY($A1833)&lt;&gt;7),-VLOOKUP($A1833,ETF_OP_Fee!$I$5:$J$14,2,1),0))^($A1833-$A1832)*(1+1*(B1833/B1832-1))</f>
        <v>0.77763551452008894</v>
      </c>
      <c r="G1833" s="9" t="str">
        <f>IFERROR(VLOOKUP(A1833,'BITO-IV'!$A$1:$J$10000,4,0),"")</f>
        <v/>
      </c>
      <c r="I1833">
        <f>ROW()</f>
        <v>1833</v>
      </c>
      <c r="J1833" t="str">
        <f t="shared" ref="J1833:J1896" si="32">IF($A1833&gt;=$J$2,B1833*J$4,"")</f>
        <v/>
      </c>
      <c r="K1833" t="str">
        <f t="shared" si="31"/>
        <v/>
      </c>
      <c r="M1833" t="str">
        <f t="shared" ref="M1833:M1896" si="33">IF($A1833&gt;=$J$2,D1833*M$4,"")</f>
        <v/>
      </c>
      <c r="N1833">
        <f>VLOOKUP(A1833,Tbills!$B$4:$C$10000,2,1)</f>
        <v>0.78000131868129174</v>
      </c>
    </row>
    <row r="1834" spans="1:14">
      <c r="A1834" s="1">
        <v>42830</v>
      </c>
      <c r="B1834">
        <f>IFERROR(VLOOKUP($A1834,'BTC-Web'!$A$2:$H$10000,2,0),"")</f>
        <v>1134.1400149999999</v>
      </c>
      <c r="C1834">
        <f>VLOOKUP(A1834,H_SPBTFDUE!$B$2:$C$5828,2,0)</f>
        <v>7.830710207372535</v>
      </c>
      <c r="D1834" s="2">
        <f>D1833*(1-D$1+IF(AND(WEEKDAY($A1834)&lt;&gt;1,WEEKDAY($A1834)&lt;&gt;7),-VLOOKUP($A1834,ETF_OP_Fee!$G$5:$H$14,2,1),0))^($A1834-$A1833)*(1+2*(C1834/C1833-1))+IFERROR(VLOOKUP(A1834,BITXeom!$C$9:$D$100,2,0),0)</f>
        <v>1.7439102044309189</v>
      </c>
      <c r="F1834" s="2">
        <f>F1833*(1-F$1+IF(AND(WEEKDAY($A1834)&lt;&gt;1,WEEKDAY($A1834)&lt;&gt;7),-VLOOKUP($A1834,ETF_OP_Fee!$I$5:$J$14,2,1),0))^($A1834-$A1833)*(1+1*(B1834/B1833-1))</f>
        <v>0.769890166828331</v>
      </c>
      <c r="G1834" s="9" t="str">
        <f>IFERROR(VLOOKUP(A1834,'BITO-IV'!$A$1:$J$10000,4,0),"")</f>
        <v/>
      </c>
      <c r="I1834">
        <f>ROW()</f>
        <v>1834</v>
      </c>
      <c r="J1834" t="str">
        <f t="shared" si="32"/>
        <v/>
      </c>
      <c r="K1834" t="str">
        <f t="shared" si="31"/>
        <v/>
      </c>
      <c r="M1834" t="str">
        <f t="shared" si="33"/>
        <v/>
      </c>
      <c r="N1834">
        <f>VLOOKUP(A1834,Tbills!$B$4:$C$10000,2,1)</f>
        <v>0.78000131868129174</v>
      </c>
    </row>
    <row r="1835" spans="1:14">
      <c r="A1835" s="1">
        <v>42831</v>
      </c>
      <c r="B1835">
        <f>IFERROR(VLOOKUP($A1835,'BTC-Web'!$A$2:$H$10000,2,0),"")</f>
        <v>1125.8100589999999</v>
      </c>
      <c r="C1835">
        <f>VLOOKUP(A1835,H_SPBTFDUE!$B$2:$C$5828,2,0)</f>
        <v>8.2329515913359561</v>
      </c>
      <c r="D1835" s="2">
        <f>D1834*(1-D$1+IF(AND(WEEKDAY($A1835)&lt;&gt;1,WEEKDAY($A1835)&lt;&gt;7),-VLOOKUP($A1835,ETF_OP_Fee!$G$5:$H$14,2,1),0))^($A1835-$A1834)*(1+2*(C1835/C1834-1))+IFERROR(VLOOKUP(A1835,BITXeom!$C$9:$D$100,2,0),0)</f>
        <v>1.922840463410606</v>
      </c>
      <c r="F1835" s="2">
        <f>F1834*(1-F$1+IF(AND(WEEKDAY($A1835)&lt;&gt;1,WEEKDAY($A1835)&lt;&gt;7),-VLOOKUP($A1835,ETF_OP_Fee!$I$5:$J$14,2,1),0))^($A1835-$A1834)*(1+1*(B1835/B1834-1))</f>
        <v>0.76421563777687318</v>
      </c>
      <c r="G1835" s="9" t="str">
        <f>IFERROR(VLOOKUP(A1835,'BITO-IV'!$A$1:$J$10000,4,0),"")</f>
        <v/>
      </c>
      <c r="I1835">
        <f>ROW()</f>
        <v>1835</v>
      </c>
      <c r="J1835" t="str">
        <f t="shared" si="32"/>
        <v/>
      </c>
      <c r="K1835" t="str">
        <f t="shared" si="31"/>
        <v/>
      </c>
      <c r="M1835" t="str">
        <f t="shared" si="33"/>
        <v/>
      </c>
      <c r="N1835">
        <f>VLOOKUP(A1835,Tbills!$B$4:$C$10000,2,1)</f>
        <v>0.78999824175821731</v>
      </c>
    </row>
    <row r="1836" spans="1:14">
      <c r="A1836" s="1">
        <v>42832</v>
      </c>
      <c r="B1836">
        <f>IFERROR(VLOOKUP($A1836,'BTC-Web'!$A$2:$H$10000,2,0),"")</f>
        <v>1178.9399410000001</v>
      </c>
      <c r="C1836">
        <f>VLOOKUP(A1836,H_SPBTFDUE!$B$2:$C$5828,2,0)</f>
        <v>8.1918130181637991</v>
      </c>
      <c r="D1836" s="2">
        <f>D1835*(1-D$1+IF(AND(WEEKDAY($A1836)&lt;&gt;1,WEEKDAY($A1836)&lt;&gt;7),-VLOOKUP($A1836,ETF_OP_Fee!$G$5:$H$14,2,1),0))^($A1836-$A1835)*(1+2*(C1836/C1835-1))+IFERROR(VLOOKUP(A1836,BITXeom!$C$9:$D$100,2,0),0)</f>
        <v>1.9033974196174774</v>
      </c>
      <c r="F1836" s="2">
        <f>F1835*(1-F$1+IF(AND(WEEKDAY($A1836)&lt;&gt;1,WEEKDAY($A1836)&lt;&gt;7),-VLOOKUP($A1836,ETF_OP_Fee!$I$5:$J$14,2,1),0))^($A1836-$A1835)*(1+1*(B1836/B1835-1))</f>
        <v>0.80026011666251962</v>
      </c>
      <c r="G1836" s="9" t="str">
        <f>IFERROR(VLOOKUP(A1836,'BITO-IV'!$A$1:$J$10000,4,0),"")</f>
        <v/>
      </c>
      <c r="I1836">
        <f>ROW()</f>
        <v>1836</v>
      </c>
      <c r="J1836" t="str">
        <f t="shared" si="32"/>
        <v/>
      </c>
      <c r="K1836" t="str">
        <f t="shared" si="31"/>
        <v/>
      </c>
      <c r="M1836" t="str">
        <f t="shared" si="33"/>
        <v/>
      </c>
      <c r="N1836">
        <f>VLOOKUP(A1836,Tbills!$B$4:$C$10000,2,1)</f>
        <v>0.78999824175821731</v>
      </c>
    </row>
    <row r="1837" spans="1:14">
      <c r="A1837" s="1">
        <v>42835</v>
      </c>
      <c r="B1837">
        <f>IFERROR(VLOOKUP($A1837,'BTC-Web'!$A$2:$H$10000,2,0),"")</f>
        <v>1187.3000489999999</v>
      </c>
      <c r="C1837">
        <f>VLOOKUP(A1837,H_SPBTFDUE!$B$2:$C$5828,2,0)</f>
        <v>8.2621210714673907</v>
      </c>
      <c r="D1837" s="2">
        <f>D1836*(1-D$1+IF(AND(WEEKDAY($A1837)&lt;&gt;1,WEEKDAY($A1837)&lt;&gt;7),-VLOOKUP($A1837,ETF_OP_Fee!$G$5:$H$14,2,1),0))^($A1837-$A1836)*(1+2*(C1837/C1836-1))+IFERROR(VLOOKUP(A1837,BITXeom!$C$9:$D$100,2,0),0)</f>
        <v>1.9353779523332715</v>
      </c>
      <c r="F1837" s="2">
        <f>F1836*(1-F$1+IF(AND(WEEKDAY($A1837)&lt;&gt;1,WEEKDAY($A1837)&lt;&gt;7),-VLOOKUP($A1837,ETF_OP_Fee!$I$5:$J$14,2,1),0))^($A1837-$A1836)*(1+1*(B1837/B1836-1))</f>
        <v>0.8058719998446201</v>
      </c>
      <c r="G1837" s="9" t="str">
        <f>IFERROR(VLOOKUP(A1837,'BITO-IV'!$A$1:$J$10000,4,0),"")</f>
        <v/>
      </c>
      <c r="I1837">
        <f>ROW()</f>
        <v>1837</v>
      </c>
      <c r="J1837" t="str">
        <f t="shared" si="32"/>
        <v/>
      </c>
      <c r="K1837" t="str">
        <f t="shared" si="31"/>
        <v/>
      </c>
      <c r="M1837" t="str">
        <f t="shared" si="33"/>
        <v/>
      </c>
      <c r="N1837">
        <f>VLOOKUP(A1837,Tbills!$B$4:$C$10000,2,1)</f>
        <v>0.78999824175821731</v>
      </c>
    </row>
    <row r="1838" spans="1:14">
      <c r="A1838" s="1">
        <v>42836</v>
      </c>
      <c r="B1838">
        <f>IFERROR(VLOOKUP($A1838,'BTC-Web'!$A$2:$H$10000,2,0),"")</f>
        <v>1187.459961</v>
      </c>
      <c r="C1838">
        <f>VLOOKUP(A1838,H_SPBTFDUE!$B$2:$C$5828,2,0)</f>
        <v>8.385655893198436</v>
      </c>
      <c r="D1838" s="2">
        <f>D1837*(1-D$1+IF(AND(WEEKDAY($A1838)&lt;&gt;1,WEEKDAY($A1838)&lt;&gt;7),-VLOOKUP($A1838,ETF_OP_Fee!$G$5:$H$14,2,1),0))^($A1838-$A1837)*(1+2*(C1838/C1837-1))+IFERROR(VLOOKUP(A1838,BITXeom!$C$9:$D$100,2,0),0)</f>
        <v>1.9930157492463685</v>
      </c>
      <c r="F1838" s="2">
        <f>F1837*(1-F$1+IF(AND(WEEKDAY($A1838)&lt;&gt;1,WEEKDAY($A1838)&lt;&gt;7),-VLOOKUP($A1838,ETF_OP_Fee!$I$5:$J$14,2,1),0))^($A1838-$A1837)*(1+1*(B1838/B1837-1))</f>
        <v>0.80595956147379821</v>
      </c>
      <c r="G1838" s="9" t="str">
        <f>IFERROR(VLOOKUP(A1838,'BITO-IV'!$A$1:$J$10000,4,0),"")</f>
        <v/>
      </c>
      <c r="I1838">
        <f>ROW()</f>
        <v>1838</v>
      </c>
      <c r="J1838" t="str">
        <f t="shared" si="32"/>
        <v/>
      </c>
      <c r="K1838" t="str">
        <f t="shared" si="31"/>
        <v/>
      </c>
      <c r="M1838" t="str">
        <f t="shared" si="33"/>
        <v/>
      </c>
      <c r="N1838">
        <f>VLOOKUP(A1838,Tbills!$B$4:$C$10000,2,1)</f>
        <v>0.78999824175821731</v>
      </c>
    </row>
    <row r="1839" spans="1:14">
      <c r="A1839" s="1">
        <v>42837</v>
      </c>
      <c r="B1839">
        <f>IFERROR(VLOOKUP($A1839,'BTC-Web'!$A$2:$H$10000,2,0),"")</f>
        <v>1204.8100589999999</v>
      </c>
      <c r="C1839">
        <f>VLOOKUP(A1839,H_SPBTFDUE!$B$2:$C$5828,2,0)</f>
        <v>8.3524470865810336</v>
      </c>
      <c r="D1839" s="2">
        <f>D1838*(1-D$1+IF(AND(WEEKDAY($A1839)&lt;&gt;1,WEEKDAY($A1839)&lt;&gt;7),-VLOOKUP($A1839,ETF_OP_Fee!$G$5:$H$14,2,1),0))^($A1839-$A1838)*(1+2*(C1839/C1838-1))+IFERROR(VLOOKUP(A1839,BITXeom!$C$9:$D$100,2,0),0)</f>
        <v>1.9769946570430539</v>
      </c>
      <c r="F1839" s="2">
        <f>F1838*(1-F$1+IF(AND(WEEKDAY($A1839)&lt;&gt;1,WEEKDAY($A1839)&lt;&gt;7),-VLOOKUP($A1839,ETF_OP_Fee!$I$5:$J$14,2,1),0))^($A1839-$A1838)*(1+1*(B1839/B1838-1))</f>
        <v>0.8177142348924149</v>
      </c>
      <c r="G1839" s="9" t="str">
        <f>IFERROR(VLOOKUP(A1839,'BITO-IV'!$A$1:$J$10000,4,0),"")</f>
        <v/>
      </c>
      <c r="I1839">
        <f>ROW()</f>
        <v>1839</v>
      </c>
      <c r="J1839" t="str">
        <f t="shared" si="32"/>
        <v/>
      </c>
      <c r="K1839" t="str">
        <f t="shared" si="31"/>
        <v/>
      </c>
      <c r="M1839" t="str">
        <f t="shared" si="33"/>
        <v/>
      </c>
      <c r="N1839">
        <f>VLOOKUP(A1839,Tbills!$B$4:$C$10000,2,1)</f>
        <v>0.78999824175821731</v>
      </c>
    </row>
    <row r="1840" spans="1:14">
      <c r="A1840" s="1">
        <v>42838</v>
      </c>
      <c r="B1840">
        <f>IFERROR(VLOOKUP($A1840,'BTC-Web'!$A$2:$H$10000,2,0),"")</f>
        <v>1201.0200199999999</v>
      </c>
      <c r="C1840">
        <f>VLOOKUP(A1840,H_SPBTFDUE!$B$2:$C$5828,2,0)</f>
        <v>8.1352007044694741</v>
      </c>
      <c r="D1840" s="2">
        <f>D1839*(1-D$1+IF(AND(WEEKDAY($A1840)&lt;&gt;1,WEEKDAY($A1840)&lt;&gt;7),-VLOOKUP($A1840,ETF_OP_Fee!$G$5:$H$14,2,1),0))^($A1840-$A1839)*(1+2*(C1840/C1839-1))+IFERROR(VLOOKUP(A1840,BITXeom!$C$9:$D$100,2,0),0)</f>
        <v>1.8739284000793743</v>
      </c>
      <c r="F1840" s="2">
        <f>F1839*(1-F$1+IF(AND(WEEKDAY($A1840)&lt;&gt;1,WEEKDAY($A1840)&lt;&gt;7),-VLOOKUP($A1840,ETF_OP_Fee!$I$5:$J$14,2,1),0))^($A1840-$A1839)*(1+1*(B1840/B1839-1))</f>
        <v>0.81512068905114454</v>
      </c>
      <c r="G1840" s="9" t="str">
        <f>IFERROR(VLOOKUP(A1840,'BITO-IV'!$A$1:$J$10000,4,0),"")</f>
        <v/>
      </c>
      <c r="I1840">
        <f>ROW()</f>
        <v>1840</v>
      </c>
      <c r="J1840" t="str">
        <f t="shared" si="32"/>
        <v/>
      </c>
      <c r="K1840" t="str">
        <f t="shared" si="31"/>
        <v/>
      </c>
      <c r="M1840" t="str">
        <f t="shared" si="33"/>
        <v/>
      </c>
      <c r="N1840">
        <f>VLOOKUP(A1840,Tbills!$B$4:$C$10000,2,1)</f>
        <v>0.825001318681296</v>
      </c>
    </row>
    <row r="1841" spans="1:14">
      <c r="A1841" s="1">
        <v>42842</v>
      </c>
      <c r="B1841">
        <f>IFERROR(VLOOKUP($A1841,'BTC-Web'!$A$2:$H$10000,2,0),"")</f>
        <v>1183.25</v>
      </c>
      <c r="C1841">
        <f>VLOOKUP(A1841,H_SPBTFDUE!$B$2:$C$5828,2,0)</f>
        <v>8.305671064186992</v>
      </c>
      <c r="D1841" s="2">
        <f>D1840*(1-D$1+IF(AND(WEEKDAY($A1841)&lt;&gt;1,WEEKDAY($A1841)&lt;&gt;7),-VLOOKUP($A1841,ETF_OP_Fee!$G$5:$H$14,2,1),0))^($A1841-$A1840)*(1+2*(C1841/C1840-1))+IFERROR(VLOOKUP(A1841,BITXeom!$C$9:$D$100,2,0),0)</f>
        <v>1.9515328656892423</v>
      </c>
      <c r="F1841" s="2">
        <f>F1840*(1-F$1+IF(AND(WEEKDAY($A1841)&lt;&gt;1,WEEKDAY($A1841)&lt;&gt;7),-VLOOKUP($A1841,ETF_OP_Fee!$I$5:$J$14,2,1),0))^($A1841-$A1840)*(1+1*(B1841/B1840-1))</f>
        <v>0.80297674506746974</v>
      </c>
      <c r="G1841" s="9" t="str">
        <f>IFERROR(VLOOKUP(A1841,'BITO-IV'!$A$1:$J$10000,4,0),"")</f>
        <v/>
      </c>
      <c r="I1841">
        <f>ROW()</f>
        <v>1841</v>
      </c>
      <c r="J1841" t="str">
        <f t="shared" si="32"/>
        <v/>
      </c>
      <c r="K1841" t="str">
        <f t="shared" si="31"/>
        <v/>
      </c>
      <c r="M1841" t="str">
        <f t="shared" si="33"/>
        <v/>
      </c>
      <c r="N1841">
        <f>VLOOKUP(A1841,Tbills!$B$4:$C$10000,2,1)</f>
        <v>0.825001318681296</v>
      </c>
    </row>
    <row r="1842" spans="1:14">
      <c r="A1842" s="1">
        <v>42843</v>
      </c>
      <c r="B1842">
        <f>IFERROR(VLOOKUP($A1842,'BTC-Web'!$A$2:$H$10000,2,0),"")</f>
        <v>1193.7700199999999</v>
      </c>
      <c r="C1842">
        <f>VLOOKUP(A1842,H_SPBTFDUE!$B$2:$C$5828,2,0)</f>
        <v>8.428311872543528</v>
      </c>
      <c r="D1842" s="2">
        <f>D1841*(1-D$1+IF(AND(WEEKDAY($A1842)&lt;&gt;1,WEEKDAY($A1842)&lt;&gt;7),-VLOOKUP($A1842,ETF_OP_Fee!$G$5:$H$14,2,1),0))^($A1842-$A1841)*(1+2*(C1842/C1841-1))+IFERROR(VLOOKUP(A1842,BITXeom!$C$9:$D$100,2,0),0)</f>
        <v>2.0089257425059523</v>
      </c>
      <c r="F1842" s="2">
        <f>F1841*(1-F$1+IF(AND(WEEKDAY($A1842)&lt;&gt;1,WEEKDAY($A1842)&lt;&gt;7),-VLOOKUP($A1842,ETF_OP_Fee!$I$5:$J$14,2,1),0))^($A1842-$A1841)*(1+1*(B1842/B1841-1))</f>
        <v>0.81009475254414343</v>
      </c>
      <c r="G1842" s="9" t="str">
        <f>IFERROR(VLOOKUP(A1842,'BITO-IV'!$A$1:$J$10000,4,0),"")</f>
        <v/>
      </c>
      <c r="I1842">
        <f>ROW()</f>
        <v>1842</v>
      </c>
      <c r="J1842" t="str">
        <f t="shared" si="32"/>
        <v/>
      </c>
      <c r="K1842" t="str">
        <f t="shared" si="31"/>
        <v/>
      </c>
      <c r="M1842" t="str">
        <f t="shared" si="33"/>
        <v/>
      </c>
      <c r="N1842">
        <f>VLOOKUP(A1842,Tbills!$B$4:$C$10000,2,1)</f>
        <v>0.825001318681296</v>
      </c>
    </row>
    <row r="1843" spans="1:14">
      <c r="A1843" s="1">
        <v>42844</v>
      </c>
      <c r="B1843">
        <f>IFERROR(VLOOKUP($A1843,'BTC-Web'!$A$2:$H$10000,2,0),"")</f>
        <v>1212.130005</v>
      </c>
      <c r="C1843">
        <f>VLOOKUP(A1843,H_SPBTFDUE!$B$2:$C$5828,2,0)</f>
        <v>8.4177889811247457</v>
      </c>
      <c r="D1843" s="2">
        <f>D1842*(1-D$1+IF(AND(WEEKDAY($A1843)&lt;&gt;1,WEEKDAY($A1843)&lt;&gt;7),-VLOOKUP($A1843,ETF_OP_Fee!$G$5:$H$14,2,1),0))^($A1843-$A1842)*(1+2*(C1843/C1842-1))+IFERROR(VLOOKUP(A1843,BITXeom!$C$9:$D$100,2,0),0)</f>
        <v>2.003670564181403</v>
      </c>
      <c r="F1843" s="2">
        <f>F1842*(1-F$1+IF(AND(WEEKDAY($A1843)&lt;&gt;1,WEEKDAY($A1843)&lt;&gt;7),-VLOOKUP($A1843,ETF_OP_Fee!$I$5:$J$14,2,1),0))^($A1843-$A1842)*(1+1*(B1843/B1842-1))</f>
        <v>0.82253246660128776</v>
      </c>
      <c r="G1843" s="9" t="str">
        <f>IFERROR(VLOOKUP(A1843,'BITO-IV'!$A$1:$J$10000,4,0),"")</f>
        <v/>
      </c>
      <c r="I1843">
        <f>ROW()</f>
        <v>1843</v>
      </c>
      <c r="J1843" t="str">
        <f t="shared" si="32"/>
        <v/>
      </c>
      <c r="K1843" t="str">
        <f t="shared" si="31"/>
        <v/>
      </c>
      <c r="M1843" t="str">
        <f t="shared" si="33"/>
        <v/>
      </c>
      <c r="N1843">
        <f>VLOOKUP(A1843,Tbills!$B$4:$C$10000,2,1)</f>
        <v>0.825001318681296</v>
      </c>
    </row>
    <row r="1844" spans="1:14">
      <c r="A1844" s="1">
        <v>42845</v>
      </c>
      <c r="B1844">
        <f>IFERROR(VLOOKUP($A1844,'BTC-Web'!$A$2:$H$10000,2,0),"")</f>
        <v>1211.079956</v>
      </c>
      <c r="C1844">
        <f>VLOOKUP(A1844,H_SPBTFDUE!$B$2:$C$5828,2,0)</f>
        <v>8.5475537992893678</v>
      </c>
      <c r="D1844" s="2">
        <f>D1843*(1-D$1+IF(AND(WEEKDAY($A1844)&lt;&gt;1,WEEKDAY($A1844)&lt;&gt;7),-VLOOKUP($A1844,ETF_OP_Fee!$G$5:$H$14,2,1),0))^($A1844-$A1843)*(1+2*(C1844/C1843-1))+IFERROR(VLOOKUP(A1844,BITXeom!$C$9:$D$100,2,0),0)</f>
        <v>2.0651997621363805</v>
      </c>
      <c r="F1844" s="2">
        <f>F1843*(1-F$1+IF(AND(WEEKDAY($A1844)&lt;&gt;1,WEEKDAY($A1844)&lt;&gt;7),-VLOOKUP($A1844,ETF_OP_Fee!$I$5:$J$14,2,1),0))^($A1844-$A1843)*(1+1*(B1844/B1843-1))</f>
        <v>0.82179852993659486</v>
      </c>
      <c r="G1844" s="9" t="str">
        <f>IFERROR(VLOOKUP(A1844,'BITO-IV'!$A$1:$J$10000,4,0),"")</f>
        <v/>
      </c>
      <c r="I1844">
        <f>ROW()</f>
        <v>1844</v>
      </c>
      <c r="J1844" t="str">
        <f t="shared" si="32"/>
        <v/>
      </c>
      <c r="K1844" t="str">
        <f t="shared" si="31"/>
        <v/>
      </c>
      <c r="M1844" t="str">
        <f t="shared" si="33"/>
        <v/>
      </c>
      <c r="N1844">
        <f>VLOOKUP(A1844,Tbills!$B$4:$C$10000,2,1)</f>
        <v>0.82000087912088815</v>
      </c>
    </row>
    <row r="1845" spans="1:14">
      <c r="A1845" s="1">
        <v>42846</v>
      </c>
      <c r="B1845">
        <f>IFERROR(VLOOKUP($A1845,'BTC-Web'!$A$2:$H$10000,2,0),"")</f>
        <v>1229.420044</v>
      </c>
      <c r="C1845">
        <f>VLOOKUP(A1845,H_SPBTFDUE!$B$2:$C$5828,2,0)</f>
        <v>8.4977280661612671</v>
      </c>
      <c r="D1845" s="2">
        <f>D1844*(1-D$1+IF(AND(WEEKDAY($A1845)&lt;&gt;1,WEEKDAY($A1845)&lt;&gt;7),-VLOOKUP($A1845,ETF_OP_Fee!$G$5:$H$14,2,1),0))^($A1845-$A1844)*(1+2*(C1845/C1844-1))+IFERROR(VLOOKUP(A1845,BITXeom!$C$9:$D$100,2,0),0)</f>
        <v>2.0408794194604787</v>
      </c>
      <c r="F1845" s="2">
        <f>F1844*(1-F$1+IF(AND(WEEKDAY($A1845)&lt;&gt;1,WEEKDAY($A1845)&lt;&gt;7),-VLOOKUP($A1845,ETF_OP_Fee!$I$5:$J$14,2,1),0))^($A1845-$A1844)*(1+1*(B1845/B1844-1))</f>
        <v>0.83422178975287331</v>
      </c>
      <c r="G1845" s="9" t="str">
        <f>IFERROR(VLOOKUP(A1845,'BITO-IV'!$A$1:$J$10000,4,0),"")</f>
        <v/>
      </c>
      <c r="I1845">
        <f>ROW()</f>
        <v>1845</v>
      </c>
      <c r="J1845" t="str">
        <f t="shared" si="32"/>
        <v/>
      </c>
      <c r="K1845" t="str">
        <f t="shared" si="31"/>
        <v/>
      </c>
      <c r="M1845" t="str">
        <f t="shared" si="33"/>
        <v/>
      </c>
      <c r="N1845">
        <f>VLOOKUP(A1845,Tbills!$B$4:$C$10000,2,1)</f>
        <v>0.82000087912088815</v>
      </c>
    </row>
    <row r="1846" spans="1:14">
      <c r="A1846" s="1">
        <v>42849</v>
      </c>
      <c r="B1846">
        <f>IFERROR(VLOOKUP($A1846,'BTC-Web'!$A$2:$H$10000,2,0),"")</f>
        <v>1209.630005</v>
      </c>
      <c r="C1846">
        <f>VLOOKUP(A1846,H_SPBTFDUE!$B$2:$C$5828,2,0)</f>
        <v>8.6921946534212662</v>
      </c>
      <c r="D1846" s="2">
        <f>D1845*(1-D$1+IF(AND(WEEKDAY($A1846)&lt;&gt;1,WEEKDAY($A1846)&lt;&gt;7),-VLOOKUP($A1846,ETF_OP_Fee!$G$5:$H$14,2,1),0))^($A1846-$A1845)*(1+2*(C1846/C1845-1))+IFERROR(VLOOKUP(A1846,BITXeom!$C$9:$D$100,2,0),0)</f>
        <v>2.1335255974752956</v>
      </c>
      <c r="F1846" s="2">
        <f>F1845*(1-F$1+IF(AND(WEEKDAY($A1846)&lt;&gt;1,WEEKDAY($A1846)&lt;&gt;7),-VLOOKUP($A1846,ETF_OP_Fee!$I$5:$J$14,2,1),0))^($A1846-$A1845)*(1+1*(B1846/B1845-1))</f>
        <v>0.82072919013163992</v>
      </c>
      <c r="G1846" s="9" t="str">
        <f>IFERROR(VLOOKUP(A1846,'BITO-IV'!$A$1:$J$10000,4,0),"")</f>
        <v/>
      </c>
      <c r="I1846">
        <f>ROW()</f>
        <v>1846</v>
      </c>
      <c r="J1846" t="str">
        <f t="shared" si="32"/>
        <v/>
      </c>
      <c r="K1846" t="str">
        <f t="shared" si="31"/>
        <v/>
      </c>
      <c r="M1846" t="str">
        <f t="shared" si="33"/>
        <v/>
      </c>
      <c r="N1846">
        <f>VLOOKUP(A1846,Tbills!$B$4:$C$10000,2,1)</f>
        <v>0.82000087912088815</v>
      </c>
    </row>
    <row r="1847" spans="1:14">
      <c r="A1847" s="1">
        <v>42850</v>
      </c>
      <c r="B1847">
        <f>IFERROR(VLOOKUP($A1847,'BTC-Web'!$A$2:$H$10000,2,0),"")</f>
        <v>1250.4499510000001</v>
      </c>
      <c r="C1847">
        <f>VLOOKUP(A1847,H_SPBTFDUE!$B$2:$C$5828,2,0)</f>
        <v>8.7978996595463972</v>
      </c>
      <c r="D1847" s="2">
        <f>D1846*(1-D$1+IF(AND(WEEKDAY($A1847)&lt;&gt;1,WEEKDAY($A1847)&lt;&gt;7),-VLOOKUP($A1847,ETF_OP_Fee!$G$5:$H$14,2,1),0))^($A1847-$A1846)*(1+2*(C1847/C1846-1))+IFERROR(VLOOKUP(A1847,BITXeom!$C$9:$D$100,2,0),0)</f>
        <v>2.1851563737733315</v>
      </c>
      <c r="F1847" s="2">
        <f>F1846*(1-F$1+IF(AND(WEEKDAY($A1847)&lt;&gt;1,WEEKDAY($A1847)&lt;&gt;7),-VLOOKUP($A1847,ETF_OP_Fee!$I$5:$J$14,2,1),0))^($A1847-$A1846)*(1+1*(B1847/B1846-1))</f>
        <v>0.84840328027985057</v>
      </c>
      <c r="G1847" s="9" t="str">
        <f>IFERROR(VLOOKUP(A1847,'BITO-IV'!$A$1:$J$10000,4,0),"")</f>
        <v/>
      </c>
      <c r="I1847">
        <f>ROW()</f>
        <v>1847</v>
      </c>
      <c r="J1847" t="str">
        <f t="shared" si="32"/>
        <v/>
      </c>
      <c r="K1847" t="str">
        <f t="shared" si="31"/>
        <v/>
      </c>
      <c r="M1847" t="str">
        <f t="shared" si="33"/>
        <v/>
      </c>
      <c r="N1847">
        <f>VLOOKUP(A1847,Tbills!$B$4:$C$10000,2,1)</f>
        <v>0.82000087912088815</v>
      </c>
    </row>
    <row r="1848" spans="1:14">
      <c r="A1848" s="1">
        <v>42851</v>
      </c>
      <c r="B1848">
        <f>IFERROR(VLOOKUP($A1848,'BTC-Web'!$A$2:$H$10000,2,0),"")</f>
        <v>1265.98999</v>
      </c>
      <c r="C1848">
        <f>VLOOKUP(A1848,H_SPBTFDUE!$B$2:$C$5828,2,0)</f>
        <v>8.9053195768728308</v>
      </c>
      <c r="D1848" s="2">
        <f>D1847*(1-D$1+IF(AND(WEEKDAY($A1848)&lt;&gt;1,WEEKDAY($A1848)&lt;&gt;7),-VLOOKUP($A1848,ETF_OP_Fee!$G$5:$H$14,2,1),0))^($A1848-$A1847)*(1+2*(C1848/C1847-1))+IFERROR(VLOOKUP(A1848,BITXeom!$C$9:$D$100,2,0),0)</f>
        <v>2.2382498994715894</v>
      </c>
      <c r="F1848" s="2">
        <f>F1847*(1-F$1+IF(AND(WEEKDAY($A1848)&lt;&gt;1,WEEKDAY($A1848)&lt;&gt;7),-VLOOKUP($A1848,ETF_OP_Fee!$I$5:$J$14,2,1),0))^($A1848-$A1847)*(1+1*(B1848/B1847-1))</f>
        <v>0.85892450490352323</v>
      </c>
      <c r="G1848" s="9" t="str">
        <f>IFERROR(VLOOKUP(A1848,'BITO-IV'!$A$1:$J$10000,4,0),"")</f>
        <v/>
      </c>
      <c r="I1848">
        <f>ROW()</f>
        <v>1848</v>
      </c>
      <c r="J1848" t="str">
        <f t="shared" si="32"/>
        <v/>
      </c>
      <c r="K1848" t="str">
        <f t="shared" si="31"/>
        <v/>
      </c>
      <c r="M1848" t="str">
        <f t="shared" si="33"/>
        <v/>
      </c>
      <c r="N1848">
        <f>VLOOKUP(A1848,Tbills!$B$4:$C$10000,2,1)</f>
        <v>0.82000087912088815</v>
      </c>
    </row>
    <row r="1849" spans="1:14">
      <c r="A1849" s="1">
        <v>42852</v>
      </c>
      <c r="B1849">
        <f>IFERROR(VLOOKUP($A1849,'BTC-Web'!$A$2:$H$10000,2,0),"")</f>
        <v>1281.880005</v>
      </c>
      <c r="C1849">
        <f>VLOOKUP(A1849,H_SPBTFDUE!$B$2:$C$5828,2,0)</f>
        <v>9.1591132110534499</v>
      </c>
      <c r="D1849" s="2">
        <f>D1848*(1-D$1+IF(AND(WEEKDAY($A1849)&lt;&gt;1,WEEKDAY($A1849)&lt;&gt;7),-VLOOKUP($A1849,ETF_OP_Fee!$G$5:$H$14,2,1),0))^($A1849-$A1848)*(1+2*(C1849/C1848-1))+IFERROR(VLOOKUP(A1849,BITXeom!$C$9:$D$100,2,0),0)</f>
        <v>2.3655441808935351</v>
      </c>
      <c r="F1849" s="2">
        <f>F1848*(1-F$1+IF(AND(WEEKDAY($A1849)&lt;&gt;1,WEEKDAY($A1849)&lt;&gt;7),-VLOOKUP($A1849,ETF_OP_Fee!$I$5:$J$14,2,1),0))^($A1849-$A1848)*(1+1*(B1849/B1848-1))</f>
        <v>0.86968262006799701</v>
      </c>
      <c r="G1849" s="9" t="str">
        <f>IFERROR(VLOOKUP(A1849,'BITO-IV'!$A$1:$J$10000,4,0),"")</f>
        <v/>
      </c>
      <c r="I1849">
        <f>ROW()</f>
        <v>1849</v>
      </c>
      <c r="J1849" t="str">
        <f t="shared" si="32"/>
        <v/>
      </c>
      <c r="K1849" t="str">
        <f t="shared" si="31"/>
        <v/>
      </c>
      <c r="M1849" t="str">
        <f t="shared" si="33"/>
        <v/>
      </c>
      <c r="N1849">
        <f>VLOOKUP(A1849,Tbills!$B$4:$C$10000,2,1)</f>
        <v>0.82000087912088815</v>
      </c>
    </row>
    <row r="1850" spans="1:14">
      <c r="A1850" s="1">
        <v>42853</v>
      </c>
      <c r="B1850">
        <f>IFERROR(VLOOKUP($A1850,'BTC-Web'!$A$2:$H$10000,2,0),"")</f>
        <v>1317.73999</v>
      </c>
      <c r="C1850">
        <f>VLOOKUP(A1850,H_SPBTFDUE!$B$2:$C$5828,2,0)</f>
        <v>9.1494211285066953</v>
      </c>
      <c r="D1850" s="2">
        <f>D1849*(1-D$1+IF(AND(WEEKDAY($A1850)&lt;&gt;1,WEEKDAY($A1850)&lt;&gt;7),-VLOOKUP($A1850,ETF_OP_Fee!$G$5:$H$14,2,1),0))^($A1850-$A1849)*(1+2*(C1850/C1849-1))+IFERROR(VLOOKUP(A1850,BITXeom!$C$9:$D$100,2,0),0)</f>
        <v>2.3602564658553207</v>
      </c>
      <c r="F1850" s="2">
        <f>F1849*(1-F$1+IF(AND(WEEKDAY($A1850)&lt;&gt;1,WEEKDAY($A1850)&lt;&gt;7),-VLOOKUP($A1850,ETF_OP_Fee!$I$5:$J$14,2,1),0))^($A1850-$A1849)*(1+1*(B1850/B1849-1))</f>
        <v>0.89398830998159273</v>
      </c>
      <c r="G1850" s="9" t="str">
        <f>IFERROR(VLOOKUP(A1850,'BITO-IV'!$A$1:$J$10000,4,0),"")</f>
        <v/>
      </c>
      <c r="I1850">
        <f>ROW()</f>
        <v>1850</v>
      </c>
      <c r="J1850" t="str">
        <f t="shared" si="32"/>
        <v/>
      </c>
      <c r="K1850" t="str">
        <f t="shared" si="31"/>
        <v/>
      </c>
      <c r="M1850" t="str">
        <f t="shared" si="33"/>
        <v/>
      </c>
      <c r="N1850">
        <f>VLOOKUP(A1850,Tbills!$B$4:$C$10000,2,1)</f>
        <v>0.82000087912088815</v>
      </c>
    </row>
    <row r="1851" spans="1:14">
      <c r="A1851" s="1">
        <v>42856</v>
      </c>
      <c r="B1851">
        <f>IFERROR(VLOOKUP($A1851,'BTC-Web'!$A$2:$H$10000,2,0),"")</f>
        <v>1348.3000489999999</v>
      </c>
      <c r="C1851">
        <f>VLOOKUP(A1851,H_SPBTFDUE!$B$2:$C$5828,2,0)</f>
        <v>9.8789932631101358</v>
      </c>
      <c r="D1851" s="2">
        <f>D1850*(1-D$1+IF(AND(WEEKDAY($A1851)&lt;&gt;1,WEEKDAY($A1851)&lt;&gt;7),-VLOOKUP($A1851,ETF_OP_Fee!$G$5:$H$14,2,1),0))^($A1851-$A1850)*(1+2*(C1851/C1850-1))+IFERROR(VLOOKUP(A1851,BITXeom!$C$9:$D$100,2,0),0)</f>
        <v>2.7356904346115707</v>
      </c>
      <c r="F1851" s="2">
        <f>F1850*(1-F$1+IF(AND(WEEKDAY($A1851)&lt;&gt;1,WEEKDAY($A1851)&lt;&gt;7),-VLOOKUP($A1851,ETF_OP_Fee!$I$5:$J$14,2,1),0))^($A1851-$A1850)*(1+1*(B1851/B1850-1))</f>
        <v>0.9146496093683546</v>
      </c>
      <c r="G1851" s="9" t="str">
        <f>IFERROR(VLOOKUP(A1851,'BITO-IV'!$A$1:$J$10000,4,0),"")</f>
        <v/>
      </c>
      <c r="I1851">
        <f>ROW()</f>
        <v>1851</v>
      </c>
      <c r="J1851" t="str">
        <f t="shared" si="32"/>
        <v/>
      </c>
      <c r="K1851" t="str">
        <f t="shared" si="31"/>
        <v/>
      </c>
      <c r="M1851" t="str">
        <f t="shared" si="33"/>
        <v/>
      </c>
      <c r="N1851">
        <f>VLOOKUP(A1851,Tbills!$B$4:$C$10000,2,1)</f>
        <v>0.82000087912088815</v>
      </c>
    </row>
    <row r="1852" spans="1:14">
      <c r="A1852" s="1">
        <v>42857</v>
      </c>
      <c r="B1852">
        <f>IFERROR(VLOOKUP($A1852,'BTC-Web'!$A$2:$H$10000,2,0),"")</f>
        <v>1421.030029</v>
      </c>
      <c r="C1852">
        <f>VLOOKUP(A1852,H_SPBTFDUE!$B$2:$C$5828,2,0)</f>
        <v>10.094864684436958</v>
      </c>
      <c r="D1852" s="2">
        <f>D1851*(1-D$1+IF(AND(WEEKDAY($A1852)&lt;&gt;1,WEEKDAY($A1852)&lt;&gt;7),-VLOOKUP($A1852,ETF_OP_Fee!$G$5:$H$14,2,1),0))^($A1852-$A1851)*(1+2*(C1852/C1851-1))+IFERROR(VLOOKUP(A1852,BITXeom!$C$9:$D$100,2,0),0)</f>
        <v>2.8549083629425729</v>
      </c>
      <c r="F1852" s="2">
        <f>F1851*(1-F$1+IF(AND(WEEKDAY($A1852)&lt;&gt;1,WEEKDAY($A1852)&lt;&gt;7),-VLOOKUP($A1852,ETF_OP_Fee!$I$5:$J$14,2,1),0))^($A1852-$A1851)*(1+1*(B1852/B1851-1))</f>
        <v>0.96396253409728039</v>
      </c>
      <c r="G1852" s="9" t="str">
        <f>IFERROR(VLOOKUP(A1852,'BITO-IV'!$A$1:$J$10000,4,0),"")</f>
        <v/>
      </c>
      <c r="I1852">
        <f>ROW()</f>
        <v>1852</v>
      </c>
      <c r="J1852" t="str">
        <f t="shared" si="32"/>
        <v/>
      </c>
      <c r="K1852" t="str">
        <f t="shared" si="31"/>
        <v/>
      </c>
      <c r="M1852" t="str">
        <f t="shared" si="33"/>
        <v/>
      </c>
      <c r="N1852">
        <f>VLOOKUP(A1852,Tbills!$B$4:$C$10000,2,1)</f>
        <v>0.82000087912088815</v>
      </c>
    </row>
    <row r="1853" spans="1:14">
      <c r="A1853" s="1">
        <v>42858</v>
      </c>
      <c r="B1853">
        <f>IFERROR(VLOOKUP($A1853,'BTC-Web'!$A$2:$H$10000,2,0),"")</f>
        <v>1453.780029</v>
      </c>
      <c r="C1853">
        <f>VLOOKUP(A1853,H_SPBTFDUE!$B$2:$C$5828,2,0)</f>
        <v>10.352727728350489</v>
      </c>
      <c r="D1853" s="2">
        <f>D1852*(1-D$1+IF(AND(WEEKDAY($A1853)&lt;&gt;1,WEEKDAY($A1853)&lt;&gt;7),-VLOOKUP($A1853,ETF_OP_Fee!$G$5:$H$14,2,1),0))^($A1853-$A1852)*(1+2*(C1853/C1852-1))+IFERROR(VLOOKUP(A1853,BITXeom!$C$9:$D$100,2,0),0)</f>
        <v>3.0004021950115836</v>
      </c>
      <c r="F1853" s="2">
        <f>F1852*(1-F$1+IF(AND(WEEKDAY($A1853)&lt;&gt;1,WEEKDAY($A1853)&lt;&gt;7),-VLOOKUP($A1853,ETF_OP_Fee!$I$5:$J$14,2,1),0))^($A1853-$A1852)*(1+1*(B1853/B1852-1))</f>
        <v>0.98615298597192791</v>
      </c>
      <c r="G1853" s="9" t="str">
        <f>IFERROR(VLOOKUP(A1853,'BITO-IV'!$A$1:$J$10000,4,0),"")</f>
        <v/>
      </c>
      <c r="I1853">
        <f>ROW()</f>
        <v>1853</v>
      </c>
      <c r="J1853" t="str">
        <f t="shared" si="32"/>
        <v/>
      </c>
      <c r="K1853" t="str">
        <f t="shared" si="31"/>
        <v/>
      </c>
      <c r="M1853" t="str">
        <f t="shared" si="33"/>
        <v/>
      </c>
      <c r="N1853">
        <f>VLOOKUP(A1853,Tbills!$B$4:$C$10000,2,1)</f>
        <v>0.82000087912088815</v>
      </c>
    </row>
    <row r="1854" spans="1:14">
      <c r="A1854" s="1">
        <v>42859</v>
      </c>
      <c r="B1854">
        <f>IFERROR(VLOOKUP($A1854,'BTC-Web'!$A$2:$H$10000,2,0),"")</f>
        <v>1490.719971</v>
      </c>
      <c r="C1854">
        <f>VLOOKUP(A1854,H_SPBTFDUE!$B$2:$C$5828,2,0)</f>
        <v>10.682166238209891</v>
      </c>
      <c r="D1854" s="2">
        <f>D1853*(1-D$1+IF(AND(WEEKDAY($A1854)&lt;&gt;1,WEEKDAY($A1854)&lt;&gt;7),-VLOOKUP($A1854,ETF_OP_Fee!$G$5:$H$14,2,1),0))^($A1854-$A1853)*(1+2*(C1854/C1853-1))+IFERROR(VLOOKUP(A1854,BITXeom!$C$9:$D$100,2,0),0)</f>
        <v>3.1909759794625714</v>
      </c>
      <c r="F1854" s="2">
        <f>F1853*(1-F$1+IF(AND(WEEKDAY($A1854)&lt;&gt;1,WEEKDAY($A1854)&lt;&gt;7),-VLOOKUP($A1854,ETF_OP_Fee!$I$5:$J$14,2,1),0))^($A1854-$A1853)*(1+1*(B1854/B1853-1))</f>
        <v>1.011184401369164</v>
      </c>
      <c r="G1854" s="9" t="str">
        <f>IFERROR(VLOOKUP(A1854,'BITO-IV'!$A$1:$J$10000,4,0),"")</f>
        <v/>
      </c>
      <c r="I1854">
        <f>ROW()</f>
        <v>1854</v>
      </c>
      <c r="J1854" t="str">
        <f t="shared" si="32"/>
        <v/>
      </c>
      <c r="K1854" t="str">
        <f t="shared" si="31"/>
        <v/>
      </c>
      <c r="M1854" t="str">
        <f t="shared" si="33"/>
        <v/>
      </c>
      <c r="N1854">
        <f>VLOOKUP(A1854,Tbills!$B$4:$C$10000,2,1)</f>
        <v>0.8449991208790929</v>
      </c>
    </row>
    <row r="1855" spans="1:14">
      <c r="A1855" s="1">
        <v>42860</v>
      </c>
      <c r="B1855">
        <f>IFERROR(VLOOKUP($A1855,'BTC-Web'!$A$2:$H$10000,2,0),"")</f>
        <v>1540.869995</v>
      </c>
      <c r="C1855">
        <f>VLOOKUP(A1855,H_SPBTFDUE!$B$2:$C$5828,2,0)</f>
        <v>10.804512285140211</v>
      </c>
      <c r="D1855" s="2">
        <f>D1854*(1-D$1+IF(AND(WEEKDAY($A1855)&lt;&gt;1,WEEKDAY($A1855)&lt;&gt;7),-VLOOKUP($A1855,ETF_OP_Fee!$G$5:$H$14,2,1),0))^($A1855-$A1854)*(1+2*(C1855/C1854-1))+IFERROR(VLOOKUP(A1855,BITXeom!$C$9:$D$100,2,0),0)</f>
        <v>3.2636813796171857</v>
      </c>
      <c r="F1855" s="2">
        <f>F1854*(1-F$1+IF(AND(WEEKDAY($A1855)&lt;&gt;1,WEEKDAY($A1855)&lt;&gt;7),-VLOOKUP($A1855,ETF_OP_Fee!$I$5:$J$14,2,1),0))^($A1855-$A1854)*(1+1*(B1855/B1854-1))</f>
        <v>1.0451749358751419</v>
      </c>
      <c r="G1855" s="9" t="str">
        <f>IFERROR(VLOOKUP(A1855,'BITO-IV'!$A$1:$J$10000,4,0),"")</f>
        <v/>
      </c>
      <c r="I1855">
        <f>ROW()</f>
        <v>1855</v>
      </c>
      <c r="J1855" t="str">
        <f t="shared" si="32"/>
        <v/>
      </c>
      <c r="K1855" t="str">
        <f t="shared" si="31"/>
        <v/>
      </c>
      <c r="M1855" t="str">
        <f t="shared" si="33"/>
        <v/>
      </c>
      <c r="N1855">
        <f>VLOOKUP(A1855,Tbills!$B$4:$C$10000,2,1)</f>
        <v>0.8449991208790929</v>
      </c>
    </row>
    <row r="1856" spans="1:14">
      <c r="A1856" s="1">
        <v>42863</v>
      </c>
      <c r="B1856">
        <f>IFERROR(VLOOKUP($A1856,'BTC-Web'!$A$2:$H$10000,2,0),"")</f>
        <v>1596.920044</v>
      </c>
      <c r="C1856">
        <f>VLOOKUP(A1856,H_SPBTFDUE!$B$2:$C$5828,2,0)</f>
        <v>11.969600330278862</v>
      </c>
      <c r="D1856" s="2">
        <f>D1855*(1-D$1+IF(AND(WEEKDAY($A1856)&lt;&gt;1,WEEKDAY($A1856)&lt;&gt;7),-VLOOKUP($A1856,ETF_OP_Fee!$G$5:$H$14,2,1),0))^($A1856-$A1855)*(1+2*(C1856/C1855-1))+IFERROR(VLOOKUP(A1856,BITXeom!$C$9:$D$100,2,0),0)</f>
        <v>3.9661311863447568</v>
      </c>
      <c r="F1856" s="2">
        <f>F1855*(1-F$1+IF(AND(WEEKDAY($A1856)&lt;&gt;1,WEEKDAY($A1856)&lt;&gt;7),-VLOOKUP($A1856,ETF_OP_Fee!$I$5:$J$14,2,1),0))^($A1856-$A1855)*(1+1*(B1856/B1855-1))</f>
        <v>1.0831092106842888</v>
      </c>
      <c r="G1856" s="9" t="str">
        <f>IFERROR(VLOOKUP(A1856,'BITO-IV'!$A$1:$J$10000,4,0),"")</f>
        <v/>
      </c>
      <c r="I1856">
        <f>ROW()</f>
        <v>1856</v>
      </c>
      <c r="J1856" t="str">
        <f t="shared" si="32"/>
        <v/>
      </c>
      <c r="K1856" t="str">
        <f t="shared" si="31"/>
        <v/>
      </c>
      <c r="M1856" t="str">
        <f t="shared" si="33"/>
        <v/>
      </c>
      <c r="N1856">
        <f>VLOOKUP(A1856,Tbills!$B$4:$C$10000,2,1)</f>
        <v>0.8449991208790929</v>
      </c>
    </row>
    <row r="1857" spans="1:14">
      <c r="A1857" s="1">
        <v>42864</v>
      </c>
      <c r="B1857">
        <f>IFERROR(VLOOKUP($A1857,'BTC-Web'!$A$2:$H$10000,2,0),"")</f>
        <v>1723.8900149999999</v>
      </c>
      <c r="C1857">
        <f>VLOOKUP(A1857,H_SPBTFDUE!$B$2:$C$5828,2,0)</f>
        <v>12.190615468026131</v>
      </c>
      <c r="D1857" s="2">
        <f>D1856*(1-D$1+IF(AND(WEEKDAY($A1857)&lt;&gt;1,WEEKDAY($A1857)&lt;&gt;7),-VLOOKUP($A1857,ETF_OP_Fee!$G$5:$H$14,2,1),0))^($A1857-$A1856)*(1+2*(C1857/C1856-1))+IFERROR(VLOOKUP(A1857,BITXeom!$C$9:$D$100,2,0),0)</f>
        <v>4.1121079386139856</v>
      </c>
      <c r="F1857" s="2">
        <f>F1856*(1-F$1+IF(AND(WEEKDAY($A1857)&lt;&gt;1,WEEKDAY($A1857)&lt;&gt;7),-VLOOKUP($A1857,ETF_OP_Fee!$I$5:$J$14,2,1),0))^($A1857-$A1856)*(1+1*(B1857/B1856-1))</f>
        <v>1.1691960177488303</v>
      </c>
      <c r="G1857" s="9" t="str">
        <f>IFERROR(VLOOKUP(A1857,'BITO-IV'!$A$1:$J$10000,4,0),"")</f>
        <v/>
      </c>
      <c r="I1857">
        <f>ROW()</f>
        <v>1857</v>
      </c>
      <c r="J1857" t="str">
        <f t="shared" si="32"/>
        <v/>
      </c>
      <c r="K1857" t="str">
        <f t="shared" si="31"/>
        <v/>
      </c>
      <c r="M1857" t="str">
        <f t="shared" si="33"/>
        <v/>
      </c>
      <c r="N1857">
        <f>VLOOKUP(A1857,Tbills!$B$4:$C$10000,2,1)</f>
        <v>0.8449991208790929</v>
      </c>
    </row>
    <row r="1858" spans="1:14">
      <c r="A1858" s="1">
        <v>42865</v>
      </c>
      <c r="B1858">
        <f>IFERROR(VLOOKUP($A1858,'BTC-Web'!$A$2:$H$10000,2,0),"")</f>
        <v>1756.5200199999999</v>
      </c>
      <c r="C1858">
        <f>VLOOKUP(A1858,H_SPBTFDUE!$B$2:$C$5828,2,0)</f>
        <v>12.409915790212336</v>
      </c>
      <c r="D1858" s="2">
        <f>D1857*(1-D$1+IF(AND(WEEKDAY($A1858)&lt;&gt;1,WEEKDAY($A1858)&lt;&gt;7),-VLOOKUP($A1858,ETF_OP_Fee!$G$5:$H$14,2,1),0))^($A1858-$A1857)*(1+2*(C1858/C1857-1))+IFERROR(VLOOKUP(A1858,BITXeom!$C$9:$D$100,2,0),0)</f>
        <v>4.2595479064113402</v>
      </c>
      <c r="F1858" s="2">
        <f>F1857*(1-F$1+IF(AND(WEEKDAY($A1858)&lt;&gt;1,WEEKDAY($A1858)&lt;&gt;7),-VLOOKUP($A1858,ETF_OP_Fee!$I$5:$J$14,2,1),0))^($A1858-$A1857)*(1+1*(B1858/B1857-1))</f>
        <v>1.1912956985207512</v>
      </c>
      <c r="G1858" s="9" t="str">
        <f>IFERROR(VLOOKUP(A1858,'BITO-IV'!$A$1:$J$10000,4,0),"")</f>
        <v/>
      </c>
      <c r="I1858">
        <f>ROW()</f>
        <v>1858</v>
      </c>
      <c r="J1858" t="str">
        <f t="shared" si="32"/>
        <v/>
      </c>
      <c r="K1858" t="str">
        <f t="shared" si="31"/>
        <v/>
      </c>
      <c r="M1858" t="str">
        <f t="shared" si="33"/>
        <v/>
      </c>
      <c r="N1858">
        <f>VLOOKUP(A1858,Tbills!$B$4:$C$10000,2,1)</f>
        <v>0.8449991208790929</v>
      </c>
    </row>
    <row r="1859" spans="1:14">
      <c r="A1859" s="1">
        <v>42866</v>
      </c>
      <c r="B1859">
        <f>IFERROR(VLOOKUP($A1859,'BTC-Web'!$A$2:$H$10000,2,0),"")</f>
        <v>1780.369995</v>
      </c>
      <c r="C1859">
        <f>VLOOKUP(A1859,H_SPBTFDUE!$B$2:$C$5828,2,0)</f>
        <v>12.835197673189446</v>
      </c>
      <c r="D1859" s="2">
        <f>D1858*(1-D$1+IF(AND(WEEKDAY($A1859)&lt;&gt;1,WEEKDAY($A1859)&lt;&gt;7),-VLOOKUP($A1859,ETF_OP_Fee!$G$5:$H$14,2,1),0))^($A1859-$A1858)*(1+2*(C1859/C1858-1))+IFERROR(VLOOKUP(A1859,BITXeom!$C$9:$D$100,2,0),0)</f>
        <v>4.5509508100922922</v>
      </c>
      <c r="F1859" s="2">
        <f>F1858*(1-F$1+IF(AND(WEEKDAY($A1859)&lt;&gt;1,WEEKDAY($A1859)&lt;&gt;7),-VLOOKUP($A1859,ETF_OP_Fee!$I$5:$J$14,2,1),0))^($A1859-$A1858)*(1+1*(B1859/B1858-1))</f>
        <v>1.2074396476766225</v>
      </c>
      <c r="G1859" s="9" t="str">
        <f>IFERROR(VLOOKUP(A1859,'BITO-IV'!$A$1:$J$10000,4,0),"")</f>
        <v/>
      </c>
      <c r="I1859">
        <f>ROW()</f>
        <v>1859</v>
      </c>
      <c r="J1859" t="str">
        <f t="shared" si="32"/>
        <v/>
      </c>
      <c r="K1859" t="str">
        <f t="shared" si="31"/>
        <v/>
      </c>
      <c r="M1859" t="str">
        <f t="shared" si="33"/>
        <v/>
      </c>
      <c r="N1859">
        <f>VLOOKUP(A1859,Tbills!$B$4:$C$10000,2,1)</f>
        <v>0.90000000000002478</v>
      </c>
    </row>
    <row r="1860" spans="1:14">
      <c r="A1860" s="1">
        <v>42867</v>
      </c>
      <c r="B1860">
        <f>IFERROR(VLOOKUP($A1860,'BTC-Web'!$A$2:$H$10000,2,0),"")</f>
        <v>1845.76001</v>
      </c>
      <c r="C1860">
        <f>VLOOKUP(A1860,H_SPBTFDUE!$B$2:$C$5828,2,0)</f>
        <v>11.970529415238095</v>
      </c>
      <c r="D1860" s="2">
        <f>D1859*(1-D$1+IF(AND(WEEKDAY($A1860)&lt;&gt;1,WEEKDAY($A1860)&lt;&gt;7),-VLOOKUP($A1860,ETF_OP_Fee!$G$5:$H$14,2,1),0))^($A1860-$A1859)*(1+2*(C1860/C1859-1))+IFERROR(VLOOKUP(A1860,BITXeom!$C$9:$D$100,2,0),0)</f>
        <v>3.9373140633669919</v>
      </c>
      <c r="F1860" s="2">
        <f>F1859*(1-F$1+IF(AND(WEEKDAY($A1860)&lt;&gt;1,WEEKDAY($A1860)&lt;&gt;7),-VLOOKUP($A1860,ETF_OP_Fee!$I$5:$J$14,2,1),0))^($A1860-$A1859)*(1+1*(B1860/B1859-1))</f>
        <v>1.251754307605057</v>
      </c>
      <c r="G1860" s="9" t="str">
        <f>IFERROR(VLOOKUP(A1860,'BITO-IV'!$A$1:$J$10000,4,0),"")</f>
        <v/>
      </c>
      <c r="I1860">
        <f>ROW()</f>
        <v>1860</v>
      </c>
      <c r="J1860" t="str">
        <f t="shared" si="32"/>
        <v/>
      </c>
      <c r="K1860" t="str">
        <f t="shared" si="31"/>
        <v/>
      </c>
      <c r="M1860" t="str">
        <f t="shared" si="33"/>
        <v/>
      </c>
      <c r="N1860">
        <f>VLOOKUP(A1860,Tbills!$B$4:$C$10000,2,1)</f>
        <v>0.90000000000002478</v>
      </c>
    </row>
    <row r="1861" spans="1:14">
      <c r="A1861" s="1">
        <v>42870</v>
      </c>
      <c r="B1861">
        <f>IFERROR(VLOOKUP($A1861,'BTC-Web'!$A$2:$H$10000,2,0),"")</f>
        <v>1808.4399410000001</v>
      </c>
      <c r="C1861">
        <f>VLOOKUP(A1861,H_SPBTFDUE!$B$2:$C$5828,2,0)</f>
        <v>12.067732040452526</v>
      </c>
      <c r="D1861" s="2">
        <f>D1860*(1-D$1+IF(AND(WEEKDAY($A1861)&lt;&gt;1,WEEKDAY($A1861)&lt;&gt;7),-VLOOKUP($A1861,ETF_OP_Fee!$G$5:$H$14,2,1),0))^($A1861-$A1860)*(1+2*(C1861/C1860-1))+IFERROR(VLOOKUP(A1861,BITXeom!$C$9:$D$100,2,0),0)</f>
        <v>3.9998268949538049</v>
      </c>
      <c r="F1861" s="2">
        <f>F1860*(1-F$1+IF(AND(WEEKDAY($A1861)&lt;&gt;1,WEEKDAY($A1861)&lt;&gt;7),-VLOOKUP($A1861,ETF_OP_Fee!$I$5:$J$14,2,1),0))^($A1861-$A1860)*(1+1*(B1861/B1860-1))</f>
        <v>1.2263488872418191</v>
      </c>
      <c r="G1861" s="9" t="str">
        <f>IFERROR(VLOOKUP(A1861,'BITO-IV'!$A$1:$J$10000,4,0),"")</f>
        <v/>
      </c>
      <c r="I1861">
        <f>ROW()</f>
        <v>1861</v>
      </c>
      <c r="J1861" t="str">
        <f t="shared" si="32"/>
        <v/>
      </c>
      <c r="K1861" t="str">
        <f t="shared" si="31"/>
        <v/>
      </c>
      <c r="M1861" t="str">
        <f t="shared" si="33"/>
        <v/>
      </c>
      <c r="N1861">
        <f>VLOOKUP(A1861,Tbills!$B$4:$C$10000,2,1)</f>
        <v>0.90000000000002478</v>
      </c>
    </row>
    <row r="1862" spans="1:14">
      <c r="A1862" s="1">
        <v>42871</v>
      </c>
      <c r="B1862">
        <f>IFERROR(VLOOKUP($A1862,'BTC-Web'!$A$2:$H$10000,2,0),"")</f>
        <v>1741.6999510000001</v>
      </c>
      <c r="C1862">
        <f>VLOOKUP(A1862,H_SPBTFDUE!$B$2:$C$5828,2,0)</f>
        <v>12.038780703124095</v>
      </c>
      <c r="D1862" s="2">
        <f>D1861*(1-D$1+IF(AND(WEEKDAY($A1862)&lt;&gt;1,WEEKDAY($A1862)&lt;&gt;7),-VLOOKUP($A1862,ETF_OP_Fee!$G$5:$H$14,2,1),0))^($A1862-$A1861)*(1+2*(C1862/C1861-1))+IFERROR(VLOOKUP(A1862,BITXeom!$C$9:$D$100,2,0),0)</f>
        <v>3.980160758802862</v>
      </c>
      <c r="F1862" s="2">
        <f>F1861*(1-F$1+IF(AND(WEEKDAY($A1862)&lt;&gt;1,WEEKDAY($A1862)&lt;&gt;7),-VLOOKUP($A1862,ETF_OP_Fee!$I$5:$J$14,2,1),0))^($A1862-$A1861)*(1+1*(B1862/B1861-1))</f>
        <v>1.181060070422645</v>
      </c>
      <c r="G1862" s="9" t="str">
        <f>IFERROR(VLOOKUP(A1862,'BITO-IV'!$A$1:$J$10000,4,0),"")</f>
        <v/>
      </c>
      <c r="I1862">
        <f>ROW()</f>
        <v>1862</v>
      </c>
      <c r="J1862" t="str">
        <f t="shared" si="32"/>
        <v/>
      </c>
      <c r="K1862" t="str">
        <f t="shared" si="31"/>
        <v/>
      </c>
      <c r="M1862" t="str">
        <f t="shared" si="33"/>
        <v/>
      </c>
      <c r="N1862">
        <f>VLOOKUP(A1862,Tbills!$B$4:$C$10000,2,1)</f>
        <v>0.90000000000002478</v>
      </c>
    </row>
    <row r="1863" spans="1:14">
      <c r="A1863" s="1">
        <v>42872</v>
      </c>
      <c r="B1863">
        <f>IFERROR(VLOOKUP($A1863,'BTC-Web'!$A$2:$H$10000,2,0),"")</f>
        <v>1726.7299800000001</v>
      </c>
      <c r="C1863">
        <f>VLOOKUP(A1863,H_SPBTFDUE!$B$2:$C$5828,2,0)</f>
        <v>12.763765532371997</v>
      </c>
      <c r="D1863" s="2">
        <f>D1862*(1-D$1+IF(AND(WEEKDAY($A1863)&lt;&gt;1,WEEKDAY($A1863)&lt;&gt;7),-VLOOKUP($A1863,ETF_OP_Fee!$G$5:$H$14,2,1),0))^($A1863-$A1862)*(1+2*(C1863/C1862-1))+IFERROR(VLOOKUP(A1863,BITXeom!$C$9:$D$100,2,0),0)</f>
        <v>4.4590060935255718</v>
      </c>
      <c r="F1863" s="2">
        <f>F1862*(1-F$1+IF(AND(WEEKDAY($A1863)&lt;&gt;1,WEEKDAY($A1863)&lt;&gt;7),-VLOOKUP($A1863,ETF_OP_Fee!$I$5:$J$14,2,1),0))^($A1863-$A1862)*(1+1*(B1863/B1862-1))</f>
        <v>1.1708783427753942</v>
      </c>
      <c r="G1863" s="9" t="str">
        <f>IFERROR(VLOOKUP(A1863,'BITO-IV'!$A$1:$J$10000,4,0),"")</f>
        <v/>
      </c>
      <c r="I1863">
        <f>ROW()</f>
        <v>1863</v>
      </c>
      <c r="J1863" t="str">
        <f t="shared" si="32"/>
        <v/>
      </c>
      <c r="K1863" t="str">
        <f t="shared" si="31"/>
        <v/>
      </c>
      <c r="M1863" t="str">
        <f t="shared" si="33"/>
        <v/>
      </c>
      <c r="N1863">
        <f>VLOOKUP(A1863,Tbills!$B$4:$C$10000,2,1)</f>
        <v>0.90000000000002478</v>
      </c>
    </row>
    <row r="1864" spans="1:14">
      <c r="A1864" s="1">
        <v>42873</v>
      </c>
      <c r="B1864">
        <f>IFERROR(VLOOKUP($A1864,'BTC-Web'!$A$2:$H$10000,2,0),"")</f>
        <v>1818.6999510000001</v>
      </c>
      <c r="C1864">
        <f>VLOOKUP(A1864,H_SPBTFDUE!$B$2:$C$5828,2,0)</f>
        <v>13.106326532659185</v>
      </c>
      <c r="D1864" s="2">
        <f>D1863*(1-D$1+IF(AND(WEEKDAY($A1864)&lt;&gt;1,WEEKDAY($A1864)&lt;&gt;7),-VLOOKUP($A1864,ETF_OP_Fee!$G$5:$H$14,2,1),0))^($A1864-$A1863)*(1+2*(C1864/C1863-1))+IFERROR(VLOOKUP(A1864,BITXeom!$C$9:$D$100,2,0),0)</f>
        <v>4.6977926973991178</v>
      </c>
      <c r="F1864" s="2">
        <f>F1863*(1-F$1+IF(AND(WEEKDAY($A1864)&lt;&gt;1,WEEKDAY($A1864)&lt;&gt;7),-VLOOKUP($A1864,ETF_OP_Fee!$I$5:$J$14,2,1),0))^($A1864-$A1863)*(1+1*(B1864/B1863-1))</f>
        <v>1.2332101628911032</v>
      </c>
      <c r="G1864" s="9" t="str">
        <f>IFERROR(VLOOKUP(A1864,'BITO-IV'!$A$1:$J$10000,4,0),"")</f>
        <v/>
      </c>
      <c r="I1864">
        <f>ROW()</f>
        <v>1864</v>
      </c>
      <c r="J1864" t="str">
        <f t="shared" si="32"/>
        <v/>
      </c>
      <c r="K1864" t="str">
        <f t="shared" si="31"/>
        <v/>
      </c>
      <c r="M1864" t="str">
        <f t="shared" si="33"/>
        <v/>
      </c>
      <c r="N1864">
        <f>VLOOKUP(A1864,Tbills!$B$4:$C$10000,2,1)</f>
        <v>0.90500043956043241</v>
      </c>
    </row>
    <row r="1865" spans="1:14">
      <c r="A1865" s="1">
        <v>42874</v>
      </c>
      <c r="B1865">
        <f>IFERROR(VLOOKUP($A1865,'BTC-Web'!$A$2:$H$10000,2,0),"")</f>
        <v>1897.369995</v>
      </c>
      <c r="C1865">
        <f>VLOOKUP(A1865,H_SPBTFDUE!$B$2:$C$5828,2,0)</f>
        <v>13.792318737517576</v>
      </c>
      <c r="D1865" s="2">
        <f>D1864*(1-D$1+IF(AND(WEEKDAY($A1865)&lt;&gt;1,WEEKDAY($A1865)&lt;&gt;7),-VLOOKUP($A1865,ETF_OP_Fee!$G$5:$H$14,2,1),0))^($A1865-$A1864)*(1+2*(C1865/C1864-1))+IFERROR(VLOOKUP(A1865,BITXeom!$C$9:$D$100,2,0),0)</f>
        <v>5.188944226098565</v>
      </c>
      <c r="F1865" s="2">
        <f>F1864*(1-F$1+IF(AND(WEEKDAY($A1865)&lt;&gt;1,WEEKDAY($A1865)&lt;&gt;7),-VLOOKUP($A1865,ETF_OP_Fee!$I$5:$J$14,2,1),0))^($A1865-$A1864)*(1+1*(B1865/B1864-1))</f>
        <v>1.2865206594147112</v>
      </c>
      <c r="G1865" s="9" t="str">
        <f>IFERROR(VLOOKUP(A1865,'BITO-IV'!$A$1:$J$10000,4,0),"")</f>
        <v/>
      </c>
      <c r="I1865">
        <f>ROW()</f>
        <v>1865</v>
      </c>
      <c r="J1865" t="str">
        <f t="shared" si="32"/>
        <v/>
      </c>
      <c r="K1865" t="str">
        <f t="shared" si="31"/>
        <v/>
      </c>
      <c r="M1865" t="str">
        <f t="shared" si="33"/>
        <v/>
      </c>
      <c r="N1865">
        <f>VLOOKUP(A1865,Tbills!$B$4:$C$10000,2,1)</f>
        <v>0.90500043956043241</v>
      </c>
    </row>
    <row r="1866" spans="1:14">
      <c r="A1866" s="1">
        <v>42877</v>
      </c>
      <c r="B1866">
        <f>IFERROR(VLOOKUP($A1866,'BTC-Web'!$A$2:$H$10000,2,0),"")</f>
        <v>2043.1899410000001</v>
      </c>
      <c r="C1866">
        <f>VLOOKUP(A1866,H_SPBTFDUE!$B$2:$C$5828,2,0)</f>
        <v>15.0792723198199</v>
      </c>
      <c r="D1866" s="2">
        <f>D1865*(1-D$1+IF(AND(WEEKDAY($A1866)&lt;&gt;1,WEEKDAY($A1866)&lt;&gt;7),-VLOOKUP($A1866,ETF_OP_Fee!$G$5:$H$14,2,1),0))^($A1866-$A1865)*(1+2*(C1866/C1865-1))+IFERROR(VLOOKUP(A1866,BITXeom!$C$9:$D$100,2,0),0)</f>
        <v>6.1550980365328751</v>
      </c>
      <c r="F1866" s="2">
        <f>F1865*(1-F$1+IF(AND(WEEKDAY($A1866)&lt;&gt;1,WEEKDAY($A1866)&lt;&gt;7),-VLOOKUP($A1866,ETF_OP_Fee!$I$5:$J$14,2,1),0))^($A1866-$A1865)*(1+1*(B1866/B1865-1))</f>
        <v>1.3852863886063203</v>
      </c>
      <c r="G1866" s="9" t="str">
        <f>IFERROR(VLOOKUP(A1866,'BITO-IV'!$A$1:$J$10000,4,0),"")</f>
        <v/>
      </c>
      <c r="I1866">
        <f>ROW()</f>
        <v>1866</v>
      </c>
      <c r="J1866" t="str">
        <f t="shared" si="32"/>
        <v/>
      </c>
      <c r="K1866" t="str">
        <f t="shared" si="31"/>
        <v/>
      </c>
      <c r="M1866" t="str">
        <f t="shared" si="33"/>
        <v/>
      </c>
      <c r="N1866">
        <f>VLOOKUP(A1866,Tbills!$B$4:$C$10000,2,1)</f>
        <v>0.90500043956043241</v>
      </c>
    </row>
    <row r="1867" spans="1:14">
      <c r="A1867" s="1">
        <v>42878</v>
      </c>
      <c r="B1867">
        <f>IFERROR(VLOOKUP($A1867,'BTC-Web'!$A$2:$H$10000,2,0),"")</f>
        <v>2191.5600589999999</v>
      </c>
      <c r="C1867">
        <f>VLOOKUP(A1867,H_SPBTFDUE!$B$2:$C$5828,2,0)</f>
        <v>16.097659834559128</v>
      </c>
      <c r="D1867" s="2">
        <f>D1866*(1-D$1+IF(AND(WEEKDAY($A1867)&lt;&gt;1,WEEKDAY($A1867)&lt;&gt;7),-VLOOKUP($A1867,ETF_OP_Fee!$G$5:$H$14,2,1),0))^($A1867-$A1866)*(1+2*(C1867/C1866-1))+IFERROR(VLOOKUP(A1867,BITXeom!$C$9:$D$100,2,0),0)</f>
        <v>6.9856417255827941</v>
      </c>
      <c r="F1867" s="2">
        <f>F1866*(1-F$1+IF(AND(WEEKDAY($A1867)&lt;&gt;1,WEEKDAY($A1867)&lt;&gt;7),-VLOOKUP($A1867,ETF_OP_Fee!$I$5:$J$14,2,1),0))^($A1867-$A1866)*(1+1*(B1867/B1866-1))</f>
        <v>1.4858429170258249</v>
      </c>
      <c r="G1867" s="9" t="str">
        <f>IFERROR(VLOOKUP(A1867,'BITO-IV'!$A$1:$J$10000,4,0),"")</f>
        <v/>
      </c>
      <c r="I1867">
        <f>ROW()</f>
        <v>1867</v>
      </c>
      <c r="J1867" t="str">
        <f t="shared" si="32"/>
        <v/>
      </c>
      <c r="K1867" t="str">
        <f t="shared" si="31"/>
        <v/>
      </c>
      <c r="M1867" t="str">
        <f t="shared" si="33"/>
        <v/>
      </c>
      <c r="N1867">
        <f>VLOOKUP(A1867,Tbills!$B$4:$C$10000,2,1)</f>
        <v>0.90500043956043241</v>
      </c>
    </row>
    <row r="1868" spans="1:14">
      <c r="A1868" s="1">
        <v>42879</v>
      </c>
      <c r="B1868">
        <f>IFERROR(VLOOKUP($A1868,'BTC-Web'!$A$2:$H$10000,2,0),"")</f>
        <v>2321.3701169999999</v>
      </c>
      <c r="C1868">
        <f>VLOOKUP(A1868,H_SPBTFDUE!$B$2:$C$5828,2,0)</f>
        <v>16.95072080147083</v>
      </c>
      <c r="D1868" s="2">
        <f>D1867*(1-D$1+IF(AND(WEEKDAY($A1868)&lt;&gt;1,WEEKDAY($A1868)&lt;&gt;7),-VLOOKUP($A1868,ETF_OP_Fee!$G$5:$H$14,2,1),0))^($A1868-$A1867)*(1+2*(C1868/C1867-1))+IFERROR(VLOOKUP(A1868,BITXeom!$C$9:$D$100,2,0),0)</f>
        <v>7.7250991631171182</v>
      </c>
      <c r="F1868" s="2">
        <f>F1867*(1-F$1+IF(AND(WEEKDAY($A1868)&lt;&gt;1,WEEKDAY($A1868)&lt;&gt;7),-VLOOKUP($A1868,ETF_OP_Fee!$I$5:$J$14,2,1),0))^($A1868-$A1867)*(1+1*(B1868/B1867-1))</f>
        <v>1.5738111116335449</v>
      </c>
      <c r="G1868" s="9" t="str">
        <f>IFERROR(VLOOKUP(A1868,'BITO-IV'!$A$1:$J$10000,4,0),"")</f>
        <v/>
      </c>
      <c r="I1868">
        <f>ROW()</f>
        <v>1868</v>
      </c>
      <c r="J1868" t="str">
        <f t="shared" si="32"/>
        <v/>
      </c>
      <c r="K1868" t="str">
        <f t="shared" si="31"/>
        <v/>
      </c>
      <c r="M1868" t="str">
        <f t="shared" si="33"/>
        <v/>
      </c>
      <c r="N1868">
        <f>VLOOKUP(A1868,Tbills!$B$4:$C$10000,2,1)</f>
        <v>0.90500043956043241</v>
      </c>
    </row>
    <row r="1869" spans="1:14">
      <c r="A1869" s="1">
        <v>42880</v>
      </c>
      <c r="B1869">
        <f>IFERROR(VLOOKUP($A1869,'BTC-Web'!$A$2:$H$10000,2,0),"")</f>
        <v>2446.23999</v>
      </c>
      <c r="C1869">
        <f>VLOOKUP(A1869,H_SPBTFDUE!$B$2:$C$5828,2,0)</f>
        <v>15.987025284721202</v>
      </c>
      <c r="D1869" s="2">
        <f>D1868*(1-D$1+IF(AND(WEEKDAY($A1869)&lt;&gt;1,WEEKDAY($A1869)&lt;&gt;7),-VLOOKUP($A1869,ETF_OP_Fee!$G$5:$H$14,2,1),0))^($A1869-$A1868)*(1+2*(C1869/C1868-1))+IFERROR(VLOOKUP(A1869,BITXeom!$C$9:$D$100,2,0),0)</f>
        <v>6.8458965350507652</v>
      </c>
      <c r="F1869" s="2">
        <f>F1868*(1-F$1+IF(AND(WEEKDAY($A1869)&lt;&gt;1,WEEKDAY($A1869)&lt;&gt;7),-VLOOKUP($A1869,ETF_OP_Fee!$I$5:$J$14,2,1),0))^($A1869-$A1868)*(1+1*(B1869/B1868-1))</f>
        <v>1.6584255334391611</v>
      </c>
      <c r="G1869" s="9" t="str">
        <f>IFERROR(VLOOKUP(A1869,'BITO-IV'!$A$1:$J$10000,4,0),"")</f>
        <v/>
      </c>
      <c r="I1869">
        <f>ROW()</f>
        <v>1869</v>
      </c>
      <c r="J1869" t="str">
        <f t="shared" si="32"/>
        <v/>
      </c>
      <c r="K1869" t="str">
        <f t="shared" si="31"/>
        <v/>
      </c>
      <c r="M1869" t="str">
        <f t="shared" si="33"/>
        <v/>
      </c>
      <c r="N1869">
        <f>VLOOKUP(A1869,Tbills!$B$4:$C$10000,2,1)</f>
        <v>0.92000175824176778</v>
      </c>
    </row>
    <row r="1870" spans="1:14">
      <c r="A1870" s="1">
        <v>42881</v>
      </c>
      <c r="B1870">
        <f>IFERROR(VLOOKUP($A1870,'BTC-Web'!$A$2:$H$10000,2,0),"")</f>
        <v>2320.889893</v>
      </c>
      <c r="C1870">
        <f>VLOOKUP(A1870,H_SPBTFDUE!$B$2:$C$5828,2,0)</f>
        <v>15.273930773696266</v>
      </c>
      <c r="D1870" s="2">
        <f>D1869*(1-D$1+IF(AND(WEEKDAY($A1870)&lt;&gt;1,WEEKDAY($A1870)&lt;&gt;7),-VLOOKUP($A1870,ETF_OP_Fee!$G$5:$H$14,2,1),0))^($A1870-$A1869)*(1+2*(C1870/C1869-1))+IFERROR(VLOOKUP(A1870,BITXeom!$C$9:$D$100,2,0),0)</f>
        <v>6.2344367908324401</v>
      </c>
      <c r="F1870" s="2">
        <f>F1869*(1-F$1+IF(AND(WEEKDAY($A1870)&lt;&gt;1,WEEKDAY($A1870)&lt;&gt;7),-VLOOKUP($A1870,ETF_OP_Fee!$I$5:$J$14,2,1),0))^($A1870-$A1869)*(1+1*(B1870/B1869-1))</f>
        <v>1.5734036294615008</v>
      </c>
      <c r="G1870" s="9" t="str">
        <f>IFERROR(VLOOKUP(A1870,'BITO-IV'!$A$1:$J$10000,4,0),"")</f>
        <v/>
      </c>
      <c r="I1870">
        <f>ROW()</f>
        <v>1870</v>
      </c>
      <c r="J1870" t="str">
        <f t="shared" si="32"/>
        <v/>
      </c>
      <c r="K1870" t="str">
        <f t="shared" si="31"/>
        <v/>
      </c>
      <c r="M1870" t="str">
        <f t="shared" si="33"/>
        <v/>
      </c>
      <c r="N1870">
        <f>VLOOKUP(A1870,Tbills!$B$4:$C$10000,2,1)</f>
        <v>0.92000175824176778</v>
      </c>
    </row>
    <row r="1871" spans="1:14">
      <c r="A1871" s="1">
        <v>42885</v>
      </c>
      <c r="B1871">
        <f>IFERROR(VLOOKUP($A1871,'BTC-Web'!$A$2:$H$10000,2,0),"")</f>
        <v>2255.360107</v>
      </c>
      <c r="C1871">
        <f>VLOOKUP(A1871,H_SPBTFDUE!$B$2:$C$5828,2,0)</f>
        <v>15.085357189558461</v>
      </c>
      <c r="D1871" s="2">
        <f>D1870*(1-D$1+IF(AND(WEEKDAY($A1871)&lt;&gt;1,WEEKDAY($A1871)&lt;&gt;7),-VLOOKUP($A1871,ETF_OP_Fee!$G$5:$H$14,2,1),0))^($A1871-$A1870)*(1+2*(C1871/C1870-1))+IFERROR(VLOOKUP(A1871,BITXeom!$C$9:$D$100,2,0),0)</f>
        <v>6.0775966143520916</v>
      </c>
      <c r="F1871" s="2">
        <f>F1870*(1-F$1+IF(AND(WEEKDAY($A1871)&lt;&gt;1,WEEKDAY($A1871)&lt;&gt;7),-VLOOKUP($A1871,ETF_OP_Fee!$I$5:$J$14,2,1),0))^($A1871-$A1870)*(1+1*(B1871/B1870-1))</f>
        <v>1.5288197689988272</v>
      </c>
      <c r="G1871" s="9" t="str">
        <f>IFERROR(VLOOKUP(A1871,'BITO-IV'!$A$1:$J$10000,4,0),"")</f>
        <v/>
      </c>
      <c r="I1871">
        <f>ROW()</f>
        <v>1871</v>
      </c>
      <c r="J1871" t="str">
        <f t="shared" si="32"/>
        <v/>
      </c>
      <c r="K1871" t="str">
        <f t="shared" si="31"/>
        <v/>
      </c>
      <c r="M1871" t="str">
        <f t="shared" si="33"/>
        <v/>
      </c>
      <c r="N1871">
        <f>VLOOKUP(A1871,Tbills!$B$4:$C$10000,2,1)</f>
        <v>0.92000175824176778</v>
      </c>
    </row>
    <row r="1872" spans="1:14">
      <c r="A1872" s="1">
        <v>42886</v>
      </c>
      <c r="B1872">
        <f>IFERROR(VLOOKUP($A1872,'BTC-Web'!$A$2:$H$10000,2,0),"")</f>
        <v>2187.1899410000001</v>
      </c>
      <c r="C1872">
        <f>VLOOKUP(A1872,H_SPBTFDUE!$B$2:$C$5828,2,0)</f>
        <v>15.852994616875636</v>
      </c>
      <c r="D1872" s="2">
        <f>D1871*(1-D$1+IF(AND(WEEKDAY($A1872)&lt;&gt;1,WEEKDAY($A1872)&lt;&gt;7),-VLOOKUP($A1872,ETF_OP_Fee!$G$5:$H$14,2,1),0))^($A1872-$A1871)*(1+2*(C1872/C1871-1))+IFERROR(VLOOKUP(A1872,BITXeom!$C$9:$D$100,2,0),0)</f>
        <v>6.6953309209830927</v>
      </c>
      <c r="F1872" s="2">
        <f>F1871*(1-F$1+IF(AND(WEEKDAY($A1872)&lt;&gt;1,WEEKDAY($A1872)&lt;&gt;7),-VLOOKUP($A1872,ETF_OP_Fee!$I$5:$J$14,2,1),0))^($A1872-$A1871)*(1+1*(B1872/B1871-1))</f>
        <v>1.4825713104825098</v>
      </c>
      <c r="G1872" s="9" t="str">
        <f>IFERROR(VLOOKUP(A1872,'BITO-IV'!$A$1:$J$10000,4,0),"")</f>
        <v/>
      </c>
      <c r="I1872">
        <f>ROW()</f>
        <v>1872</v>
      </c>
      <c r="J1872" t="str">
        <f t="shared" si="32"/>
        <v/>
      </c>
      <c r="K1872" t="str">
        <f t="shared" si="31"/>
        <v/>
      </c>
      <c r="M1872" t="str">
        <f t="shared" si="33"/>
        <v/>
      </c>
      <c r="N1872">
        <f>VLOOKUP(A1872,Tbills!$B$4:$C$10000,2,1)</f>
        <v>0.92000175824176778</v>
      </c>
    </row>
    <row r="1873" spans="1:14">
      <c r="A1873" s="1">
        <v>42887</v>
      </c>
      <c r="B1873">
        <f>IFERROR(VLOOKUP($A1873,'BTC-Web'!$A$2:$H$10000,2,0),"")</f>
        <v>2288.330078</v>
      </c>
      <c r="C1873">
        <f>VLOOKUP(A1873,H_SPBTFDUE!$B$2:$C$5828,2,0)</f>
        <v>16.693478457172684</v>
      </c>
      <c r="D1873" s="2">
        <f>D1872*(1-D$1+IF(AND(WEEKDAY($A1873)&lt;&gt;1,WEEKDAY($A1873)&lt;&gt;7),-VLOOKUP($A1873,ETF_OP_Fee!$G$5:$H$14,2,1),0))^($A1873-$A1872)*(1+2*(C1873/C1872-1))+IFERROR(VLOOKUP(A1873,BITXeom!$C$9:$D$100,2,0),0)</f>
        <v>7.4043858452241302</v>
      </c>
      <c r="F1873" s="2">
        <f>F1872*(1-F$1+IF(AND(WEEKDAY($A1873)&lt;&gt;1,WEEKDAY($A1873)&lt;&gt;7),-VLOOKUP($A1873,ETF_OP_Fee!$I$5:$J$14,2,1),0))^($A1873-$A1872)*(1+1*(B1873/B1872-1))</f>
        <v>1.551088068799384</v>
      </c>
      <c r="G1873" s="9" t="str">
        <f>IFERROR(VLOOKUP(A1873,'BITO-IV'!$A$1:$J$10000,4,0),"")</f>
        <v/>
      </c>
      <c r="I1873">
        <f>ROW()</f>
        <v>1873</v>
      </c>
      <c r="J1873" t="str">
        <f t="shared" si="32"/>
        <v/>
      </c>
      <c r="K1873" t="str">
        <f t="shared" si="31"/>
        <v/>
      </c>
      <c r="M1873" t="str">
        <f t="shared" si="33"/>
        <v/>
      </c>
      <c r="N1873">
        <f>VLOOKUP(A1873,Tbills!$B$4:$C$10000,2,1)</f>
        <v>0.960001318681308</v>
      </c>
    </row>
    <row r="1874" spans="1:14">
      <c r="A1874" s="1">
        <v>42888</v>
      </c>
      <c r="B1874">
        <f>IFERROR(VLOOKUP($A1874,'BTC-Web'!$A$2:$H$10000,2,0),"")</f>
        <v>2404.030029</v>
      </c>
      <c r="C1874">
        <f>VLOOKUP(A1874,H_SPBTFDUE!$B$2:$C$5828,2,0)</f>
        <v>17.25092347699632</v>
      </c>
      <c r="D1874" s="2">
        <f>D1873*(1-D$1+IF(AND(WEEKDAY($A1874)&lt;&gt;1,WEEKDAY($A1874)&lt;&gt;7),-VLOOKUP($A1874,ETF_OP_Fee!$G$5:$H$14,2,1),0))^($A1874-$A1873)*(1+2*(C1874/C1873-1))+IFERROR(VLOOKUP(A1874,BITXeom!$C$9:$D$100,2,0),0)</f>
        <v>7.8979535114236628</v>
      </c>
      <c r="F1874" s="2">
        <f>F1873*(1-F$1+IF(AND(WEEKDAY($A1874)&lt;&gt;1,WEEKDAY($A1874)&lt;&gt;7),-VLOOKUP($A1874,ETF_OP_Fee!$I$5:$J$14,2,1),0))^($A1874-$A1873)*(1+1*(B1874/B1873-1))</f>
        <v>1.6294700132141755</v>
      </c>
      <c r="G1874" s="9" t="str">
        <f>IFERROR(VLOOKUP(A1874,'BITO-IV'!$A$1:$J$10000,4,0),"")</f>
        <v/>
      </c>
      <c r="I1874">
        <f>ROW()</f>
        <v>1874</v>
      </c>
      <c r="J1874" t="str">
        <f t="shared" si="32"/>
        <v/>
      </c>
      <c r="K1874" t="str">
        <f t="shared" si="31"/>
        <v/>
      </c>
      <c r="M1874" t="str">
        <f t="shared" si="33"/>
        <v/>
      </c>
      <c r="N1874">
        <f>VLOOKUP(A1874,Tbills!$B$4:$C$10000,2,1)</f>
        <v>0.960001318681308</v>
      </c>
    </row>
    <row r="1875" spans="1:14">
      <c r="A1875" s="1">
        <v>42891</v>
      </c>
      <c r="B1875">
        <f>IFERROR(VLOOKUP($A1875,'BTC-Web'!$A$2:$H$10000,2,0),"")</f>
        <v>2512.3999020000001</v>
      </c>
      <c r="C1875">
        <f>VLOOKUP(A1875,H_SPBTFDUE!$B$2:$C$5828,2,0)</f>
        <v>18.623394819615271</v>
      </c>
      <c r="D1875" s="2">
        <f>D1874*(1-D$1+IF(AND(WEEKDAY($A1875)&lt;&gt;1,WEEKDAY($A1875)&lt;&gt;7),-VLOOKUP($A1875,ETF_OP_Fee!$G$5:$H$14,2,1),0))^($A1875-$A1874)*(1+2*(C1875/C1874-1))+IFERROR(VLOOKUP(A1875,BITXeom!$C$9:$D$100,2,0),0)</f>
        <v>9.1513920518764422</v>
      </c>
      <c r="F1875" s="2">
        <f>F1874*(1-F$1+IF(AND(WEEKDAY($A1875)&lt;&gt;1,WEEKDAY($A1875)&lt;&gt;7),-VLOOKUP($A1875,ETF_OP_Fee!$I$5:$J$14,2,1),0))^($A1875-$A1874)*(1+1*(B1875/B1874-1))</f>
        <v>1.7027909806879644</v>
      </c>
      <c r="G1875" s="9" t="str">
        <f>IFERROR(VLOOKUP(A1875,'BITO-IV'!$A$1:$J$10000,4,0),"")</f>
        <v/>
      </c>
      <c r="I1875">
        <f>ROW()</f>
        <v>1875</v>
      </c>
      <c r="J1875" t="str">
        <f t="shared" si="32"/>
        <v/>
      </c>
      <c r="K1875" t="str">
        <f t="shared" si="31"/>
        <v/>
      </c>
      <c r="M1875" t="str">
        <f t="shared" si="33"/>
        <v/>
      </c>
      <c r="N1875">
        <f>VLOOKUP(A1875,Tbills!$B$4:$C$10000,2,1)</f>
        <v>0.960001318681308</v>
      </c>
    </row>
    <row r="1876" spans="1:14">
      <c r="A1876" s="1">
        <v>42892</v>
      </c>
      <c r="B1876">
        <f>IFERROR(VLOOKUP($A1876,'BTC-Web'!$A$2:$H$10000,2,0),"")</f>
        <v>2690.8400879999999</v>
      </c>
      <c r="C1876">
        <f>VLOOKUP(A1876,H_SPBTFDUE!$B$2:$C$5828,2,0)</f>
        <v>19.843985395263701</v>
      </c>
      <c r="D1876" s="2">
        <f>D1875*(1-D$1+IF(AND(WEEKDAY($A1876)&lt;&gt;1,WEEKDAY($A1876)&lt;&gt;7),-VLOOKUP($A1876,ETF_OP_Fee!$G$5:$H$14,2,1),0))^($A1876-$A1875)*(1+2*(C1876/C1875-1))+IFERROR(VLOOKUP(A1876,BITXeom!$C$9:$D$100,2,0),0)</f>
        <v>10.349735963897441</v>
      </c>
      <c r="F1876" s="2">
        <f>F1875*(1-F$1+IF(AND(WEEKDAY($A1876)&lt;&gt;1,WEEKDAY($A1876)&lt;&gt;7),-VLOOKUP($A1876,ETF_OP_Fee!$I$5:$J$14,2,1),0))^($A1876-$A1875)*(1+1*(B1876/B1875-1))</f>
        <v>1.8236821983419318</v>
      </c>
      <c r="G1876" s="9" t="str">
        <f>IFERROR(VLOOKUP(A1876,'BITO-IV'!$A$1:$J$10000,4,0),"")</f>
        <v/>
      </c>
      <c r="I1876">
        <f>ROW()</f>
        <v>1876</v>
      </c>
      <c r="J1876" t="str">
        <f t="shared" si="32"/>
        <v/>
      </c>
      <c r="K1876" t="str">
        <f t="shared" si="31"/>
        <v/>
      </c>
      <c r="M1876" t="str">
        <f t="shared" si="33"/>
        <v/>
      </c>
      <c r="N1876">
        <f>VLOOKUP(A1876,Tbills!$B$4:$C$10000,2,1)</f>
        <v>0.960001318681308</v>
      </c>
    </row>
    <row r="1877" spans="1:14">
      <c r="A1877" s="1">
        <v>42893</v>
      </c>
      <c r="B1877">
        <f>IFERROR(VLOOKUP($A1877,'BTC-Web'!$A$2:$H$10000,2,0),"")</f>
        <v>2869.3798830000001</v>
      </c>
      <c r="C1877">
        <f>VLOOKUP(A1877,H_SPBTFDUE!$B$2:$C$5828,2,0)</f>
        <v>18.933611262151853</v>
      </c>
      <c r="D1877" s="2">
        <f>D1876*(1-D$1+IF(AND(WEEKDAY($A1877)&lt;&gt;1,WEEKDAY($A1877)&lt;&gt;7),-VLOOKUP($A1877,ETF_OP_Fee!$G$5:$H$14,2,1),0))^($A1877-$A1876)*(1+2*(C1877/C1876-1))+IFERROR(VLOOKUP(A1877,BITXeom!$C$9:$D$100,2,0),0)</f>
        <v>9.3989947489270236</v>
      </c>
      <c r="F1877" s="2">
        <f>F1876*(1-F$1+IF(AND(WEEKDAY($A1877)&lt;&gt;1,WEEKDAY($A1877)&lt;&gt;7),-VLOOKUP($A1877,ETF_OP_Fee!$I$5:$J$14,2,1),0))^($A1877-$A1876)*(1+1*(B1877/B1876-1))</f>
        <v>1.9446346288341094</v>
      </c>
      <c r="G1877" s="9" t="str">
        <f>IFERROR(VLOOKUP(A1877,'BITO-IV'!$A$1:$J$10000,4,0),"")</f>
        <v/>
      </c>
      <c r="I1877">
        <f>ROW()</f>
        <v>1877</v>
      </c>
      <c r="J1877" t="str">
        <f t="shared" si="32"/>
        <v/>
      </c>
      <c r="K1877" t="str">
        <f t="shared" si="31"/>
        <v/>
      </c>
      <c r="M1877" t="str">
        <f t="shared" si="33"/>
        <v/>
      </c>
      <c r="N1877">
        <f>VLOOKUP(A1877,Tbills!$B$4:$C$10000,2,1)</f>
        <v>0.960001318681308</v>
      </c>
    </row>
    <row r="1878" spans="1:14">
      <c r="A1878" s="1">
        <v>42894</v>
      </c>
      <c r="B1878">
        <f>IFERROR(VLOOKUP($A1878,'BTC-Web'!$A$2:$H$10000,2,0),"")</f>
        <v>2720.48999</v>
      </c>
      <c r="C1878">
        <f>VLOOKUP(A1878,H_SPBTFDUE!$B$2:$C$5828,2,0)</f>
        <v>19.440608658417361</v>
      </c>
      <c r="D1878" s="2">
        <f>D1877*(1-D$1+IF(AND(WEEKDAY($A1878)&lt;&gt;1,WEEKDAY($A1878)&lt;&gt;7),-VLOOKUP($A1878,ETF_OP_Fee!$G$5:$H$14,2,1),0))^($A1878-$A1877)*(1+2*(C1878/C1877-1))+IFERROR(VLOOKUP(A1878,BITXeom!$C$9:$D$100,2,0),0)</f>
        <v>9.9011803702916712</v>
      </c>
      <c r="F1878" s="2">
        <f>F1877*(1-F$1+IF(AND(WEEKDAY($A1878)&lt;&gt;1,WEEKDAY($A1878)&lt;&gt;7),-VLOOKUP($A1878,ETF_OP_Fee!$I$5:$J$14,2,1),0))^($A1878-$A1877)*(1+1*(B1878/B1877-1))</f>
        <v>1.8436810611995655</v>
      </c>
      <c r="G1878" s="9" t="str">
        <f>IFERROR(VLOOKUP(A1878,'BITO-IV'!$A$1:$J$10000,4,0),"")</f>
        <v/>
      </c>
      <c r="I1878">
        <f>ROW()</f>
        <v>1878</v>
      </c>
      <c r="J1878" t="str">
        <f t="shared" si="32"/>
        <v/>
      </c>
      <c r="K1878" t="str">
        <f t="shared" si="31"/>
        <v/>
      </c>
      <c r="M1878" t="str">
        <f t="shared" si="33"/>
        <v/>
      </c>
      <c r="N1878">
        <f>VLOOKUP(A1878,Tbills!$B$4:$C$10000,2,1)</f>
        <v>0.97999912087910512</v>
      </c>
    </row>
    <row r="1879" spans="1:14">
      <c r="A1879" s="1">
        <v>42895</v>
      </c>
      <c r="B1879">
        <f>IFERROR(VLOOKUP($A1879,'BTC-Web'!$A$2:$H$10000,2,0),"")</f>
        <v>2807.4399410000001</v>
      </c>
      <c r="C1879">
        <f>VLOOKUP(A1879,H_SPBTFDUE!$B$2:$C$5828,2,0)</f>
        <v>19.564519315761796</v>
      </c>
      <c r="D1879" s="2">
        <f>D1878*(1-D$1+IF(AND(WEEKDAY($A1879)&lt;&gt;1,WEEKDAY($A1879)&lt;&gt;7),-VLOOKUP($A1879,ETF_OP_Fee!$G$5:$H$14,2,1),0))^($A1879-$A1878)*(1+2*(C1879/C1878-1))+IFERROR(VLOOKUP(A1879,BITXeom!$C$9:$D$100,2,0),0)</f>
        <v>10.026201719111759</v>
      </c>
      <c r="F1879" s="2">
        <f>F1878*(1-F$1+IF(AND(WEEKDAY($A1879)&lt;&gt;1,WEEKDAY($A1879)&lt;&gt;7),-VLOOKUP($A1879,ETF_OP_Fee!$I$5:$J$14,2,1),0))^($A1879-$A1878)*(1+1*(B1879/B1878-1))</f>
        <v>1.9025576827238984</v>
      </c>
      <c r="G1879" s="9" t="str">
        <f>IFERROR(VLOOKUP(A1879,'BITO-IV'!$A$1:$J$10000,4,0),"")</f>
        <v/>
      </c>
      <c r="I1879">
        <f>ROW()</f>
        <v>1879</v>
      </c>
      <c r="J1879" t="str">
        <f t="shared" si="32"/>
        <v/>
      </c>
      <c r="K1879" t="str">
        <f t="shared" si="31"/>
        <v/>
      </c>
      <c r="M1879" t="str">
        <f t="shared" si="33"/>
        <v/>
      </c>
      <c r="N1879">
        <f>VLOOKUP(A1879,Tbills!$B$4:$C$10000,2,1)</f>
        <v>0.97999912087910512</v>
      </c>
    </row>
    <row r="1880" spans="1:14">
      <c r="A1880" s="1">
        <v>42898</v>
      </c>
      <c r="B1880">
        <f>IFERROR(VLOOKUP($A1880,'BTC-Web'!$A$2:$H$10000,2,0),"")</f>
        <v>2953.219971</v>
      </c>
      <c r="C1880">
        <f>VLOOKUP(A1880,H_SPBTFDUE!$B$2:$C$5828,2,0)</f>
        <v>18.424867367914402</v>
      </c>
      <c r="D1880" s="2">
        <f>D1879*(1-D$1+IF(AND(WEEKDAY($A1880)&lt;&gt;1,WEEKDAY($A1880)&lt;&gt;7),-VLOOKUP($A1880,ETF_OP_Fee!$G$5:$H$14,2,1),0))^($A1880-$A1879)*(1+2*(C1880/C1879-1))+IFERROR(VLOOKUP(A1880,BITXeom!$C$9:$D$100,2,0),0)</f>
        <v>8.8549633474396501</v>
      </c>
      <c r="F1880" s="2">
        <f>F1879*(1-F$1+IF(AND(WEEKDAY($A1880)&lt;&gt;1,WEEKDAY($A1880)&lt;&gt;7),-VLOOKUP($A1880,ETF_OP_Fee!$I$5:$J$14,2,1),0))^($A1880-$A1879)*(1+1*(B1880/B1879-1))</f>
        <v>2.0011942395617601</v>
      </c>
      <c r="G1880" s="9" t="str">
        <f>IFERROR(VLOOKUP(A1880,'BITO-IV'!$A$1:$J$10000,4,0),"")</f>
        <v/>
      </c>
      <c r="I1880">
        <f>ROW()</f>
        <v>1880</v>
      </c>
      <c r="J1880" t="str">
        <f t="shared" si="32"/>
        <v/>
      </c>
      <c r="K1880" t="str">
        <f t="shared" si="31"/>
        <v/>
      </c>
      <c r="M1880" t="str">
        <f t="shared" si="33"/>
        <v/>
      </c>
      <c r="N1880">
        <f>VLOOKUP(A1880,Tbills!$B$4:$C$10000,2,1)</f>
        <v>0.97999912087910512</v>
      </c>
    </row>
    <row r="1881" spans="1:14">
      <c r="A1881" s="1">
        <v>42899</v>
      </c>
      <c r="B1881">
        <f>IFERROR(VLOOKUP($A1881,'BTC-Web'!$A$2:$H$10000,2,0),"")</f>
        <v>2680.9099120000001</v>
      </c>
      <c r="C1881">
        <f>VLOOKUP(A1881,H_SPBTFDUE!$B$2:$C$5828,2,0)</f>
        <v>18.820424449547151</v>
      </c>
      <c r="D1881" s="2">
        <f>D1880*(1-D$1+IF(AND(WEEKDAY($A1881)&lt;&gt;1,WEEKDAY($A1881)&lt;&gt;7),-VLOOKUP($A1881,ETF_OP_Fee!$G$5:$H$14,2,1),0))^($A1881-$A1880)*(1+2*(C1881/C1880-1))+IFERROR(VLOOKUP(A1881,BITXeom!$C$9:$D$100,2,0),0)</f>
        <v>9.234070985900976</v>
      </c>
      <c r="F1881" s="2">
        <f>F1880*(1-F$1+IF(AND(WEEKDAY($A1881)&lt;&gt;1,WEEKDAY($A1881)&lt;&gt;7),-VLOOKUP($A1881,ETF_OP_Fee!$I$5:$J$14,2,1),0))^($A1881-$A1880)*(1+1*(B1881/B1880-1))</f>
        <v>1.8166211416065379</v>
      </c>
      <c r="G1881" s="9" t="str">
        <f>IFERROR(VLOOKUP(A1881,'BITO-IV'!$A$1:$J$10000,4,0),"")</f>
        <v/>
      </c>
      <c r="I1881">
        <f>ROW()</f>
        <v>1881</v>
      </c>
      <c r="J1881" t="str">
        <f t="shared" si="32"/>
        <v/>
      </c>
      <c r="K1881" t="str">
        <f t="shared" si="31"/>
        <v/>
      </c>
      <c r="M1881" t="str">
        <f t="shared" si="33"/>
        <v/>
      </c>
      <c r="N1881">
        <f>VLOOKUP(A1881,Tbills!$B$4:$C$10000,2,1)</f>
        <v>0.97999912087910512</v>
      </c>
    </row>
    <row r="1882" spans="1:14">
      <c r="A1882" s="1">
        <v>42900</v>
      </c>
      <c r="B1882">
        <f>IFERROR(VLOOKUP($A1882,'BTC-Web'!$A$2:$H$10000,2,0),"")</f>
        <v>2716.8798830000001</v>
      </c>
      <c r="C1882">
        <f>VLOOKUP(A1882,H_SPBTFDUE!$B$2:$C$5828,2,0)</f>
        <v>17.359218995550975</v>
      </c>
      <c r="D1882" s="2">
        <f>D1881*(1-D$1+IF(AND(WEEKDAY($A1882)&lt;&gt;1,WEEKDAY($A1882)&lt;&gt;7),-VLOOKUP($A1882,ETF_OP_Fee!$G$5:$H$14,2,1),0))^($A1882-$A1881)*(1+2*(C1882/C1881-1))+IFERROR(VLOOKUP(A1882,BITXeom!$C$9:$D$100,2,0),0)</f>
        <v>7.7992868983946586</v>
      </c>
      <c r="F1882" s="2">
        <f>F1881*(1-F$1+IF(AND(WEEKDAY($A1882)&lt;&gt;1,WEEKDAY($A1882)&lt;&gt;7),-VLOOKUP($A1882,ETF_OP_Fee!$I$5:$J$14,2,1),0))^($A1882-$A1881)*(1+1*(B1882/B1881-1))</f>
        <v>1.8409469685177853</v>
      </c>
      <c r="G1882" s="9" t="str">
        <f>IFERROR(VLOOKUP(A1882,'BITO-IV'!$A$1:$J$10000,4,0),"")</f>
        <v/>
      </c>
      <c r="I1882">
        <f>ROW()</f>
        <v>1882</v>
      </c>
      <c r="J1882" t="str">
        <f t="shared" si="32"/>
        <v/>
      </c>
      <c r="K1882" t="str">
        <f t="shared" si="31"/>
        <v/>
      </c>
      <c r="M1882" t="str">
        <f t="shared" si="33"/>
        <v/>
      </c>
      <c r="N1882">
        <f>VLOOKUP(A1882,Tbills!$B$4:$C$10000,2,1)</f>
        <v>0.97999912087910512</v>
      </c>
    </row>
    <row r="1883" spans="1:14">
      <c r="A1883" s="1">
        <v>42901</v>
      </c>
      <c r="B1883">
        <f>IFERROR(VLOOKUP($A1883,'BTC-Web'!$A$2:$H$10000,2,0),"")</f>
        <v>2499.580078</v>
      </c>
      <c r="C1883">
        <f>VLOOKUP(A1883,H_SPBTFDUE!$B$2:$C$5828,2,0)</f>
        <v>17.067877145169515</v>
      </c>
      <c r="D1883" s="2">
        <f>D1882*(1-D$1+IF(AND(WEEKDAY($A1883)&lt;&gt;1,WEEKDAY($A1883)&lt;&gt;7),-VLOOKUP($A1883,ETF_OP_Fee!$G$5:$H$14,2,1),0))^($A1883-$A1882)*(1+2*(C1883/C1882-1))+IFERROR(VLOOKUP(A1883,BITXeom!$C$9:$D$100,2,0),0)</f>
        <v>7.5365958630420513</v>
      </c>
      <c r="F1883" s="2">
        <f>F1882*(1-F$1+IF(AND(WEEKDAY($A1883)&lt;&gt;1,WEEKDAY($A1883)&lt;&gt;7),-VLOOKUP($A1883,ETF_OP_Fee!$I$5:$J$14,2,1),0))^($A1883-$A1882)*(1+1*(B1883/B1882-1))</f>
        <v>1.6936614049186232</v>
      </c>
      <c r="G1883" s="9" t="str">
        <f>IFERROR(VLOOKUP(A1883,'BITO-IV'!$A$1:$J$10000,4,0),"")</f>
        <v/>
      </c>
      <c r="I1883">
        <f>ROW()</f>
        <v>1883</v>
      </c>
      <c r="J1883" t="str">
        <f t="shared" si="32"/>
        <v/>
      </c>
      <c r="K1883" t="str">
        <f t="shared" si="31"/>
        <v/>
      </c>
      <c r="M1883" t="str">
        <f t="shared" si="33"/>
        <v/>
      </c>
      <c r="N1883">
        <f>VLOOKUP(A1883,Tbills!$B$4:$C$10000,2,1)</f>
        <v>0.98999999999997668</v>
      </c>
    </row>
    <row r="1884" spans="1:14">
      <c r="A1884" s="1">
        <v>42902</v>
      </c>
      <c r="B1884">
        <f>IFERROR(VLOOKUP($A1884,'BTC-Web'!$A$2:$H$10000,2,0),"")</f>
        <v>2469.570068</v>
      </c>
      <c r="C1884">
        <f>VLOOKUP(A1884,H_SPBTFDUE!$B$2:$C$5828,2,0)</f>
        <v>17.439832519125147</v>
      </c>
      <c r="D1884" s="2">
        <f>D1883*(1-D$1+IF(AND(WEEKDAY($A1884)&lt;&gt;1,WEEKDAY($A1884)&lt;&gt;7),-VLOOKUP($A1884,ETF_OP_Fee!$G$5:$H$14,2,1),0))^($A1884-$A1883)*(1+2*(C1884/C1883-1))+IFERROR(VLOOKUP(A1884,BITXeom!$C$9:$D$100,2,0),0)</f>
        <v>7.8641442817731129</v>
      </c>
      <c r="F1884" s="2">
        <f>F1883*(1-F$1+IF(AND(WEEKDAY($A1884)&lt;&gt;1,WEEKDAY($A1884)&lt;&gt;7),-VLOOKUP($A1884,ETF_OP_Fee!$I$5:$J$14,2,1),0))^($A1884-$A1883)*(1+1*(B1884/B1883-1))</f>
        <v>1.673283718785652</v>
      </c>
      <c r="G1884" s="9" t="str">
        <f>IFERROR(VLOOKUP(A1884,'BITO-IV'!$A$1:$J$10000,4,0),"")</f>
        <v/>
      </c>
      <c r="I1884">
        <f>ROW()</f>
        <v>1884</v>
      </c>
      <c r="J1884" t="str">
        <f t="shared" si="32"/>
        <v/>
      </c>
      <c r="K1884" t="str">
        <f t="shared" si="31"/>
        <v/>
      </c>
      <c r="M1884" t="str">
        <f t="shared" si="33"/>
        <v/>
      </c>
      <c r="N1884">
        <f>VLOOKUP(A1884,Tbills!$B$4:$C$10000,2,1)</f>
        <v>0.98999999999997668</v>
      </c>
    </row>
    <row r="1885" spans="1:14">
      <c r="A1885" s="1">
        <v>42905</v>
      </c>
      <c r="B1885">
        <f>IFERROR(VLOOKUP($A1885,'BTC-Web'!$A$2:$H$10000,2,0),"")</f>
        <v>2549.030029</v>
      </c>
      <c r="C1885">
        <f>VLOOKUP(A1885,H_SPBTFDUE!$B$2:$C$5828,2,0)</f>
        <v>17.929839842691305</v>
      </c>
      <c r="D1885" s="2">
        <f>D1884*(1-D$1+IF(AND(WEEKDAY($A1885)&lt;&gt;1,WEEKDAY($A1885)&lt;&gt;7),-VLOOKUP($A1885,ETF_OP_Fee!$G$5:$H$14,2,1),0))^($A1885-$A1884)*(1+2*(C1885/C1884-1))+IFERROR(VLOOKUP(A1885,BITXeom!$C$9:$D$100,2,0),0)</f>
        <v>8.303092972716934</v>
      </c>
      <c r="F1885" s="2">
        <f>F1884*(1-F$1+IF(AND(WEEKDAY($A1885)&lt;&gt;1,WEEKDAY($A1885)&lt;&gt;7),-VLOOKUP($A1885,ETF_OP_Fee!$I$5:$J$14,2,1),0))^($A1885-$A1884)*(1+1*(B1885/B1884-1))</f>
        <v>1.7269878146199553</v>
      </c>
      <c r="G1885" s="9" t="str">
        <f>IFERROR(VLOOKUP(A1885,'BITO-IV'!$A$1:$J$10000,4,0),"")</f>
        <v/>
      </c>
      <c r="I1885">
        <f>ROW()</f>
        <v>1885</v>
      </c>
      <c r="J1885" t="str">
        <f t="shared" si="32"/>
        <v/>
      </c>
      <c r="K1885" t="str">
        <f t="shared" si="31"/>
        <v/>
      </c>
      <c r="M1885" t="str">
        <f t="shared" si="33"/>
        <v/>
      </c>
      <c r="N1885">
        <f>VLOOKUP(A1885,Tbills!$B$4:$C$10000,2,1)</f>
        <v>0.98999999999997668</v>
      </c>
    </row>
    <row r="1886" spans="1:14">
      <c r="A1886" s="1">
        <v>42906</v>
      </c>
      <c r="B1886">
        <f>IFERROR(VLOOKUP($A1886,'BTC-Web'!$A$2:$H$10000,2,0),"")</f>
        <v>2591.26001</v>
      </c>
      <c r="C1886">
        <f>VLOOKUP(A1886,H_SPBTFDUE!$B$2:$C$5828,2,0)</f>
        <v>18.843129941575693</v>
      </c>
      <c r="D1886" s="2">
        <f>D1885*(1-D$1+IF(AND(WEEKDAY($A1886)&lt;&gt;1,WEEKDAY($A1886)&lt;&gt;7),-VLOOKUP($A1886,ETF_OP_Fee!$G$5:$H$14,2,1),0))^($A1886-$A1885)*(1+2*(C1886/C1885-1))+IFERROR(VLOOKUP(A1886,BITXeom!$C$9:$D$100,2,0),0)</f>
        <v>9.1478699164541908</v>
      </c>
      <c r="F1886" s="2">
        <f>F1885*(1-F$1+IF(AND(WEEKDAY($A1886)&lt;&gt;1,WEEKDAY($A1886)&lt;&gt;7),-VLOOKUP($A1886,ETF_OP_Fee!$I$5:$J$14,2,1),0))^($A1886-$A1885)*(1+1*(B1886/B1885-1))</f>
        <v>1.7555532639200608</v>
      </c>
      <c r="G1886" s="9" t="str">
        <f>IFERROR(VLOOKUP(A1886,'BITO-IV'!$A$1:$J$10000,4,0),"")</f>
        <v/>
      </c>
      <c r="I1886">
        <f>ROW()</f>
        <v>1886</v>
      </c>
      <c r="J1886" t="str">
        <f t="shared" si="32"/>
        <v/>
      </c>
      <c r="K1886" t="str">
        <f t="shared" si="31"/>
        <v/>
      </c>
      <c r="M1886" t="str">
        <f t="shared" si="33"/>
        <v/>
      </c>
      <c r="N1886">
        <f>VLOOKUP(A1886,Tbills!$B$4:$C$10000,2,1)</f>
        <v>0.98999999999997668</v>
      </c>
    </row>
    <row r="1887" spans="1:14">
      <c r="A1887" s="1">
        <v>42907</v>
      </c>
      <c r="B1887">
        <f>IFERROR(VLOOKUP($A1887,'BTC-Web'!$A$2:$H$10000,2,0),"")</f>
        <v>2709.429932</v>
      </c>
      <c r="C1887">
        <f>VLOOKUP(A1887,H_SPBTFDUE!$B$2:$C$5828,2,0)</f>
        <v>18.614750347616152</v>
      </c>
      <c r="D1887" s="2">
        <f>D1886*(1-D$1+IF(AND(WEEKDAY($A1887)&lt;&gt;1,WEEKDAY($A1887)&lt;&gt;7),-VLOOKUP($A1887,ETF_OP_Fee!$G$5:$H$14,2,1),0))^($A1887-$A1886)*(1+2*(C1887/C1886-1))+IFERROR(VLOOKUP(A1887,BITXeom!$C$9:$D$100,2,0),0)</f>
        <v>8.9250609171424777</v>
      </c>
      <c r="F1887" s="2">
        <f>F1886*(1-F$1+IF(AND(WEEKDAY($A1887)&lt;&gt;1,WEEKDAY($A1887)&lt;&gt;7),-VLOOKUP($A1887,ETF_OP_Fee!$I$5:$J$14,2,1),0))^($A1887-$A1886)*(1+1*(B1887/B1886-1))</f>
        <v>1.8355644518692422</v>
      </c>
      <c r="G1887" s="9" t="str">
        <f>IFERROR(VLOOKUP(A1887,'BITO-IV'!$A$1:$J$10000,4,0),"")</f>
        <v/>
      </c>
      <c r="I1887">
        <f>ROW()</f>
        <v>1887</v>
      </c>
      <c r="J1887" t="str">
        <f t="shared" si="32"/>
        <v/>
      </c>
      <c r="K1887" t="str">
        <f t="shared" si="31"/>
        <v/>
      </c>
      <c r="M1887" t="str">
        <f t="shared" si="33"/>
        <v/>
      </c>
      <c r="N1887">
        <f>VLOOKUP(A1887,Tbills!$B$4:$C$10000,2,1)</f>
        <v>0.98999999999997668</v>
      </c>
    </row>
    <row r="1888" spans="1:14">
      <c r="A1888" s="1">
        <v>42908</v>
      </c>
      <c r="B1888">
        <f>IFERROR(VLOOKUP($A1888,'BTC-Web'!$A$2:$H$10000,2,0),"")</f>
        <v>2691.030029</v>
      </c>
      <c r="C1888">
        <f>VLOOKUP(A1888,H_SPBTFDUE!$B$2:$C$5828,2,0)</f>
        <v>18.725611756389817</v>
      </c>
      <c r="D1888" s="2">
        <f>D1887*(1-D$1+IF(AND(WEEKDAY($A1888)&lt;&gt;1,WEEKDAY($A1888)&lt;&gt;7),-VLOOKUP($A1888,ETF_OP_Fee!$G$5:$H$14,2,1),0))^($A1888-$A1887)*(1+2*(C1888/C1887-1))+IFERROR(VLOOKUP(A1888,BITXeom!$C$9:$D$100,2,0),0)</f>
        <v>9.0302921877413329</v>
      </c>
      <c r="F1888" s="2">
        <f>F1887*(1-F$1+IF(AND(WEEKDAY($A1888)&lt;&gt;1,WEEKDAY($A1888)&lt;&gt;7),-VLOOKUP($A1888,ETF_OP_Fee!$I$5:$J$14,2,1),0))^($A1888-$A1887)*(1+1*(B1888/B1887-1))</f>
        <v>1.8230515718238205</v>
      </c>
      <c r="G1888" s="9" t="str">
        <f>IFERROR(VLOOKUP(A1888,'BITO-IV'!$A$1:$J$10000,4,0),"")</f>
        <v/>
      </c>
      <c r="I1888">
        <f>ROW()</f>
        <v>1888</v>
      </c>
      <c r="J1888" t="str">
        <f t="shared" si="32"/>
        <v/>
      </c>
      <c r="K1888" t="str">
        <f t="shared" si="31"/>
        <v/>
      </c>
      <c r="M1888" t="str">
        <f t="shared" si="33"/>
        <v/>
      </c>
      <c r="N1888">
        <f>VLOOKUP(A1888,Tbills!$B$4:$C$10000,2,1)</f>
        <v>1.0100017582417762</v>
      </c>
    </row>
    <row r="1889" spans="1:14">
      <c r="A1889" s="1">
        <v>42909</v>
      </c>
      <c r="B1889">
        <f>IFERROR(VLOOKUP($A1889,'BTC-Web'!$A$2:$H$10000,2,0),"")</f>
        <v>2707.3400879999999</v>
      </c>
      <c r="C1889">
        <f>VLOOKUP(A1889,H_SPBTFDUE!$B$2:$C$5828,2,0)</f>
        <v>18.996960593534464</v>
      </c>
      <c r="D1889" s="2">
        <f>D1888*(1-D$1+IF(AND(WEEKDAY($A1889)&lt;&gt;1,WEEKDAY($A1889)&lt;&gt;7),-VLOOKUP($A1889,ETF_OP_Fee!$G$5:$H$14,2,1),0))^($A1889-$A1888)*(1+2*(C1889/C1888-1))+IFERROR(VLOOKUP(A1889,BITXeom!$C$9:$D$100,2,0),0)</f>
        <v>9.2908968520197259</v>
      </c>
      <c r="F1889" s="2">
        <f>F1888*(1-F$1+IF(AND(WEEKDAY($A1889)&lt;&gt;1,WEEKDAY($A1889)&lt;&gt;7),-VLOOKUP($A1889,ETF_OP_Fee!$I$5:$J$14,2,1),0))^($A1889-$A1888)*(1+1*(B1889/B1888-1))</f>
        <v>1.8340531649012985</v>
      </c>
      <c r="G1889" s="9" t="str">
        <f>IFERROR(VLOOKUP(A1889,'BITO-IV'!$A$1:$J$10000,4,0),"")</f>
        <v/>
      </c>
      <c r="I1889">
        <f>ROW()</f>
        <v>1889</v>
      </c>
      <c r="J1889" t="str">
        <f t="shared" si="32"/>
        <v/>
      </c>
      <c r="K1889" t="str">
        <f t="shared" si="31"/>
        <v/>
      </c>
      <c r="M1889" t="str">
        <f t="shared" si="33"/>
        <v/>
      </c>
      <c r="N1889">
        <f>VLOOKUP(A1889,Tbills!$B$4:$C$10000,2,1)</f>
        <v>1.0100017582417762</v>
      </c>
    </row>
    <row r="1890" spans="1:14">
      <c r="A1890" s="1">
        <v>42912</v>
      </c>
      <c r="B1890">
        <f>IFERROR(VLOOKUP($A1890,'BTC-Web'!$A$2:$H$10000,2,0),"")</f>
        <v>2590.570068</v>
      </c>
      <c r="C1890">
        <f>VLOOKUP(A1890,H_SPBTFDUE!$B$2:$C$5828,2,0)</f>
        <v>17.150763794402675</v>
      </c>
      <c r="D1890" s="2">
        <f>D1889*(1-D$1+IF(AND(WEEKDAY($A1890)&lt;&gt;1,WEEKDAY($A1890)&lt;&gt;7),-VLOOKUP($A1890,ETF_OP_Fee!$G$5:$H$14,2,1),0))^($A1890-$A1889)*(1+2*(C1890/C1889-1))+IFERROR(VLOOKUP(A1890,BITXeom!$C$9:$D$100,2,0),0)</f>
        <v>7.4823717065018114</v>
      </c>
      <c r="F1890" s="2">
        <f>F1889*(1-F$1+IF(AND(WEEKDAY($A1890)&lt;&gt;1,WEEKDAY($A1890)&lt;&gt;7),-VLOOKUP($A1890,ETF_OP_Fee!$I$5:$J$14,2,1),0))^($A1890-$A1889)*(1+1*(B1890/B1889-1))</f>
        <v>1.754811770912055</v>
      </c>
      <c r="G1890" s="9" t="str">
        <f>IFERROR(VLOOKUP(A1890,'BITO-IV'!$A$1:$J$10000,4,0),"")</f>
        <v/>
      </c>
      <c r="I1890">
        <f>ROW()</f>
        <v>1890</v>
      </c>
      <c r="J1890" t="str">
        <f t="shared" si="32"/>
        <v/>
      </c>
      <c r="K1890" t="str">
        <f t="shared" si="31"/>
        <v/>
      </c>
      <c r="M1890" t="str">
        <f t="shared" si="33"/>
        <v/>
      </c>
      <c r="N1890">
        <f>VLOOKUP(A1890,Tbills!$B$4:$C$10000,2,1)</f>
        <v>1.0100017582417762</v>
      </c>
    </row>
    <row r="1891" spans="1:14">
      <c r="A1891" s="1">
        <v>42913</v>
      </c>
      <c r="B1891">
        <f>IFERROR(VLOOKUP($A1891,'BTC-Web'!$A$2:$H$10000,2,0),"")</f>
        <v>2478.4499510000001</v>
      </c>
      <c r="C1891">
        <f>VLOOKUP(A1891,H_SPBTFDUE!$B$2:$C$5828,2,0)</f>
        <v>17.660960978319004</v>
      </c>
      <c r="D1891" s="2">
        <f>D1890*(1-D$1+IF(AND(WEEKDAY($A1891)&lt;&gt;1,WEEKDAY($A1891)&lt;&gt;7),-VLOOKUP($A1891,ETF_OP_Fee!$G$5:$H$14,2,1),0))^($A1891-$A1890)*(1+2*(C1891/C1890-1))+IFERROR(VLOOKUP(A1891,BITXeom!$C$9:$D$100,2,0),0)</f>
        <v>7.9265948435129499</v>
      </c>
      <c r="F1891" s="2">
        <f>F1890*(1-F$1+IF(AND(WEEKDAY($A1891)&lt;&gt;1,WEEKDAY($A1891)&lt;&gt;7),-VLOOKUP($A1891,ETF_OP_Fee!$I$5:$J$14,2,1),0))^($A1891-$A1890)*(1+1*(B1891/B1890-1))</f>
        <v>1.6788196554322432</v>
      </c>
      <c r="G1891" s="9" t="str">
        <f>IFERROR(VLOOKUP(A1891,'BITO-IV'!$A$1:$J$10000,4,0),"")</f>
        <v/>
      </c>
      <c r="I1891">
        <f>ROW()</f>
        <v>1891</v>
      </c>
      <c r="J1891" t="str">
        <f t="shared" si="32"/>
        <v/>
      </c>
      <c r="K1891" t="str">
        <f t="shared" si="31"/>
        <v/>
      </c>
      <c r="M1891" t="str">
        <f t="shared" si="33"/>
        <v/>
      </c>
      <c r="N1891">
        <f>VLOOKUP(A1891,Tbills!$B$4:$C$10000,2,1)</f>
        <v>1.0100017582417762</v>
      </c>
    </row>
    <row r="1892" spans="1:14">
      <c r="A1892" s="1">
        <v>42914</v>
      </c>
      <c r="B1892">
        <f>IFERROR(VLOOKUP($A1892,'BTC-Web'!$A$2:$H$10000,2,0),"")</f>
        <v>2553.030029</v>
      </c>
      <c r="C1892">
        <f>VLOOKUP(A1892,H_SPBTFDUE!$B$2:$C$5828,2,0)</f>
        <v>17.813601498725806</v>
      </c>
      <c r="D1892" s="2">
        <f>D1891*(1-D$1+IF(AND(WEEKDAY($A1892)&lt;&gt;1,WEEKDAY($A1892)&lt;&gt;7),-VLOOKUP($A1892,ETF_OP_Fee!$G$5:$H$14,2,1),0))^($A1892-$A1891)*(1+2*(C1892/C1891-1))+IFERROR(VLOOKUP(A1892,BITXeom!$C$9:$D$100,2,0),0)</f>
        <v>8.062650114942425</v>
      </c>
      <c r="F1892" s="2">
        <f>F1891*(1-F$1+IF(AND(WEEKDAY($A1892)&lt;&gt;1,WEEKDAY($A1892)&lt;&gt;7),-VLOOKUP($A1892,ETF_OP_Fee!$I$5:$J$14,2,1),0))^($A1892-$A1891)*(1+1*(B1892/B1891-1))</f>
        <v>1.7292927123406536</v>
      </c>
      <c r="G1892" s="9" t="str">
        <f>IFERROR(VLOOKUP(A1892,'BITO-IV'!$A$1:$J$10000,4,0),"")</f>
        <v/>
      </c>
      <c r="I1892">
        <f>ROW()</f>
        <v>1892</v>
      </c>
      <c r="J1892" t="str">
        <f t="shared" si="32"/>
        <v/>
      </c>
      <c r="K1892" t="str">
        <f t="shared" si="31"/>
        <v/>
      </c>
      <c r="M1892" t="str">
        <f t="shared" si="33"/>
        <v/>
      </c>
      <c r="N1892">
        <f>VLOOKUP(A1892,Tbills!$B$4:$C$10000,2,1)</f>
        <v>1.0100017582417762</v>
      </c>
    </row>
    <row r="1893" spans="1:14">
      <c r="A1893" s="1">
        <v>42915</v>
      </c>
      <c r="B1893">
        <f>IFERROR(VLOOKUP($A1893,'BTC-Web'!$A$2:$H$10000,2,0),"")</f>
        <v>2567.5600589999999</v>
      </c>
      <c r="C1893">
        <f>VLOOKUP(A1893,H_SPBTFDUE!$B$2:$C$5828,2,0)</f>
        <v>17.566251477571551</v>
      </c>
      <c r="D1893" s="2">
        <f>D1892*(1-D$1+IF(AND(WEEKDAY($A1893)&lt;&gt;1,WEEKDAY($A1893)&lt;&gt;7),-VLOOKUP($A1893,ETF_OP_Fee!$G$5:$H$14,2,1),0))^($A1893-$A1892)*(1+2*(C1893/C1892-1))+IFERROR(VLOOKUP(A1893,BITXeom!$C$9:$D$100,2,0),0)</f>
        <v>7.837808724340376</v>
      </c>
      <c r="F1893" s="2">
        <f>F1892*(1-F$1+IF(AND(WEEKDAY($A1893)&lt;&gt;1,WEEKDAY($A1893)&lt;&gt;7),-VLOOKUP($A1893,ETF_OP_Fee!$I$5:$J$14,2,1),0))^($A1893-$A1892)*(1+1*(B1893/B1892-1))</f>
        <v>1.7390893506191178</v>
      </c>
      <c r="G1893" s="9" t="str">
        <f>IFERROR(VLOOKUP(A1893,'BITO-IV'!$A$1:$J$10000,4,0),"")</f>
        <v/>
      </c>
      <c r="I1893">
        <f>ROW()</f>
        <v>1893</v>
      </c>
      <c r="J1893" t="str">
        <f t="shared" si="32"/>
        <v/>
      </c>
      <c r="K1893" t="str">
        <f t="shared" si="31"/>
        <v/>
      </c>
      <c r="M1893" t="str">
        <f t="shared" si="33"/>
        <v/>
      </c>
      <c r="N1893">
        <f>VLOOKUP(A1893,Tbills!$B$4:$C$10000,2,1)</f>
        <v>1.0000008791209043</v>
      </c>
    </row>
    <row r="1894" spans="1:14">
      <c r="A1894" s="1">
        <v>42916</v>
      </c>
      <c r="B1894">
        <f>IFERROR(VLOOKUP($A1894,'BTC-Web'!$A$2:$H$10000,2,0),"")</f>
        <v>2539.23999</v>
      </c>
      <c r="C1894">
        <f>VLOOKUP(A1894,H_SPBTFDUE!$B$2:$C$5828,2,0)</f>
        <v>17.159779519365664</v>
      </c>
      <c r="D1894" s="2">
        <f>D1893*(1-D$1+IF(AND(WEEKDAY($A1894)&lt;&gt;1,WEEKDAY($A1894)&lt;&gt;7),-VLOOKUP($A1894,ETF_OP_Fee!$G$5:$H$14,2,1),0))^($A1894-$A1893)*(1+2*(C1894/C1893-1))+IFERROR(VLOOKUP(A1894,BITXeom!$C$9:$D$100,2,0),0)</f>
        <v>7.474193976501871</v>
      </c>
      <c r="F1894" s="2">
        <f>F1893*(1-F$1+IF(AND(WEEKDAY($A1894)&lt;&gt;1,WEEKDAY($A1894)&lt;&gt;7),-VLOOKUP($A1894,ETF_OP_Fee!$I$5:$J$14,2,1),0))^($A1894-$A1893)*(1+1*(B1894/B1893-1))</f>
        <v>1.7198625106023233</v>
      </c>
      <c r="G1894" s="9" t="str">
        <f>IFERROR(VLOOKUP(A1894,'BITO-IV'!$A$1:$J$10000,4,0),"")</f>
        <v/>
      </c>
      <c r="I1894">
        <f>ROW()</f>
        <v>1894</v>
      </c>
      <c r="J1894" t="str">
        <f t="shared" si="32"/>
        <v/>
      </c>
      <c r="K1894" t="str">
        <f t="shared" si="31"/>
        <v/>
      </c>
      <c r="M1894" t="str">
        <f t="shared" si="33"/>
        <v/>
      </c>
      <c r="N1894">
        <f>VLOOKUP(A1894,Tbills!$B$4:$C$10000,2,1)</f>
        <v>1.0000008791209043</v>
      </c>
    </row>
    <row r="1895" spans="1:14">
      <c r="A1895" s="1">
        <v>42919</v>
      </c>
      <c r="B1895">
        <f>IFERROR(VLOOKUP($A1895,'BTC-Web'!$A$2:$H$10000,2,0),"")</f>
        <v>2498.5600589999999</v>
      </c>
      <c r="C1895">
        <f>VLOOKUP(A1895,H_SPBTFDUE!$B$2:$C$5828,2,0)</f>
        <v>17.73352511549086</v>
      </c>
      <c r="D1895" s="2">
        <f>D1894*(1-D$1+IF(AND(WEEKDAY($A1895)&lt;&gt;1,WEEKDAY($A1895)&lt;&gt;7),-VLOOKUP($A1895,ETF_OP_Fee!$G$5:$H$14,2,1),0))^($A1895-$A1894)*(1+2*(C1895/C1894-1))+IFERROR(VLOOKUP(A1895,BITXeom!$C$9:$D$100,2,0),0)</f>
        <v>7.9711499786876008</v>
      </c>
      <c r="F1895" s="2">
        <f>F1894*(1-F$1+IF(AND(WEEKDAY($A1895)&lt;&gt;1,WEEKDAY($A1895)&lt;&gt;7),-VLOOKUP($A1895,ETF_OP_Fee!$I$5:$J$14,2,1),0))^($A1895-$A1894)*(1+1*(B1895/B1894-1))</f>
        <v>1.6921772925764398</v>
      </c>
      <c r="G1895" s="9" t="str">
        <f>IFERROR(VLOOKUP(A1895,'BITO-IV'!$A$1:$J$10000,4,0),"")</f>
        <v/>
      </c>
      <c r="I1895">
        <f>ROW()</f>
        <v>1895</v>
      </c>
      <c r="J1895" t="str">
        <f t="shared" si="32"/>
        <v/>
      </c>
      <c r="K1895" t="str">
        <f t="shared" si="31"/>
        <v/>
      </c>
      <c r="M1895" t="str">
        <f t="shared" si="33"/>
        <v/>
      </c>
      <c r="N1895">
        <f>VLOOKUP(A1895,Tbills!$B$4:$C$10000,2,1)</f>
        <v>1.0000008791209043</v>
      </c>
    </row>
    <row r="1896" spans="1:14">
      <c r="A1896" s="1">
        <v>42921</v>
      </c>
      <c r="B1896">
        <f>IFERROR(VLOOKUP($A1896,'BTC-Web'!$A$2:$H$10000,2,0),"")</f>
        <v>2602.8701169999999</v>
      </c>
      <c r="C1896">
        <f>VLOOKUP(A1896,H_SPBTFDUE!$B$2:$C$5828,2,0)</f>
        <v>17.993912303896508</v>
      </c>
      <c r="D1896" s="2">
        <f>D1895*(1-D$1+IF(AND(WEEKDAY($A1896)&lt;&gt;1,WEEKDAY($A1896)&lt;&gt;7),-VLOOKUP($A1896,ETF_OP_Fee!$G$5:$H$14,2,1),0))^($A1896-$A1895)*(1+2*(C1896/C1895-1))+IFERROR(VLOOKUP(A1896,BITXeom!$C$9:$D$100,2,0),0)</f>
        <v>8.2032803662553935</v>
      </c>
      <c r="F1896" s="2">
        <f>F1895*(1-F$1+IF(AND(WEEKDAY($A1896)&lt;&gt;1,WEEKDAY($A1896)&lt;&gt;7),-VLOOKUP($A1896,ETF_OP_Fee!$I$5:$J$14,2,1),0))^($A1896-$A1895)*(1+1*(B1896/B1895-1))</f>
        <v>1.7627306649556453</v>
      </c>
      <c r="G1896" s="9" t="str">
        <f>IFERROR(VLOOKUP(A1896,'BITO-IV'!$A$1:$J$10000,4,0),"")</f>
        <v/>
      </c>
      <c r="I1896">
        <f>ROW()</f>
        <v>1896</v>
      </c>
      <c r="J1896" t="str">
        <f t="shared" si="32"/>
        <v/>
      </c>
      <c r="K1896" t="str">
        <f t="shared" ref="K1896:K1959" si="34">IF($A1896&gt;=$J$2,F1896*K$4,"")</f>
        <v/>
      </c>
      <c r="M1896" t="str">
        <f t="shared" si="33"/>
        <v/>
      </c>
      <c r="N1896">
        <f>VLOOKUP(A1896,Tbills!$B$4:$C$10000,2,1)</f>
        <v>1.0000008791209043</v>
      </c>
    </row>
    <row r="1897" spans="1:14">
      <c r="A1897" s="1">
        <v>42922</v>
      </c>
      <c r="B1897">
        <f>IFERROR(VLOOKUP($A1897,'BTC-Web'!$A$2:$H$10000,2,0),"")</f>
        <v>2608.1000979999999</v>
      </c>
      <c r="C1897">
        <f>VLOOKUP(A1897,H_SPBTFDUE!$B$2:$C$5828,2,0)</f>
        <v>18.037375303051846</v>
      </c>
      <c r="D1897" s="2">
        <f>D1896*(1-D$1+IF(AND(WEEKDAY($A1897)&lt;&gt;1,WEEKDAY($A1897)&lt;&gt;7),-VLOOKUP($A1897,ETF_OP_Fee!$G$5:$H$14,2,1),0))^($A1897-$A1896)*(1+2*(C1897/C1896-1))+IFERROR(VLOOKUP(A1897,BITXeom!$C$9:$D$100,2,0),0)</f>
        <v>8.2419268579053764</v>
      </c>
      <c r="F1897" s="2">
        <f>F1896*(1-F$1+IF(AND(WEEKDAY($A1897)&lt;&gt;1,WEEKDAY($A1897)&lt;&gt;7),-VLOOKUP($A1897,ETF_OP_Fee!$I$5:$J$14,2,1),0))^($A1897-$A1896)*(1+1*(B1897/B1896-1))</f>
        <v>1.766226571279331</v>
      </c>
      <c r="G1897" s="9" t="str">
        <f>IFERROR(VLOOKUP(A1897,'BITO-IV'!$A$1:$J$10000,4,0),"")</f>
        <v/>
      </c>
      <c r="I1897">
        <f>ROW()</f>
        <v>1897</v>
      </c>
      <c r="J1897" t="str">
        <f t="shared" ref="J1897:J1960" si="35">IF($A1897&gt;=$J$2,B1897*J$4,"")</f>
        <v/>
      </c>
      <c r="K1897" t="str">
        <f t="shared" si="34"/>
        <v/>
      </c>
      <c r="M1897" t="str">
        <f t="shared" ref="M1897:M1960" si="36">IF($A1897&gt;=$J$2,D1897*M$4,"")</f>
        <v/>
      </c>
      <c r="N1897">
        <f>VLOOKUP(A1897,Tbills!$B$4:$C$10000,2,1)</f>
        <v>1.045000879120852</v>
      </c>
    </row>
    <row r="1898" spans="1:14">
      <c r="A1898" s="1">
        <v>42923</v>
      </c>
      <c r="B1898">
        <f>IFERROR(VLOOKUP($A1898,'BTC-Web'!$A$2:$H$10000,2,0),"")</f>
        <v>2608.5900879999999</v>
      </c>
      <c r="C1898">
        <f>VLOOKUP(A1898,H_SPBTFDUE!$B$2:$C$5828,2,0)</f>
        <v>17.413767261976485</v>
      </c>
      <c r="D1898" s="2">
        <f>D1897*(1-D$1+IF(AND(WEEKDAY($A1898)&lt;&gt;1,WEEKDAY($A1898)&lt;&gt;7),-VLOOKUP($A1898,ETF_OP_Fee!$G$5:$H$14,2,1),0))^($A1898-$A1897)*(1+2*(C1898/C1897-1))+IFERROR(VLOOKUP(A1898,BITXeom!$C$9:$D$100,2,0),0)</f>
        <v>7.6711145415820567</v>
      </c>
      <c r="F1898" s="2">
        <f>F1897*(1-F$1+IF(AND(WEEKDAY($A1898)&lt;&gt;1,WEEKDAY($A1898)&lt;&gt;7),-VLOOKUP($A1898,ETF_OP_Fee!$I$5:$J$14,2,1),0))^($A1898-$A1897)*(1+1*(B1898/B1897-1))</f>
        <v>1.7665124175702225</v>
      </c>
      <c r="G1898" s="9" t="str">
        <f>IFERROR(VLOOKUP(A1898,'BITO-IV'!$A$1:$J$10000,4,0),"")</f>
        <v/>
      </c>
      <c r="I1898">
        <f>ROW()</f>
        <v>1898</v>
      </c>
      <c r="J1898" t="str">
        <f t="shared" si="35"/>
        <v/>
      </c>
      <c r="K1898" t="str">
        <f t="shared" si="34"/>
        <v/>
      </c>
      <c r="M1898" t="str">
        <f t="shared" si="36"/>
        <v/>
      </c>
      <c r="N1898">
        <f>VLOOKUP(A1898,Tbills!$B$4:$C$10000,2,1)</f>
        <v>1.045000879120852</v>
      </c>
    </row>
    <row r="1899" spans="1:14">
      <c r="A1899" s="1">
        <v>42926</v>
      </c>
      <c r="B1899">
        <f>IFERROR(VLOOKUP($A1899,'BTC-Web'!$A$2:$H$10000,2,0),"")</f>
        <v>2525.25</v>
      </c>
      <c r="C1899">
        <f>VLOOKUP(A1899,H_SPBTFDUE!$B$2:$C$5828,2,0)</f>
        <v>16.401738869441115</v>
      </c>
      <c r="D1899" s="2">
        <f>D1898*(1-D$1+IF(AND(WEEKDAY($A1899)&lt;&gt;1,WEEKDAY($A1899)&lt;&gt;7),-VLOOKUP($A1899,ETF_OP_Fee!$G$5:$H$14,2,1),0))^($A1899-$A1898)*(1+2*(C1899/C1898-1))+IFERROR(VLOOKUP(A1899,BITXeom!$C$9:$D$100,2,0),0)</f>
        <v>6.777053232594942</v>
      </c>
      <c r="F1899" s="2">
        <f>F1898*(1-F$1+IF(AND(WEEKDAY($A1899)&lt;&gt;1,WEEKDAY($A1899)&lt;&gt;7),-VLOOKUP($A1899,ETF_OP_Fee!$I$5:$J$14,2,1),0))^($A1899-$A1898)*(1+1*(B1899/B1898-1))</f>
        <v>1.7099417790240112</v>
      </c>
      <c r="G1899" s="9" t="str">
        <f>IFERROR(VLOOKUP(A1899,'BITO-IV'!$A$1:$J$10000,4,0),"")</f>
        <v/>
      </c>
      <c r="I1899">
        <f>ROW()</f>
        <v>1899</v>
      </c>
      <c r="J1899" t="str">
        <f t="shared" si="35"/>
        <v/>
      </c>
      <c r="K1899" t="str">
        <f t="shared" si="34"/>
        <v/>
      </c>
      <c r="M1899" t="str">
        <f t="shared" si="36"/>
        <v/>
      </c>
      <c r="N1899">
        <f>VLOOKUP(A1899,Tbills!$B$4:$C$10000,2,1)</f>
        <v>1.045000879120852</v>
      </c>
    </row>
    <row r="1900" spans="1:14">
      <c r="A1900" s="1">
        <v>42927</v>
      </c>
      <c r="B1900">
        <f>IFERROR(VLOOKUP($A1900,'BTC-Web'!$A$2:$H$10000,2,0),"")</f>
        <v>2385.889893</v>
      </c>
      <c r="C1900">
        <f>VLOOKUP(A1900,H_SPBTFDUE!$B$2:$C$5828,2,0)</f>
        <v>16.159572882365296</v>
      </c>
      <c r="D1900" s="2">
        <f>D1899*(1-D$1+IF(AND(WEEKDAY($A1900)&lt;&gt;1,WEEKDAY($A1900)&lt;&gt;7),-VLOOKUP($A1900,ETF_OP_Fee!$G$5:$H$14,2,1),0))^($A1900-$A1899)*(1+2*(C1900/C1899-1))+IFERROR(VLOOKUP(A1900,BITXeom!$C$9:$D$100,2,0),0)</f>
        <v>6.5761477244575044</v>
      </c>
      <c r="F1900" s="2">
        <f>F1899*(1-F$1+IF(AND(WEEKDAY($A1900)&lt;&gt;1,WEEKDAY($A1900)&lt;&gt;7),-VLOOKUP($A1900,ETF_OP_Fee!$I$5:$J$14,2,1),0))^($A1900-$A1899)*(1+1*(B1900/B1899-1))</f>
        <v>1.6155337583864224</v>
      </c>
      <c r="G1900" s="9" t="str">
        <f>IFERROR(VLOOKUP(A1900,'BITO-IV'!$A$1:$J$10000,4,0),"")</f>
        <v/>
      </c>
      <c r="I1900">
        <f>ROW()</f>
        <v>1900</v>
      </c>
      <c r="J1900" t="str">
        <f t="shared" si="35"/>
        <v/>
      </c>
      <c r="K1900" t="str">
        <f t="shared" si="34"/>
        <v/>
      </c>
      <c r="M1900" t="str">
        <f t="shared" si="36"/>
        <v/>
      </c>
      <c r="N1900">
        <f>VLOOKUP(A1900,Tbills!$B$4:$C$10000,2,1)</f>
        <v>1.045000879120852</v>
      </c>
    </row>
    <row r="1901" spans="1:14">
      <c r="A1901" s="1">
        <v>42928</v>
      </c>
      <c r="B1901">
        <f>IFERROR(VLOOKUP($A1901,'BTC-Web'!$A$2:$H$10000,2,0),"")</f>
        <v>2332.7700199999999</v>
      </c>
      <c r="C1901">
        <f>VLOOKUP(A1901,H_SPBTFDUE!$B$2:$C$5828,2,0)</f>
        <v>16.579799968305014</v>
      </c>
      <c r="D1901" s="2">
        <f>D1900*(1-D$1+IF(AND(WEEKDAY($A1901)&lt;&gt;1,WEEKDAY($A1901)&lt;&gt;7),-VLOOKUP($A1901,ETF_OP_Fee!$G$5:$H$14,2,1),0))^($A1901-$A1900)*(1+2*(C1901/C1900-1))+IFERROR(VLOOKUP(A1901,BITXeom!$C$9:$D$100,2,0),0)</f>
        <v>6.9173465515175474</v>
      </c>
      <c r="F1901" s="2">
        <f>F1900*(1-F$1+IF(AND(WEEKDAY($A1901)&lt;&gt;1,WEEKDAY($A1901)&lt;&gt;7),-VLOOKUP($A1901,ETF_OP_Fee!$I$5:$J$14,2,1),0))^($A1901-$A1900)*(1+1*(B1901/B1900-1))</f>
        <v>1.5795241181416528</v>
      </c>
      <c r="G1901" s="9" t="str">
        <f>IFERROR(VLOOKUP(A1901,'BITO-IV'!$A$1:$J$10000,4,0),"")</f>
        <v/>
      </c>
      <c r="I1901">
        <f>ROW()</f>
        <v>1901</v>
      </c>
      <c r="J1901" t="str">
        <f t="shared" si="35"/>
        <v/>
      </c>
      <c r="K1901" t="str">
        <f t="shared" si="34"/>
        <v/>
      </c>
      <c r="M1901" t="str">
        <f t="shared" si="36"/>
        <v/>
      </c>
      <c r="N1901">
        <f>VLOOKUP(A1901,Tbills!$B$4:$C$10000,2,1)</f>
        <v>1.045000879120852</v>
      </c>
    </row>
    <row r="1902" spans="1:14">
      <c r="A1902" s="1">
        <v>42929</v>
      </c>
      <c r="B1902">
        <f>IFERROR(VLOOKUP($A1902,'BTC-Web'!$A$2:$H$10000,2,0),"")</f>
        <v>2402.6999510000001</v>
      </c>
      <c r="C1902">
        <f>VLOOKUP(A1902,H_SPBTFDUE!$B$2:$C$5828,2,0)</f>
        <v>16.295021210039312</v>
      </c>
      <c r="D1902" s="2">
        <f>D1901*(1-D$1+IF(AND(WEEKDAY($A1902)&lt;&gt;1,WEEKDAY($A1902)&lt;&gt;7),-VLOOKUP($A1902,ETF_OP_Fee!$G$5:$H$14,2,1),0))^($A1902-$A1901)*(1+2*(C1902/C1901-1))+IFERROR(VLOOKUP(A1902,BITXeom!$C$9:$D$100,2,0),0)</f>
        <v>6.6789223538916804</v>
      </c>
      <c r="F1902" s="2">
        <f>F1901*(1-F$1+IF(AND(WEEKDAY($A1902)&lt;&gt;1,WEEKDAY($A1902)&lt;&gt;7),-VLOOKUP($A1902,ETF_OP_Fee!$I$5:$J$14,2,1),0))^($A1902-$A1901)*(1+1*(B1902/B1901-1))</f>
        <v>1.6268314971317899</v>
      </c>
      <c r="G1902" s="9" t="str">
        <f>IFERROR(VLOOKUP(A1902,'BITO-IV'!$A$1:$J$10000,4,0),"")</f>
        <v/>
      </c>
      <c r="I1902">
        <f>ROW()</f>
        <v>1902</v>
      </c>
      <c r="J1902" t="str">
        <f t="shared" si="35"/>
        <v/>
      </c>
      <c r="K1902" t="str">
        <f t="shared" si="34"/>
        <v/>
      </c>
      <c r="M1902" t="str">
        <f t="shared" si="36"/>
        <v/>
      </c>
      <c r="N1902">
        <f>VLOOKUP(A1902,Tbills!$B$4:$C$10000,2,1)</f>
        <v>1.0400004395604445</v>
      </c>
    </row>
    <row r="1903" spans="1:14">
      <c r="A1903" s="1">
        <v>42930</v>
      </c>
      <c r="B1903">
        <f>IFERROR(VLOOKUP($A1903,'BTC-Web'!$A$2:$H$10000,2,0),"")</f>
        <v>2360.5900879999999</v>
      </c>
      <c r="C1903">
        <f>VLOOKUP(A1903,H_SPBTFDUE!$B$2:$C$5828,2,0)</f>
        <v>15.432425031707469</v>
      </c>
      <c r="D1903" s="2">
        <f>D1902*(1-D$1+IF(AND(WEEKDAY($A1903)&lt;&gt;1,WEEKDAY($A1903)&lt;&gt;7),-VLOOKUP($A1903,ETF_OP_Fee!$G$5:$H$14,2,1),0))^($A1903-$A1902)*(1+2*(C1903/C1902-1))+IFERROR(VLOOKUP(A1903,BITXeom!$C$9:$D$100,2,0),0)</f>
        <v>5.9710973712638795</v>
      </c>
      <c r="F1903" s="2">
        <f>F1902*(1-F$1+IF(AND(WEEKDAY($A1903)&lt;&gt;1,WEEKDAY($A1903)&lt;&gt;7),-VLOOKUP($A1903,ETF_OP_Fee!$I$5:$J$14,2,1),0))^($A1903-$A1902)*(1+1*(B1903/B1902-1))</f>
        <v>1.598277950945989</v>
      </c>
      <c r="G1903" s="9" t="str">
        <f>IFERROR(VLOOKUP(A1903,'BITO-IV'!$A$1:$J$10000,4,0),"")</f>
        <v/>
      </c>
      <c r="I1903">
        <f>ROW()</f>
        <v>1903</v>
      </c>
      <c r="J1903" t="str">
        <f t="shared" si="35"/>
        <v/>
      </c>
      <c r="K1903" t="str">
        <f t="shared" si="34"/>
        <v/>
      </c>
      <c r="M1903" t="str">
        <f t="shared" si="36"/>
        <v/>
      </c>
      <c r="N1903">
        <f>VLOOKUP(A1903,Tbills!$B$4:$C$10000,2,1)</f>
        <v>1.0400004395604445</v>
      </c>
    </row>
    <row r="1904" spans="1:14">
      <c r="A1904" s="1">
        <v>42933</v>
      </c>
      <c r="B1904">
        <f>IFERROR(VLOOKUP($A1904,'BTC-Web'!$A$2:$H$10000,2,0),"")</f>
        <v>1932.619995</v>
      </c>
      <c r="C1904">
        <f>VLOOKUP(A1904,H_SPBTFDUE!$B$2:$C$5828,2,0)</f>
        <v>15.396666191495235</v>
      </c>
      <c r="D1904" s="2">
        <f>D1903*(1-D$1+IF(AND(WEEKDAY($A1904)&lt;&gt;1,WEEKDAY($A1904)&lt;&gt;7),-VLOOKUP($A1904,ETF_OP_Fee!$G$5:$H$14,2,1),0))^($A1904-$A1903)*(1+2*(C1904/C1903-1))+IFERROR(VLOOKUP(A1904,BITXeom!$C$9:$D$100,2,0),0)</f>
        <v>5.9413011018867765</v>
      </c>
      <c r="F1904" s="2">
        <f>F1903*(1-F$1+IF(AND(WEEKDAY($A1904)&lt;&gt;1,WEEKDAY($A1904)&lt;&gt;7),-VLOOKUP($A1904,ETF_OP_Fee!$I$5:$J$14,2,1),0))^($A1904-$A1903)*(1+1*(B1904/B1903-1))</f>
        <v>1.3084113003264446</v>
      </c>
      <c r="G1904" s="9" t="str">
        <f>IFERROR(VLOOKUP(A1904,'BITO-IV'!$A$1:$J$10000,4,0),"")</f>
        <v/>
      </c>
      <c r="I1904">
        <f>ROW()</f>
        <v>1904</v>
      </c>
      <c r="J1904" t="str">
        <f t="shared" si="35"/>
        <v/>
      </c>
      <c r="K1904" t="str">
        <f t="shared" si="34"/>
        <v/>
      </c>
      <c r="M1904" t="str">
        <f t="shared" si="36"/>
        <v/>
      </c>
      <c r="N1904">
        <f>VLOOKUP(A1904,Tbills!$B$4:$C$10000,2,1)</f>
        <v>1.0400004395604445</v>
      </c>
    </row>
    <row r="1905" spans="1:14">
      <c r="A1905" s="1">
        <v>42934</v>
      </c>
      <c r="B1905">
        <f>IFERROR(VLOOKUP($A1905,'BTC-Web'!$A$2:$H$10000,2,0),"")</f>
        <v>2233.5200199999999</v>
      </c>
      <c r="C1905">
        <f>VLOOKUP(A1905,H_SPBTFDUE!$B$2:$C$5828,2,0)</f>
        <v>16.020059547988605</v>
      </c>
      <c r="D1905" s="2">
        <f>D1904*(1-D$1+IF(AND(WEEKDAY($A1905)&lt;&gt;1,WEEKDAY($A1905)&lt;&gt;7),-VLOOKUP($A1905,ETF_OP_Fee!$G$5:$H$14,2,1),0))^($A1905-$A1904)*(1+2*(C1905/C1904-1))+IFERROR(VLOOKUP(A1905,BITXeom!$C$9:$D$100,2,0),0)</f>
        <v>6.421648626618393</v>
      </c>
      <c r="F1905" s="2">
        <f>F1904*(1-F$1+IF(AND(WEEKDAY($A1905)&lt;&gt;1,WEEKDAY($A1905)&lt;&gt;7),-VLOOKUP($A1905,ETF_OP_Fee!$I$5:$J$14,2,1),0))^($A1905-$A1904)*(1+1*(B1905/B1904-1))</f>
        <v>1.5120855521185559</v>
      </c>
      <c r="G1905" s="9" t="str">
        <f>IFERROR(VLOOKUP(A1905,'BITO-IV'!$A$1:$J$10000,4,0),"")</f>
        <v/>
      </c>
      <c r="I1905">
        <f>ROW()</f>
        <v>1905</v>
      </c>
      <c r="J1905" t="str">
        <f t="shared" si="35"/>
        <v/>
      </c>
      <c r="K1905" t="str">
        <f t="shared" si="34"/>
        <v/>
      </c>
      <c r="M1905" t="str">
        <f t="shared" si="36"/>
        <v/>
      </c>
      <c r="N1905">
        <f>VLOOKUP(A1905,Tbills!$B$4:$C$10000,2,1)</f>
        <v>1.0400004395604445</v>
      </c>
    </row>
    <row r="1906" spans="1:14">
      <c r="A1906" s="1">
        <v>42935</v>
      </c>
      <c r="B1906">
        <f>IFERROR(VLOOKUP($A1906,'BTC-Web'!$A$2:$H$10000,2,0),"")</f>
        <v>2323.080078</v>
      </c>
      <c r="C1906">
        <f>VLOOKUP(A1906,H_SPBTFDUE!$B$2:$C$5828,2,0)</f>
        <v>15.704311412168973</v>
      </c>
      <c r="D1906" s="2">
        <f>D1905*(1-D$1+IF(AND(WEEKDAY($A1906)&lt;&gt;1,WEEKDAY($A1906)&lt;&gt;7),-VLOOKUP($A1906,ETF_OP_Fee!$G$5:$H$14,2,1),0))^($A1906-$A1905)*(1+2*(C1906/C1905-1))+IFERROR(VLOOKUP(A1906,BITXeom!$C$9:$D$100,2,0),0)</f>
        <v>6.1677778888113393</v>
      </c>
      <c r="F1906" s="2">
        <f>F1905*(1-F$1+IF(AND(WEEKDAY($A1906)&lt;&gt;1,WEEKDAY($A1906)&lt;&gt;7),-VLOOKUP($A1906,ETF_OP_Fee!$I$5:$J$14,2,1),0))^($A1906-$A1905)*(1+1*(B1906/B1905-1))</f>
        <v>1.5726764768504848</v>
      </c>
      <c r="G1906" s="9" t="str">
        <f>IFERROR(VLOOKUP(A1906,'BITO-IV'!$A$1:$J$10000,4,0),"")</f>
        <v/>
      </c>
      <c r="I1906">
        <f>ROW()</f>
        <v>1906</v>
      </c>
      <c r="J1906" t="str">
        <f t="shared" si="35"/>
        <v/>
      </c>
      <c r="K1906" t="str">
        <f t="shared" si="34"/>
        <v/>
      </c>
      <c r="M1906" t="str">
        <f t="shared" si="36"/>
        <v/>
      </c>
      <c r="N1906">
        <f>VLOOKUP(A1906,Tbills!$B$4:$C$10000,2,1)</f>
        <v>1.0400004395604445</v>
      </c>
    </row>
    <row r="1907" spans="1:14">
      <c r="A1907" s="1">
        <v>42936</v>
      </c>
      <c r="B1907">
        <f>IFERROR(VLOOKUP($A1907,'BTC-Web'!$A$2:$H$10000,2,0),"")</f>
        <v>2269.889893</v>
      </c>
      <c r="C1907">
        <f>VLOOKUP(A1907,H_SPBTFDUE!$B$2:$C$5828,2,0)</f>
        <v>19.461588031292603</v>
      </c>
      <c r="D1907" s="2">
        <f>D1906*(1-D$1+IF(AND(WEEKDAY($A1907)&lt;&gt;1,WEEKDAY($A1907)&lt;&gt;7),-VLOOKUP($A1907,ETF_OP_Fee!$G$5:$H$14,2,1),0))^($A1907-$A1906)*(1+2*(C1907/C1906-1))+IFERROR(VLOOKUP(A1907,BITXeom!$C$9:$D$100,2,0),0)</f>
        <v>9.1179886138177082</v>
      </c>
      <c r="F1907" s="2">
        <f>F1906*(1-F$1+IF(AND(WEEKDAY($A1907)&lt;&gt;1,WEEKDAY($A1907)&lt;&gt;7),-VLOOKUP($A1907,ETF_OP_Fee!$I$5:$J$14,2,1),0))^($A1907-$A1906)*(1+1*(B1907/B1906-1))</f>
        <v>1.5366278420194535</v>
      </c>
      <c r="G1907" s="9" t="str">
        <f>IFERROR(VLOOKUP(A1907,'BITO-IV'!$A$1:$J$10000,4,0),"")</f>
        <v/>
      </c>
      <c r="I1907">
        <f>ROW()</f>
        <v>1907</v>
      </c>
      <c r="J1907" t="str">
        <f t="shared" si="35"/>
        <v/>
      </c>
      <c r="K1907" t="str">
        <f t="shared" si="34"/>
        <v/>
      </c>
      <c r="M1907" t="str">
        <f t="shared" si="36"/>
        <v/>
      </c>
      <c r="N1907">
        <f>VLOOKUP(A1907,Tbills!$B$4:$C$10000,2,1)</f>
        <v>1.0500013186813162</v>
      </c>
    </row>
    <row r="1908" spans="1:14">
      <c r="A1908" s="1">
        <v>42937</v>
      </c>
      <c r="B1908">
        <f>IFERROR(VLOOKUP($A1908,'BTC-Web'!$A$2:$H$10000,2,0),"")</f>
        <v>2838.4099120000001</v>
      </c>
      <c r="C1908">
        <f>VLOOKUP(A1908,H_SPBTFDUE!$B$2:$C$5828,2,0)</f>
        <v>18.424487210157427</v>
      </c>
      <c r="D1908" s="2">
        <f>D1907*(1-D$1+IF(AND(WEEKDAY($A1908)&lt;&gt;1,WEEKDAY($A1908)&lt;&gt;7),-VLOOKUP($A1908,ETF_OP_Fee!$G$5:$H$14,2,1),0))^($A1908-$A1907)*(1+2*(C1908/C1907-1))+IFERROR(VLOOKUP(A1908,BITXeom!$C$9:$D$100,2,0),0)</f>
        <v>8.1452292901551679</v>
      </c>
      <c r="F1908" s="2">
        <f>F1907*(1-F$1+IF(AND(WEEKDAY($A1908)&lt;&gt;1,WEEKDAY($A1908)&lt;&gt;7),-VLOOKUP($A1908,ETF_OP_Fee!$I$5:$J$14,2,1),0))^($A1908-$A1907)*(1+1*(B1908/B1907-1))</f>
        <v>1.9214439390764353</v>
      </c>
      <c r="G1908" s="9" t="str">
        <f>IFERROR(VLOOKUP(A1908,'BITO-IV'!$A$1:$J$10000,4,0),"")</f>
        <v/>
      </c>
      <c r="I1908">
        <f>ROW()</f>
        <v>1908</v>
      </c>
      <c r="J1908" t="str">
        <f t="shared" si="35"/>
        <v/>
      </c>
      <c r="K1908" t="str">
        <f t="shared" si="34"/>
        <v/>
      </c>
      <c r="M1908" t="str">
        <f t="shared" si="36"/>
        <v/>
      </c>
      <c r="N1908">
        <f>VLOOKUP(A1908,Tbills!$B$4:$C$10000,2,1)</f>
        <v>1.0500013186813162</v>
      </c>
    </row>
    <row r="1909" spans="1:14">
      <c r="A1909" s="1">
        <v>42940</v>
      </c>
      <c r="B1909">
        <f>IFERROR(VLOOKUP($A1909,'BTC-Web'!$A$2:$H$10000,2,0),"")</f>
        <v>2732.6999510000001</v>
      </c>
      <c r="C1909">
        <f>VLOOKUP(A1909,H_SPBTFDUE!$B$2:$C$5828,2,0)</f>
        <v>19.024011936730215</v>
      </c>
      <c r="D1909" s="2">
        <f>D1908*(1-D$1+IF(AND(WEEKDAY($A1909)&lt;&gt;1,WEEKDAY($A1909)&lt;&gt;7),-VLOOKUP($A1909,ETF_OP_Fee!$G$5:$H$14,2,1),0))^($A1909-$A1908)*(1+2*(C1909/C1908-1))+IFERROR(VLOOKUP(A1909,BITXeom!$C$9:$D$100,2,0),0)</f>
        <v>8.6722123097320889</v>
      </c>
      <c r="F1909" s="2">
        <f>F1908*(1-F$1+IF(AND(WEEKDAY($A1909)&lt;&gt;1,WEEKDAY($A1909)&lt;&gt;7),-VLOOKUP($A1909,ETF_OP_Fee!$I$5:$J$14,2,1),0))^($A1909-$A1908)*(1+1*(B1909/B1908-1))</f>
        <v>1.8497397990858957</v>
      </c>
      <c r="G1909" s="9" t="str">
        <f>IFERROR(VLOOKUP(A1909,'BITO-IV'!$A$1:$J$10000,4,0),"")</f>
        <v/>
      </c>
      <c r="I1909">
        <f>ROW()</f>
        <v>1909</v>
      </c>
      <c r="J1909" t="str">
        <f t="shared" si="35"/>
        <v/>
      </c>
      <c r="K1909" t="str">
        <f t="shared" si="34"/>
        <v/>
      </c>
      <c r="M1909" t="str">
        <f t="shared" si="36"/>
        <v/>
      </c>
      <c r="N1909">
        <f>VLOOKUP(A1909,Tbills!$B$4:$C$10000,2,1)</f>
        <v>1.0500013186813162</v>
      </c>
    </row>
    <row r="1910" spans="1:14">
      <c r="A1910" s="1">
        <v>42941</v>
      </c>
      <c r="B1910">
        <f>IFERROR(VLOOKUP($A1910,'BTC-Web'!$A$2:$H$10000,2,0),"")</f>
        <v>2757.5</v>
      </c>
      <c r="C1910">
        <f>VLOOKUP(A1910,H_SPBTFDUE!$B$2:$C$5828,2,0)</f>
        <v>17.790102072116262</v>
      </c>
      <c r="D1910" s="2">
        <f>D1909*(1-D$1+IF(AND(WEEKDAY($A1910)&lt;&gt;1,WEEKDAY($A1910)&lt;&gt;7),-VLOOKUP($A1910,ETF_OP_Fee!$G$5:$H$14,2,1),0))^($A1910-$A1909)*(1+2*(C1910/C1909-1))+IFERROR(VLOOKUP(A1910,BITXeom!$C$9:$D$100,2,0),0)</f>
        <v>7.5463421119566023</v>
      </c>
      <c r="F1910" s="2">
        <f>F1909*(1-F$1+IF(AND(WEEKDAY($A1910)&lt;&gt;1,WEEKDAY($A1910)&lt;&gt;7),-VLOOKUP($A1910,ETF_OP_Fee!$I$5:$J$14,2,1),0))^($A1910-$A1909)*(1+1*(B1910/B1909-1))</f>
        <v>1.866478146374593</v>
      </c>
      <c r="G1910" s="9" t="str">
        <f>IFERROR(VLOOKUP(A1910,'BITO-IV'!$A$1:$J$10000,4,0),"")</f>
        <v/>
      </c>
      <c r="I1910">
        <f>ROW()</f>
        <v>1910</v>
      </c>
      <c r="J1910" t="str">
        <f t="shared" si="35"/>
        <v/>
      </c>
      <c r="K1910" t="str">
        <f t="shared" si="34"/>
        <v/>
      </c>
      <c r="M1910" t="str">
        <f t="shared" si="36"/>
        <v/>
      </c>
      <c r="N1910">
        <f>VLOOKUP(A1910,Tbills!$B$4:$C$10000,2,1)</f>
        <v>1.0500013186813162</v>
      </c>
    </row>
    <row r="1911" spans="1:14">
      <c r="A1911" s="1">
        <v>42942</v>
      </c>
      <c r="B1911">
        <f>IFERROR(VLOOKUP($A1911,'BTC-Web'!$A$2:$H$10000,2,0),"")</f>
        <v>2577.7700199999999</v>
      </c>
      <c r="C1911">
        <f>VLOOKUP(A1911,H_SPBTFDUE!$B$2:$C$5828,2,0)</f>
        <v>17.463419105878479</v>
      </c>
      <c r="D1911" s="2">
        <f>D1910*(1-D$1+IF(AND(WEEKDAY($A1911)&lt;&gt;1,WEEKDAY($A1911)&lt;&gt;7),-VLOOKUP($A1911,ETF_OP_Fee!$G$5:$H$14,2,1),0))^($A1911-$A1910)*(1+2*(C1911/C1910-1))+IFERROR(VLOOKUP(A1911,BITXeom!$C$9:$D$100,2,0),0)</f>
        <v>7.2683260049440026</v>
      </c>
      <c r="F1911" s="2">
        <f>F1910*(1-F$1+IF(AND(WEEKDAY($A1911)&lt;&gt;1,WEEKDAY($A1911)&lt;&gt;7),-VLOOKUP($A1911,ETF_OP_Fee!$I$5:$J$14,2,1),0))^($A1911-$A1910)*(1+1*(B1911/B1910-1))</f>
        <v>1.7447783070734808</v>
      </c>
      <c r="G1911" s="9" t="str">
        <f>IFERROR(VLOOKUP(A1911,'BITO-IV'!$A$1:$J$10000,4,0),"")</f>
        <v/>
      </c>
      <c r="I1911">
        <f>ROW()</f>
        <v>1911</v>
      </c>
      <c r="J1911" t="str">
        <f t="shared" si="35"/>
        <v/>
      </c>
      <c r="K1911" t="str">
        <f t="shared" si="34"/>
        <v/>
      </c>
      <c r="M1911" t="str">
        <f t="shared" si="36"/>
        <v/>
      </c>
      <c r="N1911">
        <f>VLOOKUP(A1911,Tbills!$B$4:$C$10000,2,1)</f>
        <v>1.0500013186813162</v>
      </c>
    </row>
    <row r="1912" spans="1:14">
      <c r="A1912" s="1">
        <v>42943</v>
      </c>
      <c r="B1912">
        <f>IFERROR(VLOOKUP($A1912,'BTC-Web'!$A$2:$H$10000,2,0),"")</f>
        <v>2538.709961</v>
      </c>
      <c r="C1912">
        <f>VLOOKUP(A1912,H_SPBTFDUE!$B$2:$C$5828,2,0)</f>
        <v>18.444157603124989</v>
      </c>
      <c r="D1912" s="2">
        <f>D1911*(1-D$1+IF(AND(WEEKDAY($A1912)&lt;&gt;1,WEEKDAY($A1912)&lt;&gt;7),-VLOOKUP($A1912,ETF_OP_Fee!$G$5:$H$14,2,1),0))^($A1912-$A1911)*(1+2*(C1912/C1911-1))+IFERROR(VLOOKUP(A1912,BITXeom!$C$9:$D$100,2,0),0)</f>
        <v>8.083734936449483</v>
      </c>
      <c r="F1912" s="2">
        <f>F1911*(1-F$1+IF(AND(WEEKDAY($A1912)&lt;&gt;1,WEEKDAY($A1912)&lt;&gt;7),-VLOOKUP($A1912,ETF_OP_Fee!$I$5:$J$14,2,1),0))^($A1912-$A1911)*(1+1*(B1912/B1911-1))</f>
        <v>1.7182955599392897</v>
      </c>
      <c r="G1912" s="9" t="str">
        <f>IFERROR(VLOOKUP(A1912,'BITO-IV'!$A$1:$J$10000,4,0),"")</f>
        <v/>
      </c>
      <c r="I1912">
        <f>ROW()</f>
        <v>1912</v>
      </c>
      <c r="J1912" t="str">
        <f t="shared" si="35"/>
        <v/>
      </c>
      <c r="K1912" t="str">
        <f t="shared" si="34"/>
        <v/>
      </c>
      <c r="M1912" t="str">
        <f t="shared" si="36"/>
        <v/>
      </c>
      <c r="N1912">
        <f>VLOOKUP(A1912,Tbills!$B$4:$C$10000,2,1)</f>
        <v>1.1800008791208643</v>
      </c>
    </row>
    <row r="1913" spans="1:14">
      <c r="A1913" s="1">
        <v>42944</v>
      </c>
      <c r="B1913">
        <f>IFERROR(VLOOKUP($A1913,'BTC-Web'!$A$2:$H$10000,2,0),"")</f>
        <v>2679.7299800000001</v>
      </c>
      <c r="C1913">
        <f>VLOOKUP(A1913,H_SPBTFDUE!$B$2:$C$5828,2,0)</f>
        <v>19.389479059623753</v>
      </c>
      <c r="D1913" s="2">
        <f>D1912*(1-D$1+IF(AND(WEEKDAY($A1913)&lt;&gt;1,WEEKDAY($A1913)&lt;&gt;7),-VLOOKUP($A1913,ETF_OP_Fee!$G$5:$H$14,2,1),0))^($A1913-$A1912)*(1+2*(C1913/C1912-1))+IFERROR(VLOOKUP(A1913,BITXeom!$C$9:$D$100,2,0),0)</f>
        <v>8.9113067815774905</v>
      </c>
      <c r="F1913" s="2">
        <f>F1912*(1-F$1+IF(AND(WEEKDAY($A1913)&lt;&gt;1,WEEKDAY($A1913)&lt;&gt;7),-VLOOKUP($A1913,ETF_OP_Fee!$I$5:$J$14,2,1),0))^($A1913-$A1912)*(1+1*(B1913/B1912-1))</f>
        <v>1.8136960709496195</v>
      </c>
      <c r="G1913" s="9" t="str">
        <f>IFERROR(VLOOKUP(A1913,'BITO-IV'!$A$1:$J$10000,4,0),"")</f>
        <v/>
      </c>
      <c r="I1913">
        <f>ROW()</f>
        <v>1913</v>
      </c>
      <c r="J1913" t="str">
        <f t="shared" si="35"/>
        <v/>
      </c>
      <c r="K1913" t="str">
        <f t="shared" si="34"/>
        <v/>
      </c>
      <c r="M1913" t="str">
        <f t="shared" si="36"/>
        <v/>
      </c>
      <c r="N1913">
        <f>VLOOKUP(A1913,Tbills!$B$4:$C$10000,2,1)</f>
        <v>1.1800008791208643</v>
      </c>
    </row>
    <row r="1914" spans="1:14">
      <c r="A1914" s="1">
        <v>42947</v>
      </c>
      <c r="B1914">
        <f>IFERROR(VLOOKUP($A1914,'BTC-Web'!$A$2:$H$10000,2,0),"")</f>
        <v>2763.23999</v>
      </c>
      <c r="C1914">
        <f>VLOOKUP(A1914,H_SPBTFDUE!$B$2:$C$5828,2,0)</f>
        <v>19.84520433662107</v>
      </c>
      <c r="D1914" s="2">
        <f>D1913*(1-D$1+IF(AND(WEEKDAY($A1914)&lt;&gt;1,WEEKDAY($A1914)&lt;&gt;7),-VLOOKUP($A1914,ETF_OP_Fee!$G$5:$H$14,2,1),0))^($A1914-$A1913)*(1+2*(C1914/C1913-1))+IFERROR(VLOOKUP(A1914,BITXeom!$C$9:$D$100,2,0),0)</f>
        <v>9.3268693889151209</v>
      </c>
      <c r="F1914" s="2">
        <f>F1913*(1-F$1+IF(AND(WEEKDAY($A1914)&lt;&gt;1,WEEKDAY($A1914)&lt;&gt;7),-VLOOKUP($A1914,ETF_OP_Fee!$I$5:$J$14,2,1),0))^($A1914-$A1913)*(1+1*(B1914/B1913-1))</f>
        <v>1.8700713272514793</v>
      </c>
      <c r="G1914" s="9" t="str">
        <f>IFERROR(VLOOKUP(A1914,'BITO-IV'!$A$1:$J$10000,4,0),"")</f>
        <v/>
      </c>
      <c r="I1914">
        <f>ROW()</f>
        <v>1914</v>
      </c>
      <c r="J1914" t="str">
        <f t="shared" si="35"/>
        <v/>
      </c>
      <c r="K1914" t="str">
        <f t="shared" si="34"/>
        <v/>
      </c>
      <c r="M1914" t="str">
        <f t="shared" si="36"/>
        <v/>
      </c>
      <c r="N1914">
        <f>VLOOKUP(A1914,Tbills!$B$4:$C$10000,2,1)</f>
        <v>1.1800008791208643</v>
      </c>
    </row>
    <row r="1915" spans="1:14">
      <c r="A1915" s="1">
        <v>42948</v>
      </c>
      <c r="B1915">
        <f>IFERROR(VLOOKUP($A1915,'BTC-Web'!$A$2:$H$10000,2,0),"")</f>
        <v>2871.3000489999999</v>
      </c>
      <c r="C1915">
        <f>VLOOKUP(A1915,H_SPBTFDUE!$B$2:$C$5828,2,0)</f>
        <v>18.758884288285238</v>
      </c>
      <c r="D1915" s="2">
        <f>D1914*(1-D$1+IF(AND(WEEKDAY($A1915)&lt;&gt;1,WEEKDAY($A1915)&lt;&gt;7),-VLOOKUP($A1915,ETF_OP_Fee!$G$5:$H$14,2,1),0))^($A1915-$A1914)*(1+2*(C1915/C1914-1))+IFERROR(VLOOKUP(A1915,BITXeom!$C$9:$D$100,2,0),0)</f>
        <v>8.3047799130867439</v>
      </c>
      <c r="F1915" s="2">
        <f>F1914*(1-F$1+IF(AND(WEEKDAY($A1915)&lt;&gt;1,WEEKDAY($A1915)&lt;&gt;7),-VLOOKUP($A1915,ETF_OP_Fee!$I$5:$J$14,2,1),0))^($A1915-$A1914)*(1+1*(B1915/B1914-1))</f>
        <v>1.9431522987356817</v>
      </c>
      <c r="G1915" s="9" t="str">
        <f>IFERROR(VLOOKUP(A1915,'BITO-IV'!$A$1:$J$10000,4,0),"")</f>
        <v/>
      </c>
      <c r="I1915">
        <f>ROW()</f>
        <v>1915</v>
      </c>
      <c r="J1915" t="str">
        <f t="shared" si="35"/>
        <v/>
      </c>
      <c r="K1915" t="str">
        <f t="shared" si="34"/>
        <v/>
      </c>
      <c r="M1915" t="str">
        <f t="shared" si="36"/>
        <v/>
      </c>
      <c r="N1915">
        <f>VLOOKUP(A1915,Tbills!$B$4:$C$10000,2,1)</f>
        <v>1.1800008791208643</v>
      </c>
    </row>
    <row r="1916" spans="1:14">
      <c r="A1916" s="1">
        <v>42949</v>
      </c>
      <c r="B1916">
        <f>IFERROR(VLOOKUP($A1916,'BTC-Web'!$A$2:$H$10000,2,0),"")</f>
        <v>2727.1298830000001</v>
      </c>
      <c r="C1916">
        <f>VLOOKUP(A1916,H_SPBTFDUE!$B$2:$C$5828,2,0)</f>
        <v>18.704448842701094</v>
      </c>
      <c r="D1916" s="2">
        <f>D1915*(1-D$1+IF(AND(WEEKDAY($A1916)&lt;&gt;1,WEEKDAY($A1916)&lt;&gt;7),-VLOOKUP($A1916,ETF_OP_Fee!$G$5:$H$14,2,1),0))^($A1916-$A1915)*(1+2*(C1916/C1915-1))+IFERROR(VLOOKUP(A1916,BITXeom!$C$9:$D$100,2,0),0)</f>
        <v>8.2555974785355399</v>
      </c>
      <c r="F1916" s="2">
        <f>F1915*(1-F$1+IF(AND(WEEKDAY($A1916)&lt;&gt;1,WEEKDAY($A1916)&lt;&gt;7),-VLOOKUP($A1916,ETF_OP_Fee!$I$5:$J$14,2,1),0))^($A1916-$A1915)*(1+1*(B1916/B1915-1))</f>
        <v>1.8455371035908217</v>
      </c>
      <c r="G1916" s="9" t="str">
        <f>IFERROR(VLOOKUP(A1916,'BITO-IV'!$A$1:$J$10000,4,0),"")</f>
        <v/>
      </c>
      <c r="I1916">
        <f>ROW()</f>
        <v>1916</v>
      </c>
      <c r="J1916" t="str">
        <f t="shared" si="35"/>
        <v/>
      </c>
      <c r="K1916" t="str">
        <f t="shared" si="34"/>
        <v/>
      </c>
      <c r="M1916" t="str">
        <f t="shared" si="36"/>
        <v/>
      </c>
      <c r="N1916">
        <f>VLOOKUP(A1916,Tbills!$B$4:$C$10000,2,1)</f>
        <v>1.1800008791208643</v>
      </c>
    </row>
    <row r="1917" spans="1:14">
      <c r="A1917" s="1">
        <v>42950</v>
      </c>
      <c r="B1917">
        <f>IFERROR(VLOOKUP($A1917,'BTC-Web'!$A$2:$H$10000,2,0),"")</f>
        <v>2709.5600589999999</v>
      </c>
      <c r="C1917">
        <f>VLOOKUP(A1917,H_SPBTFDUE!$B$2:$C$5828,2,0)</f>
        <v>19.351442115648062</v>
      </c>
      <c r="D1917" s="2">
        <f>D1916*(1-D$1+IF(AND(WEEKDAY($A1917)&lt;&gt;1,WEEKDAY($A1917)&lt;&gt;7),-VLOOKUP($A1917,ETF_OP_Fee!$G$5:$H$14,2,1),0))^($A1917-$A1916)*(1+2*(C1917/C1916-1))+IFERROR(VLOOKUP(A1917,BITXeom!$C$9:$D$100,2,0),0)</f>
        <v>8.825673398393759</v>
      </c>
      <c r="F1917" s="2">
        <f>F1916*(1-F$1+IF(AND(WEEKDAY($A1917)&lt;&gt;1,WEEKDAY($A1917)&lt;&gt;7),-VLOOKUP($A1917,ETF_OP_Fee!$I$5:$J$14,2,1),0))^($A1917-$A1916)*(1+1*(B1917/B1916-1))</f>
        <v>1.8335993096722869</v>
      </c>
      <c r="G1917" s="9" t="str">
        <f>IFERROR(VLOOKUP(A1917,'BITO-IV'!$A$1:$J$10000,4,0),"")</f>
        <v/>
      </c>
      <c r="I1917">
        <f>ROW()</f>
        <v>1917</v>
      </c>
      <c r="J1917" t="str">
        <f t="shared" si="35"/>
        <v/>
      </c>
      <c r="K1917" t="str">
        <f t="shared" si="34"/>
        <v/>
      </c>
      <c r="M1917" t="str">
        <f t="shared" si="36"/>
        <v/>
      </c>
      <c r="N1917">
        <f>VLOOKUP(A1917,Tbills!$B$4:$C$10000,2,1)</f>
        <v>1.0699991208791131</v>
      </c>
    </row>
    <row r="1918" spans="1:14">
      <c r="A1918" s="1">
        <v>42951</v>
      </c>
      <c r="B1918">
        <f>IFERROR(VLOOKUP($A1918,'BTC-Web'!$A$2:$H$10000,2,0),"")</f>
        <v>2806.929932</v>
      </c>
      <c r="C1918">
        <f>VLOOKUP(A1918,H_SPBTFDUE!$B$2:$C$5828,2,0)</f>
        <v>19.978285977470133</v>
      </c>
      <c r="D1918" s="2">
        <f>D1917*(1-D$1+IF(AND(WEEKDAY($A1918)&lt;&gt;1,WEEKDAY($A1918)&lt;&gt;7),-VLOOKUP($A1918,ETF_OP_Fee!$G$5:$H$14,2,1),0))^($A1918-$A1917)*(1+2*(C1918/C1917-1))+IFERROR(VLOOKUP(A1918,BITXeom!$C$9:$D$100,2,0),0)</f>
        <v>9.3963267532223114</v>
      </c>
      <c r="F1918" s="2">
        <f>F1917*(1-F$1+IF(AND(WEEKDAY($A1918)&lt;&gt;1,WEEKDAY($A1918)&lt;&gt;7),-VLOOKUP($A1918,ETF_OP_Fee!$I$5:$J$14,2,1),0))^($A1918-$A1917)*(1+1*(B1918/B1917-1))</f>
        <v>1.8994415019908777</v>
      </c>
      <c r="G1918" s="9" t="str">
        <f>IFERROR(VLOOKUP(A1918,'BITO-IV'!$A$1:$J$10000,4,0),"")</f>
        <v/>
      </c>
      <c r="I1918">
        <f>ROW()</f>
        <v>1918</v>
      </c>
      <c r="J1918" t="str">
        <f t="shared" si="35"/>
        <v/>
      </c>
      <c r="K1918" t="str">
        <f t="shared" si="34"/>
        <v/>
      </c>
      <c r="M1918" t="str">
        <f t="shared" si="36"/>
        <v/>
      </c>
      <c r="N1918">
        <f>VLOOKUP(A1918,Tbills!$B$4:$C$10000,2,1)</f>
        <v>1.0699991208791131</v>
      </c>
    </row>
    <row r="1919" spans="1:14">
      <c r="A1919" s="1">
        <v>42954</v>
      </c>
      <c r="B1919">
        <f>IFERROR(VLOOKUP($A1919,'BTC-Web'!$A$2:$H$10000,2,0),"")</f>
        <v>3212.780029</v>
      </c>
      <c r="C1919">
        <f>VLOOKUP(A1919,H_SPBTFDUE!$B$2:$C$5828,2,0)</f>
        <v>23.308582394772195</v>
      </c>
      <c r="D1919" s="2">
        <f>D1918*(1-D$1+IF(AND(WEEKDAY($A1919)&lt;&gt;1,WEEKDAY($A1919)&lt;&gt;7),-VLOOKUP($A1919,ETF_OP_Fee!$G$5:$H$14,2,1),0))^($A1919-$A1918)*(1+2*(C1919/C1918-1))+IFERROR(VLOOKUP(A1919,BITXeom!$C$9:$D$100,2,0),0)</f>
        <v>12.524504207344403</v>
      </c>
      <c r="F1919" s="2">
        <f>F1918*(1-F$1+IF(AND(WEEKDAY($A1919)&lt;&gt;1,WEEKDAY($A1919)&lt;&gt;7),-VLOOKUP($A1919,ETF_OP_Fee!$I$5:$J$14,2,1),0))^($A1919-$A1918)*(1+1*(B1919/B1918-1))</f>
        <v>2.1739093559372447</v>
      </c>
      <c r="G1919" s="9" t="str">
        <f>IFERROR(VLOOKUP(A1919,'BITO-IV'!$A$1:$J$10000,4,0),"")</f>
        <v/>
      </c>
      <c r="I1919">
        <f>ROW()</f>
        <v>1919</v>
      </c>
      <c r="J1919" t="str">
        <f t="shared" si="35"/>
        <v/>
      </c>
      <c r="K1919" t="str">
        <f t="shared" si="34"/>
        <v/>
      </c>
      <c r="M1919" t="str">
        <f t="shared" si="36"/>
        <v/>
      </c>
      <c r="N1919">
        <f>VLOOKUP(A1919,Tbills!$B$4:$C$10000,2,1)</f>
        <v>1.0699991208791131</v>
      </c>
    </row>
    <row r="1920" spans="1:14">
      <c r="A1920" s="1">
        <v>42955</v>
      </c>
      <c r="B1920">
        <f>IFERROR(VLOOKUP($A1920,'BTC-Web'!$A$2:$H$10000,2,0),"")</f>
        <v>3370.219971</v>
      </c>
      <c r="C1920">
        <f>VLOOKUP(A1920,H_SPBTFDUE!$B$2:$C$5828,2,0)</f>
        <v>23.588853973475565</v>
      </c>
      <c r="D1920" s="2">
        <f>D1919*(1-D$1+IF(AND(WEEKDAY($A1920)&lt;&gt;1,WEEKDAY($A1920)&lt;&gt;7),-VLOOKUP($A1920,ETF_OP_Fee!$G$5:$H$14,2,1),0))^($A1920-$A1919)*(1+2*(C1920/C1919-1))+IFERROR(VLOOKUP(A1920,BITXeom!$C$9:$D$100,2,0),0)</f>
        <v>12.824174811540983</v>
      </c>
      <c r="F1920" s="2">
        <f>F1919*(1-F$1+IF(AND(WEEKDAY($A1920)&lt;&gt;1,WEEKDAY($A1920)&lt;&gt;7),-VLOOKUP($A1920,ETF_OP_Fee!$I$5:$J$14,2,1),0))^($A1920-$A1919)*(1+1*(B1920/B1919-1))</f>
        <v>2.2803808444070381</v>
      </c>
      <c r="G1920" s="9" t="str">
        <f>IFERROR(VLOOKUP(A1920,'BITO-IV'!$A$1:$J$10000,4,0),"")</f>
        <v/>
      </c>
      <c r="I1920">
        <f>ROW()</f>
        <v>1920</v>
      </c>
      <c r="J1920" t="str">
        <f t="shared" si="35"/>
        <v/>
      </c>
      <c r="K1920" t="str">
        <f t="shared" si="34"/>
        <v/>
      </c>
      <c r="M1920" t="str">
        <f t="shared" si="36"/>
        <v/>
      </c>
      <c r="N1920">
        <f>VLOOKUP(A1920,Tbills!$B$4:$C$10000,2,1)</f>
        <v>1.0699991208791131</v>
      </c>
    </row>
    <row r="1921" spans="1:14">
      <c r="A1921" s="1">
        <v>42956</v>
      </c>
      <c r="B1921">
        <f>IFERROR(VLOOKUP($A1921,'BTC-Web'!$A$2:$H$10000,2,0),"")</f>
        <v>3420.3999020000001</v>
      </c>
      <c r="C1921">
        <f>VLOOKUP(A1921,H_SPBTFDUE!$B$2:$C$5828,2,0)</f>
        <v>23.051923893036623</v>
      </c>
      <c r="D1921" s="2">
        <f>D1920*(1-D$1+IF(AND(WEEKDAY($A1921)&lt;&gt;1,WEEKDAY($A1921)&lt;&gt;7),-VLOOKUP($A1921,ETF_OP_Fee!$G$5:$H$14,2,1),0))^($A1921-$A1920)*(1+2*(C1921/C1920-1))+IFERROR(VLOOKUP(A1921,BITXeom!$C$9:$D$100,2,0),0)</f>
        <v>12.238907656539848</v>
      </c>
      <c r="F1921" s="2">
        <f>F1920*(1-F$1+IF(AND(WEEKDAY($A1921)&lt;&gt;1,WEEKDAY($A1921)&lt;&gt;7),-VLOOKUP($A1921,ETF_OP_Fee!$I$5:$J$14,2,1),0))^($A1921-$A1920)*(1+1*(B1921/B1920-1))</f>
        <v>2.3142736898416327</v>
      </c>
      <c r="G1921" s="9" t="str">
        <f>IFERROR(VLOOKUP(A1921,'BITO-IV'!$A$1:$J$10000,4,0),"")</f>
        <v/>
      </c>
      <c r="I1921">
        <f>ROW()</f>
        <v>1921</v>
      </c>
      <c r="J1921" t="str">
        <f t="shared" si="35"/>
        <v/>
      </c>
      <c r="K1921" t="str">
        <f t="shared" si="34"/>
        <v/>
      </c>
      <c r="M1921" t="str">
        <f t="shared" si="36"/>
        <v/>
      </c>
      <c r="N1921">
        <f>VLOOKUP(A1921,Tbills!$B$4:$C$10000,2,1)</f>
        <v>1.0699991208791131</v>
      </c>
    </row>
    <row r="1922" spans="1:14">
      <c r="A1922" s="1">
        <v>42957</v>
      </c>
      <c r="B1922">
        <f>IFERROR(VLOOKUP($A1922,'BTC-Web'!$A$2:$H$10000,2,0),"")</f>
        <v>3341.8400879999999</v>
      </c>
      <c r="C1922">
        <f>VLOOKUP(A1922,H_SPBTFDUE!$B$2:$C$5828,2,0)</f>
        <v>23.317057951247957</v>
      </c>
      <c r="D1922" s="2">
        <f>D1921*(1-D$1+IF(AND(WEEKDAY($A1922)&lt;&gt;1,WEEKDAY($A1922)&lt;&gt;7),-VLOOKUP($A1922,ETF_OP_Fee!$G$5:$H$14,2,1),0))^($A1922-$A1921)*(1+2*(C1922/C1921-1))+IFERROR(VLOOKUP(A1922,BITXeom!$C$9:$D$100,2,0),0)</f>
        <v>12.51894958838716</v>
      </c>
      <c r="F1922" s="2">
        <f>F1921*(1-F$1+IF(AND(WEEKDAY($A1922)&lt;&gt;1,WEEKDAY($A1922)&lt;&gt;7),-VLOOKUP($A1922,ETF_OP_Fee!$I$5:$J$14,2,1),0))^($A1922-$A1921)*(1+1*(B1922/B1921-1))</f>
        <v>2.2610605539598998</v>
      </c>
      <c r="G1922" s="9" t="str">
        <f>IFERROR(VLOOKUP(A1922,'BITO-IV'!$A$1:$J$10000,4,0),"")</f>
        <v/>
      </c>
      <c r="I1922">
        <f>ROW()</f>
        <v>1922</v>
      </c>
      <c r="J1922" t="str">
        <f t="shared" si="35"/>
        <v/>
      </c>
      <c r="K1922" t="str">
        <f t="shared" si="34"/>
        <v/>
      </c>
      <c r="M1922" t="str">
        <f t="shared" si="36"/>
        <v/>
      </c>
      <c r="N1922">
        <f>VLOOKUP(A1922,Tbills!$B$4:$C$10000,2,1)</f>
        <v>1.0400004395604445</v>
      </c>
    </row>
    <row r="1923" spans="1:14">
      <c r="A1923" s="1">
        <v>42958</v>
      </c>
      <c r="B1923">
        <f>IFERROR(VLOOKUP($A1923,'BTC-Web'!$A$2:$H$10000,2,0),"")</f>
        <v>3373.820068</v>
      </c>
      <c r="C1923">
        <f>VLOOKUP(A1923,H_SPBTFDUE!$B$2:$C$5828,2,0)</f>
        <v>25.17185205941297</v>
      </c>
      <c r="D1923" s="2">
        <f>D1922*(1-D$1+IF(AND(WEEKDAY($A1923)&lt;&gt;1,WEEKDAY($A1923)&lt;&gt;7),-VLOOKUP($A1923,ETF_OP_Fee!$G$5:$H$14,2,1),0))^($A1923-$A1922)*(1+2*(C1923/C1922-1))+IFERROR(VLOOKUP(A1923,BITXeom!$C$9:$D$100,2,0),0)</f>
        <v>14.508901521275842</v>
      </c>
      <c r="F1923" s="2">
        <f>F1922*(1-F$1+IF(AND(WEEKDAY($A1923)&lt;&gt;1,WEEKDAY($A1923)&lt;&gt;7),-VLOOKUP($A1923,ETF_OP_Fee!$I$5:$J$14,2,1),0))^($A1923-$A1922)*(1+1*(B1923/B1922-1))</f>
        <v>2.2826385234915709</v>
      </c>
      <c r="G1923" s="9" t="str">
        <f>IFERROR(VLOOKUP(A1923,'BITO-IV'!$A$1:$J$10000,4,0),"")</f>
        <v/>
      </c>
      <c r="I1923">
        <f>ROW()</f>
        <v>1923</v>
      </c>
      <c r="J1923" t="str">
        <f t="shared" si="35"/>
        <v/>
      </c>
      <c r="K1923" t="str">
        <f t="shared" si="34"/>
        <v/>
      </c>
      <c r="M1923" t="str">
        <f t="shared" si="36"/>
        <v/>
      </c>
      <c r="N1923">
        <f>VLOOKUP(A1923,Tbills!$B$4:$C$10000,2,1)</f>
        <v>1.0400004395604445</v>
      </c>
    </row>
    <row r="1924" spans="1:14">
      <c r="A1924" s="1">
        <v>42961</v>
      </c>
      <c r="B1924">
        <f>IFERROR(VLOOKUP($A1924,'BTC-Web'!$A$2:$H$10000,2,0),"")</f>
        <v>4066.1000979999999</v>
      </c>
      <c r="C1924">
        <f>VLOOKUP(A1924,H_SPBTFDUE!$B$2:$C$5828,2,0)</f>
        <v>29.819991018574925</v>
      </c>
      <c r="D1924" s="2">
        <f>D1923*(1-D$1+IF(AND(WEEKDAY($A1924)&lt;&gt;1,WEEKDAY($A1924)&lt;&gt;7),-VLOOKUP($A1924,ETF_OP_Fee!$G$5:$H$14,2,1),0))^($A1924-$A1923)*(1+2*(C1924/C1923-1))+IFERROR(VLOOKUP(A1924,BITXeom!$C$9:$D$100,2,0),0)</f>
        <v>19.860116872404223</v>
      </c>
      <c r="F1924" s="2">
        <f>F1923*(1-F$1+IF(AND(WEEKDAY($A1924)&lt;&gt;1,WEEKDAY($A1924)&lt;&gt;7),-VLOOKUP($A1924,ETF_OP_Fee!$I$5:$J$14,2,1),0))^($A1924-$A1923)*(1+1*(B1924/B1923-1))</f>
        <v>2.750802307459522</v>
      </c>
      <c r="G1924" s="9" t="str">
        <f>IFERROR(VLOOKUP(A1924,'BITO-IV'!$A$1:$J$10000,4,0),"")</f>
        <v/>
      </c>
      <c r="I1924">
        <f>ROW()</f>
        <v>1924</v>
      </c>
      <c r="J1924" t="str">
        <f t="shared" si="35"/>
        <v/>
      </c>
      <c r="K1924" t="str">
        <f t="shared" si="34"/>
        <v/>
      </c>
      <c r="M1924" t="str">
        <f t="shared" si="36"/>
        <v/>
      </c>
      <c r="N1924">
        <f>VLOOKUP(A1924,Tbills!$B$4:$C$10000,2,1)</f>
        <v>1.0400004395604445</v>
      </c>
    </row>
    <row r="1925" spans="1:14">
      <c r="A1925" s="1">
        <v>42962</v>
      </c>
      <c r="B1925">
        <f>IFERROR(VLOOKUP($A1925,'BTC-Web'!$A$2:$H$10000,2,0),"")</f>
        <v>4326.9902339999999</v>
      </c>
      <c r="C1925">
        <f>VLOOKUP(A1925,H_SPBTFDUE!$B$2:$C$5828,2,0)</f>
        <v>28.829420012453369</v>
      </c>
      <c r="D1925" s="2">
        <f>D1924*(1-D$1+IF(AND(WEEKDAY($A1925)&lt;&gt;1,WEEKDAY($A1925)&lt;&gt;7),-VLOOKUP($A1925,ETF_OP_Fee!$G$5:$H$14,2,1),0))^($A1925-$A1924)*(1+2*(C1925/C1924-1))+IFERROR(VLOOKUP(A1925,BITXeom!$C$9:$D$100,2,0),0)</f>
        <v>18.538466460417286</v>
      </c>
      <c r="F1925" s="2">
        <f>F1924*(1-F$1+IF(AND(WEEKDAY($A1925)&lt;&gt;1,WEEKDAY($A1925)&lt;&gt;7),-VLOOKUP($A1925,ETF_OP_Fee!$I$5:$J$14,2,1),0))^($A1925-$A1924)*(1+1*(B1925/B1924-1))</f>
        <v>2.9272237861858144</v>
      </c>
      <c r="G1925" s="9" t="str">
        <f>IFERROR(VLOOKUP(A1925,'BITO-IV'!$A$1:$J$10000,4,0),"")</f>
        <v/>
      </c>
      <c r="I1925">
        <f>ROW()</f>
        <v>1925</v>
      </c>
      <c r="J1925" t="str">
        <f t="shared" si="35"/>
        <v/>
      </c>
      <c r="K1925" t="str">
        <f t="shared" si="34"/>
        <v/>
      </c>
      <c r="M1925" t="str">
        <f t="shared" si="36"/>
        <v/>
      </c>
      <c r="N1925">
        <f>VLOOKUP(A1925,Tbills!$B$4:$C$10000,2,1)</f>
        <v>1.0400004395604445</v>
      </c>
    </row>
    <row r="1926" spans="1:14">
      <c r="A1926" s="1">
        <v>42963</v>
      </c>
      <c r="B1926">
        <f>IFERROR(VLOOKUP($A1926,'BTC-Web'!$A$2:$H$10000,2,0),"")</f>
        <v>4200.3398440000001</v>
      </c>
      <c r="C1926">
        <f>VLOOKUP(A1926,H_SPBTFDUE!$B$2:$C$5828,2,0)</f>
        <v>30.168482849862563</v>
      </c>
      <c r="D1926" s="2">
        <f>D1925*(1-D$1+IF(AND(WEEKDAY($A1926)&lt;&gt;1,WEEKDAY($A1926)&lt;&gt;7),-VLOOKUP($A1926,ETF_OP_Fee!$G$5:$H$14,2,1),0))^($A1926-$A1925)*(1+2*(C1926/C1925-1))+IFERROR(VLOOKUP(A1926,BITXeom!$C$9:$D$100,2,0),0)</f>
        <v>20.258193422388754</v>
      </c>
      <c r="F1926" s="2">
        <f>F1925*(1-F$1+IF(AND(WEEKDAY($A1926)&lt;&gt;1,WEEKDAY($A1926)&lt;&gt;7),-VLOOKUP($A1926,ETF_OP_Fee!$I$5:$J$14,2,1),0))^($A1926-$A1925)*(1+1*(B1926/B1925-1))</f>
        <v>2.8414704034342617</v>
      </c>
      <c r="G1926" s="9" t="str">
        <f>IFERROR(VLOOKUP(A1926,'BITO-IV'!$A$1:$J$10000,4,0),"")</f>
        <v/>
      </c>
      <c r="I1926">
        <f>ROW()</f>
        <v>1926</v>
      </c>
      <c r="J1926" t="str">
        <f t="shared" si="35"/>
        <v/>
      </c>
      <c r="K1926" t="str">
        <f t="shared" si="34"/>
        <v/>
      </c>
      <c r="M1926" t="str">
        <f t="shared" si="36"/>
        <v/>
      </c>
      <c r="N1926">
        <f>VLOOKUP(A1926,Tbills!$B$4:$C$10000,2,1)</f>
        <v>1.0400004395604445</v>
      </c>
    </row>
    <row r="1927" spans="1:14">
      <c r="A1927" s="1">
        <v>42964</v>
      </c>
      <c r="B1927">
        <f>IFERROR(VLOOKUP($A1927,'BTC-Web'!$A$2:$H$10000,2,0),"")</f>
        <v>4384.4399409999996</v>
      </c>
      <c r="C1927">
        <f>VLOOKUP(A1927,H_SPBTFDUE!$B$2:$C$5828,2,0)</f>
        <v>29.855401863844303</v>
      </c>
      <c r="D1927" s="2">
        <f>D1926*(1-D$1+IF(AND(WEEKDAY($A1927)&lt;&gt;1,WEEKDAY($A1927)&lt;&gt;7),-VLOOKUP($A1927,ETF_OP_Fee!$G$5:$H$14,2,1),0))^($A1927-$A1926)*(1+2*(C1927/C1926-1))+IFERROR(VLOOKUP(A1927,BITXeom!$C$9:$D$100,2,0),0)</f>
        <v>19.835360249228469</v>
      </c>
      <c r="F1927" s="2">
        <f>F1926*(1-F$1+IF(AND(WEEKDAY($A1927)&lt;&gt;1,WEEKDAY($A1927)&lt;&gt;7),-VLOOKUP($A1927,ETF_OP_Fee!$I$5:$J$14,2,1),0))^($A1927-$A1926)*(1+1*(B1927/B1926-1))</f>
        <v>2.9659343135759708</v>
      </c>
      <c r="G1927" s="9" t="str">
        <f>IFERROR(VLOOKUP(A1927,'BITO-IV'!$A$1:$J$10000,4,0),"")</f>
        <v/>
      </c>
      <c r="I1927">
        <f>ROW()</f>
        <v>1927</v>
      </c>
      <c r="J1927" t="str">
        <f t="shared" si="35"/>
        <v/>
      </c>
      <c r="K1927" t="str">
        <f t="shared" si="34"/>
        <v/>
      </c>
      <c r="M1927" t="str">
        <f t="shared" si="36"/>
        <v/>
      </c>
      <c r="N1927">
        <f>VLOOKUP(A1927,Tbills!$B$4:$C$10000,2,1)</f>
        <v>1.0149982417582375</v>
      </c>
    </row>
    <row r="1928" spans="1:14">
      <c r="A1928" s="1">
        <v>42965</v>
      </c>
      <c r="B1928">
        <f>IFERROR(VLOOKUP($A1928,'BTC-Web'!$A$2:$H$10000,2,0),"")</f>
        <v>4324.3398440000001</v>
      </c>
      <c r="C1928">
        <f>VLOOKUP(A1928,H_SPBTFDUE!$B$2:$C$5828,2,0)</f>
        <v>28.673061728031794</v>
      </c>
      <c r="D1928" s="2">
        <f>D1927*(1-D$1+IF(AND(WEEKDAY($A1928)&lt;&gt;1,WEEKDAY($A1928)&lt;&gt;7),-VLOOKUP($A1928,ETF_OP_Fee!$G$5:$H$14,2,1),0))^($A1928-$A1927)*(1+2*(C1928/C1927-1))+IFERROR(VLOOKUP(A1928,BITXeom!$C$9:$D$100,2,0),0)</f>
        <v>18.26213501856952</v>
      </c>
      <c r="F1928" s="2">
        <f>F1927*(1-F$1+IF(AND(WEEKDAY($A1928)&lt;&gt;1,WEEKDAY($A1928)&lt;&gt;7),-VLOOKUP($A1928,ETF_OP_Fee!$I$5:$J$14,2,1),0))^($A1928-$A1927)*(1+1*(B1928/B1927-1))</f>
        <v>2.9252023701259326</v>
      </c>
      <c r="G1928" s="9" t="str">
        <f>IFERROR(VLOOKUP(A1928,'BITO-IV'!$A$1:$J$10000,4,0),"")</f>
        <v/>
      </c>
      <c r="I1928">
        <f>ROW()</f>
        <v>1928</v>
      </c>
      <c r="J1928" t="str">
        <f t="shared" si="35"/>
        <v/>
      </c>
      <c r="K1928" t="str">
        <f t="shared" si="34"/>
        <v/>
      </c>
      <c r="M1928" t="str">
        <f t="shared" si="36"/>
        <v/>
      </c>
      <c r="N1928">
        <f>VLOOKUP(A1928,Tbills!$B$4:$C$10000,2,1)</f>
        <v>1.0149982417582375</v>
      </c>
    </row>
    <row r="1929" spans="1:14">
      <c r="A1929" s="1">
        <v>42968</v>
      </c>
      <c r="B1929">
        <f>IFERROR(VLOOKUP($A1929,'BTC-Web'!$A$2:$H$10000,2,0),"")</f>
        <v>4090.4799800000001</v>
      </c>
      <c r="C1929">
        <f>VLOOKUP(A1929,H_SPBTFDUE!$B$2:$C$5828,2,0)</f>
        <v>27.57499142052626</v>
      </c>
      <c r="D1929" s="2">
        <f>D1928*(1-D$1+IF(AND(WEEKDAY($A1929)&lt;&gt;1,WEEKDAY($A1929)&lt;&gt;7),-VLOOKUP($A1929,ETF_OP_Fee!$G$5:$H$14,2,1),0))^($A1929-$A1928)*(1+2*(C1929/C1928-1))+IFERROR(VLOOKUP(A1929,BITXeom!$C$9:$D$100,2,0),0)</f>
        <v>16.857364471352778</v>
      </c>
      <c r="F1929" s="2">
        <f>F1928*(1-F$1+IF(AND(WEEKDAY($A1929)&lt;&gt;1,WEEKDAY($A1929)&lt;&gt;7),-VLOOKUP($A1929,ETF_OP_Fee!$I$5:$J$14,2,1),0))^($A1929-$A1928)*(1+1*(B1929/B1928-1))</f>
        <v>2.7667916716413941</v>
      </c>
      <c r="G1929" s="9" t="str">
        <f>IFERROR(VLOOKUP(A1929,'BITO-IV'!$A$1:$J$10000,4,0),"")</f>
        <v/>
      </c>
      <c r="I1929">
        <f>ROW()</f>
        <v>1929</v>
      </c>
      <c r="J1929" t="str">
        <f t="shared" si="35"/>
        <v/>
      </c>
      <c r="K1929" t="str">
        <f t="shared" si="34"/>
        <v/>
      </c>
      <c r="M1929" t="str">
        <f t="shared" si="36"/>
        <v/>
      </c>
      <c r="N1929">
        <f>VLOOKUP(A1929,Tbills!$B$4:$C$10000,2,1)</f>
        <v>1.0149982417582375</v>
      </c>
    </row>
    <row r="1930" spans="1:14">
      <c r="A1930" s="1">
        <v>42969</v>
      </c>
      <c r="B1930">
        <f>IFERROR(VLOOKUP($A1930,'BTC-Web'!$A$2:$H$10000,2,0),"")</f>
        <v>3998.3500979999999</v>
      </c>
      <c r="C1930">
        <f>VLOOKUP(A1930,H_SPBTFDUE!$B$2:$C$5828,2,0)</f>
        <v>28.252638034491348</v>
      </c>
      <c r="D1930" s="2">
        <f>D1929*(1-D$1+IF(AND(WEEKDAY($A1930)&lt;&gt;1,WEEKDAY($A1930)&lt;&gt;7),-VLOOKUP($A1930,ETF_OP_Fee!$G$5:$H$14,2,1),0))^($A1930-$A1929)*(1+2*(C1930/C1929-1))+IFERROR(VLOOKUP(A1930,BITXeom!$C$9:$D$100,2,0),0)</f>
        <v>17.683785404678769</v>
      </c>
      <c r="F1930" s="2">
        <f>F1929*(1-F$1+IF(AND(WEEKDAY($A1930)&lt;&gt;1,WEEKDAY($A1930)&lt;&gt;7),-VLOOKUP($A1930,ETF_OP_Fee!$I$5:$J$14,2,1),0))^($A1930-$A1929)*(1+1*(B1930/B1929-1))</f>
        <v>2.7044048314160025</v>
      </c>
      <c r="G1930" s="9" t="str">
        <f>IFERROR(VLOOKUP(A1930,'BITO-IV'!$A$1:$J$10000,4,0),"")</f>
        <v/>
      </c>
      <c r="I1930">
        <f>ROW()</f>
        <v>1930</v>
      </c>
      <c r="J1930" t="str">
        <f t="shared" si="35"/>
        <v/>
      </c>
      <c r="K1930" t="str">
        <f t="shared" si="34"/>
        <v/>
      </c>
      <c r="M1930" t="str">
        <f t="shared" si="36"/>
        <v/>
      </c>
      <c r="N1930">
        <f>VLOOKUP(A1930,Tbills!$B$4:$C$10000,2,1)</f>
        <v>1.0149982417582375</v>
      </c>
    </row>
    <row r="1931" spans="1:14">
      <c r="A1931" s="1">
        <v>42970</v>
      </c>
      <c r="B1931">
        <f>IFERROR(VLOOKUP($A1931,'BTC-Web'!$A$2:$H$10000,2,0),"")</f>
        <v>4089.01001</v>
      </c>
      <c r="C1931">
        <f>VLOOKUP(A1931,H_SPBTFDUE!$B$2:$C$5828,2,0)</f>
        <v>28.600932540242894</v>
      </c>
      <c r="D1931" s="2">
        <f>D1930*(1-D$1+IF(AND(WEEKDAY($A1931)&lt;&gt;1,WEEKDAY($A1931)&lt;&gt;7),-VLOOKUP($A1931,ETF_OP_Fee!$G$5:$H$14,2,1),0))^($A1931-$A1930)*(1+2*(C1931/C1930-1))+IFERROR(VLOOKUP(A1931,BITXeom!$C$9:$D$100,2,0),0)</f>
        <v>18.117632308299918</v>
      </c>
      <c r="F1931" s="2">
        <f>F1930*(1-F$1+IF(AND(WEEKDAY($A1931)&lt;&gt;1,WEEKDAY($A1931)&lt;&gt;7),-VLOOKUP($A1931,ETF_OP_Fee!$I$5:$J$14,2,1),0))^($A1931-$A1930)*(1+1*(B1931/B1930-1))</f>
        <v>2.7656534160218813</v>
      </c>
      <c r="G1931" s="9" t="str">
        <f>IFERROR(VLOOKUP(A1931,'BITO-IV'!$A$1:$J$10000,4,0),"")</f>
        <v/>
      </c>
      <c r="I1931">
        <f>ROW()</f>
        <v>1931</v>
      </c>
      <c r="J1931" t="str">
        <f t="shared" si="35"/>
        <v/>
      </c>
      <c r="K1931" t="str">
        <f t="shared" si="34"/>
        <v/>
      </c>
      <c r="M1931" t="str">
        <f t="shared" si="36"/>
        <v/>
      </c>
      <c r="N1931">
        <f>VLOOKUP(A1931,Tbills!$B$4:$C$10000,2,1)</f>
        <v>1.0149982417582375</v>
      </c>
    </row>
    <row r="1932" spans="1:14">
      <c r="A1932" s="1">
        <v>42971</v>
      </c>
      <c r="B1932">
        <f>IFERROR(VLOOKUP($A1932,'BTC-Web'!$A$2:$H$10000,2,0),"")</f>
        <v>4137.6000979999999</v>
      </c>
      <c r="C1932">
        <f>VLOOKUP(A1932,H_SPBTFDUE!$B$2:$C$5828,2,0)</f>
        <v>29.859637527565027</v>
      </c>
      <c r="D1932" s="2">
        <f>D1931*(1-D$1+IF(AND(WEEKDAY($A1932)&lt;&gt;1,WEEKDAY($A1932)&lt;&gt;7),-VLOOKUP($A1932,ETF_OP_Fee!$G$5:$H$14,2,1),0))^($A1932-$A1931)*(1+2*(C1932/C1931-1))+IFERROR(VLOOKUP(A1932,BITXeom!$C$9:$D$100,2,0),0)</f>
        <v>19.709969087279067</v>
      </c>
      <c r="F1932" s="2">
        <f>F1931*(1-F$1+IF(AND(WEEKDAY($A1932)&lt;&gt;1,WEEKDAY($A1932)&lt;&gt;7),-VLOOKUP($A1932,ETF_OP_Fee!$I$5:$J$14,2,1),0))^($A1932-$A1931)*(1+1*(B1932/B1931-1))</f>
        <v>2.7984450958315823</v>
      </c>
      <c r="G1932" s="9" t="str">
        <f>IFERROR(VLOOKUP(A1932,'BITO-IV'!$A$1:$J$10000,4,0),"")</f>
        <v/>
      </c>
      <c r="I1932">
        <f>ROW()</f>
        <v>1932</v>
      </c>
      <c r="J1932" t="str">
        <f t="shared" si="35"/>
        <v/>
      </c>
      <c r="K1932" t="str">
        <f t="shared" si="34"/>
        <v/>
      </c>
      <c r="M1932" t="str">
        <f t="shared" si="36"/>
        <v/>
      </c>
      <c r="N1932">
        <f>VLOOKUP(A1932,Tbills!$B$4:$C$10000,2,1)</f>
        <v>1.0109907692307636</v>
      </c>
    </row>
    <row r="1933" spans="1:14">
      <c r="A1933" s="1">
        <v>42972</v>
      </c>
      <c r="B1933">
        <f>IFERROR(VLOOKUP($A1933,'BTC-Web'!$A$2:$H$10000,2,0),"")</f>
        <v>4332.8198240000002</v>
      </c>
      <c r="C1933">
        <f>VLOOKUP(A1933,H_SPBTFDUE!$B$2:$C$5828,2,0)</f>
        <v>30.110689766214968</v>
      </c>
      <c r="D1933" s="2">
        <f>D1932*(1-D$1+IF(AND(WEEKDAY($A1933)&lt;&gt;1,WEEKDAY($A1933)&lt;&gt;7),-VLOOKUP($A1933,ETF_OP_Fee!$G$5:$H$14,2,1),0))^($A1933-$A1932)*(1+2*(C1933/C1932-1))+IFERROR(VLOOKUP(A1933,BITXeom!$C$9:$D$100,2,0),0)</f>
        <v>20.039013406620914</v>
      </c>
      <c r="F1933" s="2">
        <f>F1932*(1-F$1+IF(AND(WEEKDAY($A1933)&lt;&gt;1,WEEKDAY($A1933)&lt;&gt;7),-VLOOKUP($A1933,ETF_OP_Fee!$I$5:$J$14,2,1),0))^($A1933-$A1932)*(1+1*(B1933/B1932-1))</f>
        <v>2.9304047066175563</v>
      </c>
      <c r="G1933" s="9" t="str">
        <f>IFERROR(VLOOKUP(A1933,'BITO-IV'!$A$1:$J$10000,4,0),"")</f>
        <v/>
      </c>
      <c r="I1933">
        <f>ROW()</f>
        <v>1933</v>
      </c>
      <c r="J1933" t="str">
        <f t="shared" si="35"/>
        <v/>
      </c>
      <c r="K1933" t="str">
        <f t="shared" si="34"/>
        <v/>
      </c>
      <c r="M1933" t="str">
        <f t="shared" si="36"/>
        <v/>
      </c>
      <c r="N1933">
        <f>VLOOKUP(A1933,Tbills!$B$4:$C$10000,2,1)</f>
        <v>1.0109907692307636</v>
      </c>
    </row>
    <row r="1934" spans="1:14">
      <c r="A1934" s="1">
        <v>42975</v>
      </c>
      <c r="B1934">
        <f>IFERROR(VLOOKUP($A1934,'BTC-Web'!$A$2:$H$10000,2,0),"")</f>
        <v>4384.4501950000003</v>
      </c>
      <c r="C1934">
        <f>VLOOKUP(A1934,H_SPBTFDUE!$B$2:$C$5828,2,0)</f>
        <v>30.183569388095876</v>
      </c>
      <c r="D1934" s="2">
        <f>D1933*(1-D$1+IF(AND(WEEKDAY($A1934)&lt;&gt;1,WEEKDAY($A1934)&lt;&gt;7),-VLOOKUP($A1934,ETF_OP_Fee!$G$5:$H$14,2,1),0))^($A1934-$A1933)*(1+2*(C1934/C1933-1))+IFERROR(VLOOKUP(A1934,BITXeom!$C$9:$D$100,2,0),0)</f>
        <v>20.12881941654118</v>
      </c>
      <c r="F1934" s="2">
        <f>F1933*(1-F$1+IF(AND(WEEKDAY($A1934)&lt;&gt;1,WEEKDAY($A1934)&lt;&gt;7),-VLOOKUP($A1934,ETF_OP_Fee!$I$5:$J$14,2,1),0))^($A1934-$A1933)*(1+1*(B1934/B1933-1))</f>
        <v>2.9650922075359278</v>
      </c>
      <c r="G1934" s="9" t="str">
        <f>IFERROR(VLOOKUP(A1934,'BITO-IV'!$A$1:$J$10000,4,0),"")</f>
        <v/>
      </c>
      <c r="I1934">
        <f>ROW()</f>
        <v>1934</v>
      </c>
      <c r="J1934" t="str">
        <f t="shared" si="35"/>
        <v/>
      </c>
      <c r="K1934" t="str">
        <f t="shared" si="34"/>
        <v/>
      </c>
      <c r="M1934" t="str">
        <f t="shared" si="36"/>
        <v/>
      </c>
      <c r="N1934">
        <f>VLOOKUP(A1934,Tbills!$B$4:$C$10000,2,1)</f>
        <v>1.0109907692307636</v>
      </c>
    </row>
    <row r="1935" spans="1:14">
      <c r="A1935" s="1">
        <v>42976</v>
      </c>
      <c r="B1935">
        <f>IFERROR(VLOOKUP($A1935,'BTC-Web'!$A$2:$H$10000,2,0),"")</f>
        <v>4389.2099609999996</v>
      </c>
      <c r="C1935">
        <f>VLOOKUP(A1935,H_SPBTFDUE!$B$2:$C$5828,2,0)</f>
        <v>31.532600446195918</v>
      </c>
      <c r="D1935" s="2">
        <f>D1934*(1-D$1+IF(AND(WEEKDAY($A1935)&lt;&gt;1,WEEKDAY($A1935)&lt;&gt;7),-VLOOKUP($A1935,ETF_OP_Fee!$G$5:$H$14,2,1),0))^($A1935-$A1934)*(1+2*(C1935/C1934-1))+IFERROR(VLOOKUP(A1935,BITXeom!$C$9:$D$100,2,0),0)</f>
        <v>21.925489790579615</v>
      </c>
      <c r="F1935" s="2">
        <f>F1934*(1-F$1+IF(AND(WEEKDAY($A1935)&lt;&gt;1,WEEKDAY($A1935)&lt;&gt;7),-VLOOKUP($A1935,ETF_OP_Fee!$I$5:$J$14,2,1),0))^($A1935-$A1934)*(1+1*(B1935/B1934-1))</f>
        <v>2.968233858868675</v>
      </c>
      <c r="G1935" s="9" t="str">
        <f>IFERROR(VLOOKUP(A1935,'BITO-IV'!$A$1:$J$10000,4,0),"")</f>
        <v/>
      </c>
      <c r="I1935">
        <f>ROW()</f>
        <v>1935</v>
      </c>
      <c r="J1935" t="str">
        <f t="shared" si="35"/>
        <v/>
      </c>
      <c r="K1935" t="str">
        <f t="shared" si="34"/>
        <v/>
      </c>
      <c r="M1935" t="str">
        <f t="shared" si="36"/>
        <v/>
      </c>
      <c r="N1935">
        <f>VLOOKUP(A1935,Tbills!$B$4:$C$10000,2,1)</f>
        <v>1.0109907692307636</v>
      </c>
    </row>
    <row r="1936" spans="1:14">
      <c r="A1936" s="1">
        <v>42977</v>
      </c>
      <c r="B1936">
        <f>IFERROR(VLOOKUP($A1936,'BTC-Web'!$A$2:$H$10000,2,0),"")</f>
        <v>4570.3598629999997</v>
      </c>
      <c r="C1936">
        <f>VLOOKUP(A1936,H_SPBTFDUE!$B$2:$C$5828,2,0)</f>
        <v>31.434663017896895</v>
      </c>
      <c r="D1936" s="2">
        <f>D1935*(1-D$1+IF(AND(WEEKDAY($A1936)&lt;&gt;1,WEEKDAY($A1936)&lt;&gt;7),-VLOOKUP($A1936,ETF_OP_Fee!$G$5:$H$14,2,1),0))^($A1936-$A1935)*(1+2*(C1936/C1935-1))+IFERROR(VLOOKUP(A1936,BITXeom!$C$9:$D$100,2,0),0)</f>
        <v>21.786695775626853</v>
      </c>
      <c r="F1936" s="2">
        <f>F1935*(1-F$1+IF(AND(WEEKDAY($A1936)&lt;&gt;1,WEEKDAY($A1936)&lt;&gt;7),-VLOOKUP($A1936,ETF_OP_Fee!$I$5:$J$14,2,1),0))^($A1936-$A1935)*(1+1*(B1936/B1935-1))</f>
        <v>3.0906573000879467</v>
      </c>
      <c r="G1936" s="9" t="str">
        <f>IFERROR(VLOOKUP(A1936,'BITO-IV'!$A$1:$J$10000,4,0),"")</f>
        <v/>
      </c>
      <c r="I1936">
        <f>ROW()</f>
        <v>1936</v>
      </c>
      <c r="J1936" t="str">
        <f t="shared" si="35"/>
        <v/>
      </c>
      <c r="K1936" t="str">
        <f t="shared" si="34"/>
        <v/>
      </c>
      <c r="M1936" t="str">
        <f t="shared" si="36"/>
        <v/>
      </c>
      <c r="N1936">
        <f>VLOOKUP(A1936,Tbills!$B$4:$C$10000,2,1)</f>
        <v>1.0109907692307636</v>
      </c>
    </row>
    <row r="1937" spans="1:14">
      <c r="A1937" s="1">
        <v>42978</v>
      </c>
      <c r="B1937">
        <f>IFERROR(VLOOKUP($A1937,'BTC-Web'!$A$2:$H$10000,2,0),"")</f>
        <v>4555.5898440000001</v>
      </c>
      <c r="C1937">
        <f>VLOOKUP(A1937,H_SPBTFDUE!$B$2:$C$5828,2,0)</f>
        <v>32.382047912788266</v>
      </c>
      <c r="D1937" s="2">
        <f>D1936*(1-D$1+IF(AND(WEEKDAY($A1937)&lt;&gt;1,WEEKDAY($A1937)&lt;&gt;7),-VLOOKUP($A1937,ETF_OP_Fee!$G$5:$H$14,2,1),0))^($A1937-$A1936)*(1+2*(C1937/C1936-1))+IFERROR(VLOOKUP(A1937,BITXeom!$C$9:$D$100,2,0),0)</f>
        <v>23.097167378003043</v>
      </c>
      <c r="F1937" s="2">
        <f>F1936*(1-F$1+IF(AND(WEEKDAY($A1937)&lt;&gt;1,WEEKDAY($A1937)&lt;&gt;7),-VLOOKUP($A1937,ETF_OP_Fee!$I$5:$J$14,2,1),0))^($A1937-$A1936)*(1+1*(B1937/B1936-1))</f>
        <v>3.0805890498596549</v>
      </c>
      <c r="G1937" s="9" t="str">
        <f>IFERROR(VLOOKUP(A1937,'BITO-IV'!$A$1:$J$10000,4,0),"")</f>
        <v/>
      </c>
      <c r="I1937">
        <f>ROW()</f>
        <v>1937</v>
      </c>
      <c r="J1937" t="str">
        <f t="shared" si="35"/>
        <v/>
      </c>
      <c r="K1937" t="str">
        <f t="shared" si="34"/>
        <v/>
      </c>
      <c r="M1937" t="str">
        <f t="shared" si="36"/>
        <v/>
      </c>
      <c r="N1937">
        <f>VLOOKUP(A1937,Tbills!$B$4:$C$10000,2,1)</f>
        <v>1.0199986813187014</v>
      </c>
    </row>
    <row r="1938" spans="1:14">
      <c r="A1938" s="1">
        <v>42979</v>
      </c>
      <c r="B1938">
        <f>IFERROR(VLOOKUP($A1938,'BTC-Web'!$A$2:$H$10000,2,0),"")</f>
        <v>4701.7597660000001</v>
      </c>
      <c r="C1938">
        <f>VLOOKUP(A1938,H_SPBTFDUE!$B$2:$C$5828,2,0)</f>
        <v>33.677113532029708</v>
      </c>
      <c r="D1938" s="2">
        <f>D1937*(1-D$1+IF(AND(WEEKDAY($A1938)&lt;&gt;1,WEEKDAY($A1938)&lt;&gt;7),-VLOOKUP($A1938,ETF_OP_Fee!$G$5:$H$14,2,1),0))^($A1938-$A1937)*(1+2*(C1938/C1937-1))+IFERROR(VLOOKUP(A1938,BITXeom!$C$9:$D$100,2,0),0)</f>
        <v>24.941659357786243</v>
      </c>
      <c r="F1938" s="2">
        <f>F1937*(1-F$1+IF(AND(WEEKDAY($A1938)&lt;&gt;1,WEEKDAY($A1938)&lt;&gt;7),-VLOOKUP($A1938,ETF_OP_Fee!$I$5:$J$14,2,1),0))^($A1938-$A1937)*(1+1*(B1938/B1937-1))</f>
        <v>3.1793495815977315</v>
      </c>
      <c r="G1938" s="9" t="str">
        <f>IFERROR(VLOOKUP(A1938,'BITO-IV'!$A$1:$J$10000,4,0),"")</f>
        <v/>
      </c>
      <c r="I1938">
        <f>ROW()</f>
        <v>1938</v>
      </c>
      <c r="J1938" t="str">
        <f t="shared" si="35"/>
        <v/>
      </c>
      <c r="K1938" t="str">
        <f t="shared" si="34"/>
        <v/>
      </c>
      <c r="M1938" t="str">
        <f t="shared" si="36"/>
        <v/>
      </c>
      <c r="N1938">
        <f>VLOOKUP(A1938,Tbills!$B$4:$C$10000,2,1)</f>
        <v>1.0199986813187014</v>
      </c>
    </row>
    <row r="1939" spans="1:14">
      <c r="A1939" s="1">
        <v>42983</v>
      </c>
      <c r="B1939">
        <f>IFERROR(VLOOKUP($A1939,'BTC-Web'!$A$2:$H$10000,2,0),"")</f>
        <v>4228.2900390000004</v>
      </c>
      <c r="C1939">
        <f>VLOOKUP(A1939,H_SPBTFDUE!$B$2:$C$5828,2,0)</f>
        <v>30.124804085727572</v>
      </c>
      <c r="D1939" s="2">
        <f>D1938*(1-D$1+IF(AND(WEEKDAY($A1939)&lt;&gt;1,WEEKDAY($A1939)&lt;&gt;7),-VLOOKUP($A1939,ETF_OP_Fee!$G$5:$H$14,2,1),0))^($A1939-$A1938)*(1+2*(C1939/C1938-1))+IFERROR(VLOOKUP(A1939,BITXeom!$C$9:$D$100,2,0),0)</f>
        <v>19.670516553054842</v>
      </c>
      <c r="F1939" s="2">
        <f>F1938*(1-F$1+IF(AND(WEEKDAY($A1939)&lt;&gt;1,WEEKDAY($A1939)&lt;&gt;7),-VLOOKUP($A1939,ETF_OP_Fee!$I$5:$J$14,2,1),0))^($A1939-$A1938)*(1+1*(B1939/B1938-1))</f>
        <v>2.8588897184659277</v>
      </c>
      <c r="G1939" s="9" t="str">
        <f>IFERROR(VLOOKUP(A1939,'BITO-IV'!$A$1:$J$10000,4,0),"")</f>
        <v/>
      </c>
      <c r="I1939">
        <f>ROW()</f>
        <v>1939</v>
      </c>
      <c r="J1939" t="str">
        <f t="shared" si="35"/>
        <v/>
      </c>
      <c r="K1939" t="str">
        <f t="shared" si="34"/>
        <v/>
      </c>
      <c r="M1939" t="str">
        <f t="shared" si="36"/>
        <v/>
      </c>
      <c r="N1939">
        <f>VLOOKUP(A1939,Tbills!$B$4:$C$10000,2,1)</f>
        <v>1.0199986813187014</v>
      </c>
    </row>
    <row r="1940" spans="1:14">
      <c r="A1940" s="1">
        <v>42984</v>
      </c>
      <c r="B1940">
        <f>IFERROR(VLOOKUP($A1940,'BTC-Web'!$A$2:$H$10000,2,0),"")</f>
        <v>4376.5898440000001</v>
      </c>
      <c r="C1940">
        <f>VLOOKUP(A1940,H_SPBTFDUE!$B$2:$C$5828,2,0)</f>
        <v>31.639883934574804</v>
      </c>
      <c r="D1940" s="2">
        <f>D1939*(1-D$1+IF(AND(WEEKDAY($A1940)&lt;&gt;1,WEEKDAY($A1940)&lt;&gt;7),-VLOOKUP($A1940,ETF_OP_Fee!$G$5:$H$14,2,1),0))^($A1940-$A1939)*(1+2*(C1940/C1939-1))+IFERROR(VLOOKUP(A1940,BITXeom!$C$9:$D$100,2,0),0)</f>
        <v>21.646532109049595</v>
      </c>
      <c r="F1940" s="2">
        <f>F1939*(1-F$1+IF(AND(WEEKDAY($A1940)&lt;&gt;1,WEEKDAY($A1940)&lt;&gt;7),-VLOOKUP($A1940,ETF_OP_Fee!$I$5:$J$14,2,1),0))^($A1940-$A1939)*(1+1*(B1940/B1939-1))</f>
        <v>2.9590832066555768</v>
      </c>
      <c r="G1940" s="9" t="str">
        <f>IFERROR(VLOOKUP(A1940,'BITO-IV'!$A$1:$J$10000,4,0),"")</f>
        <v/>
      </c>
      <c r="I1940">
        <f>ROW()</f>
        <v>1940</v>
      </c>
      <c r="J1940" t="str">
        <f t="shared" si="35"/>
        <v/>
      </c>
      <c r="K1940" t="str">
        <f t="shared" si="34"/>
        <v/>
      </c>
      <c r="M1940" t="str">
        <f t="shared" si="36"/>
        <v/>
      </c>
      <c r="N1940">
        <f>VLOOKUP(A1940,Tbills!$B$4:$C$10000,2,1)</f>
        <v>1.0199986813187014</v>
      </c>
    </row>
    <row r="1941" spans="1:14">
      <c r="A1941" s="1">
        <v>42985</v>
      </c>
      <c r="B1941">
        <f>IFERROR(VLOOKUP($A1941,'BTC-Web'!$A$2:$H$10000,2,0),"")</f>
        <v>4589.1401370000003</v>
      </c>
      <c r="C1941">
        <f>VLOOKUP(A1941,H_SPBTFDUE!$B$2:$C$5828,2,0)</f>
        <v>31.655410762433149</v>
      </c>
      <c r="D1941" s="2">
        <f>D1940*(1-D$1+IF(AND(WEEKDAY($A1941)&lt;&gt;1,WEEKDAY($A1941)&lt;&gt;7),-VLOOKUP($A1941,ETF_OP_Fee!$G$5:$H$14,2,1),0))^($A1941-$A1940)*(1+2*(C1941/C1940-1))+IFERROR(VLOOKUP(A1941,BITXeom!$C$9:$D$100,2,0),0)</f>
        <v>21.665195246992088</v>
      </c>
      <c r="F1941" s="2">
        <f>F1940*(1-F$1+IF(AND(WEEKDAY($A1941)&lt;&gt;1,WEEKDAY($A1941)&lt;&gt;7),-VLOOKUP($A1941,ETF_OP_Fee!$I$5:$J$14,2,1),0))^($A1941-$A1940)*(1+1*(B1941/B1940-1))</f>
        <v>3.1027111412145647</v>
      </c>
      <c r="G1941" s="9" t="str">
        <f>IFERROR(VLOOKUP(A1941,'BITO-IV'!$A$1:$J$10000,4,0),"")</f>
        <v/>
      </c>
      <c r="I1941">
        <f>ROW()</f>
        <v>1941</v>
      </c>
      <c r="J1941" t="str">
        <f t="shared" si="35"/>
        <v/>
      </c>
      <c r="K1941" t="str">
        <f t="shared" si="34"/>
        <v/>
      </c>
      <c r="M1941" t="str">
        <f t="shared" si="36"/>
        <v/>
      </c>
      <c r="N1941">
        <f>VLOOKUP(A1941,Tbills!$B$4:$C$10000,2,1)</f>
        <v>1.0199986813187014</v>
      </c>
    </row>
    <row r="1942" spans="1:14">
      <c r="A1942" s="1">
        <v>42986</v>
      </c>
      <c r="B1942">
        <f>IFERROR(VLOOKUP($A1942,'BTC-Web'!$A$2:$H$10000,2,0),"")</f>
        <v>4605.1601559999999</v>
      </c>
      <c r="C1942">
        <f>VLOOKUP(A1942,H_SPBTFDUE!$B$2:$C$5828,2,0)</f>
        <v>29.097903485890878</v>
      </c>
      <c r="D1942" s="2">
        <f>D1941*(1-D$1+IF(AND(WEEKDAY($A1942)&lt;&gt;1,WEEKDAY($A1942)&lt;&gt;7),-VLOOKUP($A1942,ETF_OP_Fee!$G$5:$H$14,2,1),0))^($A1942-$A1941)*(1+2*(C1942/C1941-1))+IFERROR(VLOOKUP(A1942,BITXeom!$C$9:$D$100,2,0),0)</f>
        <v>18.162276976407586</v>
      </c>
      <c r="F1942" s="2">
        <f>F1941*(1-F$1+IF(AND(WEEKDAY($A1942)&lt;&gt;1,WEEKDAY($A1942)&lt;&gt;7),-VLOOKUP($A1942,ETF_OP_Fee!$I$5:$J$14,2,1),0))^($A1942-$A1941)*(1+1*(B1942/B1941-1))</f>
        <v>3.1134612159499082</v>
      </c>
      <c r="G1942" s="9" t="str">
        <f>IFERROR(VLOOKUP(A1942,'BITO-IV'!$A$1:$J$10000,4,0),"")</f>
        <v/>
      </c>
      <c r="I1942">
        <f>ROW()</f>
        <v>1942</v>
      </c>
      <c r="J1942" t="str">
        <f t="shared" si="35"/>
        <v/>
      </c>
      <c r="K1942" t="str">
        <f t="shared" si="34"/>
        <v/>
      </c>
      <c r="M1942" t="str">
        <f t="shared" si="36"/>
        <v/>
      </c>
      <c r="N1942">
        <f>VLOOKUP(A1942,Tbills!$B$4:$C$10000,2,1)</f>
        <v>1.0199986813187014</v>
      </c>
    </row>
    <row r="1943" spans="1:14">
      <c r="A1943" s="1">
        <v>42989</v>
      </c>
      <c r="B1943">
        <f>IFERROR(VLOOKUP($A1943,'BTC-Web'!$A$2:$H$10000,2,0),"")</f>
        <v>4122.4702150000003</v>
      </c>
      <c r="C1943">
        <f>VLOOKUP(A1943,H_SPBTFDUE!$B$2:$C$5828,2,0)</f>
        <v>28.630386931063146</v>
      </c>
      <c r="D1943" s="2">
        <f>D1942*(1-D$1+IF(AND(WEEKDAY($A1943)&lt;&gt;1,WEEKDAY($A1943)&lt;&gt;7),-VLOOKUP($A1943,ETF_OP_Fee!$G$5:$H$14,2,1),0))^($A1943-$A1942)*(1+2*(C1943/C1942-1))+IFERROR(VLOOKUP(A1943,BITXeom!$C$9:$D$100,2,0),0)</f>
        <v>17.572365474261041</v>
      </c>
      <c r="F1943" s="2">
        <f>F1942*(1-F$1+IF(AND(WEEKDAY($A1943)&lt;&gt;1,WEEKDAY($A1943)&lt;&gt;7),-VLOOKUP($A1943,ETF_OP_Fee!$I$5:$J$14,2,1),0))^($A1943-$A1942)*(1+1*(B1943/B1942-1))</f>
        <v>2.7869061059564135</v>
      </c>
      <c r="G1943" s="9" t="str">
        <f>IFERROR(VLOOKUP(A1943,'BITO-IV'!$A$1:$J$10000,4,0),"")</f>
        <v/>
      </c>
      <c r="I1943">
        <f>ROW()</f>
        <v>1943</v>
      </c>
      <c r="J1943" t="str">
        <f t="shared" si="35"/>
        <v/>
      </c>
      <c r="K1943" t="str">
        <f t="shared" si="34"/>
        <v/>
      </c>
      <c r="M1943" t="str">
        <f t="shared" si="36"/>
        <v/>
      </c>
      <c r="N1943">
        <f>VLOOKUP(A1943,Tbills!$B$4:$C$10000,2,1)</f>
        <v>1.0199986813187014</v>
      </c>
    </row>
    <row r="1944" spans="1:14">
      <c r="A1944" s="1">
        <v>42990</v>
      </c>
      <c r="B1944">
        <f>IFERROR(VLOOKUP($A1944,'BTC-Web'!$A$2:$H$10000,2,0),"")</f>
        <v>4168.8798829999996</v>
      </c>
      <c r="C1944">
        <f>VLOOKUP(A1944,H_SPBTFDUE!$B$2:$C$5828,2,0)</f>
        <v>28.417678606746311</v>
      </c>
      <c r="D1944" s="2">
        <f>D1943*(1-D$1+IF(AND(WEEKDAY($A1944)&lt;&gt;1,WEEKDAY($A1944)&lt;&gt;7),-VLOOKUP($A1944,ETF_OP_Fee!$G$5:$H$14,2,1),0))^($A1944-$A1943)*(1+2*(C1944/C1943-1))+IFERROR(VLOOKUP(A1944,BITXeom!$C$9:$D$100,2,0),0)</f>
        <v>17.309195966745467</v>
      </c>
      <c r="F1944" s="2">
        <f>F1943*(1-F$1+IF(AND(WEEKDAY($A1944)&lt;&gt;1,WEEKDAY($A1944)&lt;&gt;7),-VLOOKUP($A1944,ETF_OP_Fee!$I$5:$J$14,2,1),0))^($A1944-$A1943)*(1+1*(B1944/B1943-1))</f>
        <v>2.8182069976279451</v>
      </c>
      <c r="G1944" s="9" t="str">
        <f>IFERROR(VLOOKUP(A1944,'BITO-IV'!$A$1:$J$10000,4,0),"")</f>
        <v/>
      </c>
      <c r="I1944">
        <f>ROW()</f>
        <v>1944</v>
      </c>
      <c r="J1944" t="str">
        <f t="shared" si="35"/>
        <v/>
      </c>
      <c r="K1944" t="str">
        <f t="shared" si="34"/>
        <v/>
      </c>
      <c r="M1944" t="str">
        <f t="shared" si="36"/>
        <v/>
      </c>
      <c r="N1944">
        <f>VLOOKUP(A1944,Tbills!$B$4:$C$10000,2,1)</f>
        <v>1.0199986813187014</v>
      </c>
    </row>
    <row r="1945" spans="1:14">
      <c r="A1945" s="1">
        <v>42991</v>
      </c>
      <c r="B1945">
        <f>IFERROR(VLOOKUP($A1945,'BTC-Web'!$A$2:$H$10000,2,0),"")</f>
        <v>4131.9799800000001</v>
      </c>
      <c r="C1945">
        <f>VLOOKUP(A1945,H_SPBTFDUE!$B$2:$C$5828,2,0)</f>
        <v>26.70694882235675</v>
      </c>
      <c r="D1945" s="2">
        <f>D1944*(1-D$1+IF(AND(WEEKDAY($A1945)&lt;&gt;1,WEEKDAY($A1945)&lt;&gt;7),-VLOOKUP($A1945,ETF_OP_Fee!$G$5:$H$14,2,1),0))^($A1945-$A1944)*(1+2*(C1945/C1944-1))+IFERROR(VLOOKUP(A1945,BITXeom!$C$9:$D$100,2,0),0)</f>
        <v>15.22337188841791</v>
      </c>
      <c r="F1945" s="2">
        <f>F1944*(1-F$1+IF(AND(WEEKDAY($A1945)&lt;&gt;1,WEEKDAY($A1945)&lt;&gt;7),-VLOOKUP($A1945,ETF_OP_Fee!$I$5:$J$14,2,1),0))^($A1945-$A1944)*(1+1*(B1945/B1944-1))</f>
        <v>2.7931895706558096</v>
      </c>
      <c r="G1945" s="9" t="str">
        <f>IFERROR(VLOOKUP(A1945,'BITO-IV'!$A$1:$J$10000,4,0),"")</f>
        <v/>
      </c>
      <c r="I1945">
        <f>ROW()</f>
        <v>1945</v>
      </c>
      <c r="J1945" t="str">
        <f t="shared" si="35"/>
        <v/>
      </c>
      <c r="K1945" t="str">
        <f t="shared" si="34"/>
        <v/>
      </c>
      <c r="M1945" t="str">
        <f t="shared" si="36"/>
        <v/>
      </c>
      <c r="N1945">
        <f>VLOOKUP(A1945,Tbills!$B$4:$C$10000,2,1)</f>
        <v>1.0199986813187014</v>
      </c>
    </row>
    <row r="1946" spans="1:14">
      <c r="A1946" s="1">
        <v>42992</v>
      </c>
      <c r="B1946">
        <f>IFERROR(VLOOKUP($A1946,'BTC-Web'!$A$2:$H$10000,2,0),"")</f>
        <v>3875.3701169999999</v>
      </c>
      <c r="C1946">
        <f>VLOOKUP(A1946,H_SPBTFDUE!$B$2:$C$5828,2,0)</f>
        <v>21.6988457311578</v>
      </c>
      <c r="D1946" s="2">
        <f>D1945*(1-D$1+IF(AND(WEEKDAY($A1946)&lt;&gt;1,WEEKDAY($A1946)&lt;&gt;7),-VLOOKUP($A1946,ETF_OP_Fee!$G$5:$H$14,2,1),0))^($A1946-$A1945)*(1+2*(C1946/C1945-1))+IFERROR(VLOOKUP(A1946,BITXeom!$C$9:$D$100,2,0),0)</f>
        <v>9.5128463422224883</v>
      </c>
      <c r="F1946" s="2">
        <f>F1945*(1-F$1+IF(AND(WEEKDAY($A1946)&lt;&gt;1,WEEKDAY($A1946)&lt;&gt;7),-VLOOKUP($A1946,ETF_OP_Fee!$I$5:$J$14,2,1),0))^($A1946-$A1945)*(1+1*(B1946/B1945-1))</f>
        <v>2.6196549132219626</v>
      </c>
      <c r="G1946" s="9" t="str">
        <f>IFERROR(VLOOKUP(A1946,'BITO-IV'!$A$1:$J$10000,4,0),"")</f>
        <v/>
      </c>
      <c r="I1946">
        <f>ROW()</f>
        <v>1946</v>
      </c>
      <c r="J1946" t="str">
        <f t="shared" si="35"/>
        <v/>
      </c>
      <c r="K1946" t="str">
        <f t="shared" si="34"/>
        <v/>
      </c>
      <c r="M1946" t="str">
        <f t="shared" si="36"/>
        <v/>
      </c>
      <c r="N1946">
        <f>VLOOKUP(A1946,Tbills!$B$4:$C$10000,2,1)</f>
        <v>1.0349999999999808</v>
      </c>
    </row>
    <row r="1947" spans="1:14">
      <c r="A1947" s="1">
        <v>42993</v>
      </c>
      <c r="B1947">
        <f>IFERROR(VLOOKUP($A1947,'BTC-Web'!$A$2:$H$10000,2,0),"")</f>
        <v>3166.3000489999999</v>
      </c>
      <c r="C1947">
        <f>VLOOKUP(A1947,H_SPBTFDUE!$B$2:$C$5828,2,0)</f>
        <v>25.015447044335595</v>
      </c>
      <c r="D1947" s="2">
        <f>D1946*(1-D$1+IF(AND(WEEKDAY($A1947)&lt;&gt;1,WEEKDAY($A1947)&lt;&gt;7),-VLOOKUP($A1947,ETF_OP_Fee!$G$5:$H$14,2,1),0))^($A1947-$A1946)*(1+2*(C1947/C1946-1))+IFERROR(VLOOKUP(A1947,BITXeom!$C$9:$D$100,2,0),0)</f>
        <v>12.41938420299298</v>
      </c>
      <c r="F1947" s="2">
        <f>F1946*(1-F$1+IF(AND(WEEKDAY($A1947)&lt;&gt;1,WEEKDAY($A1947)&lt;&gt;7),-VLOOKUP($A1947,ETF_OP_Fee!$I$5:$J$14,2,1),0))^($A1947-$A1946)*(1+1*(B1947/B1946-1))</f>
        <v>2.1402852740471867</v>
      </c>
      <c r="G1947" s="9" t="str">
        <f>IFERROR(VLOOKUP(A1947,'BITO-IV'!$A$1:$J$10000,4,0),"")</f>
        <v/>
      </c>
      <c r="I1947">
        <f>ROW()</f>
        <v>1947</v>
      </c>
      <c r="J1947" t="str">
        <f t="shared" si="35"/>
        <v/>
      </c>
      <c r="K1947" t="str">
        <f t="shared" si="34"/>
        <v/>
      </c>
      <c r="M1947" t="str">
        <f t="shared" si="36"/>
        <v/>
      </c>
      <c r="N1947">
        <f>VLOOKUP(A1947,Tbills!$B$4:$C$10000,2,1)</f>
        <v>1.0349999999999808</v>
      </c>
    </row>
    <row r="1948" spans="1:14">
      <c r="A1948" s="1">
        <v>42996</v>
      </c>
      <c r="B1948">
        <f>IFERROR(VLOOKUP($A1948,'BTC-Web'!$A$2:$H$10000,2,0),"")</f>
        <v>3591.0900879999999</v>
      </c>
      <c r="C1948">
        <f>VLOOKUP(A1948,H_SPBTFDUE!$B$2:$C$5828,2,0)</f>
        <v>27.953886596866319</v>
      </c>
      <c r="D1948" s="2">
        <f>D1947*(1-D$1+IF(AND(WEEKDAY($A1948)&lt;&gt;1,WEEKDAY($A1948)&lt;&gt;7),-VLOOKUP($A1948,ETF_OP_Fee!$G$5:$H$14,2,1),0))^($A1948-$A1947)*(1+2*(C1948/C1947-1))+IFERROR(VLOOKUP(A1948,BITXeom!$C$9:$D$100,2,0),0)</f>
        <v>15.331587324459745</v>
      </c>
      <c r="F1948" s="2">
        <f>F1947*(1-F$1+IF(AND(WEEKDAY($A1948)&lt;&gt;1,WEEKDAY($A1948)&lt;&gt;7),-VLOOKUP($A1948,ETF_OP_Fee!$I$5:$J$14,2,1),0))^($A1948-$A1947)*(1+1*(B1948/B1947-1))</f>
        <v>2.4272358883939655</v>
      </c>
      <c r="G1948" s="9" t="str">
        <f>IFERROR(VLOOKUP(A1948,'BITO-IV'!$A$1:$J$10000,4,0),"")</f>
        <v/>
      </c>
      <c r="I1948">
        <f>ROW()</f>
        <v>1948</v>
      </c>
      <c r="J1948" t="str">
        <f t="shared" si="35"/>
        <v/>
      </c>
      <c r="K1948" t="str">
        <f t="shared" si="34"/>
        <v/>
      </c>
      <c r="M1948" t="str">
        <f t="shared" si="36"/>
        <v/>
      </c>
      <c r="N1948">
        <f>VLOOKUP(A1948,Tbills!$B$4:$C$10000,2,1)</f>
        <v>1.0349999999999808</v>
      </c>
    </row>
    <row r="1949" spans="1:14">
      <c r="A1949" s="1">
        <v>42997</v>
      </c>
      <c r="B1949">
        <f>IFERROR(VLOOKUP($A1949,'BTC-Web'!$A$2:$H$10000,2,0),"")</f>
        <v>4073.790039</v>
      </c>
      <c r="C1949">
        <f>VLOOKUP(A1949,H_SPBTFDUE!$B$2:$C$5828,2,0)</f>
        <v>26.986547597451224</v>
      </c>
      <c r="D1949" s="2">
        <f>D1948*(1-D$1+IF(AND(WEEKDAY($A1949)&lt;&gt;1,WEEKDAY($A1949)&lt;&gt;7),-VLOOKUP($A1949,ETF_OP_Fee!$G$5:$H$14,2,1),0))^($A1949-$A1948)*(1+2*(C1949/C1948-1))+IFERROR(VLOOKUP(A1949,BITXeom!$C$9:$D$100,2,0),0)</f>
        <v>14.268793190373922</v>
      </c>
      <c r="F1949" s="2">
        <f>F1948*(1-F$1+IF(AND(WEEKDAY($A1949)&lt;&gt;1,WEEKDAY($A1949)&lt;&gt;7),-VLOOKUP($A1949,ETF_OP_Fee!$I$5:$J$14,2,1),0))^($A1949-$A1948)*(1+1*(B1949/B1948-1))</f>
        <v>2.7534235516102137</v>
      </c>
      <c r="G1949" s="9" t="str">
        <f>IFERROR(VLOOKUP(A1949,'BITO-IV'!$A$1:$J$10000,4,0),"")</f>
        <v/>
      </c>
      <c r="I1949">
        <f>ROW()</f>
        <v>1949</v>
      </c>
      <c r="J1949" t="str">
        <f t="shared" si="35"/>
        <v/>
      </c>
      <c r="K1949" t="str">
        <f t="shared" si="34"/>
        <v/>
      </c>
      <c r="M1949" t="str">
        <f t="shared" si="36"/>
        <v/>
      </c>
      <c r="N1949">
        <f>VLOOKUP(A1949,Tbills!$B$4:$C$10000,2,1)</f>
        <v>1.0349999999999808</v>
      </c>
    </row>
    <row r="1950" spans="1:14">
      <c r="A1950" s="1">
        <v>42998</v>
      </c>
      <c r="B1950">
        <f>IFERROR(VLOOKUP($A1950,'BTC-Web'!$A$2:$H$10000,2,0),"")</f>
        <v>3916.360107</v>
      </c>
      <c r="C1950">
        <f>VLOOKUP(A1950,H_SPBTFDUE!$B$2:$C$5828,2,0)</f>
        <v>26.852816001449654</v>
      </c>
      <c r="D1950" s="2">
        <f>D1949*(1-D$1+IF(AND(WEEKDAY($A1950)&lt;&gt;1,WEEKDAY($A1950)&lt;&gt;7),-VLOOKUP($A1950,ETF_OP_Fee!$G$5:$H$14,2,1),0))^($A1950-$A1949)*(1+2*(C1950/C1949-1))+IFERROR(VLOOKUP(A1950,BITXeom!$C$9:$D$100,2,0),0)</f>
        <v>14.125691762000299</v>
      </c>
      <c r="F1950" s="2">
        <f>F1949*(1-F$1+IF(AND(WEEKDAY($A1950)&lt;&gt;1,WEEKDAY($A1950)&lt;&gt;7),-VLOOKUP($A1950,ETF_OP_Fee!$I$5:$J$14,2,1),0))^($A1950-$A1949)*(1+1*(B1950/B1949-1))</f>
        <v>2.6469497416857162</v>
      </c>
      <c r="G1950" s="9" t="str">
        <f>IFERROR(VLOOKUP(A1950,'BITO-IV'!$A$1:$J$10000,4,0),"")</f>
        <v/>
      </c>
      <c r="I1950">
        <f>ROW()</f>
        <v>1950</v>
      </c>
      <c r="J1950" t="str">
        <f t="shared" si="35"/>
        <v/>
      </c>
      <c r="K1950" t="str">
        <f t="shared" si="34"/>
        <v/>
      </c>
      <c r="M1950" t="str">
        <f t="shared" si="36"/>
        <v/>
      </c>
      <c r="N1950">
        <f>VLOOKUP(A1950,Tbills!$B$4:$C$10000,2,1)</f>
        <v>1.0349999999999808</v>
      </c>
    </row>
    <row r="1951" spans="1:14">
      <c r="A1951" s="1">
        <v>42999</v>
      </c>
      <c r="B1951">
        <f>IFERROR(VLOOKUP($A1951,'BTC-Web'!$A$2:$H$10000,2,0),"")</f>
        <v>3901.469971</v>
      </c>
      <c r="C1951">
        <f>VLOOKUP(A1951,H_SPBTFDUE!$B$2:$C$5828,2,0)</f>
        <v>24.959909101459626</v>
      </c>
      <c r="D1951" s="2">
        <f>D1950*(1-D$1+IF(AND(WEEKDAY($A1951)&lt;&gt;1,WEEKDAY($A1951)&lt;&gt;7),-VLOOKUP($A1951,ETF_OP_Fee!$G$5:$H$14,2,1),0))^($A1951-$A1950)*(1+2*(C1951/C1950-1))+IFERROR(VLOOKUP(A1951,BITXeom!$C$9:$D$100,2,0),0)</f>
        <v>12.132751003906938</v>
      </c>
      <c r="F1951" s="2">
        <f>F1950*(1-F$1+IF(AND(WEEKDAY($A1951)&lt;&gt;1,WEEKDAY($A1951)&lt;&gt;7),-VLOOKUP($A1951,ETF_OP_Fee!$I$5:$J$14,2,1),0))^($A1951-$A1950)*(1+1*(B1951/B1950-1))</f>
        <v>2.6368173163330177</v>
      </c>
      <c r="G1951" s="9" t="str">
        <f>IFERROR(VLOOKUP(A1951,'BITO-IV'!$A$1:$J$10000,4,0),"")</f>
        <v/>
      </c>
      <c r="I1951">
        <f>ROW()</f>
        <v>1951</v>
      </c>
      <c r="J1951" t="str">
        <f t="shared" si="35"/>
        <v/>
      </c>
      <c r="K1951" t="str">
        <f t="shared" si="34"/>
        <v/>
      </c>
      <c r="M1951" t="str">
        <f t="shared" si="36"/>
        <v/>
      </c>
      <c r="N1951">
        <f>VLOOKUP(A1951,Tbills!$B$4:$C$10000,2,1)</f>
        <v>1.045000879120852</v>
      </c>
    </row>
    <row r="1952" spans="1:14">
      <c r="A1952" s="1">
        <v>43000</v>
      </c>
      <c r="B1952">
        <f>IFERROR(VLOOKUP($A1952,'BTC-Web'!$A$2:$H$10000,2,0),"")</f>
        <v>3628.0200199999999</v>
      </c>
      <c r="C1952">
        <f>VLOOKUP(A1952,H_SPBTFDUE!$B$2:$C$5828,2,0)</f>
        <v>24.95483599094263</v>
      </c>
      <c r="D1952" s="2">
        <f>D1951*(1-D$1+IF(AND(WEEKDAY($A1952)&lt;&gt;1,WEEKDAY($A1952)&lt;&gt;7),-VLOOKUP($A1952,ETF_OP_Fee!$G$5:$H$14,2,1),0))^($A1952-$A1951)*(1+2*(C1952/C1951-1))+IFERROR(VLOOKUP(A1952,BITXeom!$C$9:$D$100,2,0),0)</f>
        <v>12.126373661668506</v>
      </c>
      <c r="F1952" s="2">
        <f>F1951*(1-F$1+IF(AND(WEEKDAY($A1952)&lt;&gt;1,WEEKDAY($A1952)&lt;&gt;7),-VLOOKUP($A1952,ETF_OP_Fee!$I$5:$J$14,2,1),0))^($A1952-$A1951)*(1+1*(B1952/B1951-1))</f>
        <v>2.4519417282908691</v>
      </c>
      <c r="G1952" s="9" t="str">
        <f>IFERROR(VLOOKUP(A1952,'BITO-IV'!$A$1:$J$10000,4,0),"")</f>
        <v/>
      </c>
      <c r="I1952">
        <f>ROW()</f>
        <v>1952</v>
      </c>
      <c r="J1952" t="str">
        <f t="shared" si="35"/>
        <v/>
      </c>
      <c r="K1952" t="str">
        <f t="shared" si="34"/>
        <v/>
      </c>
      <c r="M1952" t="str">
        <f t="shared" si="36"/>
        <v/>
      </c>
      <c r="N1952">
        <f>VLOOKUP(A1952,Tbills!$B$4:$C$10000,2,1)</f>
        <v>1.045000879120852</v>
      </c>
    </row>
    <row r="1953" spans="1:14">
      <c r="A1953" s="1">
        <v>43003</v>
      </c>
      <c r="B1953">
        <f>IFERROR(VLOOKUP($A1953,'BTC-Web'!$A$2:$H$10000,2,0),"")</f>
        <v>3681.580078</v>
      </c>
      <c r="C1953">
        <f>VLOOKUP(A1953,H_SPBTFDUE!$B$2:$C$5828,2,0)</f>
        <v>26.982264247926</v>
      </c>
      <c r="D1953" s="2">
        <f>D1952*(1-D$1+IF(AND(WEEKDAY($A1953)&lt;&gt;1,WEEKDAY($A1953)&lt;&gt;7),-VLOOKUP($A1953,ETF_OP_Fee!$G$5:$H$14,2,1),0))^($A1953-$A1952)*(1+2*(C1953/C1952-1))+IFERROR(VLOOKUP(A1953,BITXeom!$C$9:$D$100,2,0),0)</f>
        <v>14.091722021182125</v>
      </c>
      <c r="F1953" s="2">
        <f>F1952*(1-F$1+IF(AND(WEEKDAY($A1953)&lt;&gt;1,WEEKDAY($A1953)&lt;&gt;7),-VLOOKUP($A1953,ETF_OP_Fee!$I$5:$J$14,2,1),0))^($A1953-$A1952)*(1+1*(B1953/B1952-1))</f>
        <v>2.4879451983137213</v>
      </c>
      <c r="G1953" s="9" t="str">
        <f>IFERROR(VLOOKUP(A1953,'BITO-IV'!$A$1:$J$10000,4,0),"")</f>
        <v/>
      </c>
      <c r="I1953">
        <f>ROW()</f>
        <v>1953</v>
      </c>
      <c r="J1953" t="str">
        <f t="shared" si="35"/>
        <v/>
      </c>
      <c r="K1953" t="str">
        <f t="shared" si="34"/>
        <v/>
      </c>
      <c r="M1953" t="str">
        <f t="shared" si="36"/>
        <v/>
      </c>
      <c r="N1953">
        <f>VLOOKUP(A1953,Tbills!$B$4:$C$10000,2,1)</f>
        <v>1.045000879120852</v>
      </c>
    </row>
    <row r="1954" spans="1:14">
      <c r="A1954" s="1">
        <v>43004</v>
      </c>
      <c r="B1954">
        <f>IFERROR(VLOOKUP($A1954,'BTC-Web'!$A$2:$H$10000,2,0),"")</f>
        <v>3928.4099120000001</v>
      </c>
      <c r="C1954">
        <f>VLOOKUP(A1954,H_SPBTFDUE!$B$2:$C$5828,2,0)</f>
        <v>26.747563807284727</v>
      </c>
      <c r="D1954" s="2">
        <f>D1953*(1-D$1+IF(AND(WEEKDAY($A1954)&lt;&gt;1,WEEKDAY($A1954)&lt;&gt;7),-VLOOKUP($A1954,ETF_OP_Fee!$G$5:$H$14,2,1),0))^($A1954-$A1953)*(1+2*(C1954/C1953-1))+IFERROR(VLOOKUP(A1954,BITXeom!$C$9:$D$100,2,0),0)</f>
        <v>13.844923123056486</v>
      </c>
      <c r="F1954" s="2">
        <f>F1953*(1-F$1+IF(AND(WEEKDAY($A1954)&lt;&gt;1,WEEKDAY($A1954)&lt;&gt;7),-VLOOKUP($A1954,ETF_OP_Fee!$I$5:$J$14,2,1),0))^($A1954-$A1953)*(1+1*(B1954/B1953-1))</f>
        <v>2.6546792375416777</v>
      </c>
      <c r="G1954" s="9" t="str">
        <f>IFERROR(VLOOKUP(A1954,'BITO-IV'!$A$1:$J$10000,4,0),"")</f>
        <v/>
      </c>
      <c r="I1954">
        <f>ROW()</f>
        <v>1954</v>
      </c>
      <c r="J1954" t="str">
        <f t="shared" si="35"/>
        <v/>
      </c>
      <c r="K1954" t="str">
        <f t="shared" si="34"/>
        <v/>
      </c>
      <c r="M1954" t="str">
        <f t="shared" si="36"/>
        <v/>
      </c>
      <c r="N1954">
        <f>VLOOKUP(A1954,Tbills!$B$4:$C$10000,2,1)</f>
        <v>1.045000879120852</v>
      </c>
    </row>
    <row r="1955" spans="1:14">
      <c r="A1955" s="1">
        <v>43005</v>
      </c>
      <c r="B1955">
        <f>IFERROR(VLOOKUP($A1955,'BTC-Web'!$A$2:$H$10000,2,0),"")</f>
        <v>3892.9399410000001</v>
      </c>
      <c r="C1955">
        <f>VLOOKUP(A1955,H_SPBTFDUE!$B$2:$C$5828,2,0)</f>
        <v>28.863353637683048</v>
      </c>
      <c r="D1955" s="2">
        <f>D1954*(1-D$1+IF(AND(WEEKDAY($A1955)&lt;&gt;1,WEEKDAY($A1955)&lt;&gt;7),-VLOOKUP($A1955,ETF_OP_Fee!$G$5:$H$14,2,1),0))^($A1955-$A1954)*(1+2*(C1955/C1954-1))+IFERROR(VLOOKUP(A1955,BITXeom!$C$9:$D$100,2,0),0)</f>
        <v>16.0333384709032</v>
      </c>
      <c r="F1955" s="2">
        <f>F1954*(1-F$1+IF(AND(WEEKDAY($A1955)&lt;&gt;1,WEEKDAY($A1955)&lt;&gt;7),-VLOOKUP($A1955,ETF_OP_Fee!$I$5:$J$14,2,1),0))^($A1955-$A1954)*(1+1*(B1955/B1954-1))</f>
        <v>2.6306414263152269</v>
      </c>
      <c r="G1955" s="9" t="str">
        <f>IFERROR(VLOOKUP(A1955,'BITO-IV'!$A$1:$J$10000,4,0),"")</f>
        <v/>
      </c>
      <c r="I1955">
        <f>ROW()</f>
        <v>1955</v>
      </c>
      <c r="J1955" t="str">
        <f t="shared" si="35"/>
        <v/>
      </c>
      <c r="K1955" t="str">
        <f t="shared" si="34"/>
        <v/>
      </c>
      <c r="M1955" t="str">
        <f t="shared" si="36"/>
        <v/>
      </c>
      <c r="N1955">
        <f>VLOOKUP(A1955,Tbills!$B$4:$C$10000,2,1)</f>
        <v>1.045000879120852</v>
      </c>
    </row>
    <row r="1956" spans="1:14">
      <c r="A1956" s="1">
        <v>43006</v>
      </c>
      <c r="B1956">
        <f>IFERROR(VLOOKUP($A1956,'BTC-Web'!$A$2:$H$10000,2,0),"")</f>
        <v>4197.1298829999996</v>
      </c>
      <c r="C1956">
        <f>VLOOKUP(A1956,H_SPBTFDUE!$B$2:$C$5828,2,0)</f>
        <v>28.681953788870175</v>
      </c>
      <c r="D1956" s="2">
        <f>D1955*(1-D$1+IF(AND(WEEKDAY($A1956)&lt;&gt;1,WEEKDAY($A1956)&lt;&gt;7),-VLOOKUP($A1956,ETF_OP_Fee!$G$5:$H$14,2,1),0))^($A1956-$A1955)*(1+2*(C1956/C1955-1))+IFERROR(VLOOKUP(A1956,BITXeom!$C$9:$D$100,2,0),0)</f>
        <v>15.829919633180259</v>
      </c>
      <c r="F1956" s="2">
        <f>F1955*(1-F$1+IF(AND(WEEKDAY($A1956)&lt;&gt;1,WEEKDAY($A1956)&lt;&gt;7),-VLOOKUP($A1956,ETF_OP_Fee!$I$5:$J$14,2,1),0))^($A1956-$A1955)*(1+1*(B1956/B1955-1))</f>
        <v>2.8361229654046189</v>
      </c>
      <c r="G1956" s="9" t="str">
        <f>IFERROR(VLOOKUP(A1956,'BITO-IV'!$A$1:$J$10000,4,0),"")</f>
        <v/>
      </c>
      <c r="I1956">
        <f>ROW()</f>
        <v>1956</v>
      </c>
      <c r="J1956" t="str">
        <f t="shared" si="35"/>
        <v/>
      </c>
      <c r="K1956" t="str">
        <f t="shared" si="34"/>
        <v/>
      </c>
      <c r="M1956" t="str">
        <f t="shared" si="36"/>
        <v/>
      </c>
      <c r="N1956">
        <f>VLOOKUP(A1956,Tbills!$B$4:$C$10000,2,1)</f>
        <v>1.0500013186813162</v>
      </c>
    </row>
    <row r="1957" spans="1:14">
      <c r="A1957" s="1">
        <v>43007</v>
      </c>
      <c r="B1957">
        <f>IFERROR(VLOOKUP($A1957,'BTC-Web'!$A$2:$H$10000,2,0),"")</f>
        <v>4171.6201170000004</v>
      </c>
      <c r="C1957">
        <f>VLOOKUP(A1957,H_SPBTFDUE!$B$2:$C$5828,2,0)</f>
        <v>28.598700935485454</v>
      </c>
      <c r="D1957" s="2">
        <f>D1956*(1-D$1+IF(AND(WEEKDAY($A1957)&lt;&gt;1,WEEKDAY($A1957)&lt;&gt;7),-VLOOKUP($A1957,ETF_OP_Fee!$G$5:$H$14,2,1),0))^($A1957-$A1956)*(1+2*(C1957/C1956-1))+IFERROR(VLOOKUP(A1957,BITXeom!$C$9:$D$100,2,0),0)</f>
        <v>15.736147478216271</v>
      </c>
      <c r="F1957" s="2">
        <f>F1956*(1-F$1+IF(AND(WEEKDAY($A1957)&lt;&gt;1,WEEKDAY($A1957)&lt;&gt;7),-VLOOKUP($A1957,ETF_OP_Fee!$I$5:$J$14,2,1),0))^($A1957-$A1956)*(1+1*(B1957/B1956-1))</f>
        <v>2.8188119049224918</v>
      </c>
      <c r="G1957" s="9" t="str">
        <f>IFERROR(VLOOKUP(A1957,'BITO-IV'!$A$1:$J$10000,4,0),"")</f>
        <v/>
      </c>
      <c r="I1957">
        <f>ROW()</f>
        <v>1957</v>
      </c>
      <c r="J1957" t="str">
        <f t="shared" si="35"/>
        <v/>
      </c>
      <c r="K1957" t="str">
        <f t="shared" si="34"/>
        <v/>
      </c>
      <c r="M1957" t="str">
        <f t="shared" si="36"/>
        <v/>
      </c>
      <c r="N1957">
        <f>VLOOKUP(A1957,Tbills!$B$4:$C$10000,2,1)</f>
        <v>1.0500013186813162</v>
      </c>
    </row>
    <row r="1958" spans="1:14">
      <c r="A1958" s="1">
        <v>43010</v>
      </c>
      <c r="B1958">
        <f>IFERROR(VLOOKUP($A1958,'BTC-Web'!$A$2:$H$10000,2,0),"")</f>
        <v>4395.8100590000004</v>
      </c>
      <c r="C1958">
        <f>VLOOKUP(A1958,H_SPBTFDUE!$B$2:$C$5828,2,0)</f>
        <v>30.287210354704985</v>
      </c>
      <c r="D1958" s="2">
        <f>D1957*(1-D$1+IF(AND(WEEKDAY($A1958)&lt;&gt;1,WEEKDAY($A1958)&lt;&gt;7),-VLOOKUP($A1958,ETF_OP_Fee!$G$5:$H$14,2,1),0))^($A1958-$A1957)*(1+2*(C1958/C1957-1))+IFERROR(VLOOKUP(A1958,BITXeom!$C$9:$D$100,2,0),0)</f>
        <v>17.588028298637273</v>
      </c>
      <c r="F1958" s="2">
        <f>F1957*(1-F$1+IF(AND(WEEKDAY($A1958)&lt;&gt;1,WEEKDAY($A1958)&lt;&gt;7),-VLOOKUP($A1958,ETF_OP_Fee!$I$5:$J$14,2,1),0))^($A1958-$A1957)*(1+1*(B1958/B1957-1))</f>
        <v>2.9700677171748886</v>
      </c>
      <c r="G1958" s="9" t="str">
        <f>IFERROR(VLOOKUP(A1958,'BITO-IV'!$A$1:$J$10000,4,0),"")</f>
        <v/>
      </c>
      <c r="I1958">
        <f>ROW()</f>
        <v>1958</v>
      </c>
      <c r="J1958" t="str">
        <f t="shared" si="35"/>
        <v/>
      </c>
      <c r="K1958" t="str">
        <f t="shared" si="34"/>
        <v/>
      </c>
      <c r="M1958" t="str">
        <f t="shared" si="36"/>
        <v/>
      </c>
      <c r="N1958">
        <f>VLOOKUP(A1958,Tbills!$B$4:$C$10000,2,1)</f>
        <v>1.0500013186813162</v>
      </c>
    </row>
    <row r="1959" spans="1:14">
      <c r="A1959" s="1">
        <v>43011</v>
      </c>
      <c r="B1959">
        <f>IFERROR(VLOOKUP($A1959,'BTC-Web'!$A$2:$H$10000,2,0),"")</f>
        <v>4408.4599609999996</v>
      </c>
      <c r="C1959">
        <f>VLOOKUP(A1959,H_SPBTFDUE!$B$2:$C$5828,2,0)</f>
        <v>29.653051807913194</v>
      </c>
      <c r="D1959" s="2">
        <f>D1958*(1-D$1+IF(AND(WEEKDAY($A1959)&lt;&gt;1,WEEKDAY($A1959)&lt;&gt;7),-VLOOKUP($A1959,ETF_OP_Fee!$G$5:$H$14,2,1),0))^($A1959-$A1958)*(1+2*(C1959/C1958-1))+IFERROR(VLOOKUP(A1959,BITXeom!$C$9:$D$100,2,0),0)</f>
        <v>16.849497962204108</v>
      </c>
      <c r="F1959" s="2">
        <f>F1958*(1-F$1+IF(AND(WEEKDAY($A1959)&lt;&gt;1,WEEKDAY($A1959)&lt;&gt;7),-VLOOKUP($A1959,ETF_OP_Fee!$I$5:$J$14,2,1),0))^($A1959-$A1958)*(1+1*(B1959/B1958-1))</f>
        <v>2.9785372090983411</v>
      </c>
      <c r="G1959" s="9" t="str">
        <f>IFERROR(VLOOKUP(A1959,'BITO-IV'!$A$1:$J$10000,4,0),"")</f>
        <v/>
      </c>
      <c r="I1959">
        <f>ROW()</f>
        <v>1959</v>
      </c>
      <c r="J1959" t="str">
        <f t="shared" si="35"/>
        <v/>
      </c>
      <c r="K1959" t="str">
        <f t="shared" si="34"/>
        <v/>
      </c>
      <c r="M1959" t="str">
        <f t="shared" si="36"/>
        <v/>
      </c>
      <c r="N1959">
        <f>VLOOKUP(A1959,Tbills!$B$4:$C$10000,2,1)</f>
        <v>1.0500013186813162</v>
      </c>
    </row>
    <row r="1960" spans="1:14">
      <c r="A1960" s="1">
        <v>43012</v>
      </c>
      <c r="B1960">
        <f>IFERROR(VLOOKUP($A1960,'BTC-Web'!$A$2:$H$10000,2,0),"")</f>
        <v>4319.3701170000004</v>
      </c>
      <c r="C1960">
        <f>VLOOKUP(A1960,H_SPBTFDUE!$B$2:$C$5828,2,0)</f>
        <v>29.044580962974702</v>
      </c>
      <c r="D1960" s="2">
        <f>D1959*(1-D$1+IF(AND(WEEKDAY($A1960)&lt;&gt;1,WEEKDAY($A1960)&lt;&gt;7),-VLOOKUP($A1960,ETF_OP_Fee!$G$5:$H$14,2,1),0))^($A1960-$A1959)*(1+2*(C1960/C1959-1))+IFERROR(VLOOKUP(A1960,BITXeom!$C$9:$D$100,2,0),0)</f>
        <v>16.156079998025458</v>
      </c>
      <c r="F1960" s="2">
        <f>F1959*(1-F$1+IF(AND(WEEKDAY($A1960)&lt;&gt;1,WEEKDAY($A1960)&lt;&gt;7),-VLOOKUP($A1960,ETF_OP_Fee!$I$5:$J$14,2,1),0))^($A1960-$A1959)*(1+1*(B1960/B1959-1))</f>
        <v>2.918268482455924</v>
      </c>
      <c r="G1960" s="9" t="str">
        <f>IFERROR(VLOOKUP(A1960,'BITO-IV'!$A$1:$J$10000,4,0),"")</f>
        <v/>
      </c>
      <c r="I1960">
        <f>ROW()</f>
        <v>1960</v>
      </c>
      <c r="J1960" t="str">
        <f t="shared" si="35"/>
        <v/>
      </c>
      <c r="K1960" t="str">
        <f t="shared" ref="K1960:K2023" si="37">IF($A1960&gt;=$J$2,F1960*K$4,"")</f>
        <v/>
      </c>
      <c r="M1960" t="str">
        <f t="shared" si="36"/>
        <v/>
      </c>
      <c r="N1960">
        <f>VLOOKUP(A1960,Tbills!$B$4:$C$10000,2,1)</f>
        <v>1.0500013186813162</v>
      </c>
    </row>
    <row r="1961" spans="1:14">
      <c r="A1961" s="1">
        <v>43013</v>
      </c>
      <c r="B1961">
        <f>IFERROR(VLOOKUP($A1961,'BTC-Web'!$A$2:$H$10000,2,0),"")</f>
        <v>4229.8798829999996</v>
      </c>
      <c r="C1961">
        <f>VLOOKUP(A1961,H_SPBTFDUE!$B$2:$C$5828,2,0)</f>
        <v>29.721613050817311</v>
      </c>
      <c r="D1961" s="2">
        <f>D1960*(1-D$1+IF(AND(WEEKDAY($A1961)&lt;&gt;1,WEEKDAY($A1961)&lt;&gt;7),-VLOOKUP($A1961,ETF_OP_Fee!$G$5:$H$14,2,1),0))^($A1961-$A1960)*(1+2*(C1961/C1960-1))+IFERROR(VLOOKUP(A1961,BITXeom!$C$9:$D$100,2,0),0)</f>
        <v>16.907264464491448</v>
      </c>
      <c r="F1961" s="2">
        <f>F1960*(1-F$1+IF(AND(WEEKDAY($A1961)&lt;&gt;1,WEEKDAY($A1961)&lt;&gt;7),-VLOOKUP($A1961,ETF_OP_Fee!$I$5:$J$14,2,1),0))^($A1961-$A1960)*(1+1*(B1961/B1960-1))</f>
        <v>2.8577323851707548</v>
      </c>
      <c r="G1961" s="9" t="str">
        <f>IFERROR(VLOOKUP(A1961,'BITO-IV'!$A$1:$J$10000,4,0),"")</f>
        <v/>
      </c>
      <c r="I1961">
        <f>ROW()</f>
        <v>1961</v>
      </c>
      <c r="J1961" t="str">
        <f t="shared" ref="J1961:J2024" si="38">IF($A1961&gt;=$J$2,B1961*J$4,"")</f>
        <v/>
      </c>
      <c r="K1961" t="str">
        <f t="shared" si="37"/>
        <v/>
      </c>
      <c r="M1961" t="str">
        <f t="shared" ref="M1961:M2024" si="39">IF($A1961&gt;=$J$2,D1961*M$4,"")</f>
        <v/>
      </c>
      <c r="N1961">
        <f>VLOOKUP(A1961,Tbills!$B$4:$C$10000,2,1)</f>
        <v>1.0500013186813162</v>
      </c>
    </row>
    <row r="1962" spans="1:14">
      <c r="A1962" s="1">
        <v>43014</v>
      </c>
      <c r="B1962">
        <f>IFERROR(VLOOKUP($A1962,'BTC-Web'!$A$2:$H$10000,2,0),"")</f>
        <v>4324.4599609999996</v>
      </c>
      <c r="C1962">
        <f>VLOOKUP(A1962,H_SPBTFDUE!$B$2:$C$5828,2,0)</f>
        <v>30.009500549394904</v>
      </c>
      <c r="D1962" s="2">
        <f>D1961*(1-D$1+IF(AND(WEEKDAY($A1962)&lt;&gt;1,WEEKDAY($A1962)&lt;&gt;7),-VLOOKUP($A1962,ETF_OP_Fee!$G$5:$H$14,2,1),0))^($A1962-$A1961)*(1+2*(C1962/C1961-1))+IFERROR(VLOOKUP(A1962,BITXeom!$C$9:$D$100,2,0),0)</f>
        <v>17.232742480849367</v>
      </c>
      <c r="F1962" s="2">
        <f>F1961*(1-F$1+IF(AND(WEEKDAY($A1962)&lt;&gt;1,WEEKDAY($A1962)&lt;&gt;7),-VLOOKUP($A1962,ETF_OP_Fee!$I$5:$J$14,2,1),0))^($A1962-$A1961)*(1+1*(B1962/B1961-1))</f>
        <v>2.9215552143997545</v>
      </c>
      <c r="G1962" s="9" t="str">
        <f>IFERROR(VLOOKUP(A1962,'BITO-IV'!$A$1:$J$10000,4,0),"")</f>
        <v/>
      </c>
      <c r="I1962">
        <f>ROW()</f>
        <v>1962</v>
      </c>
      <c r="J1962" t="str">
        <f t="shared" si="38"/>
        <v/>
      </c>
      <c r="K1962" t="str">
        <f t="shared" si="37"/>
        <v/>
      </c>
      <c r="M1962" t="str">
        <f t="shared" si="39"/>
        <v/>
      </c>
      <c r="N1962">
        <f>VLOOKUP(A1962,Tbills!$B$4:$C$10000,2,1)</f>
        <v>1.0500013186813162</v>
      </c>
    </row>
    <row r="1963" spans="1:14">
      <c r="A1963" s="1">
        <v>43017</v>
      </c>
      <c r="B1963">
        <f>IFERROR(VLOOKUP($A1963,'BTC-Web'!$A$2:$H$10000,2,0),"")</f>
        <v>4614.5200199999999</v>
      </c>
      <c r="C1963">
        <f>VLOOKUP(A1963,H_SPBTFDUE!$B$2:$C$5828,2,0)</f>
        <v>32.76087524779868</v>
      </c>
      <c r="D1963" s="2">
        <f>D1962*(1-D$1+IF(AND(WEEKDAY($A1963)&lt;&gt;1,WEEKDAY($A1963)&lt;&gt;7),-VLOOKUP($A1963,ETF_OP_Fee!$G$5:$H$14,2,1),0))^($A1963-$A1962)*(1+2*(C1963/C1962-1))+IFERROR(VLOOKUP(A1963,BITXeom!$C$9:$D$100,2,0),0)</f>
        <v>20.385367021937558</v>
      </c>
      <c r="F1963" s="2">
        <f>F1962*(1-F$1+IF(AND(WEEKDAY($A1963)&lt;&gt;1,WEEKDAY($A1963)&lt;&gt;7),-VLOOKUP($A1963,ETF_OP_Fee!$I$5:$J$14,2,1),0))^($A1963-$A1962)*(1+1*(B1963/B1962-1))</f>
        <v>3.1172730247078326</v>
      </c>
      <c r="G1963" s="9" t="str">
        <f>IFERROR(VLOOKUP(A1963,'BITO-IV'!$A$1:$J$10000,4,0),"")</f>
        <v/>
      </c>
      <c r="I1963">
        <f>ROW()</f>
        <v>1963</v>
      </c>
      <c r="J1963" t="str">
        <f t="shared" si="38"/>
        <v/>
      </c>
      <c r="K1963" t="str">
        <f t="shared" si="37"/>
        <v/>
      </c>
      <c r="M1963" t="str">
        <f t="shared" si="39"/>
        <v/>
      </c>
      <c r="N1963">
        <f>VLOOKUP(A1963,Tbills!$B$4:$C$10000,2,1)</f>
        <v>1.0500013186813162</v>
      </c>
    </row>
    <row r="1964" spans="1:14">
      <c r="A1964" s="1">
        <v>43018</v>
      </c>
      <c r="B1964">
        <f>IFERROR(VLOOKUP($A1964,'BTC-Web'!$A$2:$H$10000,2,0),"")</f>
        <v>4776.2099609999996</v>
      </c>
      <c r="C1964">
        <f>VLOOKUP(A1964,H_SPBTFDUE!$B$2:$C$5828,2,0)</f>
        <v>32.825732535164825</v>
      </c>
      <c r="D1964" s="2">
        <f>D1963*(1-D$1+IF(AND(WEEKDAY($A1964)&lt;&gt;1,WEEKDAY($A1964)&lt;&gt;7),-VLOOKUP($A1964,ETF_OP_Fee!$G$5:$H$14,2,1),0))^($A1964-$A1963)*(1+2*(C1964/C1963-1))+IFERROR(VLOOKUP(A1964,BITXeom!$C$9:$D$100,2,0),0)</f>
        <v>20.46364246086279</v>
      </c>
      <c r="F1964" s="2">
        <f>F1963*(1-F$1+IF(AND(WEEKDAY($A1964)&lt;&gt;1,WEEKDAY($A1964)&lt;&gt;7),-VLOOKUP($A1964,ETF_OP_Fee!$I$5:$J$14,2,1),0))^($A1964-$A1963)*(1+1*(B1964/B1963-1))</f>
        <v>3.2264163752274522</v>
      </c>
      <c r="G1964" s="9" t="str">
        <f>IFERROR(VLOOKUP(A1964,'BITO-IV'!$A$1:$J$10000,4,0),"")</f>
        <v/>
      </c>
      <c r="I1964">
        <f>ROW()</f>
        <v>1964</v>
      </c>
      <c r="J1964" t="str">
        <f t="shared" si="38"/>
        <v/>
      </c>
      <c r="K1964" t="str">
        <f t="shared" si="37"/>
        <v/>
      </c>
      <c r="M1964" t="str">
        <f t="shared" si="39"/>
        <v/>
      </c>
      <c r="N1964">
        <f>VLOOKUP(A1964,Tbills!$B$4:$C$10000,2,1)</f>
        <v>1.0500013186813162</v>
      </c>
    </row>
    <row r="1965" spans="1:14">
      <c r="A1965" s="1">
        <v>43019</v>
      </c>
      <c r="B1965">
        <f>IFERROR(VLOOKUP($A1965,'BTC-Web'!$A$2:$H$10000,2,0),"")</f>
        <v>4789.25</v>
      </c>
      <c r="C1965">
        <f>VLOOKUP(A1965,H_SPBTFDUE!$B$2:$C$5828,2,0)</f>
        <v>33.127532828504023</v>
      </c>
      <c r="D1965" s="2">
        <f>D1964*(1-D$1+IF(AND(WEEKDAY($A1965)&lt;&gt;1,WEEKDAY($A1965)&lt;&gt;7),-VLOOKUP($A1965,ETF_OP_Fee!$G$5:$H$14,2,1),0))^($A1965-$A1964)*(1+2*(C1965/C1964-1))+IFERROR(VLOOKUP(A1965,BITXeom!$C$9:$D$100,2,0),0)</f>
        <v>20.837444889604456</v>
      </c>
      <c r="F1965" s="2">
        <f>F1964*(1-F$1+IF(AND(WEEKDAY($A1965)&lt;&gt;1,WEEKDAY($A1965)&lt;&gt;7),-VLOOKUP($A1965,ETF_OP_Fee!$I$5:$J$14,2,1),0))^($A1965-$A1964)*(1+1*(B1965/B1964-1))</f>
        <v>3.2351409533715465</v>
      </c>
      <c r="G1965" s="9" t="str">
        <f>IFERROR(VLOOKUP(A1965,'BITO-IV'!$A$1:$J$10000,4,0),"")</f>
        <v/>
      </c>
      <c r="I1965">
        <f>ROW()</f>
        <v>1965</v>
      </c>
      <c r="J1965" t="str">
        <f t="shared" si="38"/>
        <v/>
      </c>
      <c r="K1965" t="str">
        <f t="shared" si="37"/>
        <v/>
      </c>
      <c r="M1965" t="str">
        <f t="shared" si="39"/>
        <v/>
      </c>
      <c r="N1965">
        <f>VLOOKUP(A1965,Tbills!$B$4:$C$10000,2,1)</f>
        <v>1.0500013186813162</v>
      </c>
    </row>
    <row r="1966" spans="1:14">
      <c r="A1966" s="1">
        <v>43020</v>
      </c>
      <c r="B1966">
        <f>IFERROR(VLOOKUP($A1966,'BTC-Web'!$A$2:$H$10000,2,0),"")</f>
        <v>4829.580078</v>
      </c>
      <c r="C1966">
        <f>VLOOKUP(A1966,H_SPBTFDUE!$B$2:$C$5828,2,0)</f>
        <v>37.38235186539108</v>
      </c>
      <c r="D1966" s="2">
        <f>D1965*(1-D$1+IF(AND(WEEKDAY($A1966)&lt;&gt;1,WEEKDAY($A1966)&lt;&gt;7),-VLOOKUP($A1966,ETF_OP_Fee!$G$5:$H$14,2,1),0))^($A1966-$A1965)*(1+2*(C1966/C1965-1))+IFERROR(VLOOKUP(A1966,BITXeom!$C$9:$D$100,2,0),0)</f>
        <v>26.186944200212444</v>
      </c>
      <c r="F1966" s="2">
        <f>F1965*(1-F$1+IF(AND(WEEKDAY($A1966)&lt;&gt;1,WEEKDAY($A1966)&lt;&gt;7),-VLOOKUP($A1966,ETF_OP_Fee!$I$5:$J$14,2,1),0))^($A1966-$A1965)*(1+1*(B1966/B1965-1))</f>
        <v>3.2622990314100133</v>
      </c>
      <c r="G1966" s="9" t="str">
        <f>IFERROR(VLOOKUP(A1966,'BITO-IV'!$A$1:$J$10000,4,0),"")</f>
        <v/>
      </c>
      <c r="I1966">
        <f>ROW()</f>
        <v>1966</v>
      </c>
      <c r="J1966" t="str">
        <f t="shared" si="38"/>
        <v/>
      </c>
      <c r="K1966" t="str">
        <f t="shared" si="37"/>
        <v/>
      </c>
      <c r="M1966" t="str">
        <f t="shared" si="39"/>
        <v/>
      </c>
      <c r="N1966">
        <f>VLOOKUP(A1966,Tbills!$B$4:$C$10000,2,1)</f>
        <v>1.0850004395604484</v>
      </c>
    </row>
    <row r="1967" spans="1:14">
      <c r="A1967" s="1">
        <v>43021</v>
      </c>
      <c r="B1967">
        <f>IFERROR(VLOOKUP($A1967,'BTC-Web'!$A$2:$H$10000,2,0),"")</f>
        <v>5464.1601559999999</v>
      </c>
      <c r="C1967">
        <f>VLOOKUP(A1967,H_SPBTFDUE!$B$2:$C$5828,2,0)</f>
        <v>38.752920360134986</v>
      </c>
      <c r="D1967" s="2">
        <f>D1966*(1-D$1+IF(AND(WEEKDAY($A1967)&lt;&gt;1,WEEKDAY($A1967)&lt;&gt;7),-VLOOKUP($A1967,ETF_OP_Fee!$G$5:$H$14,2,1),0))^($A1967-$A1966)*(1+2*(C1967/C1966-1))+IFERROR(VLOOKUP(A1967,BITXeom!$C$9:$D$100,2,0),0)</f>
        <v>28.103805393370557</v>
      </c>
      <c r="F1967" s="2">
        <f>F1966*(1-F$1+IF(AND(WEEKDAY($A1967)&lt;&gt;1,WEEKDAY($A1967)&lt;&gt;7),-VLOOKUP($A1967,ETF_OP_Fee!$I$5:$J$14,2,1),0))^($A1967-$A1966)*(1+1*(B1967/B1966-1))</f>
        <v>3.690850993107393</v>
      </c>
      <c r="G1967" s="9" t="str">
        <f>IFERROR(VLOOKUP(A1967,'BITO-IV'!$A$1:$J$10000,4,0),"")</f>
        <v/>
      </c>
      <c r="I1967">
        <f>ROW()</f>
        <v>1967</v>
      </c>
      <c r="J1967" t="str">
        <f t="shared" si="38"/>
        <v/>
      </c>
      <c r="K1967" t="str">
        <f t="shared" si="37"/>
        <v/>
      </c>
      <c r="M1967" t="str">
        <f t="shared" si="39"/>
        <v/>
      </c>
      <c r="N1967">
        <f>VLOOKUP(A1967,Tbills!$B$4:$C$10000,2,1)</f>
        <v>1.0850004395604484</v>
      </c>
    </row>
    <row r="1968" spans="1:14">
      <c r="A1968" s="1">
        <v>43024</v>
      </c>
      <c r="B1968">
        <f>IFERROR(VLOOKUP($A1968,'BTC-Web'!$A$2:$H$10000,2,0),"")</f>
        <v>5687.5698240000002</v>
      </c>
      <c r="C1968">
        <f>VLOOKUP(A1968,H_SPBTFDUE!$B$2:$C$5828,2,0)</f>
        <v>39.286540727474396</v>
      </c>
      <c r="D1968" s="2">
        <f>D1967*(1-D$1+IF(AND(WEEKDAY($A1968)&lt;&gt;1,WEEKDAY($A1968)&lt;&gt;7),-VLOOKUP($A1968,ETF_OP_Fee!$G$5:$H$14,2,1),0))^($A1968-$A1967)*(1+2*(C1968/C1967-1))+IFERROR(VLOOKUP(A1968,BITXeom!$C$9:$D$100,2,0),0)</f>
        <v>28.867449976601023</v>
      </c>
      <c r="F1968" s="2">
        <f>F1967*(1-F$1+IF(AND(WEEKDAY($A1968)&lt;&gt;1,WEEKDAY($A1968)&lt;&gt;7),-VLOOKUP($A1968,ETF_OP_Fee!$I$5:$J$14,2,1),0))^($A1968-$A1967)*(1+1*(B1968/B1967-1))</f>
        <v>3.8414565234969551</v>
      </c>
      <c r="G1968" s="9" t="str">
        <f>IFERROR(VLOOKUP(A1968,'BITO-IV'!$A$1:$J$10000,4,0),"")</f>
        <v/>
      </c>
      <c r="I1968">
        <f>ROW()</f>
        <v>1968</v>
      </c>
      <c r="J1968" t="str">
        <f t="shared" si="38"/>
        <v/>
      </c>
      <c r="K1968" t="str">
        <f t="shared" si="37"/>
        <v/>
      </c>
      <c r="M1968" t="str">
        <f t="shared" si="39"/>
        <v/>
      </c>
      <c r="N1968">
        <f>VLOOKUP(A1968,Tbills!$B$4:$C$10000,2,1)</f>
        <v>1.0900008791208562</v>
      </c>
    </row>
    <row r="1969" spans="1:14">
      <c r="A1969" s="1">
        <v>43025</v>
      </c>
      <c r="B1969">
        <f>IFERROR(VLOOKUP($A1969,'BTC-Web'!$A$2:$H$10000,2,0),"")</f>
        <v>5741.580078</v>
      </c>
      <c r="C1969">
        <f>VLOOKUP(A1969,H_SPBTFDUE!$B$2:$C$5828,2,0)</f>
        <v>38.458297382835937</v>
      </c>
      <c r="D1969" s="2">
        <f>D1968*(1-D$1+IF(AND(WEEKDAY($A1969)&lt;&gt;1,WEEKDAY($A1969)&lt;&gt;7),-VLOOKUP($A1969,ETF_OP_Fee!$G$5:$H$14,2,1),0))^($A1969-$A1968)*(1+2*(C1969/C1968-1))+IFERROR(VLOOKUP(A1969,BITXeom!$C$9:$D$100,2,0),0)</f>
        <v>27.646980906020243</v>
      </c>
      <c r="F1969" s="2">
        <f>F1968*(1-F$1+IF(AND(WEEKDAY($A1969)&lt;&gt;1,WEEKDAY($A1969)&lt;&gt;7),-VLOOKUP($A1969,ETF_OP_Fee!$I$5:$J$14,2,1),0))^($A1969-$A1968)*(1+1*(B1969/B1968-1))</f>
        <v>3.8778347989125388</v>
      </c>
      <c r="G1969" s="9" t="str">
        <f>IFERROR(VLOOKUP(A1969,'BITO-IV'!$A$1:$J$10000,4,0),"")</f>
        <v/>
      </c>
      <c r="I1969">
        <f>ROW()</f>
        <v>1969</v>
      </c>
      <c r="J1969" t="str">
        <f t="shared" si="38"/>
        <v/>
      </c>
      <c r="K1969" t="str">
        <f t="shared" si="37"/>
        <v/>
      </c>
      <c r="M1969" t="str">
        <f t="shared" si="39"/>
        <v/>
      </c>
      <c r="N1969">
        <f>VLOOKUP(A1969,Tbills!$B$4:$C$10000,2,1)</f>
        <v>1.0900008791208562</v>
      </c>
    </row>
    <row r="1970" spans="1:14">
      <c r="A1970" s="1">
        <v>43026</v>
      </c>
      <c r="B1970">
        <f>IFERROR(VLOOKUP($A1970,'BTC-Web'!$A$2:$H$10000,2,0),"")</f>
        <v>5603.8198240000002</v>
      </c>
      <c r="C1970">
        <f>VLOOKUP(A1970,H_SPBTFDUE!$B$2:$C$5828,2,0)</f>
        <v>38.35240687729501</v>
      </c>
      <c r="D1970" s="2">
        <f>D1969*(1-D$1+IF(AND(WEEKDAY($A1970)&lt;&gt;1,WEEKDAY($A1970)&lt;&gt;7),-VLOOKUP($A1970,ETF_OP_Fee!$G$5:$H$14,2,1),0))^($A1970-$A1969)*(1+2*(C1970/C1969-1))+IFERROR(VLOOKUP(A1970,BITXeom!$C$9:$D$100,2,0),0)</f>
        <v>27.491458561945354</v>
      </c>
      <c r="F1970" s="2">
        <f>F1969*(1-F$1+IF(AND(WEEKDAY($A1970)&lt;&gt;1,WEEKDAY($A1970)&lt;&gt;7),-VLOOKUP($A1970,ETF_OP_Fee!$I$5:$J$14,2,1),0))^($A1970-$A1969)*(1+1*(B1970/B1969-1))</f>
        <v>3.7846936961429085</v>
      </c>
      <c r="G1970" s="9" t="str">
        <f>IFERROR(VLOOKUP(A1970,'BITO-IV'!$A$1:$J$10000,4,0),"")</f>
        <v/>
      </c>
      <c r="I1970">
        <f>ROW()</f>
        <v>1970</v>
      </c>
      <c r="J1970" t="str">
        <f t="shared" si="38"/>
        <v/>
      </c>
      <c r="K1970" t="str">
        <f t="shared" si="37"/>
        <v/>
      </c>
      <c r="M1970" t="str">
        <f t="shared" si="39"/>
        <v/>
      </c>
      <c r="N1970">
        <f>VLOOKUP(A1970,Tbills!$B$4:$C$10000,2,1)</f>
        <v>1.0900008791208562</v>
      </c>
    </row>
    <row r="1971" spans="1:14">
      <c r="A1971" s="1">
        <v>43027</v>
      </c>
      <c r="B1971">
        <f>IFERROR(VLOOKUP($A1971,'BTC-Web'!$A$2:$H$10000,2,0),"")</f>
        <v>5583.7402339999999</v>
      </c>
      <c r="C1971">
        <f>VLOOKUP(A1971,H_SPBTFDUE!$B$2:$C$5828,2,0)</f>
        <v>39.15652398811357</v>
      </c>
      <c r="D1971" s="2">
        <f>D1970*(1-D$1+IF(AND(WEEKDAY($A1971)&lt;&gt;1,WEEKDAY($A1971)&lt;&gt;7),-VLOOKUP($A1971,ETF_OP_Fee!$G$5:$H$14,2,1),0))^($A1971-$A1970)*(1+2*(C1971/C1970-1))+IFERROR(VLOOKUP(A1971,BITXeom!$C$9:$D$100,2,0),0)</f>
        <v>28.64084609283595</v>
      </c>
      <c r="F1971" s="2">
        <f>F1970*(1-F$1+IF(AND(WEEKDAY($A1971)&lt;&gt;1,WEEKDAY($A1971)&lt;&gt;7),-VLOOKUP($A1971,ETF_OP_Fee!$I$5:$J$14,2,1),0))^($A1971-$A1970)*(1+1*(B1971/B1970-1))</f>
        <v>3.7710342405419732</v>
      </c>
      <c r="G1971" s="9" t="str">
        <f>IFERROR(VLOOKUP(A1971,'BITO-IV'!$A$1:$J$10000,4,0),"")</f>
        <v/>
      </c>
      <c r="I1971">
        <f>ROW()</f>
        <v>1971</v>
      </c>
      <c r="J1971" t="str">
        <f t="shared" si="38"/>
        <v/>
      </c>
      <c r="K1971" t="str">
        <f t="shared" si="37"/>
        <v/>
      </c>
      <c r="M1971" t="str">
        <f t="shared" si="39"/>
        <v/>
      </c>
      <c r="N1971">
        <f>VLOOKUP(A1971,Tbills!$B$4:$C$10000,2,1)</f>
        <v>1.0900008791208562</v>
      </c>
    </row>
    <row r="1972" spans="1:14">
      <c r="A1972" s="1">
        <v>43028</v>
      </c>
      <c r="B1972">
        <f>IFERROR(VLOOKUP($A1972,'BTC-Web'!$A$2:$H$10000,2,0),"")</f>
        <v>5708.1098629999997</v>
      </c>
      <c r="C1972">
        <f>VLOOKUP(A1972,H_SPBTFDUE!$B$2:$C$5828,2,0)</f>
        <v>41.23012566498187</v>
      </c>
      <c r="D1972" s="2">
        <f>D1971*(1-D$1+IF(AND(WEEKDAY($A1972)&lt;&gt;1,WEEKDAY($A1972)&lt;&gt;7),-VLOOKUP($A1972,ETF_OP_Fee!$G$5:$H$14,2,1),0))^($A1972-$A1971)*(1+2*(C1972/C1971-1))+IFERROR(VLOOKUP(A1972,BITXeom!$C$9:$D$100,2,0),0)</f>
        <v>31.670522622531536</v>
      </c>
      <c r="F1972" s="2">
        <f>F1971*(1-F$1+IF(AND(WEEKDAY($A1972)&lt;&gt;1,WEEKDAY($A1972)&lt;&gt;7),-VLOOKUP($A1972,ETF_OP_Fee!$I$5:$J$14,2,1),0))^($A1972-$A1971)*(1+1*(B1972/B1971-1))</f>
        <v>3.8549281642653042</v>
      </c>
      <c r="G1972" s="9" t="str">
        <f>IFERROR(VLOOKUP(A1972,'BITO-IV'!$A$1:$J$10000,4,0),"")</f>
        <v/>
      </c>
      <c r="I1972">
        <f>ROW()</f>
        <v>1972</v>
      </c>
      <c r="J1972" t="str">
        <f t="shared" si="38"/>
        <v/>
      </c>
      <c r="K1972" t="str">
        <f t="shared" si="37"/>
        <v/>
      </c>
      <c r="M1972" t="str">
        <f t="shared" si="39"/>
        <v/>
      </c>
      <c r="N1972">
        <f>VLOOKUP(A1972,Tbills!$B$4:$C$10000,2,1)</f>
        <v>1.0900008791208562</v>
      </c>
    </row>
    <row r="1973" spans="1:14">
      <c r="A1973" s="1">
        <v>43031</v>
      </c>
      <c r="B1973">
        <f>IFERROR(VLOOKUP($A1973,'BTC-Web'!$A$2:$H$10000,2,0),"")</f>
        <v>6006</v>
      </c>
      <c r="C1973">
        <f>VLOOKUP(A1973,H_SPBTFDUE!$B$2:$C$5828,2,0)</f>
        <v>40.669166622151643</v>
      </c>
      <c r="D1973" s="2">
        <f>D1972*(1-D$1+IF(AND(WEEKDAY($A1973)&lt;&gt;1,WEEKDAY($A1973)&lt;&gt;7),-VLOOKUP($A1973,ETF_OP_Fee!$G$5:$H$14,2,1),0))^($A1973-$A1972)*(1+2*(C1973/C1972-1))+IFERROR(VLOOKUP(A1973,BITXeom!$C$9:$D$100,2,0),0)</f>
        <v>30.797718222035769</v>
      </c>
      <c r="F1973" s="2">
        <f>F1972*(1-F$1+IF(AND(WEEKDAY($A1973)&lt;&gt;1,WEEKDAY($A1973)&lt;&gt;7),-VLOOKUP($A1973,ETF_OP_Fee!$I$5:$J$14,2,1),0))^($A1973-$A1972)*(1+1*(B1973/B1972-1))</f>
        <v>4.0557892794329531</v>
      </c>
      <c r="G1973" s="9" t="str">
        <f>IFERROR(VLOOKUP(A1973,'BITO-IV'!$A$1:$J$10000,4,0),"")</f>
        <v/>
      </c>
      <c r="I1973">
        <f>ROW()</f>
        <v>1973</v>
      </c>
      <c r="J1973" t="str">
        <f t="shared" si="38"/>
        <v/>
      </c>
      <c r="K1973" t="str">
        <f t="shared" si="37"/>
        <v/>
      </c>
      <c r="M1973" t="str">
        <f t="shared" si="39"/>
        <v/>
      </c>
      <c r="N1973">
        <f>VLOOKUP(A1973,Tbills!$B$4:$C$10000,2,1)</f>
        <v>1.1049982417582456</v>
      </c>
    </row>
    <row r="1974" spans="1:14">
      <c r="A1974" s="1">
        <v>43032</v>
      </c>
      <c r="B1974">
        <f>IFERROR(VLOOKUP($A1974,'BTC-Web'!$A$2:$H$10000,2,0),"")</f>
        <v>5935.5200199999999</v>
      </c>
      <c r="C1974">
        <f>VLOOKUP(A1974,H_SPBTFDUE!$B$2:$C$5828,2,0)</f>
        <v>37.8963402395608</v>
      </c>
      <c r="D1974" s="2">
        <f>D1973*(1-D$1+IF(AND(WEEKDAY($A1974)&lt;&gt;1,WEEKDAY($A1974)&lt;&gt;7),-VLOOKUP($A1974,ETF_OP_Fee!$G$5:$H$14,2,1),0))^($A1974-$A1973)*(1+2*(C1974/C1973-1))+IFERROR(VLOOKUP(A1974,BITXeom!$C$9:$D$100,2,0),0)</f>
        <v>26.594967508971926</v>
      </c>
      <c r="F1974" s="2">
        <f>F1973*(1-F$1+IF(AND(WEEKDAY($A1974)&lt;&gt;1,WEEKDAY($A1974)&lt;&gt;7),-VLOOKUP($A1974,ETF_OP_Fee!$I$5:$J$14,2,1),0))^($A1974-$A1973)*(1+1*(B1974/B1973-1))</f>
        <v>4.0080905597328247</v>
      </c>
      <c r="G1974" s="9" t="str">
        <f>IFERROR(VLOOKUP(A1974,'BITO-IV'!$A$1:$J$10000,4,0),"")</f>
        <v/>
      </c>
      <c r="I1974">
        <f>ROW()</f>
        <v>1974</v>
      </c>
      <c r="J1974" t="str">
        <f t="shared" si="38"/>
        <v/>
      </c>
      <c r="K1974" t="str">
        <f t="shared" si="37"/>
        <v/>
      </c>
      <c r="M1974" t="str">
        <f t="shared" si="39"/>
        <v/>
      </c>
      <c r="N1974">
        <f>VLOOKUP(A1974,Tbills!$B$4:$C$10000,2,1)</f>
        <v>1.1049982417582456</v>
      </c>
    </row>
    <row r="1975" spans="1:14">
      <c r="A1975" s="1">
        <v>43033</v>
      </c>
      <c r="B1975">
        <f>IFERROR(VLOOKUP($A1975,'BTC-Web'!$A$2:$H$10000,2,0),"")</f>
        <v>5524.6000979999999</v>
      </c>
      <c r="C1975">
        <f>VLOOKUP(A1975,H_SPBTFDUE!$B$2:$C$5828,2,0)</f>
        <v>39.429256906768117</v>
      </c>
      <c r="D1975" s="2">
        <f>D1974*(1-D$1+IF(AND(WEEKDAY($A1975)&lt;&gt;1,WEEKDAY($A1975)&lt;&gt;7),-VLOOKUP($A1975,ETF_OP_Fee!$G$5:$H$14,2,1),0))^($A1975-$A1974)*(1+2*(C1975/C1974-1))+IFERROR(VLOOKUP(A1975,BITXeom!$C$9:$D$100,2,0),0)</f>
        <v>28.743088046949197</v>
      </c>
      <c r="F1975" s="2">
        <f>F1974*(1-F$1+IF(AND(WEEKDAY($A1975)&lt;&gt;1,WEEKDAY($A1975)&lt;&gt;7),-VLOOKUP($A1975,ETF_OP_Fee!$I$5:$J$14,2,1),0))^($A1975-$A1974)*(1+1*(B1975/B1974-1))</f>
        <v>3.7305107382819767</v>
      </c>
      <c r="G1975" s="9" t="str">
        <f>IFERROR(VLOOKUP(A1975,'BITO-IV'!$A$1:$J$10000,4,0),"")</f>
        <v/>
      </c>
      <c r="I1975">
        <f>ROW()</f>
        <v>1975</v>
      </c>
      <c r="J1975" t="str">
        <f t="shared" si="38"/>
        <v/>
      </c>
      <c r="K1975" t="str">
        <f t="shared" si="37"/>
        <v/>
      </c>
      <c r="M1975" t="str">
        <f t="shared" si="39"/>
        <v/>
      </c>
      <c r="N1975">
        <f>VLOOKUP(A1975,Tbills!$B$4:$C$10000,2,1)</f>
        <v>1.1049982417582456</v>
      </c>
    </row>
    <row r="1976" spans="1:14">
      <c r="A1976" s="1">
        <v>43034</v>
      </c>
      <c r="B1976">
        <f>IFERROR(VLOOKUP($A1976,'BTC-Web'!$A$2:$H$10000,2,0),"")</f>
        <v>5747.9501950000003</v>
      </c>
      <c r="C1976">
        <f>VLOOKUP(A1976,H_SPBTFDUE!$B$2:$C$5828,2,0)</f>
        <v>40.481014944178767</v>
      </c>
      <c r="D1976" s="2">
        <f>D1975*(1-D$1+IF(AND(WEEKDAY($A1976)&lt;&gt;1,WEEKDAY($A1976)&lt;&gt;7),-VLOOKUP($A1976,ETF_OP_Fee!$G$5:$H$14,2,1),0))^($A1976-$A1975)*(1+2*(C1976/C1975-1))+IFERROR(VLOOKUP(A1976,BITXeom!$C$9:$D$100,2,0),0)</f>
        <v>30.272898143560365</v>
      </c>
      <c r="F1976" s="2">
        <f>F1975*(1-F$1+IF(AND(WEEKDAY($A1976)&lt;&gt;1,WEEKDAY($A1976)&lt;&gt;7),-VLOOKUP($A1976,ETF_OP_Fee!$I$5:$J$14,2,1),0))^($A1976-$A1975)*(1+1*(B1976/B1975-1))</f>
        <v>3.8812278617792044</v>
      </c>
      <c r="G1976" s="9" t="str">
        <f>IFERROR(VLOOKUP(A1976,'BITO-IV'!$A$1:$J$10000,4,0),"")</f>
        <v/>
      </c>
      <c r="I1976">
        <f>ROW()</f>
        <v>1976</v>
      </c>
      <c r="J1976" t="str">
        <f t="shared" si="38"/>
        <v/>
      </c>
      <c r="K1976" t="str">
        <f t="shared" si="37"/>
        <v/>
      </c>
      <c r="M1976" t="str">
        <f t="shared" si="39"/>
        <v/>
      </c>
      <c r="N1976">
        <f>VLOOKUP(A1976,Tbills!$B$4:$C$10000,2,1)</f>
        <v>1.1049982417582456</v>
      </c>
    </row>
    <row r="1977" spans="1:14">
      <c r="A1977" s="1">
        <v>43035</v>
      </c>
      <c r="B1977">
        <f>IFERROR(VLOOKUP($A1977,'BTC-Web'!$A$2:$H$10000,2,0),"")</f>
        <v>5899.7402339999999</v>
      </c>
      <c r="C1977">
        <f>VLOOKUP(A1977,H_SPBTFDUE!$B$2:$C$5828,2,0)</f>
        <v>39.626965853225599</v>
      </c>
      <c r="D1977" s="2">
        <f>D1976*(1-D$1+IF(AND(WEEKDAY($A1977)&lt;&gt;1,WEEKDAY($A1977)&lt;&gt;7),-VLOOKUP($A1977,ETF_OP_Fee!$G$5:$H$14,2,1),0))^($A1977-$A1976)*(1+2*(C1977/C1976-1))+IFERROR(VLOOKUP(A1977,BITXeom!$C$9:$D$100,2,0),0)</f>
        <v>28.992076261069254</v>
      </c>
      <c r="F1977" s="2">
        <f>F1976*(1-F$1+IF(AND(WEEKDAY($A1977)&lt;&gt;1,WEEKDAY($A1977)&lt;&gt;7),-VLOOKUP($A1977,ETF_OP_Fee!$I$5:$J$14,2,1),0))^($A1977-$A1976)*(1+1*(B1977/B1976-1))</f>
        <v>3.9836184057212609</v>
      </c>
      <c r="G1977" s="9" t="str">
        <f>IFERROR(VLOOKUP(A1977,'BITO-IV'!$A$1:$J$10000,4,0),"")</f>
        <v/>
      </c>
      <c r="I1977">
        <f>ROW()</f>
        <v>1977</v>
      </c>
      <c r="J1977" t="str">
        <f t="shared" si="38"/>
        <v/>
      </c>
      <c r="K1977" t="str">
        <f t="shared" si="37"/>
        <v/>
      </c>
      <c r="M1977" t="str">
        <f t="shared" si="39"/>
        <v/>
      </c>
      <c r="N1977">
        <f>VLOOKUP(A1977,Tbills!$B$4:$C$10000,2,1)</f>
        <v>1.1049982417582456</v>
      </c>
    </row>
    <row r="1978" spans="1:14">
      <c r="A1978" s="1">
        <v>43038</v>
      </c>
      <c r="B1978">
        <f>IFERROR(VLOOKUP($A1978,'BTC-Web'!$A$2:$H$10000,2,0),"")</f>
        <v>6114.8500979999999</v>
      </c>
      <c r="C1978">
        <f>VLOOKUP(A1978,H_SPBTFDUE!$B$2:$C$5828,2,0)</f>
        <v>42.019269311872492</v>
      </c>
      <c r="D1978" s="2">
        <f>D1977*(1-D$1+IF(AND(WEEKDAY($A1978)&lt;&gt;1,WEEKDAY($A1978)&lt;&gt;7),-VLOOKUP($A1978,ETF_OP_Fee!$G$5:$H$14,2,1),0))^($A1978-$A1977)*(1+2*(C1978/C1977-1))+IFERROR(VLOOKUP(A1978,BITXeom!$C$9:$D$100,2,0),0)</f>
        <v>32.480998141433346</v>
      </c>
      <c r="F1978" s="2">
        <f>F1977*(1-F$1+IF(AND(WEEKDAY($A1978)&lt;&gt;1,WEEKDAY($A1978)&lt;&gt;7),-VLOOKUP($A1978,ETF_OP_Fee!$I$5:$J$14,2,1),0))^($A1978-$A1977)*(1+1*(B1978/B1977-1))</f>
        <v>4.1285423527177567</v>
      </c>
      <c r="G1978" s="9" t="str">
        <f>IFERROR(VLOOKUP(A1978,'BITO-IV'!$A$1:$J$10000,4,0),"")</f>
        <v/>
      </c>
      <c r="I1978">
        <f>ROW()</f>
        <v>1978</v>
      </c>
      <c r="J1978" t="str">
        <f t="shared" si="38"/>
        <v/>
      </c>
      <c r="K1978" t="str">
        <f t="shared" si="37"/>
        <v/>
      </c>
      <c r="M1978" t="str">
        <f t="shared" si="39"/>
        <v/>
      </c>
      <c r="N1978">
        <f>VLOOKUP(A1978,Tbills!$B$4:$C$10000,2,1)</f>
        <v>1.1300004395604528</v>
      </c>
    </row>
    <row r="1979" spans="1:14">
      <c r="A1979" s="1">
        <v>43039</v>
      </c>
      <c r="B1979">
        <f>IFERROR(VLOOKUP($A1979,'BTC-Web'!$A$2:$H$10000,2,0),"")</f>
        <v>6132.0200199999999</v>
      </c>
      <c r="C1979">
        <f>VLOOKUP(A1979,H_SPBTFDUE!$B$2:$C$5828,2,0)</f>
        <v>44.330460311134715</v>
      </c>
      <c r="D1979" s="2">
        <f>D1978*(1-D$1+IF(AND(WEEKDAY($A1979)&lt;&gt;1,WEEKDAY($A1979)&lt;&gt;7),-VLOOKUP($A1979,ETF_OP_Fee!$G$5:$H$14,2,1),0))^($A1979-$A1978)*(1+2*(C1979/C1978-1))+IFERROR(VLOOKUP(A1979,BITXeom!$C$9:$D$100,2,0),0)</f>
        <v>36.049813893130157</v>
      </c>
      <c r="F1979" s="2">
        <f>F1978*(1-F$1+IF(AND(WEEKDAY($A1979)&lt;&gt;1,WEEKDAY($A1979)&lt;&gt;7),-VLOOKUP($A1979,ETF_OP_Fee!$I$5:$J$14,2,1),0))^($A1979-$A1978)*(1+1*(B1979/B1978-1))</f>
        <v>4.1400271530863026</v>
      </c>
      <c r="G1979" s="9" t="str">
        <f>IFERROR(VLOOKUP(A1979,'BITO-IV'!$A$1:$J$10000,4,0),"")</f>
        <v/>
      </c>
      <c r="I1979">
        <f>ROW()</f>
        <v>1979</v>
      </c>
      <c r="J1979" t="str">
        <f t="shared" si="38"/>
        <v/>
      </c>
      <c r="K1979" t="str">
        <f t="shared" si="37"/>
        <v/>
      </c>
      <c r="M1979" t="str">
        <f t="shared" si="39"/>
        <v/>
      </c>
      <c r="N1979">
        <f>VLOOKUP(A1979,Tbills!$B$4:$C$10000,2,1)</f>
        <v>1.1300004395604528</v>
      </c>
    </row>
    <row r="1980" spans="1:14">
      <c r="A1980" s="1">
        <v>43040</v>
      </c>
      <c r="B1980">
        <f>IFERROR(VLOOKUP($A1980,'BTC-Web'!$A$2:$H$10000,2,0),"")</f>
        <v>6440.9702150000003</v>
      </c>
      <c r="C1980">
        <f>VLOOKUP(A1980,H_SPBTFDUE!$B$2:$C$5828,2,0)</f>
        <v>46.374149740838057</v>
      </c>
      <c r="D1980" s="2">
        <f>D1979*(1-D$1+IF(AND(WEEKDAY($A1980)&lt;&gt;1,WEEKDAY($A1980)&lt;&gt;7),-VLOOKUP($A1980,ETF_OP_Fee!$G$5:$H$14,2,1),0))^($A1980-$A1979)*(1+2*(C1980/C1979-1))+IFERROR(VLOOKUP(A1980,BITXeom!$C$9:$D$100,2,0),0)</f>
        <v>39.369004045645312</v>
      </c>
      <c r="F1980" s="2">
        <f>F1979*(1-F$1+IF(AND(WEEKDAY($A1980)&lt;&gt;1,WEEKDAY($A1980)&lt;&gt;7),-VLOOKUP($A1980,ETF_OP_Fee!$I$5:$J$14,2,1),0))^($A1980-$A1979)*(1+1*(B1980/B1979-1))</f>
        <v>4.3485013835896362</v>
      </c>
      <c r="G1980" s="9" t="str">
        <f>IFERROR(VLOOKUP(A1980,'BITO-IV'!$A$1:$J$10000,4,0),"")</f>
        <v/>
      </c>
      <c r="I1980">
        <f>ROW()</f>
        <v>1980</v>
      </c>
      <c r="J1980" t="str">
        <f t="shared" si="38"/>
        <v/>
      </c>
      <c r="K1980" t="str">
        <f t="shared" si="37"/>
        <v/>
      </c>
      <c r="M1980" t="str">
        <f t="shared" si="39"/>
        <v/>
      </c>
      <c r="N1980">
        <f>VLOOKUP(A1980,Tbills!$B$4:$C$10000,2,1)</f>
        <v>1.1300004395604528</v>
      </c>
    </row>
    <row r="1981" spans="1:14">
      <c r="A1981" s="1">
        <v>43041</v>
      </c>
      <c r="B1981">
        <f>IFERROR(VLOOKUP($A1981,'BTC-Web'!$A$2:$H$10000,2,0),"")</f>
        <v>6777.7700199999999</v>
      </c>
      <c r="C1981">
        <f>VLOOKUP(A1981,H_SPBTFDUE!$B$2:$C$5828,2,0)</f>
        <v>48.501549942583154</v>
      </c>
      <c r="D1981" s="2">
        <f>D1980*(1-D$1+IF(AND(WEEKDAY($A1981)&lt;&gt;1,WEEKDAY($A1981)&lt;&gt;7),-VLOOKUP($A1981,ETF_OP_Fee!$G$5:$H$14,2,1),0))^($A1981-$A1980)*(1+2*(C1981/C1980-1))+IFERROR(VLOOKUP(A1981,BITXeom!$C$9:$D$100,2,0),0)</f>
        <v>42.975964132847714</v>
      </c>
      <c r="F1981" s="2">
        <f>F1980*(1-F$1+IF(AND(WEEKDAY($A1981)&lt;&gt;1,WEEKDAY($A1981)&lt;&gt;7),-VLOOKUP($A1981,ETF_OP_Fee!$I$5:$J$14,2,1),0))^($A1981-$A1980)*(1+1*(B1981/B1980-1))</f>
        <v>4.5757664166498477</v>
      </c>
      <c r="G1981" s="9" t="str">
        <f>IFERROR(VLOOKUP(A1981,'BITO-IV'!$A$1:$J$10000,4,0),"")</f>
        <v/>
      </c>
      <c r="I1981">
        <f>ROW()</f>
        <v>1981</v>
      </c>
      <c r="J1981" t="str">
        <f t="shared" si="38"/>
        <v/>
      </c>
      <c r="K1981" t="str">
        <f t="shared" si="37"/>
        <v/>
      </c>
      <c r="M1981" t="str">
        <f t="shared" si="39"/>
        <v/>
      </c>
      <c r="N1981">
        <f>VLOOKUP(A1981,Tbills!$B$4:$C$10000,2,1)</f>
        <v>1.1300004395604528</v>
      </c>
    </row>
    <row r="1982" spans="1:14">
      <c r="A1982" s="1">
        <v>43042</v>
      </c>
      <c r="B1982">
        <f>IFERROR(VLOOKUP($A1982,'BTC-Web'!$A$2:$H$10000,2,0),"")</f>
        <v>7087.5297849999997</v>
      </c>
      <c r="C1982">
        <f>VLOOKUP(A1982,H_SPBTFDUE!$B$2:$C$5828,2,0)</f>
        <v>49.381916557198686</v>
      </c>
      <c r="D1982" s="2">
        <f>D1981*(1-D$1+IF(AND(WEEKDAY($A1982)&lt;&gt;1,WEEKDAY($A1982)&lt;&gt;7),-VLOOKUP($A1982,ETF_OP_Fee!$G$5:$H$14,2,1),0))^($A1982-$A1981)*(1+2*(C1982/C1981-1))+IFERROR(VLOOKUP(A1982,BITXeom!$C$9:$D$100,2,0),0)</f>
        <v>44.530796404946784</v>
      </c>
      <c r="F1982" s="2">
        <f>F1981*(1-F$1+IF(AND(WEEKDAY($A1982)&lt;&gt;1,WEEKDAY($A1982)&lt;&gt;7),-VLOOKUP($A1982,ETF_OP_Fee!$I$5:$J$14,2,1),0))^($A1982-$A1981)*(1+1*(B1982/B1981-1))</f>
        <v>4.7847649861379162</v>
      </c>
      <c r="G1982" s="9" t="str">
        <f>IFERROR(VLOOKUP(A1982,'BITO-IV'!$A$1:$J$10000,4,0),"")</f>
        <v/>
      </c>
      <c r="I1982">
        <f>ROW()</f>
        <v>1982</v>
      </c>
      <c r="J1982" t="str">
        <f t="shared" si="38"/>
        <v/>
      </c>
      <c r="K1982" t="str">
        <f t="shared" si="37"/>
        <v/>
      </c>
      <c r="M1982" t="str">
        <f t="shared" si="39"/>
        <v/>
      </c>
      <c r="N1982">
        <f>VLOOKUP(A1982,Tbills!$B$4:$C$10000,2,1)</f>
        <v>1.1300004395604528</v>
      </c>
    </row>
    <row r="1983" spans="1:14">
      <c r="A1983" s="1">
        <v>43045</v>
      </c>
      <c r="B1983">
        <f>IFERROR(VLOOKUP($A1983,'BTC-Web'!$A$2:$H$10000,2,0),"")</f>
        <v>7403.2202150000003</v>
      </c>
      <c r="C1983">
        <f>VLOOKUP(A1983,H_SPBTFDUE!$B$2:$C$5828,2,0)</f>
        <v>48.109029943860925</v>
      </c>
      <c r="D1983" s="2">
        <f>D1982*(1-D$1+IF(AND(WEEKDAY($A1983)&lt;&gt;1,WEEKDAY($A1983)&lt;&gt;7),-VLOOKUP($A1983,ETF_OP_Fee!$G$5:$H$14,2,1),0))^($A1983-$A1982)*(1+2*(C1983/C1982-1))+IFERROR(VLOOKUP(A1983,BITXeom!$C$9:$D$100,2,0),0)</f>
        <v>42.220013026871506</v>
      </c>
      <c r="F1983" s="2">
        <f>F1982*(1-F$1+IF(AND(WEEKDAY($A1983)&lt;&gt;1,WEEKDAY($A1983)&lt;&gt;7),-VLOOKUP($A1983,ETF_OP_Fee!$I$5:$J$14,2,1),0))^($A1983-$A1982)*(1+1*(B1983/B1982-1))</f>
        <v>4.9974961850215891</v>
      </c>
      <c r="G1983" s="9" t="str">
        <f>IFERROR(VLOOKUP(A1983,'BITO-IV'!$A$1:$J$10000,4,0),"")</f>
        <v/>
      </c>
      <c r="I1983">
        <f>ROW()</f>
        <v>1983</v>
      </c>
      <c r="J1983" t="str">
        <f t="shared" si="38"/>
        <v/>
      </c>
      <c r="K1983" t="str">
        <f t="shared" si="37"/>
        <v/>
      </c>
      <c r="M1983" t="str">
        <f t="shared" si="39"/>
        <v/>
      </c>
      <c r="N1983">
        <f>VLOOKUP(A1983,Tbills!$B$4:$C$10000,2,1)</f>
        <v>1.1850013186813282</v>
      </c>
    </row>
    <row r="1984" spans="1:14">
      <c r="A1984" s="1">
        <v>43046</v>
      </c>
      <c r="B1984">
        <f>IFERROR(VLOOKUP($A1984,'BTC-Web'!$A$2:$H$10000,2,0),"")</f>
        <v>7023.1000979999999</v>
      </c>
      <c r="C1984">
        <f>VLOOKUP(A1984,H_SPBTFDUE!$B$2:$C$5828,2,0)</f>
        <v>48.936909651053831</v>
      </c>
      <c r="D1984" s="2">
        <f>D1983*(1-D$1+IF(AND(WEEKDAY($A1984)&lt;&gt;1,WEEKDAY($A1984)&lt;&gt;7),-VLOOKUP($A1984,ETF_OP_Fee!$G$5:$H$14,2,1),0))^($A1984-$A1983)*(1+2*(C1984/C1983-1))+IFERROR(VLOOKUP(A1984,BITXeom!$C$9:$D$100,2,0),0)</f>
        <v>43.667886380924017</v>
      </c>
      <c r="F1984" s="2">
        <f>F1983*(1-F$1+IF(AND(WEEKDAY($A1984)&lt;&gt;1,WEEKDAY($A1984)&lt;&gt;7),-VLOOKUP($A1984,ETF_OP_Fee!$I$5:$J$14,2,1),0))^($A1984-$A1983)*(1+1*(B1984/B1983-1))</f>
        <v>4.7407751519084584</v>
      </c>
      <c r="G1984" s="9" t="str">
        <f>IFERROR(VLOOKUP(A1984,'BITO-IV'!$A$1:$J$10000,4,0),"")</f>
        <v/>
      </c>
      <c r="I1984">
        <f>ROW()</f>
        <v>1984</v>
      </c>
      <c r="J1984" t="str">
        <f t="shared" si="38"/>
        <v/>
      </c>
      <c r="K1984" t="str">
        <f t="shared" si="37"/>
        <v/>
      </c>
      <c r="M1984" t="str">
        <f t="shared" si="39"/>
        <v/>
      </c>
      <c r="N1984">
        <f>VLOOKUP(A1984,Tbills!$B$4:$C$10000,2,1)</f>
        <v>1.1850013186813282</v>
      </c>
    </row>
    <row r="1985" spans="1:14">
      <c r="A1985" s="1">
        <v>43047</v>
      </c>
      <c r="B1985">
        <f>IFERROR(VLOOKUP($A1985,'BTC-Web'!$A$2:$H$10000,2,0),"")</f>
        <v>7141.3798829999996</v>
      </c>
      <c r="C1985">
        <f>VLOOKUP(A1985,H_SPBTFDUE!$B$2:$C$5828,2,0)</f>
        <v>51.091328246860883</v>
      </c>
      <c r="D1985" s="2">
        <f>D1984*(1-D$1+IF(AND(WEEKDAY($A1985)&lt;&gt;1,WEEKDAY($A1985)&lt;&gt;7),-VLOOKUP($A1985,ETF_OP_Fee!$G$5:$H$14,2,1),0))^($A1985-$A1984)*(1+2*(C1985/C1984-1))+IFERROR(VLOOKUP(A1985,BITXeom!$C$9:$D$100,2,0),0)</f>
        <v>47.507129803022004</v>
      </c>
      <c r="F1985" s="2">
        <f>F1984*(1-F$1+IF(AND(WEEKDAY($A1985)&lt;&gt;1,WEEKDAY($A1985)&lt;&gt;7),-VLOOKUP($A1985,ETF_OP_Fee!$I$5:$J$14,2,1),0))^($A1985-$A1984)*(1+1*(B1985/B1984-1))</f>
        <v>4.8204916136920435</v>
      </c>
      <c r="G1985" s="9" t="str">
        <f>IFERROR(VLOOKUP(A1985,'BITO-IV'!$A$1:$J$10000,4,0),"")</f>
        <v/>
      </c>
      <c r="I1985">
        <f>ROW()</f>
        <v>1985</v>
      </c>
      <c r="J1985" t="str">
        <f t="shared" si="38"/>
        <v/>
      </c>
      <c r="K1985" t="str">
        <f t="shared" si="37"/>
        <v/>
      </c>
      <c r="M1985" t="str">
        <f t="shared" si="39"/>
        <v/>
      </c>
      <c r="N1985">
        <f>VLOOKUP(A1985,Tbills!$B$4:$C$10000,2,1)</f>
        <v>1.1850013186813282</v>
      </c>
    </row>
    <row r="1986" spans="1:14">
      <c r="A1986" s="1">
        <v>43048</v>
      </c>
      <c r="B1986">
        <f>IFERROR(VLOOKUP($A1986,'BTC-Web'!$A$2:$H$10000,2,0),"")</f>
        <v>7446.830078</v>
      </c>
      <c r="C1986">
        <f>VLOOKUP(A1986,H_SPBTFDUE!$B$2:$C$5828,2,0)</f>
        <v>48.920696481307679</v>
      </c>
      <c r="D1986" s="2">
        <f>D1985*(1-D$1+IF(AND(WEEKDAY($A1986)&lt;&gt;1,WEEKDAY($A1986)&lt;&gt;7),-VLOOKUP($A1986,ETF_OP_Fee!$G$5:$H$14,2,1),0))^($A1986-$A1985)*(1+2*(C1986/C1985-1))+IFERROR(VLOOKUP(A1986,BITXeom!$C$9:$D$100,2,0),0)</f>
        <v>43.465237233640707</v>
      </c>
      <c r="F1986" s="2">
        <f>F1985*(1-F$1+IF(AND(WEEKDAY($A1986)&lt;&gt;1,WEEKDAY($A1986)&lt;&gt;7),-VLOOKUP($A1986,ETF_OP_Fee!$I$5:$J$14,2,1),0))^($A1986-$A1985)*(1+1*(B1986/B1985-1))</f>
        <v>5.0265422386532812</v>
      </c>
      <c r="G1986" s="9" t="str">
        <f>IFERROR(VLOOKUP(A1986,'BITO-IV'!$A$1:$J$10000,4,0),"")</f>
        <v/>
      </c>
      <c r="I1986">
        <f>ROW()</f>
        <v>1986</v>
      </c>
      <c r="J1986" t="str">
        <f t="shared" si="38"/>
        <v/>
      </c>
      <c r="K1986" t="str">
        <f t="shared" si="37"/>
        <v/>
      </c>
      <c r="M1986" t="str">
        <f t="shared" si="39"/>
        <v/>
      </c>
      <c r="N1986">
        <f>VLOOKUP(A1986,Tbills!$B$4:$C$10000,2,1)</f>
        <v>1.1850013186813282</v>
      </c>
    </row>
    <row r="1987" spans="1:14">
      <c r="A1987" s="1">
        <v>43049</v>
      </c>
      <c r="B1987">
        <f>IFERROR(VLOOKUP($A1987,'BTC-Web'!$A$2:$H$10000,2,0),"")</f>
        <v>7173.7299800000001</v>
      </c>
      <c r="C1987">
        <f>VLOOKUP(A1987,H_SPBTFDUE!$B$2:$C$5828,2,0)</f>
        <v>45.317015196185224</v>
      </c>
      <c r="D1987" s="2">
        <f>D1986*(1-D$1+IF(AND(WEEKDAY($A1987)&lt;&gt;1,WEEKDAY($A1987)&lt;&gt;7),-VLOOKUP($A1987,ETF_OP_Fee!$G$5:$H$14,2,1),0))^($A1987-$A1986)*(1+2*(C1987/C1986-1))+IFERROR(VLOOKUP(A1987,BITXeom!$C$9:$D$100,2,0),0)</f>
        <v>37.057196754164977</v>
      </c>
      <c r="F1987" s="2">
        <f>F1986*(1-F$1+IF(AND(WEEKDAY($A1987)&lt;&gt;1,WEEKDAY($A1987)&lt;&gt;7),-VLOOKUP($A1987,ETF_OP_Fee!$I$5:$J$14,2,1),0))^($A1987-$A1986)*(1+1*(B1987/B1986-1))</f>
        <v>4.8420761387176112</v>
      </c>
      <c r="G1987" s="9" t="str">
        <f>IFERROR(VLOOKUP(A1987,'BITO-IV'!$A$1:$J$10000,4,0),"")</f>
        <v/>
      </c>
      <c r="I1987">
        <f>ROW()</f>
        <v>1987</v>
      </c>
      <c r="J1987" t="str">
        <f t="shared" si="38"/>
        <v/>
      </c>
      <c r="K1987" t="str">
        <f t="shared" si="37"/>
        <v/>
      </c>
      <c r="M1987" t="str">
        <f t="shared" si="39"/>
        <v/>
      </c>
      <c r="N1987">
        <f>VLOOKUP(A1987,Tbills!$B$4:$C$10000,2,1)</f>
        <v>1.1850013186813282</v>
      </c>
    </row>
    <row r="1988" spans="1:14">
      <c r="A1988" s="1">
        <v>43052</v>
      </c>
      <c r="B1988">
        <f>IFERROR(VLOOKUP($A1988,'BTC-Web'!$A$2:$H$10000,2,0),"")</f>
        <v>5938.25</v>
      </c>
      <c r="C1988">
        <f>VLOOKUP(A1988,H_SPBTFDUE!$B$2:$C$5828,2,0)</f>
        <v>44.910449935157459</v>
      </c>
      <c r="D1988" s="2">
        <f>D1987*(1-D$1+IF(AND(WEEKDAY($A1988)&lt;&gt;1,WEEKDAY($A1988)&lt;&gt;7),-VLOOKUP($A1988,ETF_OP_Fee!$G$5:$H$14,2,1),0))^($A1988-$A1987)*(1+2*(C1988/C1987-1))+IFERROR(VLOOKUP(A1988,BITXeom!$C$9:$D$100,2,0),0)</f>
        <v>36.379263554858539</v>
      </c>
      <c r="F1988" s="2">
        <f>F1987*(1-F$1+IF(AND(WEEKDAY($A1988)&lt;&gt;1,WEEKDAY($A1988)&lt;&gt;7),-VLOOKUP($A1988,ETF_OP_Fee!$I$5:$J$14,2,1),0))^($A1988-$A1987)*(1+1*(B1988/B1987-1))</f>
        <v>4.0078471919433953</v>
      </c>
      <c r="G1988" s="9" t="str">
        <f>IFERROR(VLOOKUP(A1988,'BITO-IV'!$A$1:$J$10000,4,0),"")</f>
        <v/>
      </c>
      <c r="I1988">
        <f>ROW()</f>
        <v>1988</v>
      </c>
      <c r="J1988" t="str">
        <f t="shared" si="38"/>
        <v/>
      </c>
      <c r="K1988" t="str">
        <f t="shared" si="37"/>
        <v/>
      </c>
      <c r="M1988" t="str">
        <f t="shared" si="39"/>
        <v/>
      </c>
      <c r="N1988">
        <f>VLOOKUP(A1988,Tbills!$B$4:$C$10000,2,1)</f>
        <v>1.2399982417582576</v>
      </c>
    </row>
    <row r="1989" spans="1:14">
      <c r="A1989" s="1">
        <v>43053</v>
      </c>
      <c r="B1989">
        <f>IFERROR(VLOOKUP($A1989,'BTC-Web'!$A$2:$H$10000,2,0),"")</f>
        <v>6561.4799800000001</v>
      </c>
      <c r="C1989">
        <f>VLOOKUP(A1989,H_SPBTFDUE!$B$2:$C$5828,2,0)</f>
        <v>45.427651193772796</v>
      </c>
      <c r="D1989" s="2">
        <f>D1988*(1-D$1+IF(AND(WEEKDAY($A1989)&lt;&gt;1,WEEKDAY($A1989)&lt;&gt;7),-VLOOKUP($A1989,ETF_OP_Fee!$G$5:$H$14,2,1),0))^($A1989-$A1988)*(1+2*(C1989/C1988-1))+IFERROR(VLOOKUP(A1989,BITXeom!$C$9:$D$100,2,0),0)</f>
        <v>37.212735560791288</v>
      </c>
      <c r="F1989" s="2">
        <f>F1988*(1-F$1+IF(AND(WEEKDAY($A1989)&lt;&gt;1,WEEKDAY($A1989)&lt;&gt;7),-VLOOKUP($A1989,ETF_OP_Fee!$I$5:$J$14,2,1),0))^($A1989-$A1988)*(1+1*(B1989/B1988-1))</f>
        <v>4.4283626758256904</v>
      </c>
      <c r="G1989" s="9" t="str">
        <f>IFERROR(VLOOKUP(A1989,'BITO-IV'!$A$1:$J$10000,4,0),"")</f>
        <v/>
      </c>
      <c r="I1989">
        <f>ROW()</f>
        <v>1989</v>
      </c>
      <c r="J1989" t="str">
        <f t="shared" si="38"/>
        <v/>
      </c>
      <c r="K1989" t="str">
        <f t="shared" si="37"/>
        <v/>
      </c>
      <c r="M1989" t="str">
        <f t="shared" si="39"/>
        <v/>
      </c>
      <c r="N1989">
        <f>VLOOKUP(A1989,Tbills!$B$4:$C$10000,2,1)</f>
        <v>1.2399982417582576</v>
      </c>
    </row>
    <row r="1990" spans="1:14">
      <c r="A1990" s="1">
        <v>43054</v>
      </c>
      <c r="B1990">
        <f>IFERROR(VLOOKUP($A1990,'BTC-Web'!$A$2:$H$10000,2,0),"")</f>
        <v>6634.7597660000001</v>
      </c>
      <c r="C1990">
        <f>VLOOKUP(A1990,H_SPBTFDUE!$B$2:$C$5828,2,0)</f>
        <v>50.076444403255749</v>
      </c>
      <c r="D1990" s="2">
        <f>D1989*(1-D$1+IF(AND(WEEKDAY($A1990)&lt;&gt;1,WEEKDAY($A1990)&lt;&gt;7),-VLOOKUP($A1990,ETF_OP_Fee!$G$5:$H$14,2,1),0))^($A1990-$A1989)*(1+2*(C1990/C1989-1))+IFERROR(VLOOKUP(A1990,BITXeom!$C$9:$D$100,2,0),0)</f>
        <v>44.823649011016194</v>
      </c>
      <c r="F1990" s="2">
        <f>F1989*(1-F$1+IF(AND(WEEKDAY($A1990)&lt;&gt;1,WEEKDAY($A1990)&lt;&gt;7),-VLOOKUP($A1990,ETF_OP_Fee!$I$5:$J$14,2,1),0))^($A1990-$A1989)*(1+1*(B1990/B1989-1))</f>
        <v>4.4777028789588496</v>
      </c>
      <c r="G1990" s="9" t="str">
        <f>IFERROR(VLOOKUP(A1990,'BITO-IV'!$A$1:$J$10000,4,0),"")</f>
        <v/>
      </c>
      <c r="I1990">
        <f>ROW()</f>
        <v>1990</v>
      </c>
      <c r="J1990" t="str">
        <f t="shared" si="38"/>
        <v/>
      </c>
      <c r="K1990" t="str">
        <f t="shared" si="37"/>
        <v/>
      </c>
      <c r="M1990" t="str">
        <f t="shared" si="39"/>
        <v/>
      </c>
      <c r="N1990">
        <f>VLOOKUP(A1990,Tbills!$B$4:$C$10000,2,1)</f>
        <v>1.2399982417582576</v>
      </c>
    </row>
    <row r="1991" spans="1:14">
      <c r="A1991" s="1">
        <v>43055</v>
      </c>
      <c r="B1991">
        <f>IFERROR(VLOOKUP($A1991,'BTC-Web'!$A$2:$H$10000,2,0),"")</f>
        <v>7323.2402339999999</v>
      </c>
      <c r="C1991">
        <f>VLOOKUP(A1991,H_SPBTFDUE!$B$2:$C$5828,2,0)</f>
        <v>53.877922224785536</v>
      </c>
      <c r="D1991" s="2">
        <f>D1990*(1-D$1+IF(AND(WEEKDAY($A1991)&lt;&gt;1,WEEKDAY($A1991)&lt;&gt;7),-VLOOKUP($A1991,ETF_OP_Fee!$G$5:$H$14,2,1),0))^($A1991-$A1990)*(1+2*(C1991/C1990-1))+IFERROR(VLOOKUP(A1991,BITXeom!$C$9:$D$100,2,0),0)</f>
        <v>51.622935503769327</v>
      </c>
      <c r="F1991" s="2">
        <f>F1990*(1-F$1+IF(AND(WEEKDAY($A1991)&lt;&gt;1,WEEKDAY($A1991)&lt;&gt;7),-VLOOKUP($A1991,ETF_OP_Fee!$I$5:$J$14,2,1),0))^($A1991-$A1990)*(1+1*(B1991/B1990-1))</f>
        <v>4.9422196980050543</v>
      </c>
      <c r="G1991" s="9" t="str">
        <f>IFERROR(VLOOKUP(A1991,'BITO-IV'!$A$1:$J$10000,4,0),"")</f>
        <v/>
      </c>
      <c r="I1991">
        <f>ROW()</f>
        <v>1991</v>
      </c>
      <c r="J1991" t="str">
        <f t="shared" si="38"/>
        <v/>
      </c>
      <c r="K1991" t="str">
        <f t="shared" si="37"/>
        <v/>
      </c>
      <c r="M1991" t="str">
        <f t="shared" si="39"/>
        <v/>
      </c>
      <c r="N1991">
        <f>VLOOKUP(A1991,Tbills!$B$4:$C$10000,2,1)</f>
        <v>1.2399982417582576</v>
      </c>
    </row>
    <row r="1992" spans="1:14">
      <c r="A1992" s="1">
        <v>43056</v>
      </c>
      <c r="B1992">
        <f>IFERROR(VLOOKUP($A1992,'BTC-Web'!$A$2:$H$10000,2,0),"")</f>
        <v>7853.5698240000002</v>
      </c>
      <c r="C1992">
        <f>VLOOKUP(A1992,H_SPBTFDUE!$B$2:$C$5828,2,0)</f>
        <v>52.758416747980071</v>
      </c>
      <c r="D1992" s="2">
        <f>D1991*(1-D$1+IF(AND(WEEKDAY($A1992)&lt;&gt;1,WEEKDAY($A1992)&lt;&gt;7),-VLOOKUP($A1992,ETF_OP_Fee!$G$5:$H$14,2,1),0))^($A1992-$A1991)*(1+2*(C1992/C1991-1))+IFERROR(VLOOKUP(A1992,BITXeom!$C$9:$D$100,2,0),0)</f>
        <v>49.471738640607775</v>
      </c>
      <c r="F1992" s="2">
        <f>F1991*(1-F$1+IF(AND(WEEKDAY($A1992)&lt;&gt;1,WEEKDAY($A1992)&lt;&gt;7),-VLOOKUP($A1992,ETF_OP_Fee!$I$5:$J$14,2,1),0))^($A1992-$A1991)*(1+1*(B1992/B1991-1))</f>
        <v>5.2999841619939954</v>
      </c>
      <c r="G1992" s="9" t="str">
        <f>IFERROR(VLOOKUP(A1992,'BITO-IV'!$A$1:$J$10000,4,0),"")</f>
        <v/>
      </c>
      <c r="I1992">
        <f>ROW()</f>
        <v>1992</v>
      </c>
      <c r="J1992" t="str">
        <f t="shared" si="38"/>
        <v/>
      </c>
      <c r="K1992" t="str">
        <f t="shared" si="37"/>
        <v/>
      </c>
      <c r="M1992" t="str">
        <f t="shared" si="39"/>
        <v/>
      </c>
      <c r="N1992">
        <f>VLOOKUP(A1992,Tbills!$B$4:$C$10000,2,1)</f>
        <v>1.2399982417582576</v>
      </c>
    </row>
    <row r="1993" spans="1:14">
      <c r="A1993" s="1">
        <v>43059</v>
      </c>
      <c r="B1993">
        <f>IFERROR(VLOOKUP($A1993,'BTC-Web'!$A$2:$H$10000,2,0),"")</f>
        <v>8039.0698240000002</v>
      </c>
      <c r="C1993">
        <f>VLOOKUP(A1993,H_SPBTFDUE!$B$2:$C$5828,2,0)</f>
        <v>56.117361626798974</v>
      </c>
      <c r="D1993" s="2">
        <f>D1992*(1-D$1+IF(AND(WEEKDAY($A1993)&lt;&gt;1,WEEKDAY($A1993)&lt;&gt;7),-VLOOKUP($A1993,ETF_OP_Fee!$G$5:$H$14,2,1),0))^($A1993-$A1992)*(1+2*(C1993/C1992-1))+IFERROR(VLOOKUP(A1993,BITXeom!$C$9:$D$100,2,0),0)</f>
        <v>55.751187961824662</v>
      </c>
      <c r="F1993" s="2">
        <f>F1992*(1-F$1+IF(AND(WEEKDAY($A1993)&lt;&gt;1,WEEKDAY($A1993)&lt;&gt;7),-VLOOKUP($A1993,ETF_OP_Fee!$I$5:$J$14,2,1),0))^($A1993-$A1992)*(1+1*(B1993/B1992-1))</f>
        <v>5.4247452995558438</v>
      </c>
      <c r="G1993" s="9" t="str">
        <f>IFERROR(VLOOKUP(A1993,'BITO-IV'!$A$1:$J$10000,4,0),"")</f>
        <v/>
      </c>
      <c r="I1993">
        <f>ROW()</f>
        <v>1993</v>
      </c>
      <c r="J1993" t="str">
        <f t="shared" si="38"/>
        <v/>
      </c>
      <c r="K1993" t="str">
        <f t="shared" si="37"/>
        <v/>
      </c>
      <c r="M1993" t="str">
        <f t="shared" si="39"/>
        <v/>
      </c>
      <c r="N1993">
        <f>VLOOKUP(A1993,Tbills!$B$4:$C$10000,2,1)</f>
        <v>1.2708791208791457</v>
      </c>
    </row>
    <row r="1994" spans="1:14">
      <c r="A1994" s="1">
        <v>43060</v>
      </c>
      <c r="B1994">
        <f>IFERROR(VLOOKUP($A1994,'BTC-Web'!$A$2:$H$10000,2,0),"")</f>
        <v>8205.7402340000008</v>
      </c>
      <c r="C1994">
        <f>VLOOKUP(A1994,H_SPBTFDUE!$B$2:$C$5828,2,0)</f>
        <v>55.225859179997343</v>
      </c>
      <c r="D1994" s="2">
        <f>D1993*(1-D$1+IF(AND(WEEKDAY($A1994)&lt;&gt;1,WEEKDAY($A1994)&lt;&gt;7),-VLOOKUP($A1994,ETF_OP_Fee!$G$5:$H$14,2,1),0))^($A1994-$A1993)*(1+2*(C1994/C1993-1))+IFERROR(VLOOKUP(A1994,BITXeom!$C$9:$D$100,2,0),0)</f>
        <v>53.973384214415297</v>
      </c>
      <c r="F1994" s="2">
        <f>F1993*(1-F$1+IF(AND(WEEKDAY($A1994)&lt;&gt;1,WEEKDAY($A1994)&lt;&gt;7),-VLOOKUP($A1994,ETF_OP_Fee!$I$5:$J$14,2,1),0))^($A1994-$A1993)*(1+1*(B1994/B1993-1))</f>
        <v>5.5370699786678292</v>
      </c>
      <c r="G1994" s="9" t="str">
        <f>IFERROR(VLOOKUP(A1994,'BITO-IV'!$A$1:$J$10000,4,0),"")</f>
        <v/>
      </c>
      <c r="I1994">
        <f>ROW()</f>
        <v>1994</v>
      </c>
      <c r="J1994" t="str">
        <f t="shared" si="38"/>
        <v/>
      </c>
      <c r="K1994" t="str">
        <f t="shared" si="37"/>
        <v/>
      </c>
      <c r="M1994" t="str">
        <f t="shared" si="39"/>
        <v/>
      </c>
      <c r="N1994">
        <f>VLOOKUP(A1994,Tbills!$B$4:$C$10000,2,1)</f>
        <v>1.2708791208791457</v>
      </c>
    </row>
    <row r="1995" spans="1:14">
      <c r="A1995" s="1">
        <v>43061</v>
      </c>
      <c r="B1995">
        <f>IFERROR(VLOOKUP($A1995,'BTC-Web'!$A$2:$H$10000,2,0),"")</f>
        <v>8077.9501950000003</v>
      </c>
      <c r="C1995">
        <f>VLOOKUP(A1995,H_SPBTFDUE!$B$2:$C$5828,2,0)</f>
        <v>56.467087420426935</v>
      </c>
      <c r="D1995" s="2">
        <f>D1994*(1-D$1+IF(AND(WEEKDAY($A1995)&lt;&gt;1,WEEKDAY($A1995)&lt;&gt;7),-VLOOKUP($A1995,ETF_OP_Fee!$G$5:$H$14,2,1),0))^($A1995-$A1994)*(1+2*(C1995/C1994-1))+IFERROR(VLOOKUP(A1995,BITXeom!$C$9:$D$100,2,0),0)</f>
        <v>56.39281912928773</v>
      </c>
      <c r="F1995" s="2">
        <f>F1994*(1-F$1+IF(AND(WEEKDAY($A1995)&lt;&gt;1,WEEKDAY($A1995)&lt;&gt;7),-VLOOKUP($A1995,ETF_OP_Fee!$I$5:$J$14,2,1),0))^($A1995-$A1994)*(1+1*(B1995/B1994-1))</f>
        <v>5.4506979358902781</v>
      </c>
      <c r="G1995" s="9" t="str">
        <f>IFERROR(VLOOKUP(A1995,'BITO-IV'!$A$1:$J$10000,4,0),"")</f>
        <v/>
      </c>
      <c r="I1995">
        <f>ROW()</f>
        <v>1995</v>
      </c>
      <c r="J1995" t="str">
        <f t="shared" si="38"/>
        <v/>
      </c>
      <c r="K1995" t="str">
        <f t="shared" si="37"/>
        <v/>
      </c>
      <c r="M1995" t="str">
        <f t="shared" si="39"/>
        <v/>
      </c>
      <c r="N1995">
        <f>VLOOKUP(A1995,Tbills!$B$4:$C$10000,2,1)</f>
        <v>1.2708791208791457</v>
      </c>
    </row>
    <row r="1996" spans="1:14">
      <c r="A1996" s="1">
        <v>43063</v>
      </c>
      <c r="B1996">
        <f>IFERROR(VLOOKUP($A1996,'BTC-Web'!$A$2:$H$10000,2,0),"")</f>
        <v>8074.0200199999999</v>
      </c>
      <c r="C1996">
        <f>VLOOKUP(A1996,H_SPBTFDUE!$B$2:$C$5828,2,0)</f>
        <v>56.461861339666115</v>
      </c>
      <c r="D1996" s="2">
        <f>D1995*(1-D$1+IF(AND(WEEKDAY($A1996)&lt;&gt;1,WEEKDAY($A1996)&lt;&gt;7),-VLOOKUP($A1996,ETF_OP_Fee!$G$5:$H$14,2,1),0))^($A1996-$A1995)*(1+2*(C1996/C1995-1))+IFERROR(VLOOKUP(A1996,BITXeom!$C$9:$D$100,2,0),0)</f>
        <v>56.36894242777943</v>
      </c>
      <c r="F1996" s="2">
        <f>F1995*(1-F$1+IF(AND(WEEKDAY($A1996)&lt;&gt;1,WEEKDAY($A1996)&lt;&gt;7),-VLOOKUP($A1996,ETF_OP_Fee!$I$5:$J$14,2,1),0))^($A1996-$A1995)*(1+1*(B1996/B1995-1))</f>
        <v>5.4477624079245466</v>
      </c>
      <c r="G1996" s="9" t="str">
        <f>IFERROR(VLOOKUP(A1996,'BITO-IV'!$A$1:$J$10000,4,0),"")</f>
        <v/>
      </c>
      <c r="I1996">
        <f>ROW()</f>
        <v>1996</v>
      </c>
      <c r="J1996" t="str">
        <f t="shared" si="38"/>
        <v/>
      </c>
      <c r="K1996" t="str">
        <f t="shared" si="37"/>
        <v/>
      </c>
      <c r="M1996" t="str">
        <f t="shared" si="39"/>
        <v/>
      </c>
      <c r="N1996">
        <f>VLOOKUP(A1996,Tbills!$B$4:$C$10000,2,1)</f>
        <v>1.2708791208791457</v>
      </c>
    </row>
    <row r="1997" spans="1:14">
      <c r="A1997" s="1">
        <v>43066</v>
      </c>
      <c r="B1997">
        <f>IFERROR(VLOOKUP($A1997,'BTC-Web'!$A$2:$H$10000,2,0),"")</f>
        <v>9352.7197269999997</v>
      </c>
      <c r="C1997">
        <f>VLOOKUP(A1997,H_SPBTFDUE!$B$2:$C$5828,2,0)</f>
        <v>67.159197254089591</v>
      </c>
      <c r="D1997" s="2">
        <f>D1996*(1-D$1+IF(AND(WEEKDAY($A1997)&lt;&gt;1,WEEKDAY($A1997)&lt;&gt;7),-VLOOKUP($A1997,ETF_OP_Fee!$G$5:$H$14,2,1),0))^($A1997-$A1996)*(1+2*(C1997/C1996-1))+IFERROR(VLOOKUP(A1997,BITXeom!$C$9:$D$100,2,0),0)</f>
        <v>77.700617931765976</v>
      </c>
      <c r="F1997" s="2">
        <f>F1996*(1-F$1+IF(AND(WEEKDAY($A1997)&lt;&gt;1,WEEKDAY($A1997)&lt;&gt;7),-VLOOKUP($A1997,ETF_OP_Fee!$I$5:$J$14,2,1),0))^($A1997-$A1996)*(1+1*(B1997/B1996-1))</f>
        <v>6.3100433887158074</v>
      </c>
      <c r="G1997" s="9" t="str">
        <f>IFERROR(VLOOKUP(A1997,'BITO-IV'!$A$1:$J$10000,4,0),"")</f>
        <v/>
      </c>
      <c r="I1997">
        <f>ROW()</f>
        <v>1997</v>
      </c>
      <c r="J1997" t="str">
        <f t="shared" si="38"/>
        <v/>
      </c>
      <c r="K1997" t="str">
        <f t="shared" si="37"/>
        <v/>
      </c>
      <c r="M1997" t="str">
        <f t="shared" si="39"/>
        <v/>
      </c>
      <c r="N1997">
        <f>VLOOKUP(A1997,Tbills!$B$4:$C$10000,2,1)</f>
        <v>1.2849982417582619</v>
      </c>
    </row>
    <row r="1998" spans="1:14">
      <c r="A1998" s="1">
        <v>43067</v>
      </c>
      <c r="B1998">
        <f>IFERROR(VLOOKUP($A1998,'BTC-Web'!$A$2:$H$10000,2,0),"")</f>
        <v>9823.4296880000002</v>
      </c>
      <c r="C1998">
        <f>VLOOKUP(A1998,H_SPBTFDUE!$B$2:$C$5828,2,0)</f>
        <v>68.796558005088656</v>
      </c>
      <c r="D1998" s="2">
        <f>D1997*(1-D$1+IF(AND(WEEKDAY($A1998)&lt;&gt;1,WEEKDAY($A1998)&lt;&gt;7),-VLOOKUP($A1998,ETF_OP_Fee!$G$5:$H$14,2,1),0))^($A1998-$A1997)*(1+2*(C1998/C1997-1))+IFERROR(VLOOKUP(A1998,BITXeom!$C$9:$D$100,2,0),0)</f>
        <v>81.479633490518012</v>
      </c>
      <c r="F1998" s="2">
        <f>F1997*(1-F$1+IF(AND(WEEKDAY($A1998)&lt;&gt;1,WEEKDAY($A1998)&lt;&gt;7),-VLOOKUP($A1998,ETF_OP_Fee!$I$5:$J$14,2,1),0))^($A1998-$A1997)*(1+1*(B1998/B1997-1))</f>
        <v>6.6274469913951899</v>
      </c>
      <c r="G1998" s="9" t="str">
        <f>IFERROR(VLOOKUP(A1998,'BITO-IV'!$A$1:$J$10000,4,0),"")</f>
        <v/>
      </c>
      <c r="I1998">
        <f>ROW()</f>
        <v>1998</v>
      </c>
      <c r="J1998" t="str">
        <f t="shared" si="38"/>
        <v/>
      </c>
      <c r="K1998" t="str">
        <f t="shared" si="37"/>
        <v/>
      </c>
      <c r="M1998" t="str">
        <f t="shared" si="39"/>
        <v/>
      </c>
      <c r="N1998">
        <f>VLOOKUP(A1998,Tbills!$B$4:$C$10000,2,1)</f>
        <v>1.2849982417582619</v>
      </c>
    </row>
    <row r="1999" spans="1:14">
      <c r="A1999" s="1">
        <v>43068</v>
      </c>
      <c r="B1999">
        <f>IFERROR(VLOOKUP($A1999,'BTC-Web'!$A$2:$H$10000,2,0),"")</f>
        <v>10077.400390999999</v>
      </c>
      <c r="C1999">
        <f>VLOOKUP(A1999,H_SPBTFDUE!$B$2:$C$5828,2,0)</f>
        <v>67.625018065707479</v>
      </c>
      <c r="D1999" s="2">
        <f>D1998*(1-D$1+IF(AND(WEEKDAY($A1999)&lt;&gt;1,WEEKDAY($A1999)&lt;&gt;7),-VLOOKUP($A1999,ETF_OP_Fee!$G$5:$H$14,2,1),0))^($A1999-$A1998)*(1+2*(C1999/C1998-1))+IFERROR(VLOOKUP(A1999,BITXeom!$C$9:$D$100,2,0),0)</f>
        <v>78.695212328181441</v>
      </c>
      <c r="F1999" s="2">
        <f>F1998*(1-F$1+IF(AND(WEEKDAY($A1999)&lt;&gt;1,WEEKDAY($A1999)&lt;&gt;7),-VLOOKUP($A1999,ETF_OP_Fee!$I$5:$J$14,2,1),0))^($A1999-$A1998)*(1+1*(B1999/B1998-1))</f>
        <v>6.79861318505173</v>
      </c>
      <c r="G1999" s="9" t="str">
        <f>IFERROR(VLOOKUP(A1999,'BITO-IV'!$A$1:$J$10000,4,0),"")</f>
        <v/>
      </c>
      <c r="I1999">
        <f>ROW()</f>
        <v>1999</v>
      </c>
      <c r="J1999" t="str">
        <f t="shared" si="38"/>
        <v/>
      </c>
      <c r="K1999" t="str">
        <f t="shared" si="37"/>
        <v/>
      </c>
      <c r="M1999" t="str">
        <f t="shared" si="39"/>
        <v/>
      </c>
      <c r="N1999">
        <f>VLOOKUP(A1999,Tbills!$B$4:$C$10000,2,1)</f>
        <v>1.2849982417582619</v>
      </c>
    </row>
    <row r="2000" spans="1:14">
      <c r="A2000" s="1">
        <v>43069</v>
      </c>
      <c r="B2000">
        <f>IFERROR(VLOOKUP($A2000,'BTC-Web'!$A$2:$H$10000,2,0),"")</f>
        <v>9906.7900389999995</v>
      </c>
      <c r="C2000">
        <f>VLOOKUP(A2000,H_SPBTFDUE!$B$2:$C$5828,2,0)</f>
        <v>69.976877414226195</v>
      </c>
      <c r="D2000" s="2">
        <f>D1999*(1-D$1+IF(AND(WEEKDAY($A2000)&lt;&gt;1,WEEKDAY($A2000)&lt;&gt;7),-VLOOKUP($A2000,ETF_OP_Fee!$G$5:$H$14,2,1),0))^($A2000-$A1999)*(1+2*(C2000/C1999-1))+IFERROR(VLOOKUP(A2000,BITXeom!$C$9:$D$100,2,0),0)</f>
        <v>84.158897210239743</v>
      </c>
      <c r="F2000" s="2">
        <f>F1999*(1-F$1+IF(AND(WEEKDAY($A2000)&lt;&gt;1,WEEKDAY($A2000)&lt;&gt;7),-VLOOKUP($A2000,ETF_OP_Fee!$I$5:$J$14,2,1),0))^($A2000-$A1999)*(1+1*(B2000/B1999-1))</f>
        <v>6.6833387340940176</v>
      </c>
      <c r="G2000" s="9" t="str">
        <f>IFERROR(VLOOKUP(A2000,'BITO-IV'!$A$1:$J$10000,4,0),"")</f>
        <v/>
      </c>
      <c r="I2000">
        <f>ROW()</f>
        <v>2000</v>
      </c>
      <c r="J2000" t="str">
        <f t="shared" si="38"/>
        <v/>
      </c>
      <c r="K2000" t="str">
        <f t="shared" si="37"/>
        <v/>
      </c>
      <c r="M2000" t="str">
        <f t="shared" si="39"/>
        <v/>
      </c>
      <c r="N2000">
        <f>VLOOKUP(A2000,Tbills!$B$4:$C$10000,2,1)</f>
        <v>1.2849982417582619</v>
      </c>
    </row>
    <row r="2001" spans="1:14">
      <c r="A2001" s="1">
        <v>43070</v>
      </c>
      <c r="B2001">
        <f>IFERROR(VLOOKUP($A2001,'BTC-Web'!$A$2:$H$10000,2,0),"")</f>
        <v>10198.599609000001</v>
      </c>
      <c r="C2001">
        <f>VLOOKUP(A2001,H_SPBTFDUE!$B$2:$C$5828,2,0)</f>
        <v>75.042970150224662</v>
      </c>
      <c r="D2001" s="2">
        <f>D2000*(1-D$1+IF(AND(WEEKDAY($A2001)&lt;&gt;1,WEEKDAY($A2001)&lt;&gt;7),-VLOOKUP($A2001,ETF_OP_Fee!$G$5:$H$14,2,1),0))^($A2001-$A2000)*(1+2*(C2001/C2000-1))+IFERROR(VLOOKUP(A2001,BITXeom!$C$9:$D$100,2,0),0)</f>
        <v>96.333062471188754</v>
      </c>
      <c r="F2001" s="2">
        <f>F2000*(1-F$1+IF(AND(WEEKDAY($A2001)&lt;&gt;1,WEEKDAY($A2001)&lt;&gt;7),-VLOOKUP($A2001,ETF_OP_Fee!$I$5:$J$14,2,1),0))^($A2001-$A2000)*(1+1*(B2001/B2000-1))</f>
        <v>6.8800208227405504</v>
      </c>
      <c r="G2001" s="9" t="str">
        <f>IFERROR(VLOOKUP(A2001,'BITO-IV'!$A$1:$J$10000,4,0),"")</f>
        <v/>
      </c>
      <c r="I2001">
        <f>ROW()</f>
        <v>2001</v>
      </c>
      <c r="J2001" t="str">
        <f t="shared" si="38"/>
        <v/>
      </c>
      <c r="K2001" t="str">
        <f t="shared" si="37"/>
        <v/>
      </c>
      <c r="M2001" t="str">
        <f t="shared" si="39"/>
        <v/>
      </c>
      <c r="N2001">
        <f>VLOOKUP(A2001,Tbills!$B$4:$C$10000,2,1)</f>
        <v>1.2849982417582619</v>
      </c>
    </row>
    <row r="2002" spans="1:14">
      <c r="A2002" s="1">
        <v>43073</v>
      </c>
      <c r="B2002">
        <f>IFERROR(VLOOKUP($A2002,'BTC-Web'!$A$2:$H$10000,2,0),"")</f>
        <v>11315.400390999999</v>
      </c>
      <c r="C2002">
        <f>VLOOKUP(A2002,H_SPBTFDUE!$B$2:$C$5828,2,0)</f>
        <v>79.695023108747435</v>
      </c>
      <c r="D2002" s="2">
        <f>D2001*(1-D$1+IF(AND(WEEKDAY($A2002)&lt;&gt;1,WEEKDAY($A2002)&lt;&gt;7),-VLOOKUP($A2002,ETF_OP_Fee!$G$5:$H$14,2,1),0))^($A2002-$A2001)*(1+2*(C2002/C2001-1))+IFERROR(VLOOKUP(A2002,BITXeom!$C$9:$D$100,2,0),0)</f>
        <v>108.23808499173217</v>
      </c>
      <c r="F2002" s="2">
        <f>F2001*(1-F$1+IF(AND(WEEKDAY($A2002)&lt;&gt;1,WEEKDAY($A2002)&lt;&gt;7),-VLOOKUP($A2002,ETF_OP_Fee!$I$5:$J$14,2,1),0))^($A2002-$A2001)*(1+1*(B2002/B2001-1))</f>
        <v>7.6328235970508214</v>
      </c>
      <c r="G2002" s="9" t="str">
        <f>IFERROR(VLOOKUP(A2002,'BITO-IV'!$A$1:$J$10000,4,0),"")</f>
        <v/>
      </c>
      <c r="I2002">
        <f>ROW()</f>
        <v>2002</v>
      </c>
      <c r="J2002" t="str">
        <f t="shared" si="38"/>
        <v/>
      </c>
      <c r="K2002" t="str">
        <f t="shared" si="37"/>
        <v/>
      </c>
      <c r="M2002" t="str">
        <f t="shared" si="39"/>
        <v/>
      </c>
      <c r="N2002">
        <f>VLOOKUP(A2002,Tbills!$B$4:$C$10000,2,1)</f>
        <v>1.2899986813186695</v>
      </c>
    </row>
    <row r="2003" spans="1:14">
      <c r="A2003" s="1">
        <v>43074</v>
      </c>
      <c r="B2003">
        <f>IFERROR(VLOOKUP($A2003,'BTC-Web'!$A$2:$H$10000,2,0),"")</f>
        <v>11685.700194999999</v>
      </c>
      <c r="C2003">
        <f>VLOOKUP(A2003,H_SPBTFDUE!$B$2:$C$5828,2,0)</f>
        <v>81.460373934049429</v>
      </c>
      <c r="D2003" s="2">
        <f>D2002*(1-D$1+IF(AND(WEEKDAY($A2003)&lt;&gt;1,WEEKDAY($A2003)&lt;&gt;7),-VLOOKUP($A2003,ETF_OP_Fee!$G$5:$H$14,2,1),0))^($A2003-$A2002)*(1+2*(C2003/C2002-1))+IFERROR(VLOOKUP(A2003,BITXeom!$C$9:$D$100,2,0),0)</f>
        <v>113.01984916343486</v>
      </c>
      <c r="F2003" s="2">
        <f>F2002*(1-F$1+IF(AND(WEEKDAY($A2003)&lt;&gt;1,WEEKDAY($A2003)&lt;&gt;7),-VLOOKUP($A2003,ETF_OP_Fee!$I$5:$J$14,2,1),0))^($A2003-$A2002)*(1+1*(B2003/B2002-1))</f>
        <v>7.8824048291397926</v>
      </c>
      <c r="G2003" s="9" t="str">
        <f>IFERROR(VLOOKUP(A2003,'BITO-IV'!$A$1:$J$10000,4,0),"")</f>
        <v/>
      </c>
      <c r="I2003">
        <f>ROW()</f>
        <v>2003</v>
      </c>
      <c r="J2003" t="str">
        <f t="shared" si="38"/>
        <v/>
      </c>
      <c r="K2003" t="str">
        <f t="shared" si="37"/>
        <v/>
      </c>
      <c r="M2003" t="str">
        <f t="shared" si="39"/>
        <v/>
      </c>
      <c r="N2003">
        <f>VLOOKUP(A2003,Tbills!$B$4:$C$10000,2,1)</f>
        <v>1.2899986813186695</v>
      </c>
    </row>
    <row r="2004" spans="1:14">
      <c r="A2004" s="1">
        <v>43075</v>
      </c>
      <c r="B2004">
        <f>IFERROR(VLOOKUP($A2004,'BTC-Web'!$A$2:$H$10000,2,0),"")</f>
        <v>11923.400390999999</v>
      </c>
      <c r="C2004">
        <f>VLOOKUP(A2004,H_SPBTFDUE!$B$2:$C$5828,2,0)</f>
        <v>97.685142044461656</v>
      </c>
      <c r="D2004" s="2">
        <f>D2003*(1-D$1+IF(AND(WEEKDAY($A2004)&lt;&gt;1,WEEKDAY($A2004)&lt;&gt;7),-VLOOKUP($A2004,ETF_OP_Fee!$G$5:$H$14,2,1),0))^($A2004-$A2003)*(1+2*(C2004/C2003-1))+IFERROR(VLOOKUP(A2004,BITXeom!$C$9:$D$100,2,0),0)</f>
        <v>158.02218838423909</v>
      </c>
      <c r="F2004" s="2">
        <f>F2003*(1-F$1+IF(AND(WEEKDAY($A2004)&lt;&gt;1,WEEKDAY($A2004)&lt;&gt;7),-VLOOKUP($A2004,ETF_OP_Fee!$I$5:$J$14,2,1),0))^($A2004-$A2003)*(1+1*(B2004/B2003-1))</f>
        <v>8.0425324171225618</v>
      </c>
      <c r="G2004" s="9" t="str">
        <f>IFERROR(VLOOKUP(A2004,'BITO-IV'!$A$1:$J$10000,4,0),"")</f>
        <v/>
      </c>
      <c r="I2004">
        <f>ROW()</f>
        <v>2004</v>
      </c>
      <c r="J2004" t="str">
        <f t="shared" si="38"/>
        <v/>
      </c>
      <c r="K2004" t="str">
        <f t="shared" si="37"/>
        <v/>
      </c>
      <c r="M2004" t="str">
        <f t="shared" si="39"/>
        <v/>
      </c>
      <c r="N2004">
        <f>VLOOKUP(A2004,Tbills!$B$4:$C$10000,2,1)</f>
        <v>1.2899986813186695</v>
      </c>
    </row>
    <row r="2005" spans="1:14">
      <c r="A2005" s="1">
        <v>43076</v>
      </c>
      <c r="B2005">
        <f>IFERROR(VLOOKUP($A2005,'BTC-Web'!$A$2:$H$10000,2,0),"")</f>
        <v>14266.099609000001</v>
      </c>
      <c r="C2005">
        <f>VLOOKUP(A2005,H_SPBTFDUE!$B$2:$C$5828,2,0)</f>
        <v>122.3371701495477</v>
      </c>
      <c r="D2005" s="2">
        <f>D2004*(1-D$1+IF(AND(WEEKDAY($A2005)&lt;&gt;1,WEEKDAY($A2005)&lt;&gt;7),-VLOOKUP($A2005,ETF_OP_Fee!$G$5:$H$14,2,1),0))^($A2005-$A2004)*(1+2*(C2005/C2004-1))+IFERROR(VLOOKUP(A2005,BITXeom!$C$9:$D$100,2,0),0)</f>
        <v>237.75147453886945</v>
      </c>
      <c r="F2005" s="2">
        <f>F2004*(1-F$1+IF(AND(WEEKDAY($A2005)&lt;&gt;1,WEEKDAY($A2005)&lt;&gt;7),-VLOOKUP($A2005,ETF_OP_Fee!$I$5:$J$14,2,1),0))^($A2005-$A2004)*(1+1*(B2005/B2004-1))</f>
        <v>9.6224716557921823</v>
      </c>
      <c r="G2005" s="9" t="str">
        <f>IFERROR(VLOOKUP(A2005,'BITO-IV'!$A$1:$J$10000,4,0),"")</f>
        <v/>
      </c>
      <c r="I2005">
        <f>ROW()</f>
        <v>2005</v>
      </c>
      <c r="J2005" t="str">
        <f t="shared" si="38"/>
        <v/>
      </c>
      <c r="K2005" t="str">
        <f t="shared" si="37"/>
        <v/>
      </c>
      <c r="M2005" t="str">
        <f t="shared" si="39"/>
        <v/>
      </c>
      <c r="N2005">
        <f>VLOOKUP(A2005,Tbills!$B$4:$C$10000,2,1)</f>
        <v>1.2899986813186695</v>
      </c>
    </row>
    <row r="2006" spans="1:14">
      <c r="A2006" s="1">
        <v>43077</v>
      </c>
      <c r="B2006">
        <f>IFERROR(VLOOKUP($A2006,'BTC-Web'!$A$2:$H$10000,2,0),"")</f>
        <v>17802.900390999999</v>
      </c>
      <c r="C2006">
        <f>VLOOKUP(A2006,H_SPBTFDUE!$B$2:$C$5828,2,0)</f>
        <v>113.23171143566414</v>
      </c>
      <c r="D2006" s="2">
        <f>D2005*(1-D$1+IF(AND(WEEKDAY($A2006)&lt;&gt;1,WEEKDAY($A2006)&lt;&gt;7),-VLOOKUP($A2006,ETF_OP_Fee!$G$5:$H$14,2,1),0))^($A2006-$A2005)*(1+2*(C2006/C2005-1))+IFERROR(VLOOKUP(A2006,BITXeom!$C$9:$D$100,2,0),0)</f>
        <v>202.33604962149903</v>
      </c>
      <c r="F2006" s="2">
        <f>F2005*(1-F$1+IF(AND(WEEKDAY($A2006)&lt;&gt;1,WEEKDAY($A2006)&lt;&gt;7),-VLOOKUP($A2006,ETF_OP_Fee!$I$5:$J$14,2,1),0))^($A2006-$A2005)*(1+1*(B2006/B2005-1))</f>
        <v>12.007728138694455</v>
      </c>
      <c r="G2006" s="9" t="str">
        <f>IFERROR(VLOOKUP(A2006,'BITO-IV'!$A$1:$J$10000,4,0),"")</f>
        <v/>
      </c>
      <c r="I2006">
        <f>ROW()</f>
        <v>2006</v>
      </c>
      <c r="J2006" t="str">
        <f t="shared" si="38"/>
        <v/>
      </c>
      <c r="K2006" t="str">
        <f t="shared" si="37"/>
        <v/>
      </c>
      <c r="M2006" t="str">
        <f t="shared" si="39"/>
        <v/>
      </c>
      <c r="N2006">
        <f>VLOOKUP(A2006,Tbills!$B$4:$C$10000,2,1)</f>
        <v>1.2899986813186695</v>
      </c>
    </row>
    <row r="2007" spans="1:14">
      <c r="A2007" s="1">
        <v>43080</v>
      </c>
      <c r="B2007">
        <f>IFERROR(VLOOKUP($A2007,'BTC-Web'!$A$2:$H$10000,2,0),"")</f>
        <v>15427.400390999999</v>
      </c>
      <c r="C2007">
        <f>VLOOKUP(A2007,H_SPBTFDUE!$B$2:$C$5828,2,0)</f>
        <v>115.7300375687169</v>
      </c>
      <c r="D2007" s="2">
        <f>D2006*(1-D$1+IF(AND(WEEKDAY($A2007)&lt;&gt;1,WEEKDAY($A2007)&lt;&gt;7),-VLOOKUP($A2007,ETF_OP_Fee!$G$5:$H$14,2,1),0))^($A2007-$A2006)*(1+2*(C2007/C2006-1))+IFERROR(VLOOKUP(A2007,BITXeom!$C$9:$D$100,2,0),0)</f>
        <v>211.18914389347452</v>
      </c>
      <c r="F2007" s="2">
        <f>F2006*(1-F$1+IF(AND(WEEKDAY($A2007)&lt;&gt;1,WEEKDAY($A2007)&lt;&gt;7),-VLOOKUP($A2007,ETF_OP_Fee!$I$5:$J$14,2,1),0))^($A2007-$A2006)*(1+1*(B2007/B2006-1))</f>
        <v>10.404684715297408</v>
      </c>
      <c r="G2007" s="9" t="str">
        <f>IFERROR(VLOOKUP(A2007,'BITO-IV'!$A$1:$J$10000,4,0),"")</f>
        <v/>
      </c>
      <c r="I2007">
        <f>ROW()</f>
        <v>2007</v>
      </c>
      <c r="J2007" t="str">
        <f t="shared" si="38"/>
        <v/>
      </c>
      <c r="K2007" t="str">
        <f t="shared" si="37"/>
        <v/>
      </c>
      <c r="M2007" t="str">
        <f t="shared" si="39"/>
        <v/>
      </c>
      <c r="N2007">
        <f>VLOOKUP(A2007,Tbills!$B$4:$C$10000,2,1)</f>
        <v>1.3200013186813404</v>
      </c>
    </row>
    <row r="2008" spans="1:14">
      <c r="A2008" s="1">
        <v>43081</v>
      </c>
      <c r="B2008">
        <f>IFERROR(VLOOKUP($A2008,'BTC-Web'!$A$2:$H$10000,2,0),"")</f>
        <v>16919.800781000002</v>
      </c>
      <c r="C2008">
        <f>VLOOKUP(A2008,H_SPBTFDUE!$B$2:$C$5828,2,0)</f>
        <v>118.98765076595129</v>
      </c>
      <c r="D2008" s="2">
        <f>D2007*(1-D$1+IF(AND(WEEKDAY($A2008)&lt;&gt;1,WEEKDAY($A2008)&lt;&gt;7),-VLOOKUP($A2008,ETF_OP_Fee!$G$5:$H$14,2,1),0))^($A2008-$A2007)*(1+2*(C2008/C2007-1))+IFERROR(VLOOKUP(A2008,BITXeom!$C$9:$D$100,2,0),0)</f>
        <v>223.05182283138873</v>
      </c>
      <c r="F2008" s="2">
        <f>F2007*(1-F$1+IF(AND(WEEKDAY($A2008)&lt;&gt;1,WEEKDAY($A2008)&lt;&gt;7),-VLOOKUP($A2008,ETF_OP_Fee!$I$5:$J$14,2,1),0))^($A2008-$A2007)*(1+1*(B2008/B2007-1))</f>
        <v>11.410905668623419</v>
      </c>
      <c r="G2008" s="9" t="str">
        <f>IFERROR(VLOOKUP(A2008,'BITO-IV'!$A$1:$J$10000,4,0),"")</f>
        <v/>
      </c>
      <c r="I2008">
        <f>ROW()</f>
        <v>2008</v>
      </c>
      <c r="J2008" t="str">
        <f t="shared" si="38"/>
        <v/>
      </c>
      <c r="K2008" t="str">
        <f t="shared" si="37"/>
        <v/>
      </c>
      <c r="M2008" t="str">
        <f t="shared" si="39"/>
        <v/>
      </c>
      <c r="N2008">
        <f>VLOOKUP(A2008,Tbills!$B$4:$C$10000,2,1)</f>
        <v>1.3200013186813404</v>
      </c>
    </row>
    <row r="2009" spans="1:14">
      <c r="A2009" s="1">
        <v>43082</v>
      </c>
      <c r="B2009">
        <f>IFERROR(VLOOKUP($A2009,'BTC-Web'!$A$2:$H$10000,2,0),"")</f>
        <v>17500</v>
      </c>
      <c r="C2009">
        <f>VLOOKUP(A2009,H_SPBTFDUE!$B$2:$C$5828,2,0)</f>
        <v>112.09308671829099</v>
      </c>
      <c r="D2009" s="2">
        <f>D2008*(1-D$1+IF(AND(WEEKDAY($A2009)&lt;&gt;1,WEEKDAY($A2009)&lt;&gt;7),-VLOOKUP($A2009,ETF_OP_Fee!$G$5:$H$14,2,1),0))^($A2009-$A2008)*(1+2*(C2009/C2008-1))+IFERROR(VLOOKUP(A2009,BITXeom!$C$9:$D$100,2,0),0)</f>
        <v>197.17950232001076</v>
      </c>
      <c r="F2009" s="2">
        <f>F2008*(1-F$1+IF(AND(WEEKDAY($A2009)&lt;&gt;1,WEEKDAY($A2009)&lt;&gt;7),-VLOOKUP($A2009,ETF_OP_Fee!$I$5:$J$14,2,1),0))^($A2009-$A2008)*(1+1*(B2009/B2008-1))</f>
        <v>11.801891426055343</v>
      </c>
      <c r="G2009" s="9" t="str">
        <f>IFERROR(VLOOKUP(A2009,'BITO-IV'!$A$1:$J$10000,4,0),"")</f>
        <v/>
      </c>
      <c r="I2009">
        <f>ROW()</f>
        <v>2009</v>
      </c>
      <c r="J2009" t="str">
        <f t="shared" si="38"/>
        <v/>
      </c>
      <c r="K2009" t="str">
        <f t="shared" si="37"/>
        <v/>
      </c>
      <c r="M2009" t="str">
        <f t="shared" si="39"/>
        <v/>
      </c>
      <c r="N2009">
        <f>VLOOKUP(A2009,Tbills!$B$4:$C$10000,2,1)</f>
        <v>1.3200013186813404</v>
      </c>
    </row>
    <row r="2010" spans="1:14">
      <c r="A2010" s="1">
        <v>43083</v>
      </c>
      <c r="B2010">
        <f>IFERROR(VLOOKUP($A2010,'BTC-Web'!$A$2:$H$10000,2,0),"")</f>
        <v>16384.599609000001</v>
      </c>
      <c r="C2010">
        <f>VLOOKUP(A2010,H_SPBTFDUE!$B$2:$C$5828,2,0)</f>
        <v>113.14516007134281</v>
      </c>
      <c r="D2010" s="2">
        <f>D2009*(1-D$1+IF(AND(WEEKDAY($A2010)&lt;&gt;1,WEEKDAY($A2010)&lt;&gt;7),-VLOOKUP($A2010,ETF_OP_Fee!$G$5:$H$14,2,1),0))^($A2010-$A2009)*(1+2*(C2010/C2009-1))+IFERROR(VLOOKUP(A2010,BITXeom!$C$9:$D$100,2,0),0)</f>
        <v>200.85690150100908</v>
      </c>
      <c r="F2010" s="2">
        <f>F2009*(1-F$1+IF(AND(WEEKDAY($A2010)&lt;&gt;1,WEEKDAY($A2010)&lt;&gt;7),-VLOOKUP($A2010,ETF_OP_Fee!$I$5:$J$14,2,1),0))^($A2010-$A2009)*(1+1*(B2010/B2009-1))</f>
        <v>11.049384728349255</v>
      </c>
      <c r="G2010" s="9" t="str">
        <f>IFERROR(VLOOKUP(A2010,'BITO-IV'!$A$1:$J$10000,4,0),"")</f>
        <v/>
      </c>
      <c r="I2010">
        <f>ROW()</f>
        <v>2010</v>
      </c>
      <c r="J2010" t="str">
        <f t="shared" si="38"/>
        <v/>
      </c>
      <c r="K2010" t="str">
        <f t="shared" si="37"/>
        <v/>
      </c>
      <c r="M2010" t="str">
        <f t="shared" si="39"/>
        <v/>
      </c>
      <c r="N2010">
        <f>VLOOKUP(A2010,Tbills!$B$4:$C$10000,2,1)</f>
        <v>1.3200013186813404</v>
      </c>
    </row>
    <row r="2011" spans="1:14">
      <c r="A2011" s="1">
        <v>43084</v>
      </c>
      <c r="B2011">
        <f>IFERROR(VLOOKUP($A2011,'BTC-Web'!$A$2:$H$10000,2,0),"")</f>
        <v>16601.300781000002</v>
      </c>
      <c r="C2011">
        <f>VLOOKUP(A2011,H_SPBTFDUE!$B$2:$C$5828,2,0)</f>
        <v>120.93967001807958</v>
      </c>
      <c r="D2011" s="2">
        <f>D2010*(1-D$1+IF(AND(WEEKDAY($A2011)&lt;&gt;1,WEEKDAY($A2011)&lt;&gt;7),-VLOOKUP($A2011,ETF_OP_Fee!$G$5:$H$14,2,1),0))^($A2011-$A2010)*(1+2*(C2011/C2010-1))+IFERROR(VLOOKUP(A2011,BITXeom!$C$9:$D$100,2,0),0)</f>
        <v>228.5035160437657</v>
      </c>
      <c r="F2011" s="2">
        <f>F2010*(1-F$1+IF(AND(WEEKDAY($A2011)&lt;&gt;1,WEEKDAY($A2011)&lt;&gt;7),-VLOOKUP($A2011,ETF_OP_Fee!$I$5:$J$14,2,1),0))^($A2011-$A2010)*(1+1*(B2011/B2010-1))</f>
        <v>11.195231460268406</v>
      </c>
      <c r="G2011" s="9" t="str">
        <f>IFERROR(VLOOKUP(A2011,'BITO-IV'!$A$1:$J$10000,4,0),"")</f>
        <v/>
      </c>
      <c r="I2011">
        <f>ROW()</f>
        <v>2011</v>
      </c>
      <c r="J2011" t="str">
        <f t="shared" si="38"/>
        <v/>
      </c>
      <c r="K2011" t="str">
        <f t="shared" si="37"/>
        <v/>
      </c>
      <c r="M2011" t="str">
        <f t="shared" si="39"/>
        <v/>
      </c>
      <c r="N2011">
        <f>VLOOKUP(A2011,Tbills!$B$4:$C$10000,2,1)</f>
        <v>1.3200013186813404</v>
      </c>
    </row>
    <row r="2012" spans="1:14">
      <c r="A2012" s="1">
        <v>43087</v>
      </c>
      <c r="B2012">
        <f>IFERROR(VLOOKUP($A2012,'BTC-Web'!$A$2:$H$10000,2,0),"")</f>
        <v>19106.400390999999</v>
      </c>
      <c r="C2012">
        <f>VLOOKUP(A2012,H_SPBTFDUE!$B$2:$C$5828,2,0)</f>
        <v>130.53838978790998</v>
      </c>
      <c r="D2012" s="2">
        <f>D2011*(1-D$1+IF(AND(WEEKDAY($A2012)&lt;&gt;1,WEEKDAY($A2012)&lt;&gt;7),-VLOOKUP($A2012,ETF_OP_Fee!$G$5:$H$14,2,1),0))^($A2012-$A2011)*(1+2*(C2012/C2011-1))+IFERROR(VLOOKUP(A2012,BITXeom!$C$9:$D$100,2,0),0)</f>
        <v>264.68051983005915</v>
      </c>
      <c r="F2012" s="2">
        <f>F2011*(1-F$1+IF(AND(WEEKDAY($A2012)&lt;&gt;1,WEEKDAY($A2012)&lt;&gt;7),-VLOOKUP($A2012,ETF_OP_Fee!$I$5:$J$14,2,1),0))^($A2012-$A2011)*(1+1*(B2012/B2011-1))</f>
        <v>12.883561124535314</v>
      </c>
      <c r="G2012" s="9" t="str">
        <f>IFERROR(VLOOKUP(A2012,'BITO-IV'!$A$1:$J$10000,4,0),"")</f>
        <v/>
      </c>
      <c r="I2012">
        <f>ROW()</f>
        <v>2012</v>
      </c>
      <c r="J2012" t="str">
        <f t="shared" si="38"/>
        <v/>
      </c>
      <c r="K2012" t="str">
        <f t="shared" si="37"/>
        <v/>
      </c>
      <c r="M2012" t="str">
        <f t="shared" si="39"/>
        <v/>
      </c>
      <c r="N2012">
        <f>VLOOKUP(A2012,Tbills!$B$4:$C$10000,2,1)</f>
        <v>1.3550004395604167</v>
      </c>
    </row>
    <row r="2013" spans="1:14">
      <c r="A2013" s="1">
        <v>43088</v>
      </c>
      <c r="B2013">
        <f>IFERROR(VLOOKUP($A2013,'BTC-Web'!$A$2:$H$10000,2,0),"")</f>
        <v>19118.300781000002</v>
      </c>
      <c r="C2013">
        <f>VLOOKUP(A2013,H_SPBTFDUE!$B$2:$C$5828,2,0)</f>
        <v>121.38977027334585</v>
      </c>
      <c r="D2013" s="2">
        <f>D2012*(1-D$1+IF(AND(WEEKDAY($A2013)&lt;&gt;1,WEEKDAY($A2013)&lt;&gt;7),-VLOOKUP($A2013,ETF_OP_Fee!$G$5:$H$14,2,1),0))^($A2013-$A2012)*(1+2*(C2013/C2012-1))+IFERROR(VLOOKUP(A2013,BITXeom!$C$9:$D$100,2,0),0)</f>
        <v>227.55379187269685</v>
      </c>
      <c r="F2013" s="2">
        <f>F2012*(1-F$1+IF(AND(WEEKDAY($A2013)&lt;&gt;1,WEEKDAY($A2013)&lt;&gt;7),-VLOOKUP($A2013,ETF_OP_Fee!$I$5:$J$14,2,1),0))^($A2013-$A2012)*(1+1*(B2013/B2012-1))</f>
        <v>12.891250094931705</v>
      </c>
      <c r="G2013" s="9" t="str">
        <f>IFERROR(VLOOKUP(A2013,'BITO-IV'!$A$1:$J$10000,4,0),"")</f>
        <v/>
      </c>
      <c r="I2013">
        <f>ROW()</f>
        <v>2013</v>
      </c>
      <c r="J2013" t="str">
        <f t="shared" si="38"/>
        <v/>
      </c>
      <c r="K2013" t="str">
        <f t="shared" si="37"/>
        <v/>
      </c>
      <c r="M2013" t="str">
        <f t="shared" si="39"/>
        <v/>
      </c>
      <c r="N2013">
        <f>VLOOKUP(A2013,Tbills!$B$4:$C$10000,2,1)</f>
        <v>1.3550004395604167</v>
      </c>
    </row>
    <row r="2014" spans="1:14">
      <c r="A2014" s="1">
        <v>43089</v>
      </c>
      <c r="B2014">
        <f>IFERROR(VLOOKUP($A2014,'BTC-Web'!$A$2:$H$10000,2,0),"")</f>
        <v>17760.300781000002</v>
      </c>
      <c r="C2014">
        <f>VLOOKUP(A2014,H_SPBTFDUE!$B$2:$C$5828,2,0)</f>
        <v>113.50925272158331</v>
      </c>
      <c r="D2014" s="2">
        <f>D2013*(1-D$1+IF(AND(WEEKDAY($A2014)&lt;&gt;1,WEEKDAY($A2014)&lt;&gt;7),-VLOOKUP($A2014,ETF_OP_Fee!$G$5:$H$14,2,1),0))^($A2014-$A2013)*(1+2*(C2014/C2013-1))+IFERROR(VLOOKUP(A2014,BITXeom!$C$9:$D$100,2,0),0)</f>
        <v>197.9850079127888</v>
      </c>
      <c r="F2014" s="2">
        <f>F2013*(1-F$1+IF(AND(WEEKDAY($A2014)&lt;&gt;1,WEEKDAY($A2014)&lt;&gt;7),-VLOOKUP($A2014,ETF_OP_Fee!$I$5:$J$14,2,1),0))^($A2014-$A2013)*(1+1*(B2014/B2013-1))</f>
        <v>11.975254637665483</v>
      </c>
      <c r="G2014" s="9" t="str">
        <f>IFERROR(VLOOKUP(A2014,'BITO-IV'!$A$1:$J$10000,4,0),"")</f>
        <v/>
      </c>
      <c r="I2014">
        <f>ROW()</f>
        <v>2014</v>
      </c>
      <c r="J2014" t="str">
        <f t="shared" si="38"/>
        <v/>
      </c>
      <c r="K2014" t="str">
        <f t="shared" si="37"/>
        <v/>
      </c>
      <c r="M2014" t="str">
        <f t="shared" si="39"/>
        <v/>
      </c>
      <c r="N2014">
        <f>VLOOKUP(A2014,Tbills!$B$4:$C$10000,2,1)</f>
        <v>1.3550004395604167</v>
      </c>
    </row>
    <row r="2015" spans="1:14">
      <c r="A2015" s="1">
        <v>43090</v>
      </c>
      <c r="B2015">
        <f>IFERROR(VLOOKUP($A2015,'BTC-Web'!$A$2:$H$10000,2,0),"")</f>
        <v>16642.400390999999</v>
      </c>
      <c r="C2015">
        <f>VLOOKUP(A2015,H_SPBTFDUE!$B$2:$C$5828,2,0)</f>
        <v>107.88642473382164</v>
      </c>
      <c r="D2015" s="2">
        <f>D2014*(1-D$1+IF(AND(WEEKDAY($A2015)&lt;&gt;1,WEEKDAY($A2015)&lt;&gt;7),-VLOOKUP($A2015,ETF_OP_Fee!$G$5:$H$14,2,1),0))^($A2015-$A2014)*(1+2*(C2015/C2014-1))+IFERROR(VLOOKUP(A2015,BITXeom!$C$9:$D$100,2,0),0)</f>
        <v>178.34886203173681</v>
      </c>
      <c r="F2015" s="2">
        <f>F2014*(1-F$1+IF(AND(WEEKDAY($A2015)&lt;&gt;1,WEEKDAY($A2015)&lt;&gt;7),-VLOOKUP($A2015,ETF_OP_Fee!$I$5:$J$14,2,1),0))^($A2015-$A2014)*(1+1*(B2015/B2014-1))</f>
        <v>11.221194828844109</v>
      </c>
      <c r="G2015" s="9" t="str">
        <f>IFERROR(VLOOKUP(A2015,'BITO-IV'!$A$1:$J$10000,4,0),"")</f>
        <v/>
      </c>
      <c r="I2015">
        <f>ROW()</f>
        <v>2015</v>
      </c>
      <c r="J2015" t="str">
        <f t="shared" si="38"/>
        <v/>
      </c>
      <c r="K2015" t="str">
        <f t="shared" si="37"/>
        <v/>
      </c>
      <c r="M2015" t="str">
        <f t="shared" si="39"/>
        <v/>
      </c>
      <c r="N2015">
        <f>VLOOKUP(A2015,Tbills!$B$4:$C$10000,2,1)</f>
        <v>1.3550004395604167</v>
      </c>
    </row>
    <row r="2016" spans="1:14">
      <c r="A2016" s="1">
        <v>43091</v>
      </c>
      <c r="B2016">
        <f>IFERROR(VLOOKUP($A2016,'BTC-Web'!$A$2:$H$10000,2,0),"")</f>
        <v>15898</v>
      </c>
      <c r="C2016">
        <f>VLOOKUP(A2016,H_SPBTFDUE!$B$2:$C$5828,2,0)</f>
        <v>94.41789493932734</v>
      </c>
      <c r="D2016" s="2">
        <f>D2015*(1-D$1+IF(AND(WEEKDAY($A2016)&lt;&gt;1,WEEKDAY($A2016)&lt;&gt;7),-VLOOKUP($A2016,ETF_OP_Fee!$G$5:$H$14,2,1),0))^($A2016-$A2015)*(1+2*(C2016/C2015-1))+IFERROR(VLOOKUP(A2016,BITXeom!$C$9:$D$100,2,0),0)</f>
        <v>133.80280781704772</v>
      </c>
      <c r="F2016" s="2">
        <f>F2015*(1-F$1+IF(AND(WEEKDAY($A2016)&lt;&gt;1,WEEKDAY($A2016)&lt;&gt;7),-VLOOKUP($A2016,ETF_OP_Fee!$I$5:$J$14,2,1),0))^($A2016-$A2015)*(1+1*(B2016/B2015-1))</f>
        <v>10.719001349076571</v>
      </c>
      <c r="G2016" s="9" t="str">
        <f>IFERROR(VLOOKUP(A2016,'BITO-IV'!$A$1:$J$10000,4,0),"")</f>
        <v/>
      </c>
      <c r="I2016">
        <f>ROW()</f>
        <v>2016</v>
      </c>
      <c r="J2016" t="str">
        <f t="shared" si="38"/>
        <v/>
      </c>
      <c r="K2016" t="str">
        <f t="shared" si="37"/>
        <v/>
      </c>
      <c r="M2016" t="str">
        <f t="shared" si="39"/>
        <v/>
      </c>
      <c r="N2016">
        <f>VLOOKUP(A2016,Tbills!$B$4:$C$10000,2,1)</f>
        <v>1.3550004395604167</v>
      </c>
    </row>
    <row r="2017" spans="1:14">
      <c r="A2017" s="1">
        <v>43095</v>
      </c>
      <c r="B2017">
        <f>IFERROR(VLOOKUP($A2017,'BTC-Web'!$A$2:$H$10000,2,0),"")</f>
        <v>14036.599609000001</v>
      </c>
      <c r="C2017">
        <f>VLOOKUP(A2017,H_SPBTFDUE!$B$2:$C$5828,2,0)</f>
        <v>109.88924853939187</v>
      </c>
      <c r="D2017" s="2">
        <f>D2016*(1-D$1+IF(AND(WEEKDAY($A2017)&lt;&gt;1,WEEKDAY($A2017)&lt;&gt;7),-VLOOKUP($A2017,ETF_OP_Fee!$G$5:$H$14,2,1),0))^($A2017-$A2016)*(1+2*(C2017/C2016-1))+IFERROR(VLOOKUP(A2017,BITXeom!$C$9:$D$100,2,0),0)</f>
        <v>177.56809568595767</v>
      </c>
      <c r="F2017" s="2">
        <f>F2016*(1-F$1+IF(AND(WEEKDAY($A2017)&lt;&gt;1,WEEKDAY($A2017)&lt;&gt;7),-VLOOKUP($A2017,ETF_OP_Fee!$I$5:$J$14,2,1),0))^($A2017-$A2016)*(1+1*(B2017/B2016-1))</f>
        <v>9.4629932445549478</v>
      </c>
      <c r="G2017" s="9" t="str">
        <f>IFERROR(VLOOKUP(A2017,'BITO-IV'!$A$1:$J$10000,4,0),"")</f>
        <v/>
      </c>
      <c r="I2017">
        <f>ROW()</f>
        <v>2017</v>
      </c>
      <c r="J2017" t="str">
        <f t="shared" si="38"/>
        <v/>
      </c>
      <c r="K2017" t="str">
        <f t="shared" si="37"/>
        <v/>
      </c>
      <c r="M2017" t="str">
        <f t="shared" si="39"/>
        <v/>
      </c>
      <c r="N2017">
        <f>VLOOKUP(A2017,Tbills!$B$4:$C$10000,2,1)</f>
        <v>1.4450004395604248</v>
      </c>
    </row>
    <row r="2018" spans="1:14">
      <c r="A2018" s="1">
        <v>43096</v>
      </c>
      <c r="B2018">
        <f>IFERROR(VLOOKUP($A2018,'BTC-Web'!$A$2:$H$10000,2,0),"")</f>
        <v>16163.5</v>
      </c>
      <c r="C2018">
        <f>VLOOKUP(A2018,H_SPBTFDUE!$B$2:$C$5828,2,0)</f>
        <v>108.09370297494732</v>
      </c>
      <c r="D2018" s="2">
        <f>D2017*(1-D$1+IF(AND(WEEKDAY($A2018)&lt;&gt;1,WEEKDAY($A2018)&lt;&gt;7),-VLOOKUP($A2018,ETF_OP_Fee!$G$5:$H$14,2,1),0))^($A2018-$A2017)*(1+2*(C2018/C2017-1))+IFERROR(VLOOKUP(A2018,BITXeom!$C$9:$D$100,2,0),0)</f>
        <v>171.74484430120307</v>
      </c>
      <c r="F2018" s="2">
        <f>F2017*(1-F$1+IF(AND(WEEKDAY($A2018)&lt;&gt;1,WEEKDAY($A2018)&lt;&gt;7),-VLOOKUP($A2018,ETF_OP_Fee!$I$5:$J$14,2,1),0))^($A2018-$A2017)*(1+1*(B2018/B2017-1))</f>
        <v>10.896592803528433</v>
      </c>
      <c r="G2018" s="9" t="str">
        <f>IFERROR(VLOOKUP(A2018,'BITO-IV'!$A$1:$J$10000,4,0),"")</f>
        <v/>
      </c>
      <c r="I2018">
        <f>ROW()</f>
        <v>2018</v>
      </c>
      <c r="J2018" t="str">
        <f t="shared" si="38"/>
        <v/>
      </c>
      <c r="K2018" t="str">
        <f t="shared" si="37"/>
        <v/>
      </c>
      <c r="M2018" t="str">
        <f t="shared" si="39"/>
        <v/>
      </c>
      <c r="N2018">
        <f>VLOOKUP(A2018,Tbills!$B$4:$C$10000,2,1)</f>
        <v>1.4450004395604248</v>
      </c>
    </row>
    <row r="2019" spans="1:14">
      <c r="A2019" s="1">
        <v>43097</v>
      </c>
      <c r="B2019">
        <f>IFERROR(VLOOKUP($A2019,'BTC-Web'!$A$2:$H$10000,2,0),"")</f>
        <v>15864.099609000001</v>
      </c>
      <c r="C2019">
        <f>VLOOKUP(A2019,H_SPBTFDUE!$B$2:$C$5828,2,0)</f>
        <v>94.99</v>
      </c>
      <c r="D2019" s="2">
        <f>D2018*(1-D$1+IF(AND(WEEKDAY($A2019)&lt;&gt;1,WEEKDAY($A2019)&lt;&gt;7),-VLOOKUP($A2019,ETF_OP_Fee!$G$5:$H$14,2,1),0))^($A2019-$A2018)*(1+2*(C2019/C2018-1))+IFERROR(VLOOKUP(A2019,BITXeom!$C$9:$D$100,2,0),0)</f>
        <v>130.08966183155479</v>
      </c>
      <c r="F2019" s="2">
        <f>F2018*(1-F$1+IF(AND(WEEKDAY($A2019)&lt;&gt;1,WEEKDAY($A2019)&lt;&gt;7),-VLOOKUP($A2019,ETF_OP_Fee!$I$5:$J$14,2,1),0))^($A2019-$A2018)*(1+1*(B2019/B2018-1))</f>
        <v>10.694474242422482</v>
      </c>
      <c r="G2019" s="9" t="str">
        <f>IFERROR(VLOOKUP(A2019,'BITO-IV'!$A$1:$J$10000,4,0),"")</f>
        <v/>
      </c>
      <c r="I2019">
        <f>ROW()</f>
        <v>2019</v>
      </c>
      <c r="J2019" t="str">
        <f t="shared" si="38"/>
        <v/>
      </c>
      <c r="K2019" t="str">
        <f t="shared" si="37"/>
        <v/>
      </c>
      <c r="M2019" t="str">
        <f t="shared" si="39"/>
        <v/>
      </c>
      <c r="N2019">
        <f>VLOOKUP(A2019,Tbills!$B$4:$C$10000,2,1)</f>
        <v>1.4450004395604248</v>
      </c>
    </row>
    <row r="2020" spans="1:14">
      <c r="A2020" s="1">
        <v>43098</v>
      </c>
      <c r="B2020">
        <f>IFERROR(VLOOKUP($A2020,'BTC-Web'!$A$2:$H$10000,2,0),"")</f>
        <v>14695.799805000001</v>
      </c>
      <c r="C2020">
        <f>VLOOKUP(A2020,H_SPBTFDUE!$B$2:$C$5828,2,0)</f>
        <v>100</v>
      </c>
      <c r="D2020" s="2">
        <f>D2019*(1-D$1+IF(AND(WEEKDAY($A2020)&lt;&gt;1,WEEKDAY($A2020)&lt;&gt;7),-VLOOKUP($A2020,ETF_OP_Fee!$G$5:$H$14,2,1),0))^($A2020-$A2019)*(1+2*(C2020/C2019-1))+IFERROR(VLOOKUP(A2020,BITXeom!$C$9:$D$100,2,0),0)</f>
        <v>143.79500295894465</v>
      </c>
      <c r="F2020" s="2">
        <f>F2019*(1-F$1+IF(AND(WEEKDAY($A2020)&lt;&gt;1,WEEKDAY($A2020)&lt;&gt;7),-VLOOKUP($A2020,ETF_OP_Fee!$I$5:$J$14,2,1),0))^($A2020-$A2019)*(1+1*(B2020/B2019-1))</f>
        <v>9.9066297989699041</v>
      </c>
      <c r="G2020" s="9" t="str">
        <f>IFERROR(VLOOKUP(A2020,'BITO-IV'!$A$1:$J$10000,4,0),"")</f>
        <v/>
      </c>
      <c r="I2020">
        <f>ROW()</f>
        <v>2020</v>
      </c>
      <c r="J2020" t="str">
        <f t="shared" si="38"/>
        <v/>
      </c>
      <c r="K2020" t="str">
        <f t="shared" si="37"/>
        <v/>
      </c>
      <c r="M2020" t="str">
        <f t="shared" si="39"/>
        <v/>
      </c>
      <c r="N2020">
        <f>VLOOKUP(A2020,Tbills!$B$4:$C$10000,2,1)</f>
        <v>1.4450004395604248</v>
      </c>
    </row>
    <row r="2021" spans="1:14">
      <c r="A2021" s="1">
        <v>43102</v>
      </c>
      <c r="B2021">
        <f>IFERROR(VLOOKUP($A2021,'BTC-Web'!$A$2:$H$10000,2,0),"")</f>
        <v>13625</v>
      </c>
      <c r="C2021">
        <f>VLOOKUP(A2021,H_SPBTFDUE!$B$2:$C$5828,2,0)</f>
        <v>102.71</v>
      </c>
      <c r="D2021" s="2">
        <f>D2020*(1-D$1+IF(AND(WEEKDAY($A2021)&lt;&gt;1,WEEKDAY($A2021)&lt;&gt;7),-VLOOKUP($A2021,ETF_OP_Fee!$G$5:$H$14,2,1),0))^($A2021-$A2020)*(1+2*(C2021/C2020-1))+IFERROR(VLOOKUP(A2021,BITXeom!$C$9:$D$100,2,0),0)</f>
        <v>151.51644083832096</v>
      </c>
      <c r="F2021" s="2">
        <f>F2020*(1-F$1+IF(AND(WEEKDAY($A2021)&lt;&gt;1,WEEKDAY($A2021)&lt;&gt;7),-VLOOKUP($A2021,ETF_OP_Fee!$I$5:$J$14,2,1),0))^($A2021-$A2020)*(1+1*(B2021/B2020-1))</f>
        <v>9.1838335350175697</v>
      </c>
      <c r="G2021" s="9" t="str">
        <f>IFERROR(VLOOKUP(A2021,'BITO-IV'!$A$1:$J$10000,4,0),"")</f>
        <v/>
      </c>
      <c r="I2021">
        <f>ROW()</f>
        <v>2021</v>
      </c>
      <c r="J2021" t="str">
        <f t="shared" si="38"/>
        <v/>
      </c>
      <c r="K2021" t="str">
        <f t="shared" si="37"/>
        <v/>
      </c>
      <c r="M2021" t="str">
        <f t="shared" si="39"/>
        <v/>
      </c>
      <c r="N2021">
        <f>VLOOKUP(A2021,Tbills!$B$4:$C$10000,2,1)</f>
        <v>1.4349995604395533</v>
      </c>
    </row>
    <row r="2022" spans="1:14">
      <c r="A2022" s="1">
        <v>43103</v>
      </c>
      <c r="B2022">
        <f>IFERROR(VLOOKUP($A2022,'BTC-Web'!$A$2:$H$10000,2,0),"")</f>
        <v>14978.200194999999</v>
      </c>
      <c r="C2022">
        <f>VLOOKUP(A2022,H_SPBTFDUE!$B$2:$C$5828,2,0)</f>
        <v>103.51</v>
      </c>
      <c r="D2022" s="2">
        <f>D2021*(1-D$1+IF(AND(WEEKDAY($A2022)&lt;&gt;1,WEEKDAY($A2022)&lt;&gt;7),-VLOOKUP($A2022,ETF_OP_Fee!$G$5:$H$14,2,1),0))^($A2022-$A2021)*(1+2*(C2022/C2021-1))+IFERROR(VLOOKUP(A2022,BITXeom!$C$9:$D$100,2,0),0)</f>
        <v>153.85840105539774</v>
      </c>
      <c r="F2022" s="2">
        <f>F2021*(1-F$1+IF(AND(WEEKDAY($A2022)&lt;&gt;1,WEEKDAY($A2022)&lt;&gt;7),-VLOOKUP($A2022,ETF_OP_Fee!$I$5:$J$14,2,1),0))^($A2022-$A2021)*(1+1*(B2022/B2021-1))</f>
        <v>10.095685650394586</v>
      </c>
      <c r="G2022" s="9" t="str">
        <f>IFERROR(VLOOKUP(A2022,'BITO-IV'!$A$1:$J$10000,4,0),"")</f>
        <v/>
      </c>
      <c r="I2022">
        <f>ROW()</f>
        <v>2022</v>
      </c>
      <c r="J2022" t="str">
        <f t="shared" si="38"/>
        <v/>
      </c>
      <c r="K2022" t="str">
        <f t="shared" si="37"/>
        <v/>
      </c>
      <c r="M2022" t="str">
        <f t="shared" si="39"/>
        <v/>
      </c>
      <c r="N2022">
        <f>VLOOKUP(A2022,Tbills!$B$4:$C$10000,2,1)</f>
        <v>1.4349995604395533</v>
      </c>
    </row>
    <row r="2023" spans="1:14">
      <c r="A2023" s="1">
        <v>43104</v>
      </c>
      <c r="B2023">
        <f>IFERROR(VLOOKUP($A2023,'BTC-Web'!$A$2:$H$10000,2,0),"")</f>
        <v>15270.700194999999</v>
      </c>
      <c r="C2023">
        <f>VLOOKUP(A2023,H_SPBTFDUE!$B$2:$C$5828,2,0)</f>
        <v>102.99</v>
      </c>
      <c r="D2023" s="2">
        <f>D2022*(1-D$1+IF(AND(WEEKDAY($A2023)&lt;&gt;1,WEEKDAY($A2023)&lt;&gt;7),-VLOOKUP($A2023,ETF_OP_Fee!$G$5:$H$14,2,1),0))^($A2023-$A2022)*(1+2*(C2023/C2022-1))+IFERROR(VLOOKUP(A2023,BITXeom!$C$9:$D$100,2,0),0)</f>
        <v>152.2943813153654</v>
      </c>
      <c r="F2023" s="2">
        <f>F2022*(1-F$1+IF(AND(WEEKDAY($A2023)&lt;&gt;1,WEEKDAY($A2023)&lt;&gt;7),-VLOOKUP($A2023,ETF_OP_Fee!$I$5:$J$14,2,1),0))^($A2023-$A2022)*(1+1*(B2023/B2022-1))</f>
        <v>10.292570150378053</v>
      </c>
      <c r="G2023" s="9" t="str">
        <f>IFERROR(VLOOKUP(A2023,'BITO-IV'!$A$1:$J$10000,4,0),"")</f>
        <v/>
      </c>
      <c r="I2023">
        <f>ROW()</f>
        <v>2023</v>
      </c>
      <c r="J2023" t="str">
        <f t="shared" si="38"/>
        <v/>
      </c>
      <c r="K2023" t="str">
        <f t="shared" si="37"/>
        <v/>
      </c>
      <c r="M2023" t="str">
        <f t="shared" si="39"/>
        <v/>
      </c>
      <c r="N2023">
        <f>VLOOKUP(A2023,Tbills!$B$4:$C$10000,2,1)</f>
        <v>1.4349995604395533</v>
      </c>
    </row>
    <row r="2024" spans="1:14">
      <c r="A2024" s="1">
        <v>43105</v>
      </c>
      <c r="B2024">
        <f>IFERROR(VLOOKUP($A2024,'BTC-Web'!$A$2:$H$10000,2,0),"")</f>
        <v>15477.200194999999</v>
      </c>
      <c r="C2024">
        <f>VLOOKUP(A2024,H_SPBTFDUE!$B$2:$C$5828,2,0)</f>
        <v>114.53</v>
      </c>
      <c r="D2024" s="2">
        <f>D2023*(1-D$1+IF(AND(WEEKDAY($A2024)&lt;&gt;1,WEEKDAY($A2024)&lt;&gt;7),-VLOOKUP($A2024,ETF_OP_Fee!$G$5:$H$14,2,1),0))^($A2024-$A2023)*(1+2*(C2024/C2023-1))+IFERROR(VLOOKUP(A2024,BITXeom!$C$9:$D$100,2,0),0)</f>
        <v>186.40124733205599</v>
      </c>
      <c r="F2024" s="2">
        <f>F2023*(1-F$1+IF(AND(WEEKDAY($A2024)&lt;&gt;1,WEEKDAY($A2024)&lt;&gt;7),-VLOOKUP($A2024,ETF_OP_Fee!$I$5:$J$14,2,1),0))^($A2024-$A2023)*(1+1*(B2024/B2023-1))</f>
        <v>10.431481237636005</v>
      </c>
      <c r="G2024" s="9" t="str">
        <f>IFERROR(VLOOKUP(A2024,'BITO-IV'!$A$1:$J$10000,4,0),"")</f>
        <v/>
      </c>
      <c r="I2024">
        <f>ROW()</f>
        <v>2024</v>
      </c>
      <c r="J2024" t="str">
        <f t="shared" si="38"/>
        <v/>
      </c>
      <c r="K2024" t="str">
        <f t="shared" ref="K2024:K2087" si="40">IF($A2024&gt;=$J$2,F2024*K$4,"")</f>
        <v/>
      </c>
      <c r="M2024" t="str">
        <f t="shared" si="39"/>
        <v/>
      </c>
      <c r="N2024">
        <f>VLOOKUP(A2024,Tbills!$B$4:$C$10000,2,1)</f>
        <v>1.4349995604395533</v>
      </c>
    </row>
    <row r="2025" spans="1:14">
      <c r="A2025" s="1">
        <v>43108</v>
      </c>
      <c r="B2025">
        <f>IFERROR(VLOOKUP($A2025,'BTC-Web'!$A$2:$H$10000,2,0),"")</f>
        <v>16476.199218999998</v>
      </c>
      <c r="C2025">
        <f>VLOOKUP(A2025,H_SPBTFDUE!$B$2:$C$5828,2,0)</f>
        <v>103.01</v>
      </c>
      <c r="D2025" s="2">
        <f>D2024*(1-D$1+IF(AND(WEEKDAY($A2025)&lt;&gt;1,WEEKDAY($A2025)&lt;&gt;7),-VLOOKUP($A2025,ETF_OP_Fee!$G$5:$H$14,2,1),0))^($A2025-$A2024)*(1+2*(C2025/C2024-1))+IFERROR(VLOOKUP(A2025,BITXeom!$C$9:$D$100,2,0),0)</f>
        <v>148.84967702432888</v>
      </c>
      <c r="F2025" s="2">
        <f>F2024*(1-F$1+IF(AND(WEEKDAY($A2025)&lt;&gt;1,WEEKDAY($A2025)&lt;&gt;7),-VLOOKUP($A2025,ETF_OP_Fee!$I$5:$J$14,2,1),0))^($A2025-$A2024)*(1+1*(B2025/B2024-1))</f>
        <v>11.10392972420459</v>
      </c>
      <c r="G2025" s="9" t="str">
        <f>IFERROR(VLOOKUP(A2025,'BITO-IV'!$A$1:$J$10000,4,0),"")</f>
        <v/>
      </c>
      <c r="I2025">
        <f>ROW()</f>
        <v>2025</v>
      </c>
      <c r="J2025" t="str">
        <f t="shared" ref="J2025:J2088" si="41">IF($A2025&gt;=$J$2,B2025*J$4,"")</f>
        <v/>
      </c>
      <c r="K2025" t="str">
        <f t="shared" si="40"/>
        <v/>
      </c>
      <c r="M2025" t="str">
        <f t="shared" ref="M2025:M2088" si="42">IF($A2025&gt;=$J$2,D2025*M$4,"")</f>
        <v/>
      </c>
      <c r="N2025">
        <f>VLOOKUP(A2025,Tbills!$B$4:$C$10000,2,1)</f>
        <v>1.4299991208791456</v>
      </c>
    </row>
    <row r="2026" spans="1:14">
      <c r="A2026" s="1">
        <v>43109</v>
      </c>
      <c r="B2026">
        <f>IFERROR(VLOOKUP($A2026,'BTC-Web'!$A$2:$H$10000,2,0),"")</f>
        <v>15123.700194999999</v>
      </c>
      <c r="C2026">
        <f>VLOOKUP(A2026,H_SPBTFDUE!$B$2:$C$5828,2,0)</f>
        <v>101.89</v>
      </c>
      <c r="D2026" s="2">
        <f>D2025*(1-D$1+IF(AND(WEEKDAY($A2026)&lt;&gt;1,WEEKDAY($A2026)&lt;&gt;7),-VLOOKUP($A2026,ETF_OP_Fee!$G$5:$H$14,2,1),0))^($A2026-$A2025)*(1+2*(C2026/C2025-1))+IFERROR(VLOOKUP(A2026,BITXeom!$C$9:$D$100,2,0),0)</f>
        <v>145.59551822474222</v>
      </c>
      <c r="F2026" s="2">
        <f>F2025*(1-F$1+IF(AND(WEEKDAY($A2026)&lt;&gt;1,WEEKDAY($A2026)&lt;&gt;7),-VLOOKUP($A2026,ETF_OP_Fee!$I$5:$J$14,2,1),0))^($A2026-$A2025)*(1+1*(B2026/B2025-1))</f>
        <v>10.192164531220897</v>
      </c>
      <c r="G2026" s="9" t="str">
        <f>IFERROR(VLOOKUP(A2026,'BITO-IV'!$A$1:$J$10000,4,0),"")</f>
        <v/>
      </c>
      <c r="I2026">
        <f>ROW()</f>
        <v>2026</v>
      </c>
      <c r="J2026" t="str">
        <f t="shared" si="41"/>
        <v/>
      </c>
      <c r="K2026" t="str">
        <f t="shared" si="40"/>
        <v/>
      </c>
      <c r="M2026" t="str">
        <f t="shared" si="42"/>
        <v/>
      </c>
      <c r="N2026">
        <f>VLOOKUP(A2026,Tbills!$B$4:$C$10000,2,1)</f>
        <v>1.4299991208791456</v>
      </c>
    </row>
    <row r="2027" spans="1:14">
      <c r="A2027" s="1">
        <v>43110</v>
      </c>
      <c r="B2027">
        <f>IFERROR(VLOOKUP($A2027,'BTC-Web'!$A$2:$H$10000,2,0),"")</f>
        <v>14588.5</v>
      </c>
      <c r="C2027">
        <f>VLOOKUP(A2027,H_SPBTFDUE!$B$2:$C$5828,2,0)</f>
        <v>99.79</v>
      </c>
      <c r="D2027" s="2">
        <f>D2026*(1-D$1+IF(AND(WEEKDAY($A2027)&lt;&gt;1,WEEKDAY($A2027)&lt;&gt;7),-VLOOKUP($A2027,ETF_OP_Fee!$G$5:$H$14,2,1),0))^($A2027-$A2026)*(1+2*(C2027/C2026-1))+IFERROR(VLOOKUP(A2027,BITXeom!$C$9:$D$100,2,0),0)</f>
        <v>139.57729981899018</v>
      </c>
      <c r="F2027" s="2">
        <f>F2026*(1-F$1+IF(AND(WEEKDAY($A2027)&lt;&gt;1,WEEKDAY($A2027)&lt;&gt;7),-VLOOKUP($A2027,ETF_OP_Fee!$I$5:$J$14,2,1),0))^($A2027-$A2026)*(1+1*(B2027/B2026-1))</f>
        <v>9.8312265103627716</v>
      </c>
      <c r="G2027" s="9" t="str">
        <f>IFERROR(VLOOKUP(A2027,'BITO-IV'!$A$1:$J$10000,4,0),"")</f>
        <v/>
      </c>
      <c r="I2027">
        <f>ROW()</f>
        <v>2027</v>
      </c>
      <c r="J2027" t="str">
        <f t="shared" si="41"/>
        <v/>
      </c>
      <c r="K2027" t="str">
        <f t="shared" si="40"/>
        <v/>
      </c>
      <c r="M2027" t="str">
        <f t="shared" si="42"/>
        <v/>
      </c>
      <c r="N2027">
        <f>VLOOKUP(A2027,Tbills!$B$4:$C$10000,2,1)</f>
        <v>1.4299991208791456</v>
      </c>
    </row>
    <row r="2028" spans="1:14">
      <c r="A2028" s="1">
        <v>43111</v>
      </c>
      <c r="B2028">
        <f>IFERROR(VLOOKUP($A2028,'BTC-Web'!$A$2:$H$10000,2,0),"")</f>
        <v>14968.200194999999</v>
      </c>
      <c r="C2028">
        <f>VLOOKUP(A2028,H_SPBTFDUE!$B$2:$C$5828,2,0)</f>
        <v>92.42</v>
      </c>
      <c r="D2028" s="2">
        <f>D2027*(1-D$1+IF(AND(WEEKDAY($A2028)&lt;&gt;1,WEEKDAY($A2028)&lt;&gt;7),-VLOOKUP($A2028,ETF_OP_Fee!$G$5:$H$14,2,1),0))^($A2028-$A2027)*(1+2*(C2028/C2027-1))+IFERROR(VLOOKUP(A2028,BITXeom!$C$9:$D$100,2,0),0)</f>
        <v>118.94613268574031</v>
      </c>
      <c r="F2028" s="2">
        <f>F2027*(1-F$1+IF(AND(WEEKDAY($A2028)&lt;&gt;1,WEEKDAY($A2028)&lt;&gt;7),-VLOOKUP($A2028,ETF_OP_Fee!$I$5:$J$14,2,1),0))^($A2028-$A2027)*(1+1*(B2028/B2027-1))</f>
        <v>10.086844876985678</v>
      </c>
      <c r="G2028" s="9" t="str">
        <f>IFERROR(VLOOKUP(A2028,'BITO-IV'!$A$1:$J$10000,4,0),"")</f>
        <v/>
      </c>
      <c r="I2028">
        <f>ROW()</f>
        <v>2028</v>
      </c>
      <c r="J2028" t="str">
        <f t="shared" si="41"/>
        <v/>
      </c>
      <c r="K2028" t="str">
        <f t="shared" si="40"/>
        <v/>
      </c>
      <c r="M2028" t="str">
        <f t="shared" si="42"/>
        <v/>
      </c>
      <c r="N2028">
        <f>VLOOKUP(A2028,Tbills!$B$4:$C$10000,2,1)</f>
        <v>1.4299991208791456</v>
      </c>
    </row>
    <row r="2029" spans="1:14">
      <c r="A2029" s="1">
        <v>43112</v>
      </c>
      <c r="B2029">
        <f>IFERROR(VLOOKUP($A2029,'BTC-Web'!$A$2:$H$10000,2,0),"")</f>
        <v>13453.900390999999</v>
      </c>
      <c r="C2029">
        <f>VLOOKUP(A2029,H_SPBTFDUE!$B$2:$C$5828,2,0)</f>
        <v>96.36</v>
      </c>
      <c r="D2029" s="2">
        <f>D2028*(1-D$1+IF(AND(WEEKDAY($A2029)&lt;&gt;1,WEEKDAY($A2029)&lt;&gt;7),-VLOOKUP($A2029,ETF_OP_Fee!$G$5:$H$14,2,1),0))^($A2029-$A2028)*(1+2*(C2029/C2028-1))+IFERROR(VLOOKUP(A2029,BITXeom!$C$9:$D$100,2,0),0)</f>
        <v>129.0724440429604</v>
      </c>
      <c r="F2029" s="2">
        <f>F2028*(1-F$1+IF(AND(WEEKDAY($A2029)&lt;&gt;1,WEEKDAY($A2029)&lt;&gt;7),-VLOOKUP($A2029,ETF_OP_Fee!$I$5:$J$14,2,1),0))^($A2029-$A2028)*(1+1*(B2029/B2028-1))</f>
        <v>9.0661450512394577</v>
      </c>
      <c r="G2029" s="9" t="str">
        <f>IFERROR(VLOOKUP(A2029,'BITO-IV'!$A$1:$J$10000,4,0),"")</f>
        <v/>
      </c>
      <c r="I2029">
        <f>ROW()</f>
        <v>2029</v>
      </c>
      <c r="J2029" t="str">
        <f t="shared" si="41"/>
        <v/>
      </c>
      <c r="K2029" t="str">
        <f t="shared" si="40"/>
        <v/>
      </c>
      <c r="M2029" t="str">
        <f t="shared" si="42"/>
        <v/>
      </c>
      <c r="N2029">
        <f>VLOOKUP(A2029,Tbills!$B$4:$C$10000,2,1)</f>
        <v>1.4299991208791456</v>
      </c>
    </row>
    <row r="2030" spans="1:14">
      <c r="A2030" s="1">
        <v>43116</v>
      </c>
      <c r="B2030">
        <f>IFERROR(VLOOKUP($A2030,'BTC-Web'!$A$2:$H$10000,2,0),"")</f>
        <v>13836.099609000001</v>
      </c>
      <c r="C2030">
        <f>VLOOKUP(A2030,H_SPBTFDUE!$B$2:$C$5828,2,0)</f>
        <v>77.239999999999995</v>
      </c>
      <c r="D2030" s="2">
        <f>D2029*(1-D$1+IF(AND(WEEKDAY($A2030)&lt;&gt;1,WEEKDAY($A2030)&lt;&gt;7),-VLOOKUP($A2030,ETF_OP_Fee!$G$5:$H$14,2,1),0))^($A2030-$A2029)*(1+2*(C2030/C2029-1))+IFERROR(VLOOKUP(A2030,BITXeom!$C$9:$D$100,2,0),0)</f>
        <v>77.813563083237469</v>
      </c>
      <c r="F2030" s="2">
        <f>F2029*(1-F$1+IF(AND(WEEKDAY($A2030)&lt;&gt;1,WEEKDAY($A2030)&lt;&gt;7),-VLOOKUP($A2030,ETF_OP_Fee!$I$5:$J$14,2,1),0))^($A2030-$A2029)*(1+1*(B2030/B2029-1))</f>
        <v>9.3227260011931143</v>
      </c>
      <c r="G2030" s="9" t="str">
        <f>IFERROR(VLOOKUP(A2030,'BITO-IV'!$A$1:$J$10000,4,0),"")</f>
        <v/>
      </c>
      <c r="I2030">
        <f>ROW()</f>
        <v>2030</v>
      </c>
      <c r="J2030" t="str">
        <f t="shared" si="41"/>
        <v/>
      </c>
      <c r="K2030" t="str">
        <f t="shared" si="40"/>
        <v/>
      </c>
      <c r="M2030" t="str">
        <f t="shared" si="42"/>
        <v/>
      </c>
      <c r="N2030">
        <f>VLOOKUP(A2030,Tbills!$B$4:$C$10000,2,1)</f>
        <v>1.4299991208791456</v>
      </c>
    </row>
    <row r="2031" spans="1:14">
      <c r="A2031" s="1">
        <v>43117</v>
      </c>
      <c r="B2031">
        <f>IFERROR(VLOOKUP($A2031,'BTC-Web'!$A$2:$H$10000,2,0),"")</f>
        <v>11431.099609000001</v>
      </c>
      <c r="C2031">
        <f>VLOOKUP(A2031,H_SPBTFDUE!$B$2:$C$5828,2,0)</f>
        <v>75.83</v>
      </c>
      <c r="D2031" s="2">
        <f>D2030*(1-D$1+IF(AND(WEEKDAY($A2031)&lt;&gt;1,WEEKDAY($A2031)&lt;&gt;7),-VLOOKUP($A2031,ETF_OP_Fee!$G$5:$H$14,2,1),0))^($A2031-$A2030)*(1+2*(C2031/C2030-1))+IFERROR(VLOOKUP(A2031,BITXeom!$C$9:$D$100,2,0),0)</f>
        <v>74.963687442291317</v>
      </c>
      <c r="F2031" s="2">
        <f>F2030*(1-F$1+IF(AND(WEEKDAY($A2031)&lt;&gt;1,WEEKDAY($A2031)&lt;&gt;7),-VLOOKUP($A2031,ETF_OP_Fee!$I$5:$J$14,2,1),0))^($A2031-$A2030)*(1+1*(B2031/B2030-1))</f>
        <v>7.7020431223108021</v>
      </c>
      <c r="G2031" s="9" t="str">
        <f>IFERROR(VLOOKUP(A2031,'BITO-IV'!$A$1:$J$10000,4,0),"")</f>
        <v/>
      </c>
      <c r="I2031">
        <f>ROW()</f>
        <v>2031</v>
      </c>
      <c r="J2031" t="str">
        <f t="shared" si="41"/>
        <v/>
      </c>
      <c r="K2031" t="str">
        <f t="shared" si="40"/>
        <v/>
      </c>
      <c r="M2031" t="str">
        <f t="shared" si="42"/>
        <v/>
      </c>
      <c r="N2031">
        <f>VLOOKUP(A2031,Tbills!$B$4:$C$10000,2,1)</f>
        <v>1.4299991208791456</v>
      </c>
    </row>
    <row r="2032" spans="1:14">
      <c r="A2032" s="1">
        <v>43118</v>
      </c>
      <c r="B2032">
        <f>IFERROR(VLOOKUP($A2032,'BTC-Web'!$A$2:$H$10000,2,0),"")</f>
        <v>11198.799805000001</v>
      </c>
      <c r="C2032">
        <f>VLOOKUP(A2032,H_SPBTFDUE!$B$2:$C$5828,2,0)</f>
        <v>81.78</v>
      </c>
      <c r="D2032" s="2">
        <f>D2031*(1-D$1+IF(AND(WEEKDAY($A2032)&lt;&gt;1,WEEKDAY($A2032)&lt;&gt;7),-VLOOKUP($A2032,ETF_OP_Fee!$G$5:$H$14,2,1),0))^($A2032-$A2031)*(1+2*(C2032/C2031-1))+IFERROR(VLOOKUP(A2032,BITXeom!$C$9:$D$100,2,0),0)</f>
        <v>86.717400988943879</v>
      </c>
      <c r="F2032" s="2">
        <f>F2031*(1-F$1+IF(AND(WEEKDAY($A2032)&lt;&gt;1,WEEKDAY($A2032)&lt;&gt;7),-VLOOKUP($A2032,ETF_OP_Fee!$I$5:$J$14,2,1),0))^($A2032-$A2031)*(1+1*(B2032/B2031-1))</f>
        <v>7.545327834480597</v>
      </c>
      <c r="G2032" s="9" t="str">
        <f>IFERROR(VLOOKUP(A2032,'BITO-IV'!$A$1:$J$10000,4,0),"")</f>
        <v/>
      </c>
      <c r="I2032">
        <f>ROW()</f>
        <v>2032</v>
      </c>
      <c r="J2032" t="str">
        <f t="shared" si="41"/>
        <v/>
      </c>
      <c r="K2032" t="str">
        <f t="shared" si="40"/>
        <v/>
      </c>
      <c r="M2032" t="str">
        <f t="shared" si="42"/>
        <v/>
      </c>
      <c r="N2032">
        <f>VLOOKUP(A2032,Tbills!$B$4:$C$10000,2,1)</f>
        <v>1.4299991208791456</v>
      </c>
    </row>
    <row r="2033" spans="1:14">
      <c r="A2033" s="1">
        <v>43119</v>
      </c>
      <c r="B2033">
        <f>IFERROR(VLOOKUP($A2033,'BTC-Web'!$A$2:$H$10000,2,0),"")</f>
        <v>11429.799805000001</v>
      </c>
      <c r="C2033">
        <f>VLOOKUP(A2033,H_SPBTFDUE!$B$2:$C$5828,2,0)</f>
        <v>78.72</v>
      </c>
      <c r="D2033" s="2">
        <f>D2032*(1-D$1+IF(AND(WEEKDAY($A2033)&lt;&gt;1,WEEKDAY($A2033)&lt;&gt;7),-VLOOKUP($A2033,ETF_OP_Fee!$G$5:$H$14,2,1),0))^($A2033-$A2032)*(1+2*(C2033/C2032-1))+IFERROR(VLOOKUP(A2033,BITXeom!$C$9:$D$100,2,0),0)</f>
        <v>80.218349557726427</v>
      </c>
      <c r="F2033" s="2">
        <f>F2032*(1-F$1+IF(AND(WEEKDAY($A2033)&lt;&gt;1,WEEKDAY($A2033)&lt;&gt;7),-VLOOKUP($A2033,ETF_OP_Fee!$I$5:$J$14,2,1),0))^($A2033-$A2032)*(1+1*(B2033/B2032-1))</f>
        <v>7.7007664632658654</v>
      </c>
      <c r="G2033" s="9" t="str">
        <f>IFERROR(VLOOKUP(A2033,'BITO-IV'!$A$1:$J$10000,4,0),"")</f>
        <v/>
      </c>
      <c r="I2033">
        <f>ROW()</f>
        <v>2033</v>
      </c>
      <c r="J2033" t="str">
        <f t="shared" si="41"/>
        <v/>
      </c>
      <c r="K2033" t="str">
        <f t="shared" si="40"/>
        <v/>
      </c>
      <c r="M2033" t="str">
        <f t="shared" si="42"/>
        <v/>
      </c>
      <c r="N2033">
        <f>VLOOKUP(A2033,Tbills!$B$4:$C$10000,2,1)</f>
        <v>1.4299991208791456</v>
      </c>
    </row>
    <row r="2034" spans="1:14">
      <c r="A2034" s="1">
        <v>43122</v>
      </c>
      <c r="B2034">
        <f>IFERROR(VLOOKUP($A2034,'BTC-Web'!$A$2:$H$10000,2,0),"")</f>
        <v>11633.099609000001</v>
      </c>
      <c r="C2034">
        <f>VLOOKUP(A2034,H_SPBTFDUE!$B$2:$C$5828,2,0)</f>
        <v>71.59</v>
      </c>
      <c r="D2034" s="2">
        <f>D2033*(1-D$1+IF(AND(WEEKDAY($A2034)&lt;&gt;1,WEEKDAY($A2034)&lt;&gt;7),-VLOOKUP($A2034,ETF_OP_Fee!$G$5:$H$14,2,1),0))^($A2034-$A2033)*(1+2*(C2034/C2033-1))+IFERROR(VLOOKUP(A2034,BITXeom!$C$9:$D$100,2,0),0)</f>
        <v>65.663443444922777</v>
      </c>
      <c r="F2034" s="2">
        <f>F2033*(1-F$1+IF(AND(WEEKDAY($A2034)&lt;&gt;1,WEEKDAY($A2034)&lt;&gt;7),-VLOOKUP($A2034,ETF_OP_Fee!$I$5:$J$14,2,1),0))^($A2034-$A2033)*(1+1*(B2034/B2033-1))</f>
        <v>7.8371266465699225</v>
      </c>
      <c r="G2034" s="9" t="str">
        <f>IFERROR(VLOOKUP(A2034,'BITO-IV'!$A$1:$J$10000,4,0),"")</f>
        <v/>
      </c>
      <c r="I2034">
        <f>ROW()</f>
        <v>2034</v>
      </c>
      <c r="J2034" t="str">
        <f t="shared" si="41"/>
        <v/>
      </c>
      <c r="K2034" t="str">
        <f t="shared" si="40"/>
        <v/>
      </c>
      <c r="M2034" t="str">
        <f t="shared" si="42"/>
        <v/>
      </c>
      <c r="N2034">
        <f>VLOOKUP(A2034,Tbills!$B$4:$C$10000,2,1)</f>
        <v>1.4299991208791456</v>
      </c>
    </row>
    <row r="2035" spans="1:14">
      <c r="A2035" s="1">
        <v>43123</v>
      </c>
      <c r="B2035">
        <f>IFERROR(VLOOKUP($A2035,'BTC-Web'!$A$2:$H$10000,2,0),"")</f>
        <v>10944.5</v>
      </c>
      <c r="C2035">
        <f>VLOOKUP(A2035,H_SPBTFDUE!$B$2:$C$5828,2,0)</f>
        <v>76.69</v>
      </c>
      <c r="D2035" s="2">
        <f>D2034*(1-D$1+IF(AND(WEEKDAY($A2035)&lt;&gt;1,WEEKDAY($A2035)&lt;&gt;7),-VLOOKUP($A2035,ETF_OP_Fee!$G$5:$H$14,2,1),0))^($A2035-$A2034)*(1+2*(C2035/C2034-1))+IFERROR(VLOOKUP(A2035,BITXeom!$C$9:$D$100,2,0),0)</f>
        <v>75.01009889646609</v>
      </c>
      <c r="F2035" s="2">
        <f>F2034*(1-F$1+IF(AND(WEEKDAY($A2035)&lt;&gt;1,WEEKDAY($A2035)&lt;&gt;7),-VLOOKUP($A2035,ETF_OP_Fee!$I$5:$J$14,2,1),0))^($A2035-$A2034)*(1+1*(B2035/B2034-1))</f>
        <v>7.3730306631108888</v>
      </c>
      <c r="G2035" s="9" t="str">
        <f>IFERROR(VLOOKUP(A2035,'BITO-IV'!$A$1:$J$10000,4,0),"")</f>
        <v/>
      </c>
      <c r="I2035">
        <f>ROW()</f>
        <v>2035</v>
      </c>
      <c r="J2035" t="str">
        <f t="shared" si="41"/>
        <v/>
      </c>
      <c r="K2035" t="str">
        <f t="shared" si="40"/>
        <v/>
      </c>
      <c r="M2035" t="str">
        <f t="shared" si="42"/>
        <v/>
      </c>
      <c r="N2035">
        <f>VLOOKUP(A2035,Tbills!$B$4:$C$10000,2,1)</f>
        <v>1.4299991208791456</v>
      </c>
    </row>
    <row r="2036" spans="1:14">
      <c r="A2036" s="1">
        <v>43124</v>
      </c>
      <c r="B2036">
        <f>IFERROR(VLOOKUP($A2036,'BTC-Web'!$A$2:$H$10000,2,0),"")</f>
        <v>10903.400390999999</v>
      </c>
      <c r="C2036">
        <f>VLOOKUP(A2036,H_SPBTFDUE!$B$2:$C$5828,2,0)</f>
        <v>76.86</v>
      </c>
      <c r="D2036" s="2">
        <f>D2035*(1-D$1+IF(AND(WEEKDAY($A2036)&lt;&gt;1,WEEKDAY($A2036)&lt;&gt;7),-VLOOKUP($A2036,ETF_OP_Fee!$G$5:$H$14,2,1),0))^($A2036-$A2035)*(1+2*(C2036/C2035-1))+IFERROR(VLOOKUP(A2036,BITXeom!$C$9:$D$100,2,0),0)</f>
        <v>75.333671974294788</v>
      </c>
      <c r="F2036" s="2">
        <f>F2035*(1-F$1+IF(AND(WEEKDAY($A2036)&lt;&gt;1,WEEKDAY($A2036)&lt;&gt;7),-VLOOKUP($A2036,ETF_OP_Fee!$I$5:$J$14,2,1),0))^($A2036-$A2035)*(1+1*(B2036/B2035-1))</f>
        <v>7.3451517240423421</v>
      </c>
      <c r="G2036" s="9" t="str">
        <f>IFERROR(VLOOKUP(A2036,'BITO-IV'!$A$1:$J$10000,4,0),"")</f>
        <v/>
      </c>
      <c r="I2036">
        <f>ROW()</f>
        <v>2036</v>
      </c>
      <c r="J2036" t="str">
        <f t="shared" si="41"/>
        <v/>
      </c>
      <c r="K2036" t="str">
        <f t="shared" si="40"/>
        <v/>
      </c>
      <c r="M2036" t="str">
        <f t="shared" si="42"/>
        <v/>
      </c>
      <c r="N2036">
        <f>VLOOKUP(A2036,Tbills!$B$4:$C$10000,2,1)</f>
        <v>1.4299991208791456</v>
      </c>
    </row>
    <row r="2037" spans="1:14">
      <c r="A2037" s="1">
        <v>43125</v>
      </c>
      <c r="B2037">
        <f>IFERROR(VLOOKUP($A2037,'BTC-Web'!$A$2:$H$10000,2,0),"")</f>
        <v>11421.700194999999</v>
      </c>
      <c r="C2037">
        <f>VLOOKUP(A2037,H_SPBTFDUE!$B$2:$C$5828,2,0)</f>
        <v>77.17</v>
      </c>
      <c r="D2037" s="2">
        <f>D2036*(1-D$1+IF(AND(WEEKDAY($A2037)&lt;&gt;1,WEEKDAY($A2037)&lt;&gt;7),-VLOOKUP($A2037,ETF_OP_Fee!$G$5:$H$14,2,1),0))^($A2037-$A2036)*(1+2*(C2037/C2036-1))+IFERROR(VLOOKUP(A2037,BITXeom!$C$9:$D$100,2,0),0)</f>
        <v>75.932309128716597</v>
      </c>
      <c r="F2037" s="2">
        <f>F2036*(1-F$1+IF(AND(WEEKDAY($A2037)&lt;&gt;1,WEEKDAY($A2037)&lt;&gt;7),-VLOOKUP($A2037,ETF_OP_Fee!$I$5:$J$14,2,1),0))^($A2037-$A2036)*(1+1*(B2037/B2036-1))</f>
        <v>7.6941077393098443</v>
      </c>
      <c r="G2037" s="9" t="str">
        <f>IFERROR(VLOOKUP(A2037,'BITO-IV'!$A$1:$J$10000,4,0),"")</f>
        <v/>
      </c>
      <c r="I2037">
        <f>ROW()</f>
        <v>2037</v>
      </c>
      <c r="J2037" t="str">
        <f t="shared" si="41"/>
        <v/>
      </c>
      <c r="K2037" t="str">
        <f t="shared" si="40"/>
        <v/>
      </c>
      <c r="M2037" t="str">
        <f t="shared" si="42"/>
        <v/>
      </c>
      <c r="N2037">
        <f>VLOOKUP(A2037,Tbills!$B$4:$C$10000,2,1)</f>
        <v>1.4299991208791456</v>
      </c>
    </row>
    <row r="2038" spans="1:14">
      <c r="A2038" s="1">
        <v>43126</v>
      </c>
      <c r="B2038">
        <f>IFERROR(VLOOKUP($A2038,'BTC-Web'!$A$2:$H$10000,2,0),"")</f>
        <v>11256</v>
      </c>
      <c r="C2038">
        <f>VLOOKUP(A2038,H_SPBTFDUE!$B$2:$C$5828,2,0)</f>
        <v>75.540000000000006</v>
      </c>
      <c r="D2038" s="2">
        <f>D2037*(1-D$1+IF(AND(WEEKDAY($A2038)&lt;&gt;1,WEEKDAY($A2038)&lt;&gt;7),-VLOOKUP($A2038,ETF_OP_Fee!$G$5:$H$14,2,1),0))^($A2038-$A2037)*(1+2*(C2038/C2037-1))+IFERROR(VLOOKUP(A2038,BITXeom!$C$9:$D$100,2,0),0)</f>
        <v>72.715927453661706</v>
      </c>
      <c r="F2038" s="2">
        <f>F2037*(1-F$1+IF(AND(WEEKDAY($A2038)&lt;&gt;1,WEEKDAY($A2038)&lt;&gt;7),-VLOOKUP($A2038,ETF_OP_Fee!$I$5:$J$14,2,1),0))^($A2038-$A2037)*(1+1*(B2038/B2037-1))</f>
        <v>7.5822882001448564</v>
      </c>
      <c r="G2038" s="9" t="str">
        <f>IFERROR(VLOOKUP(A2038,'BITO-IV'!$A$1:$J$10000,4,0),"")</f>
        <v/>
      </c>
      <c r="I2038">
        <f>ROW()</f>
        <v>2038</v>
      </c>
      <c r="J2038" t="str">
        <f t="shared" si="41"/>
        <v/>
      </c>
      <c r="K2038" t="str">
        <f t="shared" si="40"/>
        <v/>
      </c>
      <c r="M2038" t="str">
        <f t="shared" si="42"/>
        <v/>
      </c>
      <c r="N2038">
        <f>VLOOKUP(A2038,Tbills!$B$4:$C$10000,2,1)</f>
        <v>1.4299991208791456</v>
      </c>
    </row>
    <row r="2039" spans="1:14">
      <c r="A2039" s="1">
        <v>43129</v>
      </c>
      <c r="B2039">
        <f>IFERROR(VLOOKUP($A2039,'BTC-Web'!$A$2:$H$10000,2,0),"")</f>
        <v>11755.5</v>
      </c>
      <c r="C2039">
        <f>VLOOKUP(A2039,H_SPBTFDUE!$B$2:$C$5828,2,0)</f>
        <v>76.97</v>
      </c>
      <c r="D2039" s="2">
        <f>D2038*(1-D$1+IF(AND(WEEKDAY($A2039)&lt;&gt;1,WEEKDAY($A2039)&lt;&gt;7),-VLOOKUP($A2039,ETF_OP_Fee!$G$5:$H$14,2,1),0))^($A2039-$A2038)*(1+2*(C2039/C2038-1))+IFERROR(VLOOKUP(A2039,BITXeom!$C$9:$D$100,2,0),0)</f>
        <v>75.442026449873509</v>
      </c>
      <c r="F2039" s="2">
        <f>F2038*(1-F$1+IF(AND(WEEKDAY($A2039)&lt;&gt;1,WEEKDAY($A2039)&lt;&gt;7),-VLOOKUP($A2039,ETF_OP_Fee!$I$5:$J$14,2,1),0))^($A2039-$A2038)*(1+1*(B2039/B2038-1))</f>
        <v>7.9181440451279199</v>
      </c>
      <c r="G2039" s="9" t="str">
        <f>IFERROR(VLOOKUP(A2039,'BITO-IV'!$A$1:$J$10000,4,0),"")</f>
        <v/>
      </c>
      <c r="I2039">
        <f>ROW()</f>
        <v>2039</v>
      </c>
      <c r="J2039" t="str">
        <f t="shared" si="41"/>
        <v/>
      </c>
      <c r="K2039" t="str">
        <f t="shared" si="40"/>
        <v/>
      </c>
      <c r="M2039" t="str">
        <f t="shared" si="42"/>
        <v/>
      </c>
      <c r="N2039">
        <f>VLOOKUP(A2039,Tbills!$B$4:$C$10000,2,1)</f>
        <v>1.4249986813186815</v>
      </c>
    </row>
    <row r="2040" spans="1:14">
      <c r="A2040" s="1">
        <v>43130</v>
      </c>
      <c r="B2040">
        <f>IFERROR(VLOOKUP($A2040,'BTC-Web'!$A$2:$H$10000,2,0),"")</f>
        <v>11306.799805000001</v>
      </c>
      <c r="C2040">
        <f>VLOOKUP(A2040,H_SPBTFDUE!$B$2:$C$5828,2,0)</f>
        <v>68.510000000000005</v>
      </c>
      <c r="D2040" s="2">
        <f>D2039*(1-D$1+IF(AND(WEEKDAY($A2040)&lt;&gt;1,WEEKDAY($A2040)&lt;&gt;7),-VLOOKUP($A2040,ETF_OP_Fee!$G$5:$H$14,2,1),0))^($A2040-$A2039)*(1+2*(C2040/C2039-1))+IFERROR(VLOOKUP(A2040,BITXeom!$C$9:$D$100,2,0),0)</f>
        <v>58.850900046789214</v>
      </c>
      <c r="F2040" s="2">
        <f>F2039*(1-F$1+IF(AND(WEEKDAY($A2040)&lt;&gt;1,WEEKDAY($A2040)&lt;&gt;7),-VLOOKUP($A2040,ETF_OP_Fee!$I$5:$J$14,2,1),0))^($A2040-$A2039)*(1+1*(B2040/B2039-1))</f>
        <v>7.6157151411645918</v>
      </c>
      <c r="G2040" s="9" t="str">
        <f>IFERROR(VLOOKUP(A2040,'BITO-IV'!$A$1:$J$10000,4,0),"")</f>
        <v/>
      </c>
      <c r="I2040">
        <f>ROW()</f>
        <v>2040</v>
      </c>
      <c r="J2040" t="str">
        <f t="shared" si="41"/>
        <v/>
      </c>
      <c r="K2040" t="str">
        <f t="shared" si="40"/>
        <v/>
      </c>
      <c r="M2040" t="str">
        <f t="shared" si="42"/>
        <v/>
      </c>
      <c r="N2040">
        <f>VLOOKUP(A2040,Tbills!$B$4:$C$10000,2,1)</f>
        <v>1.4249986813186815</v>
      </c>
    </row>
    <row r="2041" spans="1:14">
      <c r="A2041" s="1">
        <v>43131</v>
      </c>
      <c r="B2041">
        <f>IFERROR(VLOOKUP($A2041,'BTC-Web'!$A$2:$H$10000,2,0),"")</f>
        <v>10108.200194999999</v>
      </c>
      <c r="C2041">
        <f>VLOOKUP(A2041,H_SPBTFDUE!$B$2:$C$5828,2,0)</f>
        <v>68.86</v>
      </c>
      <c r="D2041" s="2">
        <f>D2040*(1-D$1+IF(AND(WEEKDAY($A2041)&lt;&gt;1,WEEKDAY($A2041)&lt;&gt;7),-VLOOKUP($A2041,ETF_OP_Fee!$G$5:$H$14,2,1),0))^($A2041-$A2040)*(1+2*(C2041/C2040-1))+IFERROR(VLOOKUP(A2041,BITXeom!$C$9:$D$100,2,0),0)</f>
        <v>59.445122923261273</v>
      </c>
      <c r="F2041" s="2">
        <f>F2040*(1-F$1+IF(AND(WEEKDAY($A2041)&lt;&gt;1,WEEKDAY($A2041)&lt;&gt;7),-VLOOKUP($A2041,ETF_OP_Fee!$I$5:$J$14,2,1),0))^($A2041-$A2040)*(1+1*(B2041/B2040-1))</f>
        <v>6.8082190348293672</v>
      </c>
      <c r="G2041" s="9" t="str">
        <f>IFERROR(VLOOKUP(A2041,'BITO-IV'!$A$1:$J$10000,4,0),"")</f>
        <v/>
      </c>
      <c r="I2041">
        <f>ROW()</f>
        <v>2041</v>
      </c>
      <c r="J2041" t="str">
        <f t="shared" si="41"/>
        <v/>
      </c>
      <c r="K2041" t="str">
        <f t="shared" si="40"/>
        <v/>
      </c>
      <c r="M2041" t="str">
        <f t="shared" si="42"/>
        <v/>
      </c>
      <c r="N2041">
        <f>VLOOKUP(A2041,Tbills!$B$4:$C$10000,2,1)</f>
        <v>1.4249986813186815</v>
      </c>
    </row>
    <row r="2042" spans="1:14">
      <c r="A2042" s="1">
        <v>43132</v>
      </c>
      <c r="B2042">
        <f>IFERROR(VLOOKUP($A2042,'BTC-Web'!$A$2:$H$10000,2,0),"")</f>
        <v>10237.299805000001</v>
      </c>
      <c r="C2042">
        <f>VLOOKUP(A2042,H_SPBTFDUE!$B$2:$C$5828,2,0)</f>
        <v>62.57</v>
      </c>
      <c r="D2042" s="2">
        <f>D2041*(1-D$1+IF(AND(WEEKDAY($A2042)&lt;&gt;1,WEEKDAY($A2042)&lt;&gt;7),-VLOOKUP($A2042,ETF_OP_Fee!$G$5:$H$14,2,1),0))^($A2042-$A2041)*(1+2*(C2042/C2041-1))+IFERROR(VLOOKUP(A2042,BITXeom!$C$9:$D$100,2,0),0)</f>
        <v>48.579331968106004</v>
      </c>
      <c r="F2042" s="2">
        <f>F2041*(1-F$1+IF(AND(WEEKDAY($A2042)&lt;&gt;1,WEEKDAY($A2042)&lt;&gt;7),-VLOOKUP($A2042,ETF_OP_Fee!$I$5:$J$14,2,1),0))^($A2042-$A2041)*(1+1*(B2042/B2041-1))</f>
        <v>6.8949925804139101</v>
      </c>
      <c r="G2042" s="9" t="str">
        <f>IFERROR(VLOOKUP(A2042,'BITO-IV'!$A$1:$J$10000,4,0),"")</f>
        <v/>
      </c>
      <c r="I2042">
        <f>ROW()</f>
        <v>2042</v>
      </c>
      <c r="J2042" t="str">
        <f t="shared" si="41"/>
        <v/>
      </c>
      <c r="K2042" t="str">
        <f t="shared" si="40"/>
        <v/>
      </c>
      <c r="M2042" t="str">
        <f t="shared" si="42"/>
        <v/>
      </c>
      <c r="N2042">
        <f>VLOOKUP(A2042,Tbills!$B$4:$C$10000,2,1)</f>
        <v>1.4249986813186815</v>
      </c>
    </row>
    <row r="2043" spans="1:14">
      <c r="A2043" s="1">
        <v>43133</v>
      </c>
      <c r="B2043">
        <f>IFERROR(VLOOKUP($A2043,'BTC-Web'!$A$2:$H$10000,2,0),"")</f>
        <v>9142.2802730000003</v>
      </c>
      <c r="C2043">
        <f>VLOOKUP(A2043,H_SPBTFDUE!$B$2:$C$5828,2,0)</f>
        <v>59.1</v>
      </c>
      <c r="D2043" s="2">
        <f>D2042*(1-D$1+IF(AND(WEEKDAY($A2043)&lt;&gt;1,WEEKDAY($A2043)&lt;&gt;7),-VLOOKUP($A2043,ETF_OP_Fee!$G$5:$H$14,2,1),0))^($A2043-$A2042)*(1+2*(C2043/C2042-1))+IFERROR(VLOOKUP(A2043,BITXeom!$C$9:$D$100,2,0),0)</f>
        <v>43.185970311715216</v>
      </c>
      <c r="F2043" s="2">
        <f>F2042*(1-F$1+IF(AND(WEEKDAY($A2043)&lt;&gt;1,WEEKDAY($A2043)&lt;&gt;7),-VLOOKUP($A2043,ETF_OP_Fee!$I$5:$J$14,2,1),0))^($A2043-$A2042)*(1+1*(B2043/B2042-1))</f>
        <v>6.1573183543749979</v>
      </c>
      <c r="G2043" s="9" t="str">
        <f>IFERROR(VLOOKUP(A2043,'BITO-IV'!$A$1:$J$10000,4,0),"")</f>
        <v/>
      </c>
      <c r="I2043">
        <f>ROW()</f>
        <v>2043</v>
      </c>
      <c r="J2043" t="str">
        <f t="shared" si="41"/>
        <v/>
      </c>
      <c r="K2043" t="str">
        <f t="shared" si="40"/>
        <v/>
      </c>
      <c r="M2043" t="str">
        <f t="shared" si="42"/>
        <v/>
      </c>
      <c r="N2043">
        <f>VLOOKUP(A2043,Tbills!$B$4:$C$10000,2,1)</f>
        <v>1.4249986813186815</v>
      </c>
    </row>
    <row r="2044" spans="1:14">
      <c r="A2044" s="1">
        <v>43136</v>
      </c>
      <c r="B2044">
        <f>IFERROR(VLOOKUP($A2044,'BTC-Web'!$A$2:$H$10000,2,0),"")</f>
        <v>8270.5400389999995</v>
      </c>
      <c r="C2044">
        <f>VLOOKUP(A2044,H_SPBTFDUE!$B$2:$C$5828,2,0)</f>
        <v>49.91</v>
      </c>
      <c r="D2044" s="2">
        <f>D2043*(1-D$1+IF(AND(WEEKDAY($A2044)&lt;&gt;1,WEEKDAY($A2044)&lt;&gt;7),-VLOOKUP($A2044,ETF_OP_Fee!$G$5:$H$14,2,1),0))^($A2044-$A2043)*(1+2*(C2044/C2043-1))+IFERROR(VLOOKUP(A2044,BITXeom!$C$9:$D$100,2,0),0)</f>
        <v>29.744569379926208</v>
      </c>
      <c r="F2044" s="2">
        <f>F2043*(1-F$1+IF(AND(WEEKDAY($A2044)&lt;&gt;1,WEEKDAY($A2044)&lt;&gt;7),-VLOOKUP($A2044,ETF_OP_Fee!$I$5:$J$14,2,1),0))^($A2044-$A2043)*(1+1*(B2044/B2043-1))</f>
        <v>5.569767091028444</v>
      </c>
      <c r="G2044" s="9" t="str">
        <f>IFERROR(VLOOKUP(A2044,'BITO-IV'!$A$1:$J$10000,4,0),"")</f>
        <v/>
      </c>
      <c r="I2044">
        <f>ROW()</f>
        <v>2044</v>
      </c>
      <c r="J2044" t="str">
        <f t="shared" si="41"/>
        <v/>
      </c>
      <c r="K2044" t="str">
        <f t="shared" si="40"/>
        <v/>
      </c>
      <c r="M2044" t="str">
        <f t="shared" si="42"/>
        <v/>
      </c>
      <c r="N2044">
        <f>VLOOKUP(A2044,Tbills!$B$4:$C$10000,2,1)</f>
        <v>1.5000013186813004</v>
      </c>
    </row>
    <row r="2045" spans="1:14">
      <c r="A2045" s="1">
        <v>43137</v>
      </c>
      <c r="B2045">
        <f>IFERROR(VLOOKUP($A2045,'BTC-Web'!$A$2:$H$10000,2,0),"")</f>
        <v>7051.75</v>
      </c>
      <c r="C2045">
        <f>VLOOKUP(A2045,H_SPBTFDUE!$B$2:$C$5828,2,0)</f>
        <v>51.96</v>
      </c>
      <c r="D2045" s="2">
        <f>D2044*(1-D$1+IF(AND(WEEKDAY($A2045)&lt;&gt;1,WEEKDAY($A2045)&lt;&gt;7),-VLOOKUP($A2045,ETF_OP_Fee!$G$5:$H$14,2,1),0))^($A2045-$A2044)*(1+2*(C2045/C2044-1))+IFERROR(VLOOKUP(A2045,BITXeom!$C$9:$D$100,2,0),0)</f>
        <v>32.184186177542664</v>
      </c>
      <c r="F2045" s="2">
        <f>F2044*(1-F$1+IF(AND(WEEKDAY($A2045)&lt;&gt;1,WEEKDAY($A2045)&lt;&gt;7),-VLOOKUP($A2045,ETF_OP_Fee!$I$5:$J$14,2,1),0))^($A2045-$A2044)*(1+1*(B2045/B2044-1))</f>
        <v>4.7488534764538937</v>
      </c>
      <c r="G2045" s="9" t="str">
        <f>IFERROR(VLOOKUP(A2045,'BITO-IV'!$A$1:$J$10000,4,0),"")</f>
        <v/>
      </c>
      <c r="I2045">
        <f>ROW()</f>
        <v>2045</v>
      </c>
      <c r="J2045" t="str">
        <f t="shared" si="41"/>
        <v/>
      </c>
      <c r="K2045" t="str">
        <f t="shared" si="40"/>
        <v/>
      </c>
      <c r="M2045" t="str">
        <f t="shared" si="42"/>
        <v/>
      </c>
      <c r="N2045">
        <f>VLOOKUP(A2045,Tbills!$B$4:$C$10000,2,1)</f>
        <v>1.5000013186813004</v>
      </c>
    </row>
    <row r="2046" spans="1:14">
      <c r="A2046" s="1">
        <v>43138</v>
      </c>
      <c r="B2046">
        <f>IFERROR(VLOOKUP($A2046,'BTC-Web'!$A$2:$H$10000,2,0),"")</f>
        <v>7755.4902339999999</v>
      </c>
      <c r="C2046">
        <f>VLOOKUP(A2046,H_SPBTFDUE!$B$2:$C$5828,2,0)</f>
        <v>56.65</v>
      </c>
      <c r="D2046" s="2">
        <f>D2045*(1-D$1+IF(AND(WEEKDAY($A2046)&lt;&gt;1,WEEKDAY($A2046)&lt;&gt;7),-VLOOKUP($A2046,ETF_OP_Fee!$G$5:$H$14,2,1),0))^($A2046-$A2045)*(1+2*(C2046/C2045-1))+IFERROR(VLOOKUP(A2046,BITXeom!$C$9:$D$100,2,0),0)</f>
        <v>37.989659380001726</v>
      </c>
      <c r="F2046" s="2">
        <f>F2045*(1-F$1+IF(AND(WEEKDAY($A2046)&lt;&gt;1,WEEKDAY($A2046)&lt;&gt;7),-VLOOKUP($A2046,ETF_OP_Fee!$I$5:$J$14,2,1),0))^($A2046-$A2045)*(1+1*(B2046/B2045-1))</f>
        <v>5.2226366757821623</v>
      </c>
      <c r="G2046" s="9" t="str">
        <f>IFERROR(VLOOKUP(A2046,'BITO-IV'!$A$1:$J$10000,4,0),"")</f>
        <v/>
      </c>
      <c r="I2046">
        <f>ROW()</f>
        <v>2046</v>
      </c>
      <c r="J2046" t="str">
        <f t="shared" si="41"/>
        <v/>
      </c>
      <c r="K2046" t="str">
        <f t="shared" si="40"/>
        <v/>
      </c>
      <c r="M2046" t="str">
        <f t="shared" si="42"/>
        <v/>
      </c>
      <c r="N2046">
        <f>VLOOKUP(A2046,Tbills!$B$4:$C$10000,2,1)</f>
        <v>1.5000013186813004</v>
      </c>
    </row>
    <row r="2047" spans="1:14">
      <c r="A2047" s="1">
        <v>43139</v>
      </c>
      <c r="B2047">
        <f>IFERROR(VLOOKUP($A2047,'BTC-Web'!$A$2:$H$10000,2,0),"")</f>
        <v>7637.8598629999997</v>
      </c>
      <c r="C2047">
        <f>VLOOKUP(A2047,H_SPBTFDUE!$B$2:$C$5828,2,0)</f>
        <v>57.31</v>
      </c>
      <c r="D2047" s="2">
        <f>D2046*(1-D$1+IF(AND(WEEKDAY($A2047)&lt;&gt;1,WEEKDAY($A2047)&lt;&gt;7),-VLOOKUP($A2047,ETF_OP_Fee!$G$5:$H$14,2,1),0))^($A2047-$A2046)*(1+2*(C2047/C2046-1))+IFERROR(VLOOKUP(A2047,BITXeom!$C$9:$D$100,2,0),0)</f>
        <v>38.870222296016898</v>
      </c>
      <c r="F2047" s="2">
        <f>F2046*(1-F$1+IF(AND(WEEKDAY($A2047)&lt;&gt;1,WEEKDAY($A2047)&lt;&gt;7),-VLOOKUP($A2047,ETF_OP_Fee!$I$5:$J$14,2,1),0))^($A2047-$A2046)*(1+1*(B2047/B2046-1))</f>
        <v>5.1432891557651619</v>
      </c>
      <c r="G2047" s="9" t="str">
        <f>IFERROR(VLOOKUP(A2047,'BITO-IV'!$A$1:$J$10000,4,0),"")</f>
        <v/>
      </c>
      <c r="I2047">
        <f>ROW()</f>
        <v>2047</v>
      </c>
      <c r="J2047" t="str">
        <f t="shared" si="41"/>
        <v/>
      </c>
      <c r="K2047" t="str">
        <f t="shared" si="40"/>
        <v/>
      </c>
      <c r="M2047" t="str">
        <f t="shared" si="42"/>
        <v/>
      </c>
      <c r="N2047">
        <f>VLOOKUP(A2047,Tbills!$B$4:$C$10000,2,1)</f>
        <v>1.5000013186813004</v>
      </c>
    </row>
    <row r="2048" spans="1:14">
      <c r="A2048" s="1">
        <v>43140</v>
      </c>
      <c r="B2048">
        <f>IFERROR(VLOOKUP($A2048,'BTC-Web'!$A$2:$H$10000,2,0),"")</f>
        <v>8271.8398440000001</v>
      </c>
      <c r="C2048">
        <f>VLOOKUP(A2048,H_SPBTFDUE!$B$2:$C$5828,2,0)</f>
        <v>59.28</v>
      </c>
      <c r="D2048" s="2">
        <f>D2047*(1-D$1+IF(AND(WEEKDAY($A2048)&lt;&gt;1,WEEKDAY($A2048)&lt;&gt;7),-VLOOKUP($A2048,ETF_OP_Fee!$G$5:$H$14,2,1),0))^($A2048-$A2047)*(1+2*(C2048/C2047-1))+IFERROR(VLOOKUP(A2048,BITXeom!$C$9:$D$100,2,0),0)</f>
        <v>41.537556732158329</v>
      </c>
      <c r="F2048" s="2">
        <f>F2047*(1-F$1+IF(AND(WEEKDAY($A2048)&lt;&gt;1,WEEKDAY($A2048)&lt;&gt;7),-VLOOKUP($A2048,ETF_OP_Fee!$I$5:$J$14,2,1),0))^($A2048-$A2047)*(1+1*(B2048/B2047-1))</f>
        <v>5.5700625056363737</v>
      </c>
      <c r="G2048" s="9" t="str">
        <f>IFERROR(VLOOKUP(A2048,'BITO-IV'!$A$1:$J$10000,4,0),"")</f>
        <v/>
      </c>
      <c r="I2048">
        <f>ROW()</f>
        <v>2048</v>
      </c>
      <c r="J2048" t="str">
        <f t="shared" si="41"/>
        <v/>
      </c>
      <c r="K2048" t="str">
        <f t="shared" si="40"/>
        <v/>
      </c>
      <c r="M2048" t="str">
        <f t="shared" si="42"/>
        <v/>
      </c>
      <c r="N2048">
        <f>VLOOKUP(A2048,Tbills!$B$4:$C$10000,2,1)</f>
        <v>1.5000013186813004</v>
      </c>
    </row>
    <row r="2049" spans="1:14">
      <c r="A2049" s="1">
        <v>43143</v>
      </c>
      <c r="B2049">
        <f>IFERROR(VLOOKUP($A2049,'BTC-Web'!$A$2:$H$10000,2,0),"")</f>
        <v>8141.4301759999998</v>
      </c>
      <c r="C2049">
        <f>VLOOKUP(A2049,H_SPBTFDUE!$B$2:$C$5828,2,0)</f>
        <v>61.15</v>
      </c>
      <c r="D2049" s="2">
        <f>D2048*(1-D$1+IF(AND(WEEKDAY($A2049)&lt;&gt;1,WEEKDAY($A2049)&lt;&gt;7),-VLOOKUP($A2049,ETF_OP_Fee!$G$5:$H$14,2,1),0))^($A2049-$A2048)*(1+2*(C2049/C2048-1))+IFERROR(VLOOKUP(A2049,BITXeom!$C$9:$D$100,2,0),0)</f>
        <v>44.14239238418876</v>
      </c>
      <c r="F2049" s="2">
        <f>F2048*(1-F$1+IF(AND(WEEKDAY($A2049)&lt;&gt;1,WEEKDAY($A2049)&lt;&gt;7),-VLOOKUP($A2049,ETF_OP_Fee!$I$5:$J$14,2,1),0))^($A2049-$A2048)*(1+1*(B2049/B2048-1))</f>
        <v>5.4818196459572031</v>
      </c>
      <c r="G2049" s="9" t="str">
        <f>IFERROR(VLOOKUP(A2049,'BITO-IV'!$A$1:$J$10000,4,0),"")</f>
        <v/>
      </c>
      <c r="I2049">
        <f>ROW()</f>
        <v>2049</v>
      </c>
      <c r="J2049" t="str">
        <f t="shared" si="41"/>
        <v/>
      </c>
      <c r="K2049" t="str">
        <f t="shared" si="40"/>
        <v/>
      </c>
      <c r="M2049" t="str">
        <f t="shared" si="42"/>
        <v/>
      </c>
      <c r="N2049">
        <f>VLOOKUP(A2049,Tbills!$B$4:$C$10000,2,1)</f>
        <v>1.5699995604395653</v>
      </c>
    </row>
    <row r="2050" spans="1:14">
      <c r="A2050" s="1">
        <v>43144</v>
      </c>
      <c r="B2050">
        <f>IFERROR(VLOOKUP($A2050,'BTC-Web'!$A$2:$H$10000,2,0),"")</f>
        <v>8926.7197269999997</v>
      </c>
      <c r="C2050">
        <f>VLOOKUP(A2050,H_SPBTFDUE!$B$2:$C$5828,2,0)</f>
        <v>60.07</v>
      </c>
      <c r="D2050" s="2">
        <f>D2049*(1-D$1+IF(AND(WEEKDAY($A2050)&lt;&gt;1,WEEKDAY($A2050)&lt;&gt;7),-VLOOKUP($A2050,ETF_OP_Fee!$G$5:$H$14,2,1),0))^($A2050-$A2049)*(1+2*(C2050/C2049-1))+IFERROR(VLOOKUP(A2050,BITXeom!$C$9:$D$100,2,0),0)</f>
        <v>42.578076726360706</v>
      </c>
      <c r="F2050" s="2">
        <f>F2049*(1-F$1+IF(AND(WEEKDAY($A2050)&lt;&gt;1,WEEKDAY($A2050)&lt;&gt;7),-VLOOKUP($A2050,ETF_OP_Fee!$I$5:$J$14,2,1),0))^($A2050-$A2049)*(1+1*(B2050/B2049-1))</f>
        <v>6.0104174418445053</v>
      </c>
      <c r="G2050" s="9" t="str">
        <f>IFERROR(VLOOKUP(A2050,'BITO-IV'!$A$1:$J$10000,4,0),"")</f>
        <v/>
      </c>
      <c r="I2050">
        <f>ROW()</f>
        <v>2050</v>
      </c>
      <c r="J2050" t="str">
        <f t="shared" si="41"/>
        <v/>
      </c>
      <c r="K2050" t="str">
        <f t="shared" si="40"/>
        <v/>
      </c>
      <c r="M2050" t="str">
        <f t="shared" si="42"/>
        <v/>
      </c>
      <c r="N2050">
        <f>VLOOKUP(A2050,Tbills!$B$4:$C$10000,2,1)</f>
        <v>1.5699995604395653</v>
      </c>
    </row>
    <row r="2051" spans="1:14">
      <c r="A2051" s="1">
        <v>43145</v>
      </c>
      <c r="B2051">
        <f>IFERROR(VLOOKUP($A2051,'BTC-Web'!$A$2:$H$10000,2,0),"")</f>
        <v>8599.9199219999991</v>
      </c>
      <c r="C2051">
        <f>VLOOKUP(A2051,H_SPBTFDUE!$B$2:$C$5828,2,0)</f>
        <v>64.290000000000006</v>
      </c>
      <c r="D2051" s="2">
        <f>D2050*(1-D$1+IF(AND(WEEKDAY($A2051)&lt;&gt;1,WEEKDAY($A2051)&lt;&gt;7),-VLOOKUP($A2051,ETF_OP_Fee!$G$5:$H$14,2,1),0))^($A2051-$A2050)*(1+2*(C2051/C2050-1))+IFERROR(VLOOKUP(A2051,BITXeom!$C$9:$D$100,2,0),0)</f>
        <v>48.554626122733353</v>
      </c>
      <c r="F2051" s="2">
        <f>F2050*(1-F$1+IF(AND(WEEKDAY($A2051)&lt;&gt;1,WEEKDAY($A2051)&lt;&gt;7),-VLOOKUP($A2051,ETF_OP_Fee!$I$5:$J$14,2,1),0))^($A2051-$A2050)*(1+1*(B2051/B2050-1))</f>
        <v>5.7902303360497029</v>
      </c>
      <c r="G2051" s="9" t="str">
        <f>IFERROR(VLOOKUP(A2051,'BITO-IV'!$A$1:$J$10000,4,0),"")</f>
        <v/>
      </c>
      <c r="I2051">
        <f>ROW()</f>
        <v>2051</v>
      </c>
      <c r="J2051" t="str">
        <f t="shared" si="41"/>
        <v/>
      </c>
      <c r="K2051" t="str">
        <f t="shared" si="40"/>
        <v/>
      </c>
      <c r="M2051" t="str">
        <f t="shared" si="42"/>
        <v/>
      </c>
      <c r="N2051">
        <f>VLOOKUP(A2051,Tbills!$B$4:$C$10000,2,1)</f>
        <v>1.5699995604395653</v>
      </c>
    </row>
    <row r="2052" spans="1:14">
      <c r="A2052" s="1">
        <v>43146</v>
      </c>
      <c r="B2052">
        <f>IFERROR(VLOOKUP($A2052,'BTC-Web'!$A$2:$H$10000,2,0),"")</f>
        <v>9488.3203130000002</v>
      </c>
      <c r="C2052">
        <f>VLOOKUP(A2052,H_SPBTFDUE!$B$2:$C$5828,2,0)</f>
        <v>69.709999999999994</v>
      </c>
      <c r="D2052" s="2">
        <f>D2051*(1-D$1+IF(AND(WEEKDAY($A2052)&lt;&gt;1,WEEKDAY($A2052)&lt;&gt;7),-VLOOKUP($A2052,ETF_OP_Fee!$G$5:$H$14,2,1),0))^($A2052-$A2051)*(1+2*(C2052/C2051-1))+IFERROR(VLOOKUP(A2052,BITXeom!$C$9:$D$100,2,0),0)</f>
        <v>56.734706949682746</v>
      </c>
      <c r="F2052" s="2">
        <f>F2051*(1-F$1+IF(AND(WEEKDAY($A2052)&lt;&gt;1,WEEKDAY($A2052)&lt;&gt;7),-VLOOKUP($A2052,ETF_OP_Fee!$I$5:$J$14,2,1),0))^($A2052-$A2051)*(1+1*(B2052/B2051-1))</f>
        <v>6.3882141553658078</v>
      </c>
      <c r="G2052" s="9" t="str">
        <f>IFERROR(VLOOKUP(A2052,'BITO-IV'!$A$1:$J$10000,4,0),"")</f>
        <v/>
      </c>
      <c r="I2052">
        <f>ROW()</f>
        <v>2052</v>
      </c>
      <c r="J2052" t="str">
        <f t="shared" si="41"/>
        <v/>
      </c>
      <c r="K2052" t="str">
        <f t="shared" si="40"/>
        <v/>
      </c>
      <c r="M2052" t="str">
        <f t="shared" si="42"/>
        <v/>
      </c>
      <c r="N2052">
        <f>VLOOKUP(A2052,Tbills!$B$4:$C$10000,2,1)</f>
        <v>1.5699995604395653</v>
      </c>
    </row>
    <row r="2053" spans="1:14">
      <c r="A2053" s="1">
        <v>43147</v>
      </c>
      <c r="B2053">
        <f>IFERROR(VLOOKUP($A2053,'BTC-Web'!$A$2:$H$10000,2,0),"")</f>
        <v>10135.700194999999</v>
      </c>
      <c r="C2053">
        <f>VLOOKUP(A2053,H_SPBTFDUE!$B$2:$C$5828,2,0)</f>
        <v>69.260000000000005</v>
      </c>
      <c r="D2053" s="2">
        <f>D2052*(1-D$1+IF(AND(WEEKDAY($A2053)&lt;&gt;1,WEEKDAY($A2053)&lt;&gt;7),-VLOOKUP($A2053,ETF_OP_Fee!$G$5:$H$14,2,1),0))^($A2053-$A2052)*(1+2*(C2053/C2052-1))+IFERROR(VLOOKUP(A2053,BITXeom!$C$9:$D$100,2,0),0)</f>
        <v>55.99555191626537</v>
      </c>
      <c r="F2053" s="2">
        <f>F2052*(1-F$1+IF(AND(WEEKDAY($A2053)&lt;&gt;1,WEEKDAY($A2053)&lt;&gt;7),-VLOOKUP($A2053,ETF_OP_Fee!$I$5:$J$14,2,1),0))^($A2053-$A2052)*(1+1*(B2053/B2052-1))</f>
        <v>6.8238988646890926</v>
      </c>
      <c r="G2053" s="9" t="str">
        <f>IFERROR(VLOOKUP(A2053,'BITO-IV'!$A$1:$J$10000,4,0),"")</f>
        <v/>
      </c>
      <c r="I2053">
        <f>ROW()</f>
        <v>2053</v>
      </c>
      <c r="J2053" t="str">
        <f t="shared" si="41"/>
        <v/>
      </c>
      <c r="K2053" t="str">
        <f t="shared" si="40"/>
        <v/>
      </c>
      <c r="M2053" t="str">
        <f t="shared" si="42"/>
        <v/>
      </c>
      <c r="N2053">
        <f>VLOOKUP(A2053,Tbills!$B$4:$C$10000,2,1)</f>
        <v>1.5699995604395653</v>
      </c>
    </row>
    <row r="2054" spans="1:14">
      <c r="A2054" s="1">
        <v>43151</v>
      </c>
      <c r="B2054">
        <f>IFERROR(VLOOKUP($A2054,'BTC-Web'!$A$2:$H$10000,2,0),"")</f>
        <v>11231.799805000001</v>
      </c>
      <c r="C2054">
        <f>VLOOKUP(A2054,H_SPBTFDUE!$B$2:$C$5828,2,0)</f>
        <v>80.849999999999994</v>
      </c>
      <c r="D2054" s="2">
        <f>D2053*(1-D$1+IF(AND(WEEKDAY($A2054)&lt;&gt;1,WEEKDAY($A2054)&lt;&gt;7),-VLOOKUP($A2054,ETF_OP_Fee!$G$5:$H$14,2,1),0))^($A2054-$A2053)*(1+2*(C2054/C2053-1))+IFERROR(VLOOKUP(A2054,BITXeom!$C$9:$D$100,2,0),0)</f>
        <v>74.700573031052315</v>
      </c>
      <c r="F2054" s="2">
        <f>F2053*(1-F$1+IF(AND(WEEKDAY($A2054)&lt;&gt;1,WEEKDAY($A2054)&lt;&gt;7),-VLOOKUP($A2054,ETF_OP_Fee!$I$5:$J$14,2,1),0))^($A2054-$A2053)*(1+1*(B2054/B2053-1))</f>
        <v>7.5610648825631088</v>
      </c>
      <c r="G2054" s="9" t="str">
        <f>IFERROR(VLOOKUP(A2054,'BITO-IV'!$A$1:$J$10000,4,0),"")</f>
        <v/>
      </c>
      <c r="I2054">
        <f>ROW()</f>
        <v>2054</v>
      </c>
      <c r="J2054" t="str">
        <f t="shared" si="41"/>
        <v/>
      </c>
      <c r="K2054" t="str">
        <f t="shared" si="40"/>
        <v/>
      </c>
      <c r="M2054" t="str">
        <f t="shared" si="42"/>
        <v/>
      </c>
      <c r="N2054">
        <f>VLOOKUP(A2054,Tbills!$B$4:$C$10000,2,1)</f>
        <v>1.6300008791209049</v>
      </c>
    </row>
    <row r="2055" spans="1:14">
      <c r="A2055" s="1">
        <v>43152</v>
      </c>
      <c r="B2055">
        <f>IFERROR(VLOOKUP($A2055,'BTC-Web'!$A$2:$H$10000,2,0),"")</f>
        <v>11372.200194999999</v>
      </c>
      <c r="C2055">
        <f>VLOOKUP(A2055,H_SPBTFDUE!$B$2:$C$5828,2,0)</f>
        <v>71.36</v>
      </c>
      <c r="D2055" s="2">
        <f>D2054*(1-D$1+IF(AND(WEEKDAY($A2055)&lt;&gt;1,WEEKDAY($A2055)&lt;&gt;7),-VLOOKUP($A2055,ETF_OP_Fee!$G$5:$H$14,2,1),0))^($A2055-$A2054)*(1+2*(C2055/C2054-1))+IFERROR(VLOOKUP(A2055,BITXeom!$C$9:$D$100,2,0),0)</f>
        <v>57.157373471545192</v>
      </c>
      <c r="F2055" s="2">
        <f>F2054*(1-F$1+IF(AND(WEEKDAY($A2055)&lt;&gt;1,WEEKDAY($A2055)&lt;&gt;7),-VLOOKUP($A2055,ETF_OP_Fee!$I$5:$J$14,2,1),0))^($A2055-$A2054)*(1+1*(B2055/B2054-1))</f>
        <v>7.6553808859114296</v>
      </c>
      <c r="G2055" s="9" t="str">
        <f>IFERROR(VLOOKUP(A2055,'BITO-IV'!$A$1:$J$10000,4,0),"")</f>
        <v/>
      </c>
      <c r="I2055">
        <f>ROW()</f>
        <v>2055</v>
      </c>
      <c r="J2055" t="str">
        <f t="shared" si="41"/>
        <v/>
      </c>
      <c r="K2055" t="str">
        <f t="shared" si="40"/>
        <v/>
      </c>
      <c r="M2055" t="str">
        <f t="shared" si="42"/>
        <v/>
      </c>
      <c r="N2055">
        <f>VLOOKUP(A2055,Tbills!$B$4:$C$10000,2,1)</f>
        <v>1.6300008791209049</v>
      </c>
    </row>
    <row r="2056" spans="1:14">
      <c r="A2056" s="1">
        <v>43153</v>
      </c>
      <c r="B2056">
        <f>IFERROR(VLOOKUP($A2056,'BTC-Web'!$A$2:$H$10000,2,0),"")</f>
        <v>10660.400390999999</v>
      </c>
      <c r="C2056">
        <f>VLOOKUP(A2056,H_SPBTFDUE!$B$2:$C$5828,2,0)</f>
        <v>69.47</v>
      </c>
      <c r="D2056" s="2">
        <f>D2055*(1-D$1+IF(AND(WEEKDAY($A2056)&lt;&gt;1,WEEKDAY($A2056)&lt;&gt;7),-VLOOKUP($A2056,ETF_OP_Fee!$G$5:$H$14,2,1),0))^($A2056-$A2055)*(1+2*(C2056/C2055-1))+IFERROR(VLOOKUP(A2056,BITXeom!$C$9:$D$100,2,0),0)</f>
        <v>54.123247625969356</v>
      </c>
      <c r="F2056" s="2">
        <f>F2055*(1-F$1+IF(AND(WEEKDAY($A2056)&lt;&gt;1,WEEKDAY($A2056)&lt;&gt;7),-VLOOKUP($A2056,ETF_OP_Fee!$I$5:$J$14,2,1),0))^($A2056-$A2055)*(1+1*(B2056/B2055-1))</f>
        <v>7.1760345323827046</v>
      </c>
      <c r="G2056" s="9" t="str">
        <f>IFERROR(VLOOKUP(A2056,'BITO-IV'!$A$1:$J$10000,4,0),"")</f>
        <v/>
      </c>
      <c r="I2056">
        <f>ROW()</f>
        <v>2056</v>
      </c>
      <c r="J2056" t="str">
        <f t="shared" si="41"/>
        <v/>
      </c>
      <c r="K2056" t="str">
        <f t="shared" si="40"/>
        <v/>
      </c>
      <c r="M2056" t="str">
        <f t="shared" si="42"/>
        <v/>
      </c>
      <c r="N2056">
        <f>VLOOKUP(A2056,Tbills!$B$4:$C$10000,2,1)</f>
        <v>1.6300008791209049</v>
      </c>
    </row>
    <row r="2057" spans="1:14">
      <c r="A2057" s="1">
        <v>43154</v>
      </c>
      <c r="B2057">
        <f>IFERROR(VLOOKUP($A2057,'BTC-Web'!$A$2:$H$10000,2,0),"")</f>
        <v>9937.0703130000002</v>
      </c>
      <c r="C2057">
        <f>VLOOKUP(A2057,H_SPBTFDUE!$B$2:$C$5828,2,0)</f>
        <v>68.47</v>
      </c>
      <c r="D2057" s="2">
        <f>D2056*(1-D$1+IF(AND(WEEKDAY($A2057)&lt;&gt;1,WEEKDAY($A2057)&lt;&gt;7),-VLOOKUP($A2057,ETF_OP_Fee!$G$5:$H$14,2,1),0))^($A2057-$A2056)*(1+2*(C2057/C2056-1))+IFERROR(VLOOKUP(A2057,BITXeom!$C$9:$D$100,2,0),0)</f>
        <v>52.558806898742617</v>
      </c>
      <c r="F2057" s="2">
        <f>F2056*(1-F$1+IF(AND(WEEKDAY($A2057)&lt;&gt;1,WEEKDAY($A2057)&lt;&gt;7),-VLOOKUP($A2057,ETF_OP_Fee!$I$5:$J$14,2,1),0))^($A2057-$A2056)*(1+1*(B2057/B2056-1))</f>
        <v>6.6889517391472744</v>
      </c>
      <c r="G2057" s="9" t="str">
        <f>IFERROR(VLOOKUP(A2057,'BITO-IV'!$A$1:$J$10000,4,0),"")</f>
        <v/>
      </c>
      <c r="I2057">
        <f>ROW()</f>
        <v>2057</v>
      </c>
      <c r="J2057" t="str">
        <f t="shared" si="41"/>
        <v/>
      </c>
      <c r="K2057" t="str">
        <f t="shared" si="40"/>
        <v/>
      </c>
      <c r="M2057" t="str">
        <f t="shared" si="42"/>
        <v/>
      </c>
      <c r="N2057">
        <f>VLOOKUP(A2057,Tbills!$B$4:$C$10000,2,1)</f>
        <v>1.6300008791209049</v>
      </c>
    </row>
    <row r="2058" spans="1:14">
      <c r="A2058" s="1">
        <v>43157</v>
      </c>
      <c r="B2058">
        <f>IFERROR(VLOOKUP($A2058,'BTC-Web'!$A$2:$H$10000,2,0),"")</f>
        <v>9669.4296880000002</v>
      </c>
      <c r="C2058">
        <f>VLOOKUP(A2058,H_SPBTFDUE!$B$2:$C$5828,2,0)</f>
        <v>70.52</v>
      </c>
      <c r="D2058" s="2">
        <f>D2057*(1-D$1+IF(AND(WEEKDAY($A2058)&lt;&gt;1,WEEKDAY($A2058)&lt;&gt;7),-VLOOKUP($A2058,ETF_OP_Fee!$G$5:$H$14,2,1),0))^($A2058-$A2057)*(1+2*(C2058/C2057-1))+IFERROR(VLOOKUP(A2058,BITXeom!$C$9:$D$100,2,0),0)</f>
        <v>55.686126400985771</v>
      </c>
      <c r="F2058" s="2">
        <f>F2057*(1-F$1+IF(AND(WEEKDAY($A2058)&lt;&gt;1,WEEKDAY($A2058)&lt;&gt;7),-VLOOKUP($A2058,ETF_OP_Fee!$I$5:$J$14,2,1),0))^($A2058-$A2057)*(1+1*(B2058/B2057-1))</f>
        <v>6.5082862851167969</v>
      </c>
      <c r="G2058" s="9" t="str">
        <f>IFERROR(VLOOKUP(A2058,'BITO-IV'!$A$1:$J$10000,4,0),"")</f>
        <v/>
      </c>
      <c r="I2058">
        <f>ROW()</f>
        <v>2058</v>
      </c>
      <c r="J2058" t="str">
        <f t="shared" si="41"/>
        <v/>
      </c>
      <c r="K2058" t="str">
        <f t="shared" si="40"/>
        <v/>
      </c>
      <c r="M2058" t="str">
        <f t="shared" si="42"/>
        <v/>
      </c>
      <c r="N2058">
        <f>VLOOKUP(A2058,Tbills!$B$4:$C$10000,2,1)</f>
        <v>1.6300008791209049</v>
      </c>
    </row>
    <row r="2059" spans="1:14">
      <c r="A2059" s="1">
        <v>43158</v>
      </c>
      <c r="B2059">
        <f>IFERROR(VLOOKUP($A2059,'BTC-Web'!$A$2:$H$10000,2,0),"")</f>
        <v>10393.900390999999</v>
      </c>
      <c r="C2059">
        <f>VLOOKUP(A2059,H_SPBTFDUE!$B$2:$C$5828,2,0)</f>
        <v>73.33</v>
      </c>
      <c r="D2059" s="2">
        <f>D2058*(1-D$1+IF(AND(WEEKDAY($A2059)&lt;&gt;1,WEEKDAY($A2059)&lt;&gt;7),-VLOOKUP($A2059,ETF_OP_Fee!$G$5:$H$14,2,1),0))^($A2059-$A2058)*(1+2*(C2059/C2058-1))+IFERROR(VLOOKUP(A2059,BITXeom!$C$9:$D$100,2,0),0)</f>
        <v>60.116794612236482</v>
      </c>
      <c r="F2059" s="2">
        <f>F2058*(1-F$1+IF(AND(WEEKDAY($A2059)&lt;&gt;1,WEEKDAY($A2059)&lt;&gt;7),-VLOOKUP($A2059,ETF_OP_Fee!$I$5:$J$14,2,1),0))^($A2059-$A2058)*(1+1*(B2059/B2058-1))</f>
        <v>6.9957299328390077</v>
      </c>
      <c r="G2059" s="9" t="str">
        <f>IFERROR(VLOOKUP(A2059,'BITO-IV'!$A$1:$J$10000,4,0),"")</f>
        <v/>
      </c>
      <c r="I2059">
        <f>ROW()</f>
        <v>2059</v>
      </c>
      <c r="J2059" t="str">
        <f t="shared" si="41"/>
        <v/>
      </c>
      <c r="K2059" t="str">
        <f t="shared" si="40"/>
        <v/>
      </c>
      <c r="M2059" t="str">
        <f t="shared" si="42"/>
        <v/>
      </c>
      <c r="N2059">
        <f>VLOOKUP(A2059,Tbills!$B$4:$C$10000,2,1)</f>
        <v>1.6300008791209049</v>
      </c>
    </row>
    <row r="2060" spans="1:14">
      <c r="A2060" s="1">
        <v>43159</v>
      </c>
      <c r="B2060">
        <f>IFERROR(VLOOKUP($A2060,'BTC-Web'!$A$2:$H$10000,2,0),"")</f>
        <v>10687.200194999999</v>
      </c>
      <c r="C2060">
        <f>VLOOKUP(A2060,H_SPBTFDUE!$B$2:$C$5828,2,0)</f>
        <v>73.239999999999995</v>
      </c>
      <c r="D2060" s="2">
        <f>D2059*(1-D$1+IF(AND(WEEKDAY($A2060)&lt;&gt;1,WEEKDAY($A2060)&lt;&gt;7),-VLOOKUP($A2060,ETF_OP_Fee!$G$5:$H$14,2,1),0))^($A2060-$A2059)*(1+2*(C2060/C2059-1))+IFERROR(VLOOKUP(A2060,BITXeom!$C$9:$D$100,2,0),0)</f>
        <v>59.96208148208548</v>
      </c>
      <c r="F2060" s="2">
        <f>F2059*(1-F$1+IF(AND(WEEKDAY($A2060)&lt;&gt;1,WEEKDAY($A2060)&lt;&gt;7),-VLOOKUP($A2060,ETF_OP_Fee!$I$5:$J$14,2,1),0))^($A2060-$A2059)*(1+1*(B2060/B2059-1))</f>
        <v>7.1929514001180257</v>
      </c>
      <c r="G2060" s="9" t="str">
        <f>IFERROR(VLOOKUP(A2060,'BITO-IV'!$A$1:$J$10000,4,0),"")</f>
        <v/>
      </c>
      <c r="I2060">
        <f>ROW()</f>
        <v>2060</v>
      </c>
      <c r="J2060" t="str">
        <f t="shared" si="41"/>
        <v/>
      </c>
      <c r="K2060" t="str">
        <f t="shared" si="40"/>
        <v/>
      </c>
      <c r="M2060" t="str">
        <f t="shared" si="42"/>
        <v/>
      </c>
      <c r="N2060">
        <f>VLOOKUP(A2060,Tbills!$B$4:$C$10000,2,1)</f>
        <v>1.6300008791209049</v>
      </c>
    </row>
    <row r="2061" spans="1:14">
      <c r="A2061" s="1">
        <v>43160</v>
      </c>
      <c r="B2061">
        <f>IFERROR(VLOOKUP($A2061,'BTC-Web'!$A$2:$H$10000,2,0),"")</f>
        <v>10385</v>
      </c>
      <c r="C2061">
        <f>VLOOKUP(A2061,H_SPBTFDUE!$B$2:$C$5828,2,0)</f>
        <v>76.12</v>
      </c>
      <c r="D2061" s="2">
        <f>D2060*(1-D$1+IF(AND(WEEKDAY($A2061)&lt;&gt;1,WEEKDAY($A2061)&lt;&gt;7),-VLOOKUP($A2061,ETF_OP_Fee!$G$5:$H$14,2,1),0))^($A2061-$A2060)*(1+2*(C2061/C2060-1))+IFERROR(VLOOKUP(A2061,BITXeom!$C$9:$D$100,2,0),0)</f>
        <v>64.67012411224205</v>
      </c>
      <c r="F2061" s="2">
        <f>F2060*(1-F$1+IF(AND(WEEKDAY($A2061)&lt;&gt;1,WEEKDAY($A2061)&lt;&gt;7),-VLOOKUP($A2061,ETF_OP_Fee!$I$5:$J$14,2,1),0))^($A2061-$A2060)*(1+1*(B2061/B2060-1))</f>
        <v>6.9893755812511635</v>
      </c>
      <c r="G2061" s="9" t="str">
        <f>IFERROR(VLOOKUP(A2061,'BITO-IV'!$A$1:$J$10000,4,0),"")</f>
        <v/>
      </c>
      <c r="I2061">
        <f>ROW()</f>
        <v>2061</v>
      </c>
      <c r="J2061" t="str">
        <f t="shared" si="41"/>
        <v/>
      </c>
      <c r="K2061" t="str">
        <f t="shared" si="40"/>
        <v/>
      </c>
      <c r="M2061" t="str">
        <f t="shared" si="42"/>
        <v/>
      </c>
      <c r="N2061">
        <f>VLOOKUP(A2061,Tbills!$B$4:$C$10000,2,1)</f>
        <v>1.6449982417582381</v>
      </c>
    </row>
    <row r="2062" spans="1:14">
      <c r="A2062" s="1">
        <v>43161</v>
      </c>
      <c r="B2062">
        <f>IFERROR(VLOOKUP($A2062,'BTC-Web'!$A$2:$H$10000,2,0),"")</f>
        <v>10977.400390999999</v>
      </c>
      <c r="C2062">
        <f>VLOOKUP(A2062,H_SPBTFDUE!$B$2:$C$5828,2,0)</f>
        <v>76.099999999999994</v>
      </c>
      <c r="D2062" s="2">
        <f>D2061*(1-D$1+IF(AND(WEEKDAY($A2062)&lt;&gt;1,WEEKDAY($A2062)&lt;&gt;7),-VLOOKUP($A2062,ETF_OP_Fee!$G$5:$H$14,2,1),0))^($A2062-$A2061)*(1+2*(C2062/C2061-1))+IFERROR(VLOOKUP(A2062,BITXeom!$C$9:$D$100,2,0),0)</f>
        <v>64.628437651268882</v>
      </c>
      <c r="F2062" s="2">
        <f>F2061*(1-F$1+IF(AND(WEEKDAY($A2062)&lt;&gt;1,WEEKDAY($A2062)&lt;&gt;7),-VLOOKUP($A2062,ETF_OP_Fee!$I$5:$J$14,2,1),0))^($A2062-$A2061)*(1+1*(B2062/B2061-1))</f>
        <v>7.3878841869891767</v>
      </c>
      <c r="G2062" s="9" t="str">
        <f>IFERROR(VLOOKUP(A2062,'BITO-IV'!$A$1:$J$10000,4,0),"")</f>
        <v/>
      </c>
      <c r="I2062">
        <f>ROW()</f>
        <v>2062</v>
      </c>
      <c r="J2062" t="str">
        <f t="shared" si="41"/>
        <v/>
      </c>
      <c r="K2062" t="str">
        <f t="shared" si="40"/>
        <v/>
      </c>
      <c r="M2062" t="str">
        <f t="shared" si="42"/>
        <v/>
      </c>
      <c r="N2062">
        <f>VLOOKUP(A2062,Tbills!$B$4:$C$10000,2,1)</f>
        <v>1.6449982417582381</v>
      </c>
    </row>
    <row r="2063" spans="1:14">
      <c r="A2063" s="1">
        <v>43164</v>
      </c>
      <c r="B2063">
        <f>IFERROR(VLOOKUP($A2063,'BTC-Web'!$A$2:$H$10000,2,0),"")</f>
        <v>11532.400390999999</v>
      </c>
      <c r="C2063">
        <f>VLOOKUP(A2063,H_SPBTFDUE!$B$2:$C$5828,2,0)</f>
        <v>79.94</v>
      </c>
      <c r="D2063" s="2">
        <f>D2062*(1-D$1+IF(AND(WEEKDAY($A2063)&lt;&gt;1,WEEKDAY($A2063)&lt;&gt;7),-VLOOKUP($A2063,ETF_OP_Fee!$G$5:$H$14,2,1),0))^($A2063-$A2062)*(1+2*(C2063/C2062-1))+IFERROR(VLOOKUP(A2063,BITXeom!$C$9:$D$100,2,0),0)</f>
        <v>71.125293597158716</v>
      </c>
      <c r="F2063" s="2">
        <f>F2062*(1-F$1+IF(AND(WEEKDAY($A2063)&lt;&gt;1,WEEKDAY($A2063)&lt;&gt;7),-VLOOKUP($A2063,ETF_OP_Fee!$I$5:$J$14,2,1),0))^($A2063-$A2062)*(1+1*(B2063/B2062-1))</f>
        <v>7.7607979138619676</v>
      </c>
      <c r="G2063" s="9" t="str">
        <f>IFERROR(VLOOKUP(A2063,'BITO-IV'!$A$1:$J$10000,4,0),"")</f>
        <v/>
      </c>
      <c r="I2063">
        <f>ROW()</f>
        <v>2063</v>
      </c>
      <c r="J2063" t="str">
        <f t="shared" si="41"/>
        <v/>
      </c>
      <c r="K2063" t="str">
        <f t="shared" si="40"/>
        <v/>
      </c>
      <c r="M2063" t="str">
        <f t="shared" si="42"/>
        <v/>
      </c>
      <c r="N2063">
        <f>VLOOKUP(A2063,Tbills!$B$4:$C$10000,2,1)</f>
        <v>1.6599995604395734</v>
      </c>
    </row>
    <row r="2064" spans="1:14">
      <c r="A2064" s="1">
        <v>43165</v>
      </c>
      <c r="B2064">
        <f>IFERROR(VLOOKUP($A2064,'BTC-Web'!$A$2:$H$10000,2,0),"")</f>
        <v>11500.099609000001</v>
      </c>
      <c r="C2064">
        <f>VLOOKUP(A2064,H_SPBTFDUE!$B$2:$C$5828,2,0)</f>
        <v>73.260000000000005</v>
      </c>
      <c r="D2064" s="2">
        <f>D2063*(1-D$1+IF(AND(WEEKDAY($A2064)&lt;&gt;1,WEEKDAY($A2064)&lt;&gt;7),-VLOOKUP($A2064,ETF_OP_Fee!$G$5:$H$14,2,1),0))^($A2064-$A2063)*(1+2*(C2064/C2063-1))+IFERROR(VLOOKUP(A2064,BITXeom!$C$9:$D$100,2,0),0)</f>
        <v>59.231394511671333</v>
      </c>
      <c r="F2064" s="2">
        <f>F2063*(1-F$1+IF(AND(WEEKDAY($A2064)&lt;&gt;1,WEEKDAY($A2064)&lt;&gt;7),-VLOOKUP($A2064,ETF_OP_Fee!$I$5:$J$14,2,1),0))^($A2064-$A2063)*(1+1*(B2064/B2063-1))</f>
        <v>7.738859481544039</v>
      </c>
      <c r="G2064" s="9" t="str">
        <f>IFERROR(VLOOKUP(A2064,'BITO-IV'!$A$1:$J$10000,4,0),"")</f>
        <v/>
      </c>
      <c r="I2064">
        <f>ROW()</f>
        <v>2064</v>
      </c>
      <c r="J2064" t="str">
        <f t="shared" si="41"/>
        <v/>
      </c>
      <c r="K2064" t="str">
        <f t="shared" si="40"/>
        <v/>
      </c>
      <c r="M2064" t="str">
        <f t="shared" si="42"/>
        <v/>
      </c>
      <c r="N2064">
        <f>VLOOKUP(A2064,Tbills!$B$4:$C$10000,2,1)</f>
        <v>1.6599995604395734</v>
      </c>
    </row>
    <row r="2065" spans="1:14">
      <c r="A2065" s="1">
        <v>43166</v>
      </c>
      <c r="B2065">
        <f>IFERROR(VLOOKUP($A2065,'BTC-Web'!$A$2:$H$10000,2,0),"")</f>
        <v>10803.900390999999</v>
      </c>
      <c r="C2065">
        <f>VLOOKUP(A2065,H_SPBTFDUE!$B$2:$C$5828,2,0)</f>
        <v>67.349999999999994</v>
      </c>
      <c r="D2065" s="2">
        <f>D2064*(1-D$1+IF(AND(WEEKDAY($A2065)&lt;&gt;1,WEEKDAY($A2065)&lt;&gt;7),-VLOOKUP($A2065,ETF_OP_Fee!$G$5:$H$14,2,1),0))^($A2065-$A2064)*(1+2*(C2065/C2064-1))+IFERROR(VLOOKUP(A2065,BITXeom!$C$9:$D$100,2,0),0)</f>
        <v>49.668893921320141</v>
      </c>
      <c r="F2065" s="2">
        <f>F2064*(1-F$1+IF(AND(WEEKDAY($A2065)&lt;&gt;1,WEEKDAY($A2065)&lt;&gt;7),-VLOOKUP($A2065,ETF_OP_Fee!$I$5:$J$14,2,1),0))^($A2065-$A2064)*(1+1*(B2065/B2064-1))</f>
        <v>7.2701710136400397</v>
      </c>
      <c r="G2065" s="9" t="str">
        <f>IFERROR(VLOOKUP(A2065,'BITO-IV'!$A$1:$J$10000,4,0),"")</f>
        <v/>
      </c>
      <c r="J2065" t="str">
        <f t="shared" si="41"/>
        <v/>
      </c>
      <c r="K2065" t="str">
        <f t="shared" si="40"/>
        <v/>
      </c>
      <c r="M2065" t="str">
        <f t="shared" si="42"/>
        <v/>
      </c>
      <c r="N2065">
        <f>VLOOKUP(A2065,Tbills!$B$4:$C$10000,2,1)</f>
        <v>1.6599995604395734</v>
      </c>
    </row>
    <row r="2066" spans="1:14">
      <c r="A2066" s="1">
        <v>43167</v>
      </c>
      <c r="B2066">
        <f>IFERROR(VLOOKUP($A2066,'BTC-Web'!$A$2:$H$10000,2,0),"")</f>
        <v>9951.4404300000006</v>
      </c>
      <c r="C2066">
        <f>VLOOKUP(A2066,H_SPBTFDUE!$B$2:$C$5828,2,0)</f>
        <v>64.680000000000007</v>
      </c>
      <c r="D2066" s="2">
        <f>D2065*(1-D$1+IF(AND(WEEKDAY($A2066)&lt;&gt;1,WEEKDAY($A2066)&lt;&gt;7),-VLOOKUP($A2066,ETF_OP_Fee!$G$5:$H$14,2,1),0))^($A2066-$A2065)*(1+2*(C2066/C2065-1))+IFERROR(VLOOKUP(A2066,BITXeom!$C$9:$D$100,2,0),0)</f>
        <v>45.725331067086202</v>
      </c>
      <c r="F2066" s="2">
        <f>F2065*(1-F$1+IF(AND(WEEKDAY($A2066)&lt;&gt;1,WEEKDAY($A2066)&lt;&gt;7),-VLOOKUP($A2066,ETF_OP_Fee!$I$5:$J$14,2,1),0))^($A2066-$A2065)*(1+1*(B2066/B2065-1))</f>
        <v>6.6963585457290637</v>
      </c>
      <c r="G2066" s="9" t="str">
        <f>IFERROR(VLOOKUP(A2066,'BITO-IV'!$A$1:$J$10000,4,0),"")</f>
        <v/>
      </c>
      <c r="I2066">
        <f>ROW()</f>
        <v>2066</v>
      </c>
      <c r="J2066" t="str">
        <f t="shared" si="41"/>
        <v/>
      </c>
      <c r="K2066" t="str">
        <f t="shared" si="40"/>
        <v/>
      </c>
      <c r="M2066" t="str">
        <f t="shared" si="42"/>
        <v/>
      </c>
      <c r="N2066">
        <f>VLOOKUP(A2066,Tbills!$B$4:$C$10000,2,1)</f>
        <v>1.6599995604395734</v>
      </c>
    </row>
    <row r="2067" spans="1:14">
      <c r="A2067" s="1">
        <v>43168</v>
      </c>
      <c r="B2067">
        <f>IFERROR(VLOOKUP($A2067,'BTC-Web'!$A$2:$H$10000,2,0),"")</f>
        <v>9414.6904300000006</v>
      </c>
      <c r="C2067">
        <f>VLOOKUP(A2067,H_SPBTFDUE!$B$2:$C$5828,2,0)</f>
        <v>62.02</v>
      </c>
      <c r="D2067" s="2">
        <f>D2066*(1-D$1+IF(AND(WEEKDAY($A2067)&lt;&gt;1,WEEKDAY($A2067)&lt;&gt;7),-VLOOKUP($A2067,ETF_OP_Fee!$G$5:$H$14,2,1),0))^($A2067-$A2066)*(1+2*(C2067/C2066-1))+IFERROR(VLOOKUP(A2067,BITXeom!$C$9:$D$100,2,0),0)</f>
        <v>41.959371867022817</v>
      </c>
      <c r="F2067" s="2">
        <f>F2066*(1-F$1+IF(AND(WEEKDAY($A2067)&lt;&gt;1,WEEKDAY($A2067)&lt;&gt;7),-VLOOKUP($A2067,ETF_OP_Fee!$I$5:$J$14,2,1),0))^($A2067-$A2066)*(1+1*(B2067/B2066-1))</f>
        <v>6.3350127335663222</v>
      </c>
      <c r="G2067" s="9" t="str">
        <f>IFERROR(VLOOKUP(A2067,'BITO-IV'!$A$1:$J$10000,4,0),"")</f>
        <v/>
      </c>
      <c r="I2067">
        <f>ROW()</f>
        <v>2067</v>
      </c>
      <c r="J2067" t="str">
        <f t="shared" si="41"/>
        <v/>
      </c>
      <c r="K2067" t="str">
        <f t="shared" si="40"/>
        <v/>
      </c>
      <c r="M2067" t="str">
        <f t="shared" si="42"/>
        <v/>
      </c>
      <c r="N2067">
        <f>VLOOKUP(A2067,Tbills!$B$4:$C$10000,2,1)</f>
        <v>1.6599995604395734</v>
      </c>
    </row>
    <row r="2068" spans="1:14">
      <c r="A2068" s="1">
        <v>43171</v>
      </c>
      <c r="B2068">
        <f>IFERROR(VLOOKUP($A2068,'BTC-Web'!$A$2:$H$10000,2,0),"")</f>
        <v>9602.9296880000002</v>
      </c>
      <c r="C2068">
        <f>VLOOKUP(A2068,H_SPBTFDUE!$B$2:$C$5828,2,0)</f>
        <v>61.31</v>
      </c>
      <c r="D2068" s="2">
        <f>D2067*(1-D$1+IF(AND(WEEKDAY($A2068)&lt;&gt;1,WEEKDAY($A2068)&lt;&gt;7),-VLOOKUP($A2068,ETF_OP_Fee!$G$5:$H$14,2,1),0))^($A2068-$A2067)*(1+2*(C2068/C2067-1))+IFERROR(VLOOKUP(A2068,BITXeom!$C$9:$D$100,2,0),0)</f>
        <v>40.984020115964</v>
      </c>
      <c r="F2068" s="2">
        <f>F2067*(1-F$1+IF(AND(WEEKDAY($A2068)&lt;&gt;1,WEEKDAY($A2068)&lt;&gt;7),-VLOOKUP($A2068,ETF_OP_Fee!$I$5:$J$14,2,1),0))^($A2068-$A2067)*(1+1*(B2068/B2067-1))</f>
        <v>6.4611717531915165</v>
      </c>
      <c r="G2068" s="9" t="str">
        <f>IFERROR(VLOOKUP(A2068,'BITO-IV'!$A$1:$J$10000,4,0),"")</f>
        <v/>
      </c>
      <c r="I2068">
        <f>ROW()</f>
        <v>2068</v>
      </c>
      <c r="J2068" t="str">
        <f t="shared" si="41"/>
        <v/>
      </c>
      <c r="K2068" t="str">
        <f t="shared" si="40"/>
        <v/>
      </c>
      <c r="M2068" t="str">
        <f t="shared" si="42"/>
        <v/>
      </c>
      <c r="N2068">
        <f>VLOOKUP(A2068,Tbills!$B$4:$C$10000,2,1)</f>
        <v>1.6700004395604453</v>
      </c>
    </row>
    <row r="2069" spans="1:14">
      <c r="A2069" s="1">
        <v>43172</v>
      </c>
      <c r="B2069">
        <f>IFERROR(VLOOKUP($A2069,'BTC-Web'!$A$2:$H$10000,2,0),"")</f>
        <v>9173.0400389999995</v>
      </c>
      <c r="C2069">
        <f>VLOOKUP(A2069,H_SPBTFDUE!$B$2:$C$5828,2,0)</f>
        <v>62.38</v>
      </c>
      <c r="D2069" s="2">
        <f>D2068*(1-D$1+IF(AND(WEEKDAY($A2069)&lt;&gt;1,WEEKDAY($A2069)&lt;&gt;7),-VLOOKUP($A2069,ETF_OP_Fee!$G$5:$H$14,2,1),0))^($A2069-$A2068)*(1+2*(C2069/C2068-1))+IFERROR(VLOOKUP(A2069,BITXeom!$C$9:$D$100,2,0),0)</f>
        <v>42.409495373894515</v>
      </c>
      <c r="F2069" s="2">
        <f>F2068*(1-F$1+IF(AND(WEEKDAY($A2069)&lt;&gt;1,WEEKDAY($A2069)&lt;&gt;7),-VLOOKUP($A2069,ETF_OP_Fee!$I$5:$J$14,2,1),0))^($A2069-$A2068)*(1+1*(B2069/B2068-1))</f>
        <v>6.1717670033426293</v>
      </c>
      <c r="G2069" s="9" t="str">
        <f>IFERROR(VLOOKUP(A2069,'BITO-IV'!$A$1:$J$10000,4,0),"")</f>
        <v/>
      </c>
      <c r="I2069">
        <f>ROW()</f>
        <v>2069</v>
      </c>
      <c r="J2069" t="str">
        <f t="shared" si="41"/>
        <v/>
      </c>
      <c r="K2069" t="str">
        <f t="shared" si="40"/>
        <v/>
      </c>
      <c r="M2069" t="str">
        <f t="shared" si="42"/>
        <v/>
      </c>
      <c r="N2069">
        <f>VLOOKUP(A2069,Tbills!$B$4:$C$10000,2,1)</f>
        <v>1.6700004395604453</v>
      </c>
    </row>
    <row r="2070" spans="1:14">
      <c r="A2070" s="1">
        <v>43173</v>
      </c>
      <c r="B2070">
        <f>IFERROR(VLOOKUP($A2070,'BTC-Web'!$A$2:$H$10000,2,0),"")</f>
        <v>9214.6503909999992</v>
      </c>
      <c r="C2070">
        <f>VLOOKUP(A2070,H_SPBTFDUE!$B$2:$C$5828,2,0)</f>
        <v>56.91</v>
      </c>
      <c r="D2070" s="2">
        <f>D2069*(1-D$1+IF(AND(WEEKDAY($A2070)&lt;&gt;1,WEEKDAY($A2070)&lt;&gt;7),-VLOOKUP($A2070,ETF_OP_Fee!$G$5:$H$14,2,1),0))^($A2070-$A2069)*(1+2*(C2070/C2069-1))+IFERROR(VLOOKUP(A2070,BITXeom!$C$9:$D$100,2,0),0)</f>
        <v>34.967689159190691</v>
      </c>
      <c r="F2070" s="2">
        <f>F2069*(1-F$1+IF(AND(WEEKDAY($A2070)&lt;&gt;1,WEEKDAY($A2070)&lt;&gt;7),-VLOOKUP($A2070,ETF_OP_Fee!$I$5:$J$14,2,1),0))^($A2070-$A2069)*(1+1*(B2070/B2069-1))</f>
        <v>6.1996017452306873</v>
      </c>
      <c r="G2070" s="9" t="str">
        <f>IFERROR(VLOOKUP(A2070,'BITO-IV'!$A$1:$J$10000,4,0),"")</f>
        <v/>
      </c>
      <c r="I2070">
        <f>ROW()</f>
        <v>2070</v>
      </c>
      <c r="J2070" t="str">
        <f t="shared" si="41"/>
        <v/>
      </c>
      <c r="K2070" t="str">
        <f t="shared" si="40"/>
        <v/>
      </c>
      <c r="M2070" t="str">
        <f t="shared" si="42"/>
        <v/>
      </c>
      <c r="N2070">
        <f>VLOOKUP(A2070,Tbills!$B$4:$C$10000,2,1)</f>
        <v>1.6700004395604453</v>
      </c>
    </row>
    <row r="2071" spans="1:14">
      <c r="A2071" s="1">
        <v>43174</v>
      </c>
      <c r="B2071">
        <f>IFERROR(VLOOKUP($A2071,'BTC-Web'!$A$2:$H$10000,2,0),"")</f>
        <v>8290.7597659999992</v>
      </c>
      <c r="C2071">
        <f>VLOOKUP(A2071,H_SPBTFDUE!$B$2:$C$5828,2,0)</f>
        <v>56.68</v>
      </c>
      <c r="D2071" s="2">
        <f>D2070*(1-D$1+IF(AND(WEEKDAY($A2071)&lt;&gt;1,WEEKDAY($A2071)&lt;&gt;7),-VLOOKUP($A2071,ETF_OP_Fee!$G$5:$H$14,2,1),0))^($A2071-$A2070)*(1+2*(C2071/C2070-1))+IFERROR(VLOOKUP(A2071,BITXeom!$C$9:$D$100,2,0),0)</f>
        <v>34.680913799243115</v>
      </c>
      <c r="F2071" s="2">
        <f>F2070*(1-F$1+IF(AND(WEEKDAY($A2071)&lt;&gt;1,WEEKDAY($A2071)&lt;&gt;7),-VLOOKUP($A2071,ETF_OP_Fee!$I$5:$J$14,2,1),0))^($A2071-$A2070)*(1+1*(B2071/B2070-1))</f>
        <v>5.5778644593996942</v>
      </c>
      <c r="G2071" s="9" t="str">
        <f>IFERROR(VLOOKUP(A2071,'BITO-IV'!$A$1:$J$10000,4,0),"")</f>
        <v/>
      </c>
      <c r="I2071">
        <f>ROW()</f>
        <v>2071</v>
      </c>
      <c r="J2071" t="str">
        <f t="shared" si="41"/>
        <v/>
      </c>
      <c r="K2071" t="str">
        <f t="shared" si="40"/>
        <v/>
      </c>
      <c r="M2071" t="str">
        <f t="shared" si="42"/>
        <v/>
      </c>
      <c r="N2071">
        <f>VLOOKUP(A2071,Tbills!$B$4:$C$10000,2,1)</f>
        <v>1.6700004395604453</v>
      </c>
    </row>
    <row r="2072" spans="1:14">
      <c r="A2072" s="1">
        <v>43175</v>
      </c>
      <c r="B2072">
        <f>IFERROR(VLOOKUP($A2072,'BTC-Web'!$A$2:$H$10000,2,0),"")</f>
        <v>8322.9101559999999</v>
      </c>
      <c r="C2072">
        <f>VLOOKUP(A2072,H_SPBTFDUE!$B$2:$C$5828,2,0)</f>
        <v>58.9</v>
      </c>
      <c r="D2072" s="2">
        <f>D2071*(1-D$1+IF(AND(WEEKDAY($A2072)&lt;&gt;1,WEEKDAY($A2072)&lt;&gt;7),-VLOOKUP($A2072,ETF_OP_Fee!$G$5:$H$14,2,1),0))^($A2072-$A2071)*(1+2*(C2072/C2071-1))+IFERROR(VLOOKUP(A2072,BITXeom!$C$9:$D$100,2,0),0)</f>
        <v>37.393169194295226</v>
      </c>
      <c r="F2072" s="2">
        <f>F2071*(1-F$1+IF(AND(WEEKDAY($A2072)&lt;&gt;1,WEEKDAY($A2072)&lt;&gt;7),-VLOOKUP($A2072,ETF_OP_Fee!$I$5:$J$14,2,1),0))^($A2072-$A2071)*(1+1*(B2072/B2071-1))</f>
        <v>5.5993488860612199</v>
      </c>
      <c r="G2072" s="9" t="str">
        <f>IFERROR(VLOOKUP(A2072,'BITO-IV'!$A$1:$J$10000,4,0),"")</f>
        <v/>
      </c>
      <c r="I2072">
        <f>ROW()</f>
        <v>2072</v>
      </c>
      <c r="J2072" t="str">
        <f t="shared" si="41"/>
        <v/>
      </c>
      <c r="K2072" t="str">
        <f t="shared" si="40"/>
        <v/>
      </c>
      <c r="M2072" t="str">
        <f t="shared" si="42"/>
        <v/>
      </c>
      <c r="N2072">
        <f>VLOOKUP(A2072,Tbills!$B$4:$C$10000,2,1)</f>
        <v>1.6700004395604453</v>
      </c>
    </row>
    <row r="2073" spans="1:14">
      <c r="A2073" s="1">
        <v>43178</v>
      </c>
      <c r="B2073">
        <f>IFERROR(VLOOKUP($A2073,'BTC-Web'!$A$2:$H$10000,2,0),"")</f>
        <v>8344.1201170000004</v>
      </c>
      <c r="C2073">
        <f>VLOOKUP(A2073,H_SPBTFDUE!$B$2:$C$5828,2,0)</f>
        <v>57.79</v>
      </c>
      <c r="D2073" s="2">
        <f>D2072*(1-D$1+IF(AND(WEEKDAY($A2073)&lt;&gt;1,WEEKDAY($A2073)&lt;&gt;7),-VLOOKUP($A2073,ETF_OP_Fee!$G$5:$H$14,2,1),0))^($A2073-$A2072)*(1+2*(C2073/C2072-1))+IFERROR(VLOOKUP(A2073,BITXeom!$C$9:$D$100,2,0),0)</f>
        <v>35.970919289112103</v>
      </c>
      <c r="F2073" s="2">
        <f>F2072*(1-F$1+IF(AND(WEEKDAY($A2073)&lt;&gt;1,WEEKDAY($A2073)&lt;&gt;7),-VLOOKUP($A2073,ETF_OP_Fee!$I$5:$J$14,2,1),0))^($A2073-$A2072)*(1+1*(B2073/B2072-1))</f>
        <v>5.6131798581925523</v>
      </c>
      <c r="G2073" s="9" t="str">
        <f>IFERROR(VLOOKUP(A2073,'BITO-IV'!$A$1:$J$10000,4,0),"")</f>
        <v/>
      </c>
      <c r="I2073">
        <f>ROW()</f>
        <v>2073</v>
      </c>
      <c r="J2073" t="str">
        <f t="shared" si="41"/>
        <v/>
      </c>
      <c r="K2073" t="str">
        <f t="shared" si="40"/>
        <v/>
      </c>
      <c r="M2073" t="str">
        <f t="shared" si="42"/>
        <v/>
      </c>
      <c r="N2073">
        <f>VLOOKUP(A2073,Tbills!$B$4:$C$10000,2,1)</f>
        <v>1.7799982417582503</v>
      </c>
    </row>
    <row r="2074" spans="1:14">
      <c r="A2074" s="1">
        <v>43179</v>
      </c>
      <c r="B2074">
        <f>IFERROR(VLOOKUP($A2074,'BTC-Web'!$A$2:$H$10000,2,0),"")</f>
        <v>8619.6699219999991</v>
      </c>
      <c r="C2074">
        <f>VLOOKUP(A2074,H_SPBTFDUE!$B$2:$C$5828,2,0)</f>
        <v>61.48</v>
      </c>
      <c r="D2074" s="2">
        <f>D2073*(1-D$1+IF(AND(WEEKDAY($A2074)&lt;&gt;1,WEEKDAY($A2074)&lt;&gt;7),-VLOOKUP($A2074,ETF_OP_Fee!$G$5:$H$14,2,1),0))^($A2074-$A2073)*(1+2*(C2074/C2073-1))+IFERROR(VLOOKUP(A2074,BITXeom!$C$9:$D$100,2,0),0)</f>
        <v>40.559706348059272</v>
      </c>
      <c r="F2074" s="2">
        <f>F2073*(1-F$1+IF(AND(WEEKDAY($A2074)&lt;&gt;1,WEEKDAY($A2074)&lt;&gt;7),-VLOOKUP($A2074,ETF_OP_Fee!$I$5:$J$14,2,1),0))^($A2074-$A2073)*(1+1*(B2074/B2073-1))</f>
        <v>5.7983942715045655</v>
      </c>
      <c r="G2074" s="9" t="str">
        <f>IFERROR(VLOOKUP(A2074,'BITO-IV'!$A$1:$J$10000,4,0),"")</f>
        <v/>
      </c>
      <c r="I2074">
        <f>ROW()</f>
        <v>2074</v>
      </c>
      <c r="J2074" t="str">
        <f t="shared" si="41"/>
        <v/>
      </c>
      <c r="K2074" t="str">
        <f t="shared" si="40"/>
        <v/>
      </c>
      <c r="M2074" t="str">
        <f t="shared" si="42"/>
        <v/>
      </c>
      <c r="N2074">
        <f>VLOOKUP(A2074,Tbills!$B$4:$C$10000,2,1)</f>
        <v>1.7799982417582503</v>
      </c>
    </row>
    <row r="2075" spans="1:14">
      <c r="A2075" s="1">
        <v>43180</v>
      </c>
      <c r="B2075">
        <f>IFERROR(VLOOKUP($A2075,'BTC-Web'!$A$2:$H$10000,2,0),"")</f>
        <v>8937.4804690000001</v>
      </c>
      <c r="C2075">
        <f>VLOOKUP(A2075,H_SPBTFDUE!$B$2:$C$5828,2,0)</f>
        <v>61.13</v>
      </c>
      <c r="D2075" s="2">
        <f>D2074*(1-D$1+IF(AND(WEEKDAY($A2075)&lt;&gt;1,WEEKDAY($A2075)&lt;&gt;7),-VLOOKUP($A2075,ETF_OP_Fee!$G$5:$H$14,2,1),0))^($A2075-$A2074)*(1+2*(C2075/C2074-1))+IFERROR(VLOOKUP(A2075,BITXeom!$C$9:$D$100,2,0),0)</f>
        <v>40.093122182306125</v>
      </c>
      <c r="F2075" s="2">
        <f>F2074*(1-F$1+IF(AND(WEEKDAY($A2075)&lt;&gt;1,WEEKDAY($A2075)&lt;&gt;7),-VLOOKUP($A2075,ETF_OP_Fee!$I$5:$J$14,2,1),0))^($A2075-$A2074)*(1+1*(B2075/B2074-1))</f>
        <v>6.0120268181192618</v>
      </c>
      <c r="G2075" s="9" t="str">
        <f>IFERROR(VLOOKUP(A2075,'BITO-IV'!$A$1:$J$10000,4,0),"")</f>
        <v/>
      </c>
      <c r="I2075">
        <f>ROW()</f>
        <v>2075</v>
      </c>
      <c r="J2075" t="str">
        <f t="shared" si="41"/>
        <v/>
      </c>
      <c r="K2075" t="str">
        <f t="shared" si="40"/>
        <v/>
      </c>
      <c r="M2075" t="str">
        <f t="shared" si="42"/>
        <v/>
      </c>
      <c r="N2075">
        <f>VLOOKUP(A2075,Tbills!$B$4:$C$10000,2,1)</f>
        <v>1.7799982417582503</v>
      </c>
    </row>
    <row r="2076" spans="1:14">
      <c r="A2076" s="1">
        <v>43181</v>
      </c>
      <c r="B2076">
        <f>IFERROR(VLOOKUP($A2076,'BTC-Web'!$A$2:$H$10000,2,0),"")</f>
        <v>8939.4404300000006</v>
      </c>
      <c r="C2076">
        <f>VLOOKUP(A2076,H_SPBTFDUE!$B$2:$C$5828,2,0)</f>
        <v>59.29</v>
      </c>
      <c r="D2076" s="2">
        <f>D2075*(1-D$1+IF(AND(WEEKDAY($A2076)&lt;&gt;1,WEEKDAY($A2076)&lt;&gt;7),-VLOOKUP($A2076,ETF_OP_Fee!$G$5:$H$14,2,1),0))^($A2076-$A2075)*(1+2*(C2076/C2075-1))+IFERROR(VLOOKUP(A2076,BITXeom!$C$9:$D$100,2,0),0)</f>
        <v>37.675042704947458</v>
      </c>
      <c r="F2076" s="2">
        <f>F2075*(1-F$1+IF(AND(WEEKDAY($A2076)&lt;&gt;1,WEEKDAY($A2076)&lt;&gt;7),-VLOOKUP($A2076,ETF_OP_Fee!$I$5:$J$14,2,1),0))^($A2076-$A2075)*(1+1*(B2076/B2075-1))</f>
        <v>6.0131887247261808</v>
      </c>
      <c r="G2076" s="9" t="str">
        <f>IFERROR(VLOOKUP(A2076,'BITO-IV'!$A$1:$J$10000,4,0),"")</f>
        <v/>
      </c>
      <c r="I2076">
        <f>ROW()</f>
        <v>2076</v>
      </c>
      <c r="J2076" t="str">
        <f t="shared" si="41"/>
        <v/>
      </c>
      <c r="K2076" t="str">
        <f t="shared" si="40"/>
        <v/>
      </c>
      <c r="M2076" t="str">
        <f t="shared" si="42"/>
        <v/>
      </c>
      <c r="N2076">
        <f>VLOOKUP(A2076,Tbills!$B$4:$C$10000,2,1)</f>
        <v>1.7799982417582503</v>
      </c>
    </row>
    <row r="2077" spans="1:14">
      <c r="A2077" s="1">
        <v>43182</v>
      </c>
      <c r="B2077">
        <f>IFERROR(VLOOKUP($A2077,'BTC-Web'!$A$2:$H$10000,2,0),"")</f>
        <v>8736.25</v>
      </c>
      <c r="C2077">
        <f>VLOOKUP(A2077,H_SPBTFDUE!$B$2:$C$5828,2,0)</f>
        <v>59.24</v>
      </c>
      <c r="D2077" s="2">
        <f>D2076*(1-D$1+IF(AND(WEEKDAY($A2077)&lt;&gt;1,WEEKDAY($A2077)&lt;&gt;7),-VLOOKUP($A2077,ETF_OP_Fee!$G$5:$H$14,2,1),0))^($A2077-$A2076)*(1+2*(C2077/C2076-1))+IFERROR(VLOOKUP(A2077,BITXeom!$C$9:$D$100,2,0),0)</f>
        <v>37.607016567339151</v>
      </c>
      <c r="F2077" s="2">
        <f>F2076*(1-F$1+IF(AND(WEEKDAY($A2077)&lt;&gt;1,WEEKDAY($A2077)&lt;&gt;7),-VLOOKUP($A2077,ETF_OP_Fee!$I$5:$J$14,2,1),0))^($A2077-$A2076)*(1+1*(B2077/B2076-1))</f>
        <v>5.8763580469898145</v>
      </c>
      <c r="G2077" s="9" t="str">
        <f>IFERROR(VLOOKUP(A2077,'BITO-IV'!$A$1:$J$10000,4,0),"")</f>
        <v/>
      </c>
      <c r="I2077">
        <f>ROW()</f>
        <v>2077</v>
      </c>
      <c r="J2077" t="str">
        <f t="shared" si="41"/>
        <v/>
      </c>
      <c r="K2077" t="str">
        <f t="shared" si="40"/>
        <v/>
      </c>
      <c r="M2077" t="str">
        <f t="shared" si="42"/>
        <v/>
      </c>
      <c r="N2077">
        <f>VLOOKUP(A2077,Tbills!$B$4:$C$10000,2,1)</f>
        <v>1.7799982417582503</v>
      </c>
    </row>
    <row r="2078" spans="1:14">
      <c r="A2078" s="1">
        <v>43185</v>
      </c>
      <c r="B2078">
        <f>IFERROR(VLOOKUP($A2078,'BTC-Web'!$A$2:$H$10000,2,0),"")</f>
        <v>8498.4697269999997</v>
      </c>
      <c r="C2078">
        <f>VLOOKUP(A2078,H_SPBTFDUE!$B$2:$C$5828,2,0)</f>
        <v>54.46</v>
      </c>
      <c r="D2078" s="2">
        <f>D2077*(1-D$1+IF(AND(WEEKDAY($A2078)&lt;&gt;1,WEEKDAY($A2078)&lt;&gt;7),-VLOOKUP($A2078,ETF_OP_Fee!$G$5:$H$14,2,1),0))^($A2078-$A2077)*(1+2*(C2078/C2077-1))+IFERROR(VLOOKUP(A2078,BITXeom!$C$9:$D$100,2,0),0)</f>
        <v>31.526817614952474</v>
      </c>
      <c r="F2078" s="2">
        <f>F2077*(1-F$1+IF(AND(WEEKDAY($A2078)&lt;&gt;1,WEEKDAY($A2078)&lt;&gt;7),-VLOOKUP($A2078,ETF_OP_Fee!$I$5:$J$14,2,1),0))^($A2078-$A2077)*(1+1*(B2078/B2077-1))</f>
        <v>5.7159709990224288</v>
      </c>
      <c r="G2078" s="9" t="str">
        <f>IFERROR(VLOOKUP(A2078,'BITO-IV'!$A$1:$J$10000,4,0),"")</f>
        <v/>
      </c>
      <c r="I2078">
        <f>ROW()</f>
        <v>2078</v>
      </c>
      <c r="J2078" t="str">
        <f t="shared" si="41"/>
        <v/>
      </c>
      <c r="K2078" t="str">
        <f t="shared" si="40"/>
        <v/>
      </c>
      <c r="M2078" t="str">
        <f t="shared" si="42"/>
        <v/>
      </c>
      <c r="N2078">
        <f>VLOOKUP(A2078,Tbills!$B$4:$C$10000,2,1)</f>
        <v>1.7600004395604532</v>
      </c>
    </row>
    <row r="2079" spans="1:14">
      <c r="A2079" s="1">
        <v>43186</v>
      </c>
      <c r="B2079">
        <f>IFERROR(VLOOKUP($A2079,'BTC-Web'!$A$2:$H$10000,2,0),"")</f>
        <v>8200</v>
      </c>
      <c r="C2079">
        <f>VLOOKUP(A2079,H_SPBTFDUE!$B$2:$C$5828,2,0)</f>
        <v>54.36</v>
      </c>
      <c r="D2079" s="2">
        <f>D2078*(1-D$1+IF(AND(WEEKDAY($A2079)&lt;&gt;1,WEEKDAY($A2079)&lt;&gt;7),-VLOOKUP($A2079,ETF_OP_Fee!$G$5:$H$14,2,1),0))^($A2079-$A2078)*(1+2*(C2079/C2078-1))+IFERROR(VLOOKUP(A2079,BITXeom!$C$9:$D$100,2,0),0)</f>
        <v>31.407294388214424</v>
      </c>
      <c r="F2079" s="2">
        <f>F2078*(1-F$1+IF(AND(WEEKDAY($A2079)&lt;&gt;1,WEEKDAY($A2079)&lt;&gt;7),-VLOOKUP($A2079,ETF_OP_Fee!$I$5:$J$14,2,1),0))^($A2079-$A2078)*(1+1*(B2079/B2078-1))</f>
        <v>5.515080216609328</v>
      </c>
      <c r="G2079" s="9" t="str">
        <f>IFERROR(VLOOKUP(A2079,'BITO-IV'!$A$1:$J$10000,4,0),"")</f>
        <v/>
      </c>
      <c r="I2079">
        <f>ROW()</f>
        <v>2079</v>
      </c>
      <c r="J2079" t="str">
        <f t="shared" si="41"/>
        <v/>
      </c>
      <c r="K2079" t="str">
        <f t="shared" si="40"/>
        <v/>
      </c>
      <c r="M2079" t="str">
        <f t="shared" si="42"/>
        <v/>
      </c>
      <c r="N2079">
        <f>VLOOKUP(A2079,Tbills!$B$4:$C$10000,2,1)</f>
        <v>1.7600004395604532</v>
      </c>
    </row>
    <row r="2080" spans="1:14">
      <c r="A2080" s="1">
        <v>43187</v>
      </c>
      <c r="B2080">
        <f>IFERROR(VLOOKUP($A2080,'BTC-Web'!$A$2:$H$10000,2,0),"")</f>
        <v>7836.830078</v>
      </c>
      <c r="C2080">
        <f>VLOOKUP(A2080,H_SPBTFDUE!$B$2:$C$5828,2,0)</f>
        <v>54.26</v>
      </c>
      <c r="D2080" s="2">
        <f>D2079*(1-D$1+IF(AND(WEEKDAY($A2080)&lt;&gt;1,WEEKDAY($A2080)&lt;&gt;7),-VLOOKUP($A2080,ETF_OP_Fee!$G$5:$H$14,2,1),0))^($A2080-$A2079)*(1+2*(C2080/C2079-1))+IFERROR(VLOOKUP(A2080,BITXeom!$C$9:$D$100,2,0),0)</f>
        <v>31.288012138996802</v>
      </c>
      <c r="F2080" s="2">
        <f>F2079*(1-F$1+IF(AND(WEEKDAY($A2080)&lt;&gt;1,WEEKDAY($A2080)&lt;&gt;7),-VLOOKUP($A2080,ETF_OP_Fee!$I$5:$J$14,2,1),0))^($A2080-$A2079)*(1+1*(B2080/B2079-1))</f>
        <v>5.2706855610447647</v>
      </c>
      <c r="G2080" s="9" t="str">
        <f>IFERROR(VLOOKUP(A2080,'BITO-IV'!$A$1:$J$10000,4,0),"")</f>
        <v/>
      </c>
      <c r="I2080">
        <f>ROW()</f>
        <v>2080</v>
      </c>
      <c r="J2080" t="str">
        <f t="shared" si="41"/>
        <v/>
      </c>
      <c r="K2080" t="str">
        <f t="shared" si="40"/>
        <v/>
      </c>
      <c r="M2080" t="str">
        <f t="shared" si="42"/>
        <v/>
      </c>
      <c r="N2080">
        <f>VLOOKUP(A2080,Tbills!$B$4:$C$10000,2,1)</f>
        <v>1.7600004395604532</v>
      </c>
    </row>
    <row r="2081" spans="1:14">
      <c r="A2081" s="1">
        <v>43188</v>
      </c>
      <c r="B2081">
        <f>IFERROR(VLOOKUP($A2081,'BTC-Web'!$A$2:$H$10000,2,0),"")</f>
        <v>7979.0698240000002</v>
      </c>
      <c r="C2081">
        <f>VLOOKUP(A2081,H_SPBTFDUE!$B$2:$C$5828,2,0)</f>
        <v>50.38</v>
      </c>
      <c r="D2081" s="2">
        <f>D2080*(1-D$1+IF(AND(WEEKDAY($A2081)&lt;&gt;1,WEEKDAY($A2081)&lt;&gt;7),-VLOOKUP($A2081,ETF_OP_Fee!$G$5:$H$14,2,1),0))^($A2081-$A2080)*(1+2*(C2081/C2080-1))+IFERROR(VLOOKUP(A2081,BITXeom!$C$9:$D$100,2,0),0)</f>
        <v>26.810158001432434</v>
      </c>
      <c r="F2081" s="2">
        <f>F2080*(1-F$1+IF(AND(WEEKDAY($A2081)&lt;&gt;1,WEEKDAY($A2081)&lt;&gt;7),-VLOOKUP($A2081,ETF_OP_Fee!$I$5:$J$14,2,1),0))^($A2081-$A2080)*(1+1*(B2081/B2080-1))</f>
        <v>5.3662096927958283</v>
      </c>
      <c r="G2081" s="9" t="str">
        <f>IFERROR(VLOOKUP(A2081,'BITO-IV'!$A$1:$J$10000,4,0),"")</f>
        <v/>
      </c>
      <c r="I2081">
        <f>ROW()</f>
        <v>2081</v>
      </c>
      <c r="J2081" t="str">
        <f t="shared" si="41"/>
        <v/>
      </c>
      <c r="K2081" t="str">
        <f t="shared" si="40"/>
        <v/>
      </c>
      <c r="M2081" t="str">
        <f t="shared" si="42"/>
        <v/>
      </c>
      <c r="N2081">
        <f>VLOOKUP(A2081,Tbills!$B$4:$C$10000,2,1)</f>
        <v>1.7600004395604532</v>
      </c>
    </row>
    <row r="2082" spans="1:14">
      <c r="A2082" s="1">
        <v>43192</v>
      </c>
      <c r="B2082">
        <f>IFERROR(VLOOKUP($A2082,'BTC-Web'!$A$2:$H$10000,2,0),"")</f>
        <v>6844.8598629999997</v>
      </c>
      <c r="C2082">
        <f>VLOOKUP(A2082,H_SPBTFDUE!$B$2:$C$5828,2,0)</f>
        <v>48.01</v>
      </c>
      <c r="D2082" s="2">
        <f>D2081*(1-D$1+IF(AND(WEEKDAY($A2082)&lt;&gt;1,WEEKDAY($A2082)&lt;&gt;7),-VLOOKUP($A2082,ETF_OP_Fee!$G$5:$H$14,2,1),0))^($A2082-$A2081)*(1+2*(C2082/C2081-1))+IFERROR(VLOOKUP(A2082,BITXeom!$C$9:$D$100,2,0),0)</f>
        <v>24.276149321292003</v>
      </c>
      <c r="F2082" s="2">
        <f>F2081*(1-F$1+IF(AND(WEEKDAY($A2082)&lt;&gt;1,WEEKDAY($A2082)&lt;&gt;7),-VLOOKUP($A2082,ETF_OP_Fee!$I$5:$J$14,2,1),0))^($A2082-$A2081)*(1+1*(B2082/B2081-1))</f>
        <v>4.6029337075136265</v>
      </c>
      <c r="G2082" s="9" t="str">
        <f>IFERROR(VLOOKUP(A2082,'BITO-IV'!$A$1:$J$10000,4,0),"")</f>
        <v/>
      </c>
      <c r="I2082">
        <f>ROW()</f>
        <v>2082</v>
      </c>
      <c r="J2082" t="str">
        <f t="shared" si="41"/>
        <v/>
      </c>
      <c r="K2082" t="str">
        <f t="shared" si="40"/>
        <v/>
      </c>
      <c r="M2082" t="str">
        <f t="shared" si="42"/>
        <v/>
      </c>
      <c r="N2082">
        <f>VLOOKUP(A2082,Tbills!$B$4:$C$10000,2,1)</f>
        <v>1.7399986813186539</v>
      </c>
    </row>
    <row r="2083" spans="1:14">
      <c r="A2083" s="1">
        <v>43193</v>
      </c>
      <c r="B2083">
        <f>IFERROR(VLOOKUP($A2083,'BTC-Web'!$A$2:$H$10000,2,0),"")</f>
        <v>7102.2597660000001</v>
      </c>
      <c r="C2083">
        <f>VLOOKUP(A2083,H_SPBTFDUE!$B$2:$C$5828,2,0)</f>
        <v>51.24</v>
      </c>
      <c r="D2083" s="2">
        <f>D2082*(1-D$1+IF(AND(WEEKDAY($A2083)&lt;&gt;1,WEEKDAY($A2083)&lt;&gt;7),-VLOOKUP($A2083,ETF_OP_Fee!$G$5:$H$14,2,1),0))^($A2083-$A2082)*(1+2*(C2083/C2082-1))+IFERROR(VLOOKUP(A2083,BITXeom!$C$9:$D$100,2,0),0)</f>
        <v>27.539351421542001</v>
      </c>
      <c r="F2083" s="2">
        <f>F2082*(1-F$1+IF(AND(WEEKDAY($A2083)&lt;&gt;1,WEEKDAY($A2083)&lt;&gt;7),-VLOOKUP($A2083,ETF_OP_Fee!$I$5:$J$14,2,1),0))^($A2083-$A2082)*(1+1*(B2083/B2082-1))</f>
        <v>4.7759020145167126</v>
      </c>
      <c r="G2083" s="9" t="str">
        <f>IFERROR(VLOOKUP(A2083,'BITO-IV'!$A$1:$J$10000,4,0),"")</f>
        <v/>
      </c>
      <c r="I2083">
        <f>ROW()</f>
        <v>2083</v>
      </c>
      <c r="J2083" t="str">
        <f t="shared" si="41"/>
        <v/>
      </c>
      <c r="K2083" t="str">
        <f t="shared" si="40"/>
        <v/>
      </c>
      <c r="M2083" t="str">
        <f t="shared" si="42"/>
        <v/>
      </c>
      <c r="N2083">
        <f>VLOOKUP(A2083,Tbills!$B$4:$C$10000,2,1)</f>
        <v>1.7399986813186539</v>
      </c>
    </row>
    <row r="2084" spans="1:14">
      <c r="A2084" s="1">
        <v>43194</v>
      </c>
      <c r="B2084">
        <f>IFERROR(VLOOKUP($A2084,'BTC-Web'!$A$2:$H$10000,2,0),"")</f>
        <v>7456.4101559999999</v>
      </c>
      <c r="C2084">
        <f>VLOOKUP(A2084,H_SPBTFDUE!$B$2:$C$5828,2,0)</f>
        <v>47.12</v>
      </c>
      <c r="D2084" s="2">
        <f>D2083*(1-D$1+IF(AND(WEEKDAY($A2084)&lt;&gt;1,WEEKDAY($A2084)&lt;&gt;7),-VLOOKUP($A2084,ETF_OP_Fee!$G$5:$H$14,2,1),0))^($A2084-$A2083)*(1+2*(C2084/C2083-1))+IFERROR(VLOOKUP(A2084,BITXeom!$C$9:$D$100,2,0),0)</f>
        <v>23.107942649913255</v>
      </c>
      <c r="F2084" s="2">
        <f>F2083*(1-F$1+IF(AND(WEEKDAY($A2084)&lt;&gt;1,WEEKDAY($A2084)&lt;&gt;7),-VLOOKUP($A2084,ETF_OP_Fee!$I$5:$J$14,2,1),0))^($A2084-$A2083)*(1+1*(B2084/B2083-1))</f>
        <v>5.0139193150522274</v>
      </c>
      <c r="G2084" s="9" t="str">
        <f>IFERROR(VLOOKUP(A2084,'BITO-IV'!$A$1:$J$10000,4,0),"")</f>
        <v/>
      </c>
      <c r="I2084">
        <f>ROW()</f>
        <v>2084</v>
      </c>
      <c r="J2084" t="str">
        <f t="shared" si="41"/>
        <v/>
      </c>
      <c r="K2084" t="str">
        <f t="shared" si="40"/>
        <v/>
      </c>
      <c r="M2084" t="str">
        <f t="shared" si="42"/>
        <v/>
      </c>
      <c r="N2084">
        <f>VLOOKUP(A2084,Tbills!$B$4:$C$10000,2,1)</f>
        <v>1.7399986813186539</v>
      </c>
    </row>
    <row r="2085" spans="1:14">
      <c r="A2085" s="1">
        <v>43195</v>
      </c>
      <c r="B2085">
        <f>IFERROR(VLOOKUP($A2085,'BTC-Web'!$A$2:$H$10000,2,0),"")</f>
        <v>6848.6499020000001</v>
      </c>
      <c r="C2085">
        <f>VLOOKUP(A2085,H_SPBTFDUE!$B$2:$C$5828,2,0)</f>
        <v>46.43</v>
      </c>
      <c r="D2085" s="2">
        <f>D2084*(1-D$1+IF(AND(WEEKDAY($A2085)&lt;&gt;1,WEEKDAY($A2085)&lt;&gt;7),-VLOOKUP($A2085,ETF_OP_Fee!$G$5:$H$14,2,1),0))^($A2085-$A2084)*(1+2*(C2085/C2084-1))+IFERROR(VLOOKUP(A2085,BITXeom!$C$9:$D$100,2,0),0)</f>
        <v>22.428508715268261</v>
      </c>
      <c r="F2085" s="2">
        <f>F2084*(1-F$1+IF(AND(WEEKDAY($A2085)&lt;&gt;1,WEEKDAY($A2085)&lt;&gt;7),-VLOOKUP($A2085,ETF_OP_Fee!$I$5:$J$14,2,1),0))^($A2085-$A2084)*(1+1*(B2085/B2084-1))</f>
        <v>4.6051227820704019</v>
      </c>
      <c r="G2085" s="9" t="str">
        <f>IFERROR(VLOOKUP(A2085,'BITO-IV'!$A$1:$J$10000,4,0),"")</f>
        <v/>
      </c>
      <c r="I2085">
        <f>ROW()</f>
        <v>2085</v>
      </c>
      <c r="J2085" t="str">
        <f t="shared" si="41"/>
        <v/>
      </c>
      <c r="K2085" t="str">
        <f t="shared" si="40"/>
        <v/>
      </c>
      <c r="M2085" t="str">
        <f t="shared" si="42"/>
        <v/>
      </c>
      <c r="N2085">
        <f>VLOOKUP(A2085,Tbills!$B$4:$C$10000,2,1)</f>
        <v>1.7399986813186539</v>
      </c>
    </row>
    <row r="2086" spans="1:14">
      <c r="A2086" s="1">
        <v>43196</v>
      </c>
      <c r="B2086">
        <f>IFERROR(VLOOKUP($A2086,'BTC-Web'!$A$2:$H$10000,2,0),"")</f>
        <v>6815.9599609999996</v>
      </c>
      <c r="C2086">
        <f>VLOOKUP(A2086,H_SPBTFDUE!$B$2:$C$5828,2,0)</f>
        <v>45.51</v>
      </c>
      <c r="D2086" s="2">
        <f>D2085*(1-D$1+IF(AND(WEEKDAY($A2086)&lt;&gt;1,WEEKDAY($A2086)&lt;&gt;7),-VLOOKUP($A2086,ETF_OP_Fee!$G$5:$H$14,2,1),0))^($A2086-$A2085)*(1+2*(C2086/C2085-1))+IFERROR(VLOOKUP(A2086,BITXeom!$C$9:$D$100,2,0),0)</f>
        <v>21.537109953453815</v>
      </c>
      <c r="F2086" s="2">
        <f>F2085*(1-F$1+IF(AND(WEEKDAY($A2086)&lt;&gt;1,WEEKDAY($A2086)&lt;&gt;7),-VLOOKUP($A2086,ETF_OP_Fee!$I$5:$J$14,2,1),0))^($A2086-$A2085)*(1+1*(B2086/B2085-1))</f>
        <v>4.5830223460999919</v>
      </c>
      <c r="G2086" s="9" t="str">
        <f>IFERROR(VLOOKUP(A2086,'BITO-IV'!$A$1:$J$10000,4,0),"")</f>
        <v/>
      </c>
      <c r="I2086">
        <f>ROW()</f>
        <v>2086</v>
      </c>
      <c r="J2086" t="str">
        <f t="shared" si="41"/>
        <v/>
      </c>
      <c r="K2086" t="str">
        <f t="shared" si="40"/>
        <v/>
      </c>
      <c r="M2086" t="str">
        <f t="shared" si="42"/>
        <v/>
      </c>
      <c r="N2086">
        <f>VLOOKUP(A2086,Tbills!$B$4:$C$10000,2,1)</f>
        <v>1.7399986813186539</v>
      </c>
    </row>
    <row r="2087" spans="1:14">
      <c r="A2087" s="1">
        <v>43199</v>
      </c>
      <c r="B2087">
        <f>IFERROR(VLOOKUP($A2087,'BTC-Web'!$A$2:$H$10000,2,0),"")</f>
        <v>7044.3198240000002</v>
      </c>
      <c r="C2087">
        <f>VLOOKUP(A2087,H_SPBTFDUE!$B$2:$C$5828,2,0)</f>
        <v>45.83</v>
      </c>
      <c r="D2087" s="2">
        <f>D2086*(1-D$1+IF(AND(WEEKDAY($A2087)&lt;&gt;1,WEEKDAY($A2087)&lt;&gt;7),-VLOOKUP($A2087,ETF_OP_Fee!$G$5:$H$14,2,1),0))^($A2087-$A2086)*(1+2*(C2087/C2086-1))+IFERROR(VLOOKUP(A2087,BITXeom!$C$9:$D$100,2,0),0)</f>
        <v>21.832175345253177</v>
      </c>
      <c r="F2087" s="2">
        <f>F2086*(1-F$1+IF(AND(WEEKDAY($A2087)&lt;&gt;1,WEEKDAY($A2087)&lt;&gt;7),-VLOOKUP($A2087,ETF_OP_Fee!$I$5:$J$14,2,1),0))^($A2087-$A2086)*(1+1*(B2087/B2086-1))</f>
        <v>4.7362007097788039</v>
      </c>
      <c r="G2087" s="9" t="str">
        <f>IFERROR(VLOOKUP(A2087,'BITO-IV'!$A$1:$J$10000,4,0),"")</f>
        <v/>
      </c>
      <c r="I2087">
        <f>ROW()</f>
        <v>2087</v>
      </c>
      <c r="J2087" t="str">
        <f t="shared" si="41"/>
        <v/>
      </c>
      <c r="K2087" t="str">
        <f t="shared" si="40"/>
        <v/>
      </c>
      <c r="M2087" t="str">
        <f t="shared" si="42"/>
        <v/>
      </c>
      <c r="N2087">
        <f>VLOOKUP(A2087,Tbills!$B$4:$C$10000,2,1)</f>
        <v>1.715000439560449</v>
      </c>
    </row>
    <row r="2088" spans="1:14">
      <c r="A2088" s="1">
        <v>43200</v>
      </c>
      <c r="B2088">
        <f>IFERROR(VLOOKUP($A2088,'BTC-Web'!$A$2:$H$10000,2,0),"")</f>
        <v>6795.4399409999996</v>
      </c>
      <c r="C2088">
        <f>VLOOKUP(A2088,H_SPBTFDUE!$B$2:$C$5828,2,0)</f>
        <v>46.98</v>
      </c>
      <c r="D2088" s="2">
        <f>D2087*(1-D$1+IF(AND(WEEKDAY($A2088)&lt;&gt;1,WEEKDAY($A2088)&lt;&gt;7),-VLOOKUP($A2088,ETF_OP_Fee!$G$5:$H$14,2,1),0))^($A2088-$A2087)*(1+2*(C2088/C2087-1))+IFERROR(VLOOKUP(A2088,BITXeom!$C$9:$D$100,2,0),0)</f>
        <v>22.925100787956406</v>
      </c>
      <c r="F2088" s="2">
        <f>F2087*(1-F$1+IF(AND(WEEKDAY($A2088)&lt;&gt;1,WEEKDAY($A2088)&lt;&gt;7),-VLOOKUP($A2088,ETF_OP_Fee!$I$5:$J$14,2,1),0))^($A2088-$A2087)*(1+1*(B2088/B2087-1))</f>
        <v>4.5687490908135961</v>
      </c>
      <c r="G2088" s="9" t="str">
        <f>IFERROR(VLOOKUP(A2088,'BITO-IV'!$A$1:$J$10000,4,0),"")</f>
        <v/>
      </c>
      <c r="I2088">
        <f>ROW()</f>
        <v>2088</v>
      </c>
      <c r="J2088" t="str">
        <f t="shared" si="41"/>
        <v/>
      </c>
      <c r="K2088" t="str">
        <f t="shared" ref="K2088:K2151" si="43">IF($A2088&gt;=$J$2,F2088*K$4,"")</f>
        <v/>
      </c>
      <c r="M2088" t="str">
        <f t="shared" si="42"/>
        <v/>
      </c>
      <c r="N2088">
        <f>VLOOKUP(A2088,Tbills!$B$4:$C$10000,2,1)</f>
        <v>1.715000439560449</v>
      </c>
    </row>
    <row r="2089" spans="1:14">
      <c r="A2089" s="1">
        <v>43201</v>
      </c>
      <c r="B2089">
        <f>IFERROR(VLOOKUP($A2089,'BTC-Web'!$A$2:$H$10000,2,0),"")</f>
        <v>6843.4702150000003</v>
      </c>
      <c r="C2089">
        <f>VLOOKUP(A2089,H_SPBTFDUE!$B$2:$C$5828,2,0)</f>
        <v>47.52</v>
      </c>
      <c r="D2089" s="2">
        <f>D2088*(1-D$1+IF(AND(WEEKDAY($A2089)&lt;&gt;1,WEEKDAY($A2089)&lt;&gt;7),-VLOOKUP($A2089,ETF_OP_Fee!$G$5:$H$14,2,1),0))^($A2089-$A2088)*(1+2*(C2089/C2088-1))+IFERROR(VLOOKUP(A2089,BITXeom!$C$9:$D$100,2,0),0)</f>
        <v>23.449319621132528</v>
      </c>
      <c r="F2089" s="2">
        <f>F2088*(1-F$1+IF(AND(WEEKDAY($A2089)&lt;&gt;1,WEEKDAY($A2089)&lt;&gt;7),-VLOOKUP($A2089,ETF_OP_Fee!$I$5:$J$14,2,1),0))^($A2089-$A2088)*(1+1*(B2089/B2088-1))</f>
        <v>4.6009213265195053</v>
      </c>
      <c r="G2089" s="9" t="str">
        <f>IFERROR(VLOOKUP(A2089,'BITO-IV'!$A$1:$J$10000,4,0),"")</f>
        <v/>
      </c>
      <c r="I2089">
        <f>ROW()</f>
        <v>2089</v>
      </c>
      <c r="J2089" t="str">
        <f t="shared" ref="J2089:J2152" si="44">IF($A2089&gt;=$J$2,B2089*J$4,"")</f>
        <v/>
      </c>
      <c r="K2089" t="str">
        <f t="shared" si="43"/>
        <v/>
      </c>
      <c r="M2089" t="str">
        <f t="shared" ref="M2089:M2152" si="45">IF($A2089&gt;=$J$2,D2089*M$4,"")</f>
        <v/>
      </c>
      <c r="N2089">
        <f>VLOOKUP(A2089,Tbills!$B$4:$C$10000,2,1)</f>
        <v>1.715000439560449</v>
      </c>
    </row>
    <row r="2090" spans="1:14">
      <c r="A2090" s="1">
        <v>43202</v>
      </c>
      <c r="B2090">
        <f>IFERROR(VLOOKUP($A2090,'BTC-Web'!$A$2:$H$10000,2,0),"")</f>
        <v>6955.3798829999996</v>
      </c>
      <c r="C2090">
        <f>VLOOKUP(A2090,H_SPBTFDUE!$B$2:$C$5828,2,0)</f>
        <v>52.75</v>
      </c>
      <c r="D2090" s="2">
        <f>D2089*(1-D$1+IF(AND(WEEKDAY($A2090)&lt;&gt;1,WEEKDAY($A2090)&lt;&gt;7),-VLOOKUP($A2090,ETF_OP_Fee!$G$5:$H$14,2,1),0))^($A2090-$A2089)*(1+2*(C2090/C2089-1))+IFERROR(VLOOKUP(A2090,BITXeom!$C$9:$D$100,2,0),0)</f>
        <v>28.607523529452362</v>
      </c>
      <c r="F2090" s="2">
        <f>F2089*(1-F$1+IF(AND(WEEKDAY($A2090)&lt;&gt;1,WEEKDAY($A2090)&lt;&gt;7),-VLOOKUP($A2090,ETF_OP_Fee!$I$5:$J$14,2,1),0))^($A2090-$A2089)*(1+1*(B2090/B2089-1))</f>
        <v>4.6760374087415917</v>
      </c>
      <c r="G2090" s="9" t="str">
        <f>IFERROR(VLOOKUP(A2090,'BITO-IV'!$A$1:$J$10000,4,0),"")</f>
        <v/>
      </c>
      <c r="I2090">
        <f>ROW()</f>
        <v>2090</v>
      </c>
      <c r="J2090" t="str">
        <f t="shared" si="44"/>
        <v/>
      </c>
      <c r="K2090" t="str">
        <f t="shared" si="43"/>
        <v/>
      </c>
      <c r="M2090" t="str">
        <f t="shared" si="45"/>
        <v/>
      </c>
      <c r="N2090">
        <f>VLOOKUP(A2090,Tbills!$B$4:$C$10000,2,1)</f>
        <v>1.715000439560449</v>
      </c>
    </row>
    <row r="2091" spans="1:14">
      <c r="A2091" s="1">
        <v>43203</v>
      </c>
      <c r="B2091">
        <f>IFERROR(VLOOKUP($A2091,'BTC-Web'!$A$2:$H$10000,2,0),"")</f>
        <v>7901.0898440000001</v>
      </c>
      <c r="C2091">
        <f>VLOOKUP(A2091,H_SPBTFDUE!$B$2:$C$5828,2,0)</f>
        <v>55.69</v>
      </c>
      <c r="D2091" s="2">
        <f>D2090*(1-D$1+IF(AND(WEEKDAY($A2091)&lt;&gt;1,WEEKDAY($A2091)&lt;&gt;7),-VLOOKUP($A2091,ETF_OP_Fee!$G$5:$H$14,2,1),0))^($A2091-$A2090)*(1+2*(C2091/C2090-1))+IFERROR(VLOOKUP(A2091,BITXeom!$C$9:$D$100,2,0),0)</f>
        <v>31.792591696841235</v>
      </c>
      <c r="F2091" s="2">
        <f>F2090*(1-F$1+IF(AND(WEEKDAY($A2091)&lt;&gt;1,WEEKDAY($A2091)&lt;&gt;7),-VLOOKUP($A2091,ETF_OP_Fee!$I$5:$J$14,2,1),0))^($A2091-$A2090)*(1+1*(B2091/B2090-1))</f>
        <v>5.3116911943046929</v>
      </c>
      <c r="G2091" s="9" t="str">
        <f>IFERROR(VLOOKUP(A2091,'BITO-IV'!$A$1:$J$10000,4,0),"")</f>
        <v/>
      </c>
      <c r="I2091">
        <f>ROW()</f>
        <v>2091</v>
      </c>
      <c r="J2091" t="str">
        <f t="shared" si="44"/>
        <v/>
      </c>
      <c r="K2091" t="str">
        <f t="shared" si="43"/>
        <v/>
      </c>
      <c r="M2091" t="str">
        <f t="shared" si="45"/>
        <v/>
      </c>
      <c r="N2091">
        <f>VLOOKUP(A2091,Tbills!$B$4:$C$10000,2,1)</f>
        <v>1.715000439560449</v>
      </c>
    </row>
    <row r="2092" spans="1:14">
      <c r="A2092" s="1">
        <v>43206</v>
      </c>
      <c r="B2092">
        <f>IFERROR(VLOOKUP($A2092,'BTC-Web'!$A$2:$H$10000,2,0),"")</f>
        <v>8337.5703130000002</v>
      </c>
      <c r="C2092">
        <f>VLOOKUP(A2092,H_SPBTFDUE!$B$2:$C$5828,2,0)</f>
        <v>54.81</v>
      </c>
      <c r="D2092" s="2">
        <f>D2091*(1-D$1+IF(AND(WEEKDAY($A2092)&lt;&gt;1,WEEKDAY($A2092)&lt;&gt;7),-VLOOKUP($A2092,ETF_OP_Fee!$G$5:$H$14,2,1),0))^($A2092-$A2091)*(1+2*(C2092/C2091-1))+IFERROR(VLOOKUP(A2092,BITXeom!$C$9:$D$100,2,0),0)</f>
        <v>30.77682751256566</v>
      </c>
      <c r="F2092" s="2">
        <f>F2091*(1-F$1+IF(AND(WEEKDAY($A2092)&lt;&gt;1,WEEKDAY($A2092)&lt;&gt;7),-VLOOKUP($A2092,ETF_OP_Fee!$I$5:$J$14,2,1),0))^($A2092-$A2091)*(1+1*(B2092/B2091-1))</f>
        <v>5.6046876801921695</v>
      </c>
      <c r="G2092" s="9" t="str">
        <f>IFERROR(VLOOKUP(A2092,'BITO-IV'!$A$1:$J$10000,4,0),"")</f>
        <v/>
      </c>
      <c r="I2092">
        <f>ROW()</f>
        <v>2092</v>
      </c>
      <c r="J2092" t="str">
        <f t="shared" si="44"/>
        <v/>
      </c>
      <c r="K2092" t="str">
        <f t="shared" si="43"/>
        <v/>
      </c>
      <c r="M2092" t="str">
        <f t="shared" si="45"/>
        <v/>
      </c>
      <c r="N2092">
        <f>VLOOKUP(A2092,Tbills!$B$4:$C$10000,2,1)</f>
        <v>1.7600004395604532</v>
      </c>
    </row>
    <row r="2093" spans="1:14">
      <c r="A2093" s="1">
        <v>43207</v>
      </c>
      <c r="B2093">
        <f>IFERROR(VLOOKUP($A2093,'BTC-Web'!$A$2:$H$10000,2,0),"")</f>
        <v>8071.6601559999999</v>
      </c>
      <c r="C2093">
        <f>VLOOKUP(A2093,H_SPBTFDUE!$B$2:$C$5828,2,0)</f>
        <v>54.16</v>
      </c>
      <c r="D2093" s="2">
        <f>D2092*(1-D$1+IF(AND(WEEKDAY($A2093)&lt;&gt;1,WEEKDAY($A2093)&lt;&gt;7),-VLOOKUP($A2093,ETF_OP_Fee!$G$5:$H$14,2,1),0))^($A2093-$A2092)*(1+2*(C2093/C2092-1))+IFERROR(VLOOKUP(A2093,BITXeom!$C$9:$D$100,2,0),0)</f>
        <v>30.043272571113562</v>
      </c>
      <c r="F2093" s="2">
        <f>F2092*(1-F$1+IF(AND(WEEKDAY($A2093)&lt;&gt;1,WEEKDAY($A2093)&lt;&gt;7),-VLOOKUP($A2093,ETF_OP_Fee!$I$5:$J$14,2,1),0))^($A2093-$A2092)*(1+1*(B2093/B2092-1))</f>
        <v>5.4257961348256822</v>
      </c>
      <c r="G2093" s="9" t="str">
        <f>IFERROR(VLOOKUP(A2093,'BITO-IV'!$A$1:$J$10000,4,0),"")</f>
        <v/>
      </c>
      <c r="I2093">
        <f>ROW()</f>
        <v>2093</v>
      </c>
      <c r="J2093" t="str">
        <f t="shared" si="44"/>
        <v/>
      </c>
      <c r="K2093" t="str">
        <f t="shared" si="43"/>
        <v/>
      </c>
      <c r="M2093" t="str">
        <f t="shared" si="45"/>
        <v/>
      </c>
      <c r="N2093">
        <f>VLOOKUP(A2093,Tbills!$B$4:$C$10000,2,1)</f>
        <v>1.7600004395604532</v>
      </c>
    </row>
    <row r="2094" spans="1:14">
      <c r="A2094" s="1">
        <v>43208</v>
      </c>
      <c r="B2094">
        <f>IFERROR(VLOOKUP($A2094,'BTC-Web'!$A$2:$H$10000,2,0),"")</f>
        <v>7944.4301759999998</v>
      </c>
      <c r="C2094">
        <f>VLOOKUP(A2094,H_SPBTFDUE!$B$2:$C$5828,2,0)</f>
        <v>55.81</v>
      </c>
      <c r="D2094" s="2">
        <f>D2093*(1-D$1+IF(AND(WEEKDAY($A2094)&lt;&gt;1,WEEKDAY($A2094)&lt;&gt;7),-VLOOKUP($A2094,ETF_OP_Fee!$G$5:$H$14,2,1),0))^($A2094-$A2093)*(1+2*(C2094/C2093-1))+IFERROR(VLOOKUP(A2094,BITXeom!$C$9:$D$100,2,0),0)</f>
        <v>31.870027814415099</v>
      </c>
      <c r="F2094" s="2">
        <f>F2093*(1-F$1+IF(AND(WEEKDAY($A2094)&lt;&gt;1,WEEKDAY($A2094)&lt;&gt;7),-VLOOKUP($A2094,ETF_OP_Fee!$I$5:$J$14,2,1),0))^($A2094-$A2093)*(1+1*(B2094/B2093-1))</f>
        <v>5.3401327362643469</v>
      </c>
      <c r="G2094" s="9" t="str">
        <f>IFERROR(VLOOKUP(A2094,'BITO-IV'!$A$1:$J$10000,4,0),"")</f>
        <v/>
      </c>
      <c r="I2094">
        <f>ROW()</f>
        <v>2094</v>
      </c>
      <c r="J2094" t="str">
        <f t="shared" si="44"/>
        <v/>
      </c>
      <c r="K2094" t="str">
        <f t="shared" si="43"/>
        <v/>
      </c>
      <c r="M2094" t="str">
        <f t="shared" si="45"/>
        <v/>
      </c>
      <c r="N2094">
        <f>VLOOKUP(A2094,Tbills!$B$4:$C$10000,2,1)</f>
        <v>1.7600004395604532</v>
      </c>
    </row>
    <row r="2095" spans="1:14">
      <c r="A2095" s="1">
        <v>43209</v>
      </c>
      <c r="B2095">
        <f>IFERROR(VLOOKUP($A2095,'BTC-Web'!$A$2:$H$10000,2,0),"")</f>
        <v>8159.2700199999999</v>
      </c>
      <c r="C2095">
        <f>VLOOKUP(A2095,H_SPBTFDUE!$B$2:$C$5828,2,0)</f>
        <v>56.73</v>
      </c>
      <c r="D2095" s="2">
        <f>D2094*(1-D$1+IF(AND(WEEKDAY($A2095)&lt;&gt;1,WEEKDAY($A2095)&lt;&gt;7),-VLOOKUP($A2095,ETF_OP_Fee!$G$5:$H$14,2,1),0))^($A2095-$A2094)*(1+2*(C2095/C2094-1))+IFERROR(VLOOKUP(A2095,BITXeom!$C$9:$D$100,2,0),0)</f>
        <v>32.916827392295964</v>
      </c>
      <c r="F2095" s="2">
        <f>F2094*(1-F$1+IF(AND(WEEKDAY($A2095)&lt;&gt;1,WEEKDAY($A2095)&lt;&gt;7),-VLOOKUP($A2095,ETF_OP_Fee!$I$5:$J$14,2,1),0))^($A2095-$A2094)*(1+1*(B2095/B2094-1))</f>
        <v>5.4844022689629108</v>
      </c>
      <c r="G2095" s="9" t="str">
        <f>IFERROR(VLOOKUP(A2095,'BITO-IV'!$A$1:$J$10000,4,0),"")</f>
        <v/>
      </c>
      <c r="I2095">
        <f>ROW()</f>
        <v>2095</v>
      </c>
      <c r="J2095" t="str">
        <f t="shared" si="44"/>
        <v/>
      </c>
      <c r="K2095" t="str">
        <f t="shared" si="43"/>
        <v/>
      </c>
      <c r="M2095" t="str">
        <f t="shared" si="45"/>
        <v/>
      </c>
      <c r="N2095">
        <f>VLOOKUP(A2095,Tbills!$B$4:$C$10000,2,1)</f>
        <v>1.7600004395604532</v>
      </c>
    </row>
    <row r="2096" spans="1:14">
      <c r="A2096" s="1">
        <v>43210</v>
      </c>
      <c r="B2096">
        <f>IFERROR(VLOOKUP($A2096,'BTC-Web'!$A$2:$H$10000,2,0),"")</f>
        <v>8286.8798829999996</v>
      </c>
      <c r="C2096">
        <f>VLOOKUP(A2096,H_SPBTFDUE!$B$2:$C$5828,2,0)</f>
        <v>58.6</v>
      </c>
      <c r="D2096" s="2">
        <f>D2095*(1-D$1+IF(AND(WEEKDAY($A2096)&lt;&gt;1,WEEKDAY($A2096)&lt;&gt;7),-VLOOKUP($A2096,ETF_OP_Fee!$G$5:$H$14,2,1),0))^($A2096-$A2095)*(1+2*(C2096/C2095-1))+IFERROR(VLOOKUP(A2096,BITXeom!$C$9:$D$100,2,0),0)</f>
        <v>35.082731019870629</v>
      </c>
      <c r="F2096" s="2">
        <f>F2095*(1-F$1+IF(AND(WEEKDAY($A2096)&lt;&gt;1,WEEKDAY($A2096)&lt;&gt;7),-VLOOKUP($A2096,ETF_OP_Fee!$I$5:$J$14,2,1),0))^($A2096-$A2095)*(1+1*(B2096/B2095-1))</f>
        <v>5.5700325903208663</v>
      </c>
      <c r="G2096" s="9" t="str">
        <f>IFERROR(VLOOKUP(A2096,'BITO-IV'!$A$1:$J$10000,4,0),"")</f>
        <v/>
      </c>
      <c r="I2096">
        <f>ROW()</f>
        <v>2096</v>
      </c>
      <c r="J2096" t="str">
        <f t="shared" si="44"/>
        <v/>
      </c>
      <c r="K2096" t="str">
        <f t="shared" si="43"/>
        <v/>
      </c>
      <c r="M2096" t="str">
        <f t="shared" si="45"/>
        <v/>
      </c>
      <c r="N2096">
        <f>VLOOKUP(A2096,Tbills!$B$4:$C$10000,2,1)</f>
        <v>1.7600004395604532</v>
      </c>
    </row>
    <row r="2097" spans="1:14">
      <c r="A2097" s="1">
        <v>43213</v>
      </c>
      <c r="B2097">
        <f>IFERROR(VLOOKUP($A2097,'BTC-Web'!$A$2:$H$10000,2,0),"")</f>
        <v>8794.3896480000003</v>
      </c>
      <c r="C2097">
        <f>VLOOKUP(A2097,H_SPBTFDUE!$B$2:$C$5828,2,0)</f>
        <v>60.84</v>
      </c>
      <c r="D2097" s="2">
        <f>D2096*(1-D$1+IF(AND(WEEKDAY($A2097)&lt;&gt;1,WEEKDAY($A2097)&lt;&gt;7),-VLOOKUP($A2097,ETF_OP_Fee!$G$5:$H$14,2,1),0))^($A2097-$A2096)*(1+2*(C2097/C2096-1))+IFERROR(VLOOKUP(A2097,BITXeom!$C$9:$D$100,2,0),0)</f>
        <v>37.751323158074236</v>
      </c>
      <c r="F2097" s="2">
        <f>F2096*(1-F$1+IF(AND(WEEKDAY($A2097)&lt;&gt;1,WEEKDAY($A2097)&lt;&gt;7),-VLOOKUP($A2097,ETF_OP_Fee!$I$5:$J$14,2,1),0))^($A2097-$A2096)*(1+1*(B2097/B2096-1))</f>
        <v>5.9106941193057336</v>
      </c>
      <c r="G2097" s="9" t="str">
        <f>IFERROR(VLOOKUP(A2097,'BITO-IV'!$A$1:$J$10000,4,0),"")</f>
        <v/>
      </c>
      <c r="I2097">
        <f>ROW()</f>
        <v>2097</v>
      </c>
      <c r="J2097" t="str">
        <f t="shared" si="44"/>
        <v/>
      </c>
      <c r="K2097" t="str">
        <f t="shared" si="43"/>
        <v/>
      </c>
      <c r="M2097" t="str">
        <f t="shared" si="45"/>
        <v/>
      </c>
      <c r="N2097">
        <f>VLOOKUP(A2097,Tbills!$B$4:$C$10000,2,1)</f>
        <v>1.8299986813186615</v>
      </c>
    </row>
    <row r="2098" spans="1:14">
      <c r="A2098" s="1">
        <v>43214</v>
      </c>
      <c r="B2098">
        <f>IFERROR(VLOOKUP($A2098,'BTC-Web'!$A$2:$H$10000,2,0),"")</f>
        <v>8934.3398440000001</v>
      </c>
      <c r="C2098">
        <f>VLOOKUP(A2098,H_SPBTFDUE!$B$2:$C$5828,2,0)</f>
        <v>65.03</v>
      </c>
      <c r="D2098" s="2">
        <f>D2097*(1-D$1+IF(AND(WEEKDAY($A2098)&lt;&gt;1,WEEKDAY($A2098)&lt;&gt;7),-VLOOKUP($A2098,ETF_OP_Fee!$G$5:$H$14,2,1),0))^($A2098-$A2097)*(1+2*(C2098/C2097-1))+IFERROR(VLOOKUP(A2098,BITXeom!$C$9:$D$100,2,0),0)</f>
        <v>42.946008533907552</v>
      </c>
      <c r="F2098" s="2">
        <f>F2097*(1-F$1+IF(AND(WEEKDAY($A2098)&lt;&gt;1,WEEKDAY($A2098)&lt;&gt;7),-VLOOKUP($A2098,ETF_OP_Fee!$I$5:$J$14,2,1),0))^($A2098-$A2097)*(1+1*(B2098/B2097-1))</f>
        <v>6.0045981166095919</v>
      </c>
      <c r="G2098" s="9" t="str">
        <f>IFERROR(VLOOKUP(A2098,'BITO-IV'!$A$1:$J$10000,4,0),"")</f>
        <v/>
      </c>
      <c r="I2098">
        <f>ROW()</f>
        <v>2098</v>
      </c>
      <c r="J2098" t="str">
        <f t="shared" si="44"/>
        <v/>
      </c>
      <c r="K2098" t="str">
        <f t="shared" si="43"/>
        <v/>
      </c>
      <c r="M2098" t="str">
        <f t="shared" si="45"/>
        <v/>
      </c>
      <c r="N2098">
        <f>VLOOKUP(A2098,Tbills!$B$4:$C$10000,2,1)</f>
        <v>1.8299986813186615</v>
      </c>
    </row>
    <row r="2099" spans="1:14">
      <c r="A2099" s="1">
        <v>43215</v>
      </c>
      <c r="B2099">
        <f>IFERROR(VLOOKUP($A2099,'BTC-Web'!$A$2:$H$10000,2,0),"")</f>
        <v>9701.0302730000003</v>
      </c>
      <c r="C2099">
        <f>VLOOKUP(A2099,H_SPBTFDUE!$B$2:$C$5828,2,0)</f>
        <v>61.8</v>
      </c>
      <c r="D2099" s="2">
        <f>D2098*(1-D$1+IF(AND(WEEKDAY($A2099)&lt;&gt;1,WEEKDAY($A2099)&lt;&gt;7),-VLOOKUP($A2099,ETF_OP_Fee!$G$5:$H$14,2,1),0))^($A2099-$A2098)*(1+2*(C2099/C2098-1))+IFERROR(VLOOKUP(A2099,BITXeom!$C$9:$D$100,2,0),0)</f>
        <v>38.675195225490853</v>
      </c>
      <c r="F2099" s="2">
        <f>F2098*(1-F$1+IF(AND(WEEKDAY($A2099)&lt;&gt;1,WEEKDAY($A2099)&lt;&gt;7),-VLOOKUP($A2099,ETF_OP_Fee!$I$5:$J$14,2,1),0))^($A2099-$A2098)*(1+1*(B2099/B2098-1))</f>
        <v>6.5197063249327707</v>
      </c>
      <c r="G2099" s="9" t="str">
        <f>IFERROR(VLOOKUP(A2099,'BITO-IV'!$A$1:$J$10000,4,0),"")</f>
        <v/>
      </c>
      <c r="I2099">
        <f>ROW()</f>
        <v>2099</v>
      </c>
      <c r="J2099" t="str">
        <f t="shared" si="44"/>
        <v/>
      </c>
      <c r="K2099" t="str">
        <f t="shared" si="43"/>
        <v/>
      </c>
      <c r="M2099" t="str">
        <f t="shared" si="45"/>
        <v/>
      </c>
      <c r="N2099">
        <f>VLOOKUP(A2099,Tbills!$B$4:$C$10000,2,1)</f>
        <v>1.8299986813186615</v>
      </c>
    </row>
    <row r="2100" spans="1:14">
      <c r="A2100" s="1">
        <v>43216</v>
      </c>
      <c r="B2100">
        <f>IFERROR(VLOOKUP($A2100,'BTC-Web'!$A$2:$H$10000,2,0),"")</f>
        <v>8867.3203130000002</v>
      </c>
      <c r="C2100">
        <f>VLOOKUP(A2100,H_SPBTFDUE!$B$2:$C$5828,2,0)</f>
        <v>61.08</v>
      </c>
      <c r="D2100" s="2">
        <f>D2099*(1-D$1+IF(AND(WEEKDAY($A2100)&lt;&gt;1,WEEKDAY($A2100)&lt;&gt;7),-VLOOKUP($A2100,ETF_OP_Fee!$G$5:$H$14,2,1),0))^($A2100-$A2099)*(1+2*(C2100/C2099-1))+IFERROR(VLOOKUP(A2100,BITXeom!$C$9:$D$100,2,0),0)</f>
        <v>37.769523792072683</v>
      </c>
      <c r="F2100" s="2">
        <f>F2099*(1-F$1+IF(AND(WEEKDAY($A2100)&lt;&gt;1,WEEKDAY($A2100)&lt;&gt;7),-VLOOKUP($A2100,ETF_OP_Fee!$I$5:$J$14,2,1),0))^($A2100-$A2099)*(1+1*(B2100/B2099-1))</f>
        <v>5.9592453583449467</v>
      </c>
      <c r="G2100" s="9" t="str">
        <f>IFERROR(VLOOKUP(A2100,'BITO-IV'!$A$1:$J$10000,4,0),"")</f>
        <v/>
      </c>
      <c r="I2100">
        <f>ROW()</f>
        <v>2100</v>
      </c>
      <c r="J2100" t="str">
        <f t="shared" si="44"/>
        <v/>
      </c>
      <c r="K2100" t="str">
        <f t="shared" si="43"/>
        <v/>
      </c>
      <c r="M2100" t="str">
        <f t="shared" si="45"/>
        <v/>
      </c>
      <c r="N2100">
        <f>VLOOKUP(A2100,Tbills!$B$4:$C$10000,2,1)</f>
        <v>1.8299986813186615</v>
      </c>
    </row>
    <row r="2101" spans="1:14">
      <c r="A2101" s="1">
        <v>43217</v>
      </c>
      <c r="B2101">
        <f>IFERROR(VLOOKUP($A2101,'BTC-Web'!$A$2:$H$10000,2,0),"")</f>
        <v>9290.6298829999996</v>
      </c>
      <c r="C2101">
        <f>VLOOKUP(A2101,H_SPBTFDUE!$B$2:$C$5828,2,0)</f>
        <v>62.35</v>
      </c>
      <c r="D2101" s="2">
        <f>D2100*(1-D$1+IF(AND(WEEKDAY($A2101)&lt;&gt;1,WEEKDAY($A2101)&lt;&gt;7),-VLOOKUP($A2101,ETF_OP_Fee!$G$5:$H$14,2,1),0))^($A2101-$A2100)*(1+2*(C2101/C2100-1))+IFERROR(VLOOKUP(A2101,BITXeom!$C$9:$D$100,2,0),0)</f>
        <v>39.335473657222451</v>
      </c>
      <c r="F2101" s="2">
        <f>F2100*(1-F$1+IF(AND(WEEKDAY($A2101)&lt;&gt;1,WEEKDAY($A2101)&lt;&gt;7),-VLOOKUP($A2101,ETF_OP_Fee!$I$5:$J$14,2,1),0))^($A2101-$A2100)*(1+1*(B2101/B2100-1))</f>
        <v>6.2435662682254565</v>
      </c>
      <c r="G2101" s="9" t="str">
        <f>IFERROR(VLOOKUP(A2101,'BITO-IV'!$A$1:$J$10000,4,0),"")</f>
        <v/>
      </c>
      <c r="I2101">
        <f>ROW()</f>
        <v>2101</v>
      </c>
      <c r="J2101" t="str">
        <f t="shared" si="44"/>
        <v/>
      </c>
      <c r="K2101" t="str">
        <f t="shared" si="43"/>
        <v/>
      </c>
      <c r="M2101" t="str">
        <f t="shared" si="45"/>
        <v/>
      </c>
      <c r="N2101">
        <f>VLOOKUP(A2101,Tbills!$B$4:$C$10000,2,1)</f>
        <v>1.8299986813186615</v>
      </c>
    </row>
    <row r="2102" spans="1:14">
      <c r="A2102" s="1">
        <v>43220</v>
      </c>
      <c r="B2102">
        <f>IFERROR(VLOOKUP($A2102,'BTC-Web'!$A$2:$H$10000,2,0),"")</f>
        <v>9426.1103519999997</v>
      </c>
      <c r="C2102">
        <f>VLOOKUP(A2102,H_SPBTFDUE!$B$2:$C$5828,2,0)</f>
        <v>64.3</v>
      </c>
      <c r="D2102" s="2">
        <f>D2101*(1-D$1+IF(AND(WEEKDAY($A2102)&lt;&gt;1,WEEKDAY($A2102)&lt;&gt;7),-VLOOKUP($A2102,ETF_OP_Fee!$G$5:$H$14,2,1),0))^($A2102-$A2101)*(1+2*(C2102/C2101-1))+IFERROR(VLOOKUP(A2102,BITXeom!$C$9:$D$100,2,0),0)</f>
        <v>41.780970576955774</v>
      </c>
      <c r="F2102" s="2">
        <f>F2101*(1-F$1+IF(AND(WEEKDAY($A2102)&lt;&gt;1,WEEKDAY($A2102)&lt;&gt;7),-VLOOKUP($A2102,ETF_OP_Fee!$I$5:$J$14,2,1),0))^($A2102-$A2101)*(1+1*(B2102/B2101-1))</f>
        <v>6.3341183708033242</v>
      </c>
      <c r="G2102" s="9" t="str">
        <f>IFERROR(VLOOKUP(A2102,'BITO-IV'!$A$1:$J$10000,4,0),"")</f>
        <v/>
      </c>
      <c r="I2102">
        <f>ROW()</f>
        <v>2102</v>
      </c>
      <c r="J2102" t="str">
        <f t="shared" si="44"/>
        <v/>
      </c>
      <c r="K2102" t="str">
        <f t="shared" si="43"/>
        <v/>
      </c>
      <c r="M2102" t="str">
        <f t="shared" si="45"/>
        <v/>
      </c>
      <c r="N2102">
        <f>VLOOKUP(A2102,Tbills!$B$4:$C$10000,2,1)</f>
        <v>1.8349991208791259</v>
      </c>
    </row>
    <row r="2103" spans="1:14">
      <c r="A2103" s="1">
        <v>43221</v>
      </c>
      <c r="B2103">
        <f>IFERROR(VLOOKUP($A2103,'BTC-Web'!$A$2:$H$10000,2,0),"")</f>
        <v>9251.4697269999997</v>
      </c>
      <c r="C2103">
        <f>VLOOKUP(A2103,H_SPBTFDUE!$B$2:$C$5828,2,0)</f>
        <v>61.69</v>
      </c>
      <c r="D2103" s="2">
        <f>D2102*(1-D$1+IF(AND(WEEKDAY($A2103)&lt;&gt;1,WEEKDAY($A2103)&lt;&gt;7),-VLOOKUP($A2103,ETF_OP_Fee!$G$5:$H$14,2,1),0))^($A2103-$A2102)*(1+2*(C2103/C2102-1))+IFERROR(VLOOKUP(A2103,BITXeom!$C$9:$D$100,2,0),0)</f>
        <v>38.384534372561255</v>
      </c>
      <c r="F2103" s="2">
        <f>F2102*(1-F$1+IF(AND(WEEKDAY($A2103)&lt;&gt;1,WEEKDAY($A2103)&lt;&gt;7),-VLOOKUP($A2103,ETF_OP_Fee!$I$5:$J$14,2,1),0))^($A2103-$A2102)*(1+1*(B2103/B2102-1))</f>
        <v>6.2166022848754636</v>
      </c>
      <c r="G2103" s="9" t="str">
        <f>IFERROR(VLOOKUP(A2103,'BITO-IV'!$A$1:$J$10000,4,0),"")</f>
        <v/>
      </c>
      <c r="I2103">
        <f>ROW()</f>
        <v>2103</v>
      </c>
      <c r="J2103" t="str">
        <f t="shared" si="44"/>
        <v/>
      </c>
      <c r="K2103" t="str">
        <f t="shared" si="43"/>
        <v/>
      </c>
      <c r="M2103" t="str">
        <f t="shared" si="45"/>
        <v/>
      </c>
      <c r="N2103">
        <f>VLOOKUP(A2103,Tbills!$B$4:$C$10000,2,1)</f>
        <v>1.8349991208791259</v>
      </c>
    </row>
    <row r="2104" spans="1:14">
      <c r="A2104" s="1">
        <v>43222</v>
      </c>
      <c r="B2104">
        <f>IFERROR(VLOOKUP($A2104,'BTC-Web'!$A$2:$H$10000,2,0),"")</f>
        <v>9104.5996090000008</v>
      </c>
      <c r="C2104">
        <f>VLOOKUP(A2104,H_SPBTFDUE!$B$2:$C$5828,2,0)</f>
        <v>62.83</v>
      </c>
      <c r="D2104" s="2">
        <f>D2103*(1-D$1+IF(AND(WEEKDAY($A2104)&lt;&gt;1,WEEKDAY($A2104)&lt;&gt;7),-VLOOKUP($A2104,ETF_OP_Fee!$G$5:$H$14,2,1),0))^($A2104-$A2103)*(1+2*(C2104/C2103-1))+IFERROR(VLOOKUP(A2104,BITXeom!$C$9:$D$100,2,0),0)</f>
        <v>39.798444269059644</v>
      </c>
      <c r="F2104" s="2">
        <f>F2103*(1-F$1+IF(AND(WEEKDAY($A2104)&lt;&gt;1,WEEKDAY($A2104)&lt;&gt;7),-VLOOKUP($A2104,ETF_OP_Fee!$I$5:$J$14,2,1),0))^($A2104-$A2103)*(1+1*(B2104/B2103-1))</f>
        <v>6.1177524501633815</v>
      </c>
      <c r="G2104" s="9" t="str">
        <f>IFERROR(VLOOKUP(A2104,'BITO-IV'!$A$1:$J$10000,4,0),"")</f>
        <v/>
      </c>
      <c r="I2104">
        <f>ROW()</f>
        <v>2104</v>
      </c>
      <c r="J2104" t="str">
        <f t="shared" si="44"/>
        <v/>
      </c>
      <c r="K2104" t="str">
        <f t="shared" si="43"/>
        <v/>
      </c>
      <c r="M2104" t="str">
        <f t="shared" si="45"/>
        <v/>
      </c>
      <c r="N2104">
        <f>VLOOKUP(A2104,Tbills!$B$4:$C$10000,2,1)</f>
        <v>1.8349991208791259</v>
      </c>
    </row>
    <row r="2105" spans="1:14">
      <c r="A2105" s="1">
        <v>43223</v>
      </c>
      <c r="B2105">
        <f>IFERROR(VLOOKUP($A2105,'BTC-Web'!$A$2:$H$10000,2,0),"")</f>
        <v>9233.9697269999997</v>
      </c>
      <c r="C2105">
        <f>VLOOKUP(A2105,H_SPBTFDUE!$B$2:$C$5828,2,0)</f>
        <v>66.44</v>
      </c>
      <c r="D2105" s="2">
        <f>D2104*(1-D$1+IF(AND(WEEKDAY($A2105)&lt;&gt;1,WEEKDAY($A2105)&lt;&gt;7),-VLOOKUP($A2105,ETF_OP_Fee!$G$5:$H$14,2,1),0))^($A2105-$A2104)*(1+2*(C2105/C2104-1))+IFERROR(VLOOKUP(A2105,BITXeom!$C$9:$D$100,2,0),0)</f>
        <v>44.366525015663861</v>
      </c>
      <c r="F2105" s="2">
        <f>F2104*(1-F$1+IF(AND(WEEKDAY($A2105)&lt;&gt;1,WEEKDAY($A2105)&lt;&gt;7),-VLOOKUP($A2105,ETF_OP_Fee!$I$5:$J$14,2,1),0))^($A2105-$A2104)*(1+1*(B2105/B2104-1))</f>
        <v>6.2045200262163744</v>
      </c>
      <c r="G2105" s="9" t="str">
        <f>IFERROR(VLOOKUP(A2105,'BITO-IV'!$A$1:$J$10000,4,0),"")</f>
        <v/>
      </c>
      <c r="I2105">
        <f>ROW()</f>
        <v>2105</v>
      </c>
      <c r="J2105" t="str">
        <f t="shared" si="44"/>
        <v/>
      </c>
      <c r="K2105" t="str">
        <f t="shared" si="43"/>
        <v/>
      </c>
      <c r="M2105" t="str">
        <f t="shared" si="45"/>
        <v/>
      </c>
      <c r="N2105">
        <f>VLOOKUP(A2105,Tbills!$B$4:$C$10000,2,1)</f>
        <v>1.8349991208791259</v>
      </c>
    </row>
    <row r="2106" spans="1:14">
      <c r="A2106" s="1">
        <v>43224</v>
      </c>
      <c r="B2106">
        <f>IFERROR(VLOOKUP($A2106,'BTC-Web'!$A$2:$H$10000,2,0),"")</f>
        <v>9695.5</v>
      </c>
      <c r="C2106">
        <f>VLOOKUP(A2106,H_SPBTFDUE!$B$2:$C$5828,2,0)</f>
        <v>66.42</v>
      </c>
      <c r="D2106" s="2">
        <f>D2105*(1-D$1+IF(AND(WEEKDAY($A2106)&lt;&gt;1,WEEKDAY($A2106)&lt;&gt;7),-VLOOKUP($A2106,ETF_OP_Fee!$G$5:$H$14,2,1),0))^($A2106-$A2105)*(1+2*(C2106/C2105-1))+IFERROR(VLOOKUP(A2106,BITXeom!$C$9:$D$100,2,0),0)</f>
        <v>44.33452995013625</v>
      </c>
      <c r="F2106" s="2">
        <f>F2105*(1-F$1+IF(AND(WEEKDAY($A2106)&lt;&gt;1,WEEKDAY($A2106)&lt;&gt;7),-VLOOKUP($A2106,ETF_OP_Fee!$I$5:$J$14,2,1),0))^($A2106-$A2105)*(1+1*(B2106/B2105-1))</f>
        <v>6.5144634421056287</v>
      </c>
      <c r="G2106" s="9" t="str">
        <f>IFERROR(VLOOKUP(A2106,'BITO-IV'!$A$1:$J$10000,4,0),"")</f>
        <v/>
      </c>
      <c r="I2106">
        <f>ROW()</f>
        <v>2106</v>
      </c>
      <c r="J2106" t="str">
        <f t="shared" si="44"/>
        <v/>
      </c>
      <c r="K2106" t="str">
        <f t="shared" si="43"/>
        <v/>
      </c>
      <c r="M2106" t="str">
        <f t="shared" si="45"/>
        <v/>
      </c>
      <c r="N2106">
        <f>VLOOKUP(A2106,Tbills!$B$4:$C$10000,2,1)</f>
        <v>1.8349991208791259</v>
      </c>
    </row>
    <row r="2107" spans="1:14">
      <c r="A2107" s="1">
        <v>43227</v>
      </c>
      <c r="B2107">
        <f>IFERROR(VLOOKUP($A2107,'BTC-Web'!$A$2:$H$10000,2,0),"")</f>
        <v>9645.6699219999991</v>
      </c>
      <c r="C2107">
        <f>VLOOKUP(A2107,H_SPBTFDUE!$B$2:$C$5828,2,0)</f>
        <v>64.849999999999994</v>
      </c>
      <c r="D2107" s="2">
        <f>D2106*(1-D$1+IF(AND(WEEKDAY($A2107)&lt;&gt;1,WEEKDAY($A2107)&lt;&gt;7),-VLOOKUP($A2107,ETF_OP_Fee!$G$5:$H$14,2,1),0))^($A2107-$A2106)*(1+2*(C2107/C2106-1))+IFERROR(VLOOKUP(A2107,BITXeom!$C$9:$D$100,2,0),0)</f>
        <v>42.223518764932372</v>
      </c>
      <c r="F2107" s="2">
        <f>F2106*(1-F$1+IF(AND(WEEKDAY($A2107)&lt;&gt;1,WEEKDAY($A2107)&lt;&gt;7),-VLOOKUP($A2107,ETF_OP_Fee!$I$5:$J$14,2,1),0))^($A2107-$A2106)*(1+1*(B2107/B2106-1))</f>
        <v>6.4804762836527834</v>
      </c>
      <c r="G2107" s="9" t="str">
        <f>IFERROR(VLOOKUP(A2107,'BITO-IV'!$A$1:$J$10000,4,0),"")</f>
        <v/>
      </c>
      <c r="I2107">
        <f>ROW()</f>
        <v>2107</v>
      </c>
      <c r="J2107" t="str">
        <f t="shared" si="44"/>
        <v/>
      </c>
      <c r="K2107" t="str">
        <f t="shared" si="43"/>
        <v/>
      </c>
      <c r="M2107" t="str">
        <f t="shared" si="45"/>
        <v/>
      </c>
      <c r="N2107">
        <f>VLOOKUP(A2107,Tbills!$B$4:$C$10000,2,1)</f>
        <v>1.8399995604395332</v>
      </c>
    </row>
    <row r="2108" spans="1:14">
      <c r="A2108" s="1">
        <v>43228</v>
      </c>
      <c r="B2108">
        <f>IFERROR(VLOOKUP($A2108,'BTC-Web'!$A$2:$H$10000,2,0),"")</f>
        <v>9380.8701170000004</v>
      </c>
      <c r="C2108">
        <f>VLOOKUP(A2108,H_SPBTFDUE!$B$2:$C$5828,2,0)</f>
        <v>63.45</v>
      </c>
      <c r="D2108" s="2">
        <f>D2107*(1-D$1+IF(AND(WEEKDAY($A2108)&lt;&gt;1,WEEKDAY($A2108)&lt;&gt;7),-VLOOKUP($A2108,ETF_OP_Fee!$G$5:$H$14,2,1),0))^($A2108-$A2107)*(1+2*(C2108/C2107-1))+IFERROR(VLOOKUP(A2108,BITXeom!$C$9:$D$100,2,0),0)</f>
        <v>40.395637570436207</v>
      </c>
      <c r="F2108" s="2">
        <f>F2107*(1-F$1+IF(AND(WEEKDAY($A2108)&lt;&gt;1,WEEKDAY($A2108)&lt;&gt;7),-VLOOKUP($A2108,ETF_OP_Fee!$I$5:$J$14,2,1),0))^($A2108-$A2107)*(1+1*(B2108/B2107-1))</f>
        <v>6.3024055907076431</v>
      </c>
      <c r="G2108" s="9" t="str">
        <f>IFERROR(VLOOKUP(A2108,'BITO-IV'!$A$1:$J$10000,4,0),"")</f>
        <v/>
      </c>
      <c r="I2108">
        <f>ROW()</f>
        <v>2108</v>
      </c>
      <c r="J2108" t="str">
        <f t="shared" si="44"/>
        <v/>
      </c>
      <c r="K2108" t="str">
        <f t="shared" si="43"/>
        <v/>
      </c>
      <c r="M2108" t="str">
        <f t="shared" si="45"/>
        <v/>
      </c>
      <c r="N2108">
        <f>VLOOKUP(A2108,Tbills!$B$4:$C$10000,2,1)</f>
        <v>1.8399995604395332</v>
      </c>
    </row>
    <row r="2109" spans="1:14">
      <c r="A2109" s="1">
        <v>43229</v>
      </c>
      <c r="B2109">
        <f>IFERROR(VLOOKUP($A2109,'BTC-Web'!$A$2:$H$10000,2,0),"")</f>
        <v>9223.7304690000001</v>
      </c>
      <c r="C2109">
        <f>VLOOKUP(A2109,H_SPBTFDUE!$B$2:$C$5828,2,0)</f>
        <v>63.74</v>
      </c>
      <c r="D2109" s="2">
        <f>D2108*(1-D$1+IF(AND(WEEKDAY($A2109)&lt;&gt;1,WEEKDAY($A2109)&lt;&gt;7),-VLOOKUP($A2109,ETF_OP_Fee!$G$5:$H$14,2,1),0))^($A2109-$A2108)*(1+2*(C2109/C2108-1))+IFERROR(VLOOKUP(A2109,BITXeom!$C$9:$D$100,2,0),0)</f>
        <v>40.760038071417803</v>
      </c>
      <c r="F2109" s="2">
        <f>F2108*(1-F$1+IF(AND(WEEKDAY($A2109)&lt;&gt;1,WEEKDAY($A2109)&lt;&gt;7),-VLOOKUP($A2109,ETF_OP_Fee!$I$5:$J$14,2,1),0))^($A2109-$A2108)*(1+1*(B2109/B2108-1))</f>
        <v>6.1966722418489937</v>
      </c>
      <c r="G2109" s="9" t="str">
        <f>IFERROR(VLOOKUP(A2109,'BITO-IV'!$A$1:$J$10000,4,0),"")</f>
        <v/>
      </c>
      <c r="I2109">
        <f>ROW()</f>
        <v>2109</v>
      </c>
      <c r="J2109" t="str">
        <f t="shared" si="44"/>
        <v/>
      </c>
      <c r="K2109" t="str">
        <f t="shared" si="43"/>
        <v/>
      </c>
      <c r="M2109" t="str">
        <f t="shared" si="45"/>
        <v/>
      </c>
      <c r="N2109">
        <f>VLOOKUP(A2109,Tbills!$B$4:$C$10000,2,1)</f>
        <v>1.8399995604395332</v>
      </c>
    </row>
    <row r="2110" spans="1:14">
      <c r="A2110" s="1">
        <v>43230</v>
      </c>
      <c r="B2110">
        <f>IFERROR(VLOOKUP($A2110,'BTC-Web'!$A$2:$H$10000,2,0),"")</f>
        <v>9325.9599610000005</v>
      </c>
      <c r="C2110">
        <f>VLOOKUP(A2110,H_SPBTFDUE!$B$2:$C$5828,2,0)</f>
        <v>62.44</v>
      </c>
      <c r="D2110" s="2">
        <f>D2109*(1-D$1+IF(AND(WEEKDAY($A2110)&lt;&gt;1,WEEKDAY($A2110)&lt;&gt;7),-VLOOKUP($A2110,ETF_OP_Fee!$G$5:$H$14,2,1),0))^($A2110-$A2109)*(1+2*(C2110/C2109-1))+IFERROR(VLOOKUP(A2110,BITXeom!$C$9:$D$100,2,0),0)</f>
        <v>39.09274753239454</v>
      </c>
      <c r="F2110" s="2">
        <f>F2109*(1-F$1+IF(AND(WEEKDAY($A2110)&lt;&gt;1,WEEKDAY($A2110)&lt;&gt;7),-VLOOKUP($A2110,ETF_OP_Fee!$I$5:$J$14,2,1),0))^($A2110-$A2109)*(1+1*(B2110/B2109-1))</f>
        <v>6.265188829184849</v>
      </c>
      <c r="G2110" s="9" t="str">
        <f>IFERROR(VLOOKUP(A2110,'BITO-IV'!$A$1:$J$10000,4,0),"")</f>
        <v/>
      </c>
      <c r="I2110">
        <f>ROW()</f>
        <v>2110</v>
      </c>
      <c r="J2110" t="str">
        <f t="shared" si="44"/>
        <v/>
      </c>
      <c r="K2110" t="str">
        <f t="shared" si="43"/>
        <v/>
      </c>
      <c r="M2110" t="str">
        <f t="shared" si="45"/>
        <v/>
      </c>
      <c r="N2110">
        <f>VLOOKUP(A2110,Tbills!$B$4:$C$10000,2,1)</f>
        <v>1.8399995604395332</v>
      </c>
    </row>
    <row r="2111" spans="1:14">
      <c r="A2111" s="1">
        <v>43231</v>
      </c>
      <c r="B2111">
        <f>IFERROR(VLOOKUP($A2111,'BTC-Web'!$A$2:$H$10000,2,0),"")</f>
        <v>9052.9599610000005</v>
      </c>
      <c r="C2111">
        <f>VLOOKUP(A2111,H_SPBTFDUE!$B$2:$C$5828,2,0)</f>
        <v>59.27</v>
      </c>
      <c r="D2111" s="2">
        <f>D2110*(1-D$1+IF(AND(WEEKDAY($A2111)&lt;&gt;1,WEEKDAY($A2111)&lt;&gt;7),-VLOOKUP($A2111,ETF_OP_Fee!$G$5:$H$14,2,1),0))^($A2111-$A2110)*(1+2*(C2111/C2110-1))+IFERROR(VLOOKUP(A2111,BITXeom!$C$9:$D$100,2,0),0)</f>
        <v>35.119182683239423</v>
      </c>
      <c r="F2111" s="2">
        <f>F2110*(1-F$1+IF(AND(WEEKDAY($A2111)&lt;&gt;1,WEEKDAY($A2111)&lt;&gt;7),-VLOOKUP($A2111,ETF_OP_Fee!$I$5:$J$14,2,1),0))^($A2111-$A2110)*(1+1*(B2111/B2110-1))</f>
        <v>6.0816288747617122</v>
      </c>
      <c r="G2111" s="9" t="str">
        <f>IFERROR(VLOOKUP(A2111,'BITO-IV'!$A$1:$J$10000,4,0),"")</f>
        <v/>
      </c>
      <c r="I2111">
        <f>ROW()</f>
        <v>2111</v>
      </c>
      <c r="J2111" t="str">
        <f t="shared" si="44"/>
        <v/>
      </c>
      <c r="K2111" t="str">
        <f t="shared" si="43"/>
        <v/>
      </c>
      <c r="M2111" t="str">
        <f t="shared" si="45"/>
        <v/>
      </c>
      <c r="N2111">
        <f>VLOOKUP(A2111,Tbills!$B$4:$C$10000,2,1)</f>
        <v>1.8399995604395332</v>
      </c>
    </row>
    <row r="2112" spans="1:14">
      <c r="A2112" s="1">
        <v>43234</v>
      </c>
      <c r="B2112">
        <f>IFERROR(VLOOKUP($A2112,'BTC-Web'!$A$2:$H$10000,2,0),"")</f>
        <v>8713.0996090000008</v>
      </c>
      <c r="C2112">
        <f>VLOOKUP(A2112,H_SPBTFDUE!$B$2:$C$5828,2,0)</f>
        <v>60.16</v>
      </c>
      <c r="D2112" s="2">
        <f>D2111*(1-D$1+IF(AND(WEEKDAY($A2112)&lt;&gt;1,WEEKDAY($A2112)&lt;&gt;7),-VLOOKUP($A2112,ETF_OP_Fee!$G$5:$H$14,2,1),0))^($A2112-$A2111)*(1+2*(C2112/C2111-1))+IFERROR(VLOOKUP(A2112,BITXeom!$C$9:$D$100,2,0),0)</f>
        <v>36.160952107445752</v>
      </c>
      <c r="F2112" s="2">
        <f>F2111*(1-F$1+IF(AND(WEEKDAY($A2112)&lt;&gt;1,WEEKDAY($A2112)&lt;&gt;7),-VLOOKUP($A2112,ETF_OP_Fee!$I$5:$J$14,2,1),0))^($A2112-$A2111)*(1+1*(B2112/B2111-1))</f>
        <v>5.8528592796183192</v>
      </c>
      <c r="G2112" s="9" t="str">
        <f>IFERROR(VLOOKUP(A2112,'BITO-IV'!$A$1:$J$10000,4,0),"")</f>
        <v/>
      </c>
      <c r="I2112">
        <f>ROW()</f>
        <v>2112</v>
      </c>
      <c r="J2112" t="str">
        <f t="shared" si="44"/>
        <v/>
      </c>
      <c r="K2112" t="str">
        <f t="shared" si="43"/>
        <v/>
      </c>
      <c r="M2112" t="str">
        <f t="shared" si="45"/>
        <v/>
      </c>
      <c r="N2112">
        <f>VLOOKUP(A2112,Tbills!$B$4:$C$10000,2,1)</f>
        <v>1.890000000000001</v>
      </c>
    </row>
    <row r="2113" spans="1:14">
      <c r="A2113" s="1">
        <v>43235</v>
      </c>
      <c r="B2113">
        <f>IFERROR(VLOOKUP($A2113,'BTC-Web'!$A$2:$H$10000,2,0),"")</f>
        <v>8705.1904300000006</v>
      </c>
      <c r="C2113">
        <f>VLOOKUP(A2113,H_SPBTFDUE!$B$2:$C$5828,2,0)</f>
        <v>58.79</v>
      </c>
      <c r="D2113" s="2">
        <f>D2112*(1-D$1+IF(AND(WEEKDAY($A2113)&lt;&gt;1,WEEKDAY($A2113)&lt;&gt;7),-VLOOKUP($A2113,ETF_OP_Fee!$G$5:$H$14,2,1),0))^($A2113-$A2112)*(1+2*(C2113/C2112-1))+IFERROR(VLOOKUP(A2113,BITXeom!$C$9:$D$100,2,0),0)</f>
        <v>34.509880538296727</v>
      </c>
      <c r="F2113" s="2">
        <f>F2112*(1-F$1+IF(AND(WEEKDAY($A2113)&lt;&gt;1,WEEKDAY($A2113)&lt;&gt;7),-VLOOKUP($A2113,ETF_OP_Fee!$I$5:$J$14,2,1),0))^($A2113-$A2112)*(1+1*(B2113/B2112-1))</f>
        <v>5.8473942423344765</v>
      </c>
      <c r="G2113" s="9" t="str">
        <f>IFERROR(VLOOKUP(A2113,'BITO-IV'!$A$1:$J$10000,4,0),"")</f>
        <v/>
      </c>
      <c r="I2113">
        <f>ROW()</f>
        <v>2113</v>
      </c>
      <c r="J2113" t="str">
        <f t="shared" si="44"/>
        <v/>
      </c>
      <c r="K2113" t="str">
        <f t="shared" si="43"/>
        <v/>
      </c>
      <c r="M2113" t="str">
        <f t="shared" si="45"/>
        <v/>
      </c>
      <c r="N2113">
        <f>VLOOKUP(A2113,Tbills!$B$4:$C$10000,2,1)</f>
        <v>1.890000000000001</v>
      </c>
    </row>
    <row r="2114" spans="1:14">
      <c r="A2114" s="1">
        <v>43236</v>
      </c>
      <c r="B2114">
        <f>IFERROR(VLOOKUP($A2114,'BTC-Web'!$A$2:$H$10000,2,0),"")</f>
        <v>8504.4101559999999</v>
      </c>
      <c r="C2114">
        <f>VLOOKUP(A2114,H_SPBTFDUE!$B$2:$C$5828,2,0)</f>
        <v>56.81</v>
      </c>
      <c r="D2114" s="2">
        <f>D2113*(1-D$1+IF(AND(WEEKDAY($A2114)&lt;&gt;1,WEEKDAY($A2114)&lt;&gt;7),-VLOOKUP($A2114,ETF_OP_Fee!$G$5:$H$14,2,1),0))^($A2114-$A2113)*(1+2*(C2114/C2113-1))+IFERROR(VLOOKUP(A2114,BITXeom!$C$9:$D$100,2,0),0)</f>
        <v>32.181514609943648</v>
      </c>
      <c r="F2114" s="2">
        <f>F2113*(1-F$1+IF(AND(WEEKDAY($A2114)&lt;&gt;1,WEEKDAY($A2114)&lt;&gt;7),-VLOOKUP($A2114,ETF_OP_Fee!$I$5:$J$14,2,1),0))^($A2114-$A2113)*(1+1*(B2114/B2113-1))</f>
        <v>5.7123787323746438</v>
      </c>
      <c r="G2114" s="9" t="str">
        <f>IFERROR(VLOOKUP(A2114,'BITO-IV'!$A$1:$J$10000,4,0),"")</f>
        <v/>
      </c>
      <c r="I2114">
        <f>ROW()</f>
        <v>2114</v>
      </c>
      <c r="J2114" t="str">
        <f t="shared" si="44"/>
        <v/>
      </c>
      <c r="K2114" t="str">
        <f t="shared" si="43"/>
        <v/>
      </c>
      <c r="M2114" t="str">
        <f t="shared" si="45"/>
        <v/>
      </c>
      <c r="N2114">
        <f>VLOOKUP(A2114,Tbills!$B$4:$C$10000,2,1)</f>
        <v>1.890000000000001</v>
      </c>
    </row>
    <row r="2115" spans="1:14">
      <c r="A2115" s="1">
        <v>43237</v>
      </c>
      <c r="B2115">
        <f>IFERROR(VLOOKUP($A2115,'BTC-Web'!$A$2:$H$10000,2,0),"")</f>
        <v>8370.0498050000006</v>
      </c>
      <c r="C2115">
        <f>VLOOKUP(A2115,H_SPBTFDUE!$B$2:$C$5828,2,0)</f>
        <v>56.18</v>
      </c>
      <c r="D2115" s="2">
        <f>D2114*(1-D$1+IF(AND(WEEKDAY($A2115)&lt;&gt;1,WEEKDAY($A2115)&lt;&gt;7),-VLOOKUP($A2115,ETF_OP_Fee!$G$5:$H$14,2,1),0))^($A2115-$A2114)*(1+2*(C2115/C2114-1))+IFERROR(VLOOKUP(A2115,BITXeom!$C$9:$D$100,2,0),0)</f>
        <v>31.464004293867017</v>
      </c>
      <c r="F2115" s="2">
        <f>F2114*(1-F$1+IF(AND(WEEKDAY($A2115)&lt;&gt;1,WEEKDAY($A2115)&lt;&gt;7),-VLOOKUP($A2115,ETF_OP_Fee!$I$5:$J$14,2,1),0))^($A2115-$A2114)*(1+1*(B2115/B2114-1))</f>
        <v>5.6219830855720723</v>
      </c>
      <c r="G2115" s="9" t="str">
        <f>IFERROR(VLOOKUP(A2115,'BITO-IV'!$A$1:$J$10000,4,0),"")</f>
        <v/>
      </c>
      <c r="I2115">
        <f>ROW()</f>
        <v>2115</v>
      </c>
      <c r="J2115" t="str">
        <f t="shared" si="44"/>
        <v/>
      </c>
      <c r="K2115" t="str">
        <f t="shared" si="43"/>
        <v/>
      </c>
      <c r="M2115" t="str">
        <f t="shared" si="45"/>
        <v/>
      </c>
      <c r="N2115">
        <f>VLOOKUP(A2115,Tbills!$B$4:$C$10000,2,1)</f>
        <v>1.890000000000001</v>
      </c>
    </row>
    <row r="2116" spans="1:14">
      <c r="A2116" s="1">
        <v>43238</v>
      </c>
      <c r="B2116">
        <f>IFERROR(VLOOKUP($A2116,'BTC-Web'!$A$2:$H$10000,2,0),"")</f>
        <v>8091.830078</v>
      </c>
      <c r="C2116">
        <f>VLOOKUP(A2116,H_SPBTFDUE!$B$2:$C$5828,2,0)</f>
        <v>56.52</v>
      </c>
      <c r="D2116" s="2">
        <f>D2115*(1-D$1+IF(AND(WEEKDAY($A2116)&lt;&gt;1,WEEKDAY($A2116)&lt;&gt;7),-VLOOKUP($A2116,ETF_OP_Fee!$G$5:$H$14,2,1),0))^($A2116-$A2115)*(1+2*(C2116/C2115-1))+IFERROR(VLOOKUP(A2116,BITXeom!$C$9:$D$100,2,0),0)</f>
        <v>31.841047871159059</v>
      </c>
      <c r="F2116" s="2">
        <f>F2115*(1-F$1+IF(AND(WEEKDAY($A2116)&lt;&gt;1,WEEKDAY($A2116)&lt;&gt;7),-VLOOKUP($A2116,ETF_OP_Fee!$I$5:$J$14,2,1),0))^($A2116-$A2115)*(1+1*(B2116/B2115-1))</f>
        <v>5.4349673954003412</v>
      </c>
      <c r="G2116" s="9" t="str">
        <f>IFERROR(VLOOKUP(A2116,'BITO-IV'!$A$1:$J$10000,4,0),"")</f>
        <v/>
      </c>
      <c r="I2116">
        <f>ROW()</f>
        <v>2116</v>
      </c>
      <c r="J2116" t="str">
        <f t="shared" si="44"/>
        <v/>
      </c>
      <c r="K2116" t="str">
        <f t="shared" si="43"/>
        <v/>
      </c>
      <c r="M2116" t="str">
        <f t="shared" si="45"/>
        <v/>
      </c>
      <c r="N2116">
        <f>VLOOKUP(A2116,Tbills!$B$4:$C$10000,2,1)</f>
        <v>1.890000000000001</v>
      </c>
    </row>
    <row r="2117" spans="1:14">
      <c r="A2117" s="1">
        <v>43241</v>
      </c>
      <c r="B2117">
        <f>IFERROR(VLOOKUP($A2117,'BTC-Web'!$A$2:$H$10000,2,0),"")</f>
        <v>8522.3300780000009</v>
      </c>
      <c r="C2117">
        <f>VLOOKUP(A2117,H_SPBTFDUE!$B$2:$C$5828,2,0)</f>
        <v>57.49</v>
      </c>
      <c r="D2117" s="2">
        <f>D2116*(1-D$1+IF(AND(WEEKDAY($A2117)&lt;&gt;1,WEEKDAY($A2117)&lt;&gt;7),-VLOOKUP($A2117,ETF_OP_Fee!$G$5:$H$14,2,1),0))^($A2117-$A2116)*(1+2*(C2117/C2116-1))+IFERROR(VLOOKUP(A2117,BITXeom!$C$9:$D$100,2,0),0)</f>
        <v>32.922190617927178</v>
      </c>
      <c r="F2117" s="2">
        <f>F2116*(1-F$1+IF(AND(WEEKDAY($A2117)&lt;&gt;1,WEEKDAY($A2117)&lt;&gt;7),-VLOOKUP($A2117,ETF_OP_Fee!$I$5:$J$14,2,1),0))^($A2117-$A2116)*(1+1*(B2117/B2116-1))</f>
        <v>5.7236705538464454</v>
      </c>
      <c r="G2117" s="9" t="str">
        <f>IFERROR(VLOOKUP(A2117,'BITO-IV'!$A$1:$J$10000,4,0),"")</f>
        <v/>
      </c>
      <c r="I2117">
        <f>ROW()</f>
        <v>2117</v>
      </c>
      <c r="J2117" t="str">
        <f t="shared" si="44"/>
        <v/>
      </c>
      <c r="K2117" t="str">
        <f t="shared" si="43"/>
        <v/>
      </c>
      <c r="M2117" t="str">
        <f t="shared" si="45"/>
        <v/>
      </c>
      <c r="N2117">
        <f>VLOOKUP(A2117,Tbills!$B$4:$C$10000,2,1)</f>
        <v>1.8950004395604654</v>
      </c>
    </row>
    <row r="2118" spans="1:14">
      <c r="A2118" s="1">
        <v>43242</v>
      </c>
      <c r="B2118">
        <f>IFERROR(VLOOKUP($A2118,'BTC-Web'!$A$2:$H$10000,2,0),"")</f>
        <v>8419.8701170000004</v>
      </c>
      <c r="C2118">
        <f>VLOOKUP(A2118,H_SPBTFDUE!$B$2:$C$5828,2,0)</f>
        <v>56.09</v>
      </c>
      <c r="D2118" s="2">
        <f>D2117*(1-D$1+IF(AND(WEEKDAY($A2118)&lt;&gt;1,WEEKDAY($A2118)&lt;&gt;7),-VLOOKUP($A2118,ETF_OP_Fee!$G$5:$H$14,2,1),0))^($A2118-$A2117)*(1+2*(C2118/C2117-1))+IFERROR(VLOOKUP(A2118,BITXeom!$C$9:$D$100,2,0),0)</f>
        <v>31.315011706677119</v>
      </c>
      <c r="F2118" s="2">
        <f>F2117*(1-F$1+IF(AND(WEEKDAY($A2118)&lt;&gt;1,WEEKDAY($A2118)&lt;&gt;7),-VLOOKUP($A2118,ETF_OP_Fee!$I$5:$J$14,2,1),0))^($A2118-$A2117)*(1+1*(B2118/B2117-1))</f>
        <v>5.6547103770733917</v>
      </c>
      <c r="G2118" s="9" t="str">
        <f>IFERROR(VLOOKUP(A2118,'BITO-IV'!$A$1:$J$10000,4,0),"")</f>
        <v/>
      </c>
      <c r="I2118">
        <f>ROW()</f>
        <v>2118</v>
      </c>
      <c r="J2118" t="str">
        <f t="shared" si="44"/>
        <v/>
      </c>
      <c r="K2118" t="str">
        <f t="shared" si="43"/>
        <v/>
      </c>
      <c r="M2118" t="str">
        <f t="shared" si="45"/>
        <v/>
      </c>
      <c r="N2118">
        <f>VLOOKUP(A2118,Tbills!$B$4:$C$10000,2,1)</f>
        <v>1.8950004395604654</v>
      </c>
    </row>
    <row r="2119" spans="1:14">
      <c r="A2119" s="1">
        <v>43243</v>
      </c>
      <c r="B2119">
        <f>IFERROR(VLOOKUP($A2119,'BTC-Web'!$A$2:$H$10000,2,0),"")</f>
        <v>8037.080078</v>
      </c>
      <c r="C2119">
        <f>VLOOKUP(A2119,H_SPBTFDUE!$B$2:$C$5828,2,0)</f>
        <v>52.08</v>
      </c>
      <c r="D2119" s="2">
        <f>D2118*(1-D$1+IF(AND(WEEKDAY($A2119)&lt;&gt;1,WEEKDAY($A2119)&lt;&gt;7),-VLOOKUP($A2119,ETF_OP_Fee!$G$5:$H$14,2,1),0))^($A2119-$A2118)*(1+2*(C2119/C2118-1))+IFERROR(VLOOKUP(A2119,BITXeom!$C$9:$D$100,2,0),0)</f>
        <v>26.834252317163195</v>
      </c>
      <c r="F2119" s="2">
        <f>F2118*(1-F$1+IF(AND(WEEKDAY($A2119)&lt;&gt;1,WEEKDAY($A2119)&lt;&gt;7),-VLOOKUP($A2119,ETF_OP_Fee!$I$5:$J$14,2,1),0))^($A2119-$A2118)*(1+1*(B2119/B2118-1))</f>
        <v>5.3974914826991007</v>
      </c>
      <c r="G2119" s="9" t="str">
        <f>IFERROR(VLOOKUP(A2119,'BITO-IV'!$A$1:$J$10000,4,0),"")</f>
        <v/>
      </c>
      <c r="I2119">
        <f>ROW()</f>
        <v>2119</v>
      </c>
      <c r="J2119" t="str">
        <f t="shared" si="44"/>
        <v/>
      </c>
      <c r="K2119" t="str">
        <f t="shared" si="43"/>
        <v/>
      </c>
      <c r="M2119" t="str">
        <f t="shared" si="45"/>
        <v/>
      </c>
      <c r="N2119">
        <f>VLOOKUP(A2119,Tbills!$B$4:$C$10000,2,1)</f>
        <v>1.8950004395604654</v>
      </c>
    </row>
    <row r="2120" spans="1:14">
      <c r="A2120" s="1">
        <v>43244</v>
      </c>
      <c r="B2120">
        <f>IFERROR(VLOOKUP($A2120,'BTC-Web'!$A$2:$H$10000,2,0),"")</f>
        <v>7561.1201170000004</v>
      </c>
      <c r="C2120">
        <f>VLOOKUP(A2120,H_SPBTFDUE!$B$2:$C$5828,2,0)</f>
        <v>52.08</v>
      </c>
      <c r="D2120" s="2">
        <f>D2119*(1-D$1+IF(AND(WEEKDAY($A2120)&lt;&gt;1,WEEKDAY($A2120)&lt;&gt;7),-VLOOKUP($A2120,ETF_OP_Fee!$G$5:$H$14,2,1),0))^($A2120-$A2119)*(1+2*(C2120/C2119-1))+IFERROR(VLOOKUP(A2120,BITXeom!$C$9:$D$100,2,0),0)</f>
        <v>26.831054262434986</v>
      </c>
      <c r="F2120" s="2">
        <f>F2119*(1-F$1+IF(AND(WEEKDAY($A2120)&lt;&gt;1,WEEKDAY($A2120)&lt;&gt;7),-VLOOKUP($A2120,ETF_OP_Fee!$I$5:$J$14,2,1),0))^($A2120-$A2119)*(1+1*(B2120/B2119-1))</f>
        <v>5.0777171346908778</v>
      </c>
      <c r="G2120" s="9" t="str">
        <f>IFERROR(VLOOKUP(A2120,'BITO-IV'!$A$1:$J$10000,4,0),"")</f>
        <v/>
      </c>
      <c r="I2120">
        <f>ROW()</f>
        <v>2120</v>
      </c>
      <c r="J2120" t="str">
        <f t="shared" si="44"/>
        <v/>
      </c>
      <c r="K2120" t="str">
        <f t="shared" si="43"/>
        <v/>
      </c>
      <c r="M2120" t="str">
        <f t="shared" si="45"/>
        <v/>
      </c>
      <c r="N2120">
        <f>VLOOKUP(A2120,Tbills!$B$4:$C$10000,2,1)</f>
        <v>1.8950004395604654</v>
      </c>
    </row>
    <row r="2121" spans="1:14">
      <c r="A2121" s="1">
        <v>43245</v>
      </c>
      <c r="B2121">
        <f>IFERROR(VLOOKUP($A2121,'BTC-Web'!$A$2:$H$10000,2,0),"")</f>
        <v>7592.2998049999997</v>
      </c>
      <c r="C2121">
        <f>VLOOKUP(A2121,H_SPBTFDUE!$B$2:$C$5828,2,0)</f>
        <v>50.98</v>
      </c>
      <c r="D2121" s="2">
        <f>D2120*(1-D$1+IF(AND(WEEKDAY($A2121)&lt;&gt;1,WEEKDAY($A2121)&lt;&gt;7),-VLOOKUP($A2121,ETF_OP_Fee!$G$5:$H$14,2,1),0))^($A2121-$A2120)*(1+2*(C2121/C2120-1))+IFERROR(VLOOKUP(A2121,BITXeom!$C$9:$D$100,2,0),0)</f>
        <v>25.694575396535694</v>
      </c>
      <c r="F2121" s="2">
        <f>F2120*(1-F$1+IF(AND(WEEKDAY($A2121)&lt;&gt;1,WEEKDAY($A2121)&lt;&gt;7),-VLOOKUP($A2121,ETF_OP_Fee!$I$5:$J$14,2,1),0))^($A2121-$A2120)*(1+1*(B2121/B2120-1))</f>
        <v>5.0985233429046897</v>
      </c>
      <c r="G2121" s="9" t="str">
        <f>IFERROR(VLOOKUP(A2121,'BITO-IV'!$A$1:$J$10000,4,0),"")</f>
        <v/>
      </c>
      <c r="I2121">
        <f>ROW()</f>
        <v>2121</v>
      </c>
      <c r="J2121" t="str">
        <f t="shared" si="44"/>
        <v/>
      </c>
      <c r="K2121" t="str">
        <f t="shared" si="43"/>
        <v/>
      </c>
      <c r="M2121" t="str">
        <f t="shared" si="45"/>
        <v/>
      </c>
      <c r="N2121">
        <f>VLOOKUP(A2121,Tbills!$B$4:$C$10000,2,1)</f>
        <v>1.8950004395604654</v>
      </c>
    </row>
    <row r="2122" spans="1:14">
      <c r="A2122" s="1">
        <v>43249</v>
      </c>
      <c r="B2122">
        <f>IFERROR(VLOOKUP($A2122,'BTC-Web'!$A$2:$H$10000,2,0),"")</f>
        <v>7129.4599609999996</v>
      </c>
      <c r="C2122">
        <f>VLOOKUP(A2122,H_SPBTFDUE!$B$2:$C$5828,2,0)</f>
        <v>51.36</v>
      </c>
      <c r="D2122" s="2">
        <f>D2121*(1-D$1+IF(AND(WEEKDAY($A2122)&lt;&gt;1,WEEKDAY($A2122)&lt;&gt;7),-VLOOKUP($A2122,ETF_OP_Fee!$G$5:$H$14,2,1),0))^($A2122-$A2121)*(1+2*(C2122/C2121-1))+IFERROR(VLOOKUP(A2122,BITXeom!$C$9:$D$100,2,0),0)</f>
        <v>26.065195863810111</v>
      </c>
      <c r="F2122" s="2">
        <f>F2121*(1-F$1+IF(AND(WEEKDAY($A2122)&lt;&gt;1,WEEKDAY($A2122)&lt;&gt;7),-VLOOKUP($A2122,ETF_OP_Fee!$I$5:$J$14,2,1),0))^($A2122-$A2121)*(1+1*(B2122/B2121-1))</f>
        <v>4.7872100365508947</v>
      </c>
      <c r="G2122" s="9" t="str">
        <f>IFERROR(VLOOKUP(A2122,'BITO-IV'!$A$1:$J$10000,4,0),"")</f>
        <v/>
      </c>
      <c r="I2122">
        <f>ROW()</f>
        <v>2122</v>
      </c>
      <c r="J2122" t="str">
        <f t="shared" si="44"/>
        <v/>
      </c>
      <c r="K2122" t="str">
        <f t="shared" si="43"/>
        <v/>
      </c>
      <c r="M2122" t="str">
        <f t="shared" si="45"/>
        <v/>
      </c>
      <c r="N2122">
        <f>VLOOKUP(A2122,Tbills!$B$4:$C$10000,2,1)</f>
        <v>1.8950004395604654</v>
      </c>
    </row>
    <row r="2123" spans="1:14">
      <c r="A2123" s="1">
        <v>43250</v>
      </c>
      <c r="B2123">
        <f>IFERROR(VLOOKUP($A2123,'BTC-Web'!$A$2:$H$10000,2,0),"")</f>
        <v>7469.7299800000001</v>
      </c>
      <c r="C2123">
        <f>VLOOKUP(A2123,H_SPBTFDUE!$B$2:$C$5828,2,0)</f>
        <v>50.16</v>
      </c>
      <c r="D2123" s="2">
        <f>D2122*(1-D$1+IF(AND(WEEKDAY($A2123)&lt;&gt;1,WEEKDAY($A2123)&lt;&gt;7),-VLOOKUP($A2123,ETF_OP_Fee!$G$5:$H$14,2,1),0))^($A2123-$A2122)*(1+2*(C2123/C2122-1))+IFERROR(VLOOKUP(A2123,BITXeom!$C$9:$D$100,2,0),0)</f>
        <v>24.844234815916085</v>
      </c>
      <c r="F2123" s="2">
        <f>F2122*(1-F$1+IF(AND(WEEKDAY($A2123)&lt;&gt;1,WEEKDAY($A2123)&lt;&gt;7),-VLOOKUP($A2123,ETF_OP_Fee!$I$5:$J$14,2,1),0))^($A2123-$A2122)*(1+1*(B2123/B2122-1))</f>
        <v>5.0155601978495117</v>
      </c>
      <c r="G2123" s="9" t="str">
        <f>IFERROR(VLOOKUP(A2123,'BITO-IV'!$A$1:$J$10000,4,0),"")</f>
        <v/>
      </c>
      <c r="I2123">
        <f>ROW()</f>
        <v>2123</v>
      </c>
      <c r="J2123" t="str">
        <f t="shared" si="44"/>
        <v/>
      </c>
      <c r="K2123" t="str">
        <f t="shared" si="43"/>
        <v/>
      </c>
      <c r="M2123" t="str">
        <f t="shared" si="45"/>
        <v/>
      </c>
      <c r="N2123">
        <f>VLOOKUP(A2123,Tbills!$B$4:$C$10000,2,1)</f>
        <v>1.8950004395604654</v>
      </c>
    </row>
    <row r="2124" spans="1:14">
      <c r="A2124" s="1">
        <v>43251</v>
      </c>
      <c r="B2124">
        <f>IFERROR(VLOOKUP($A2124,'BTC-Web'!$A$2:$H$10000,2,0),"")</f>
        <v>7406.1499020000001</v>
      </c>
      <c r="C2124">
        <f>VLOOKUP(A2124,H_SPBTFDUE!$B$2:$C$5828,2,0)</f>
        <v>51.7</v>
      </c>
      <c r="D2124" s="2">
        <f>D2123*(1-D$1+IF(AND(WEEKDAY($A2124)&lt;&gt;1,WEEKDAY($A2124)&lt;&gt;7),-VLOOKUP($A2124,ETF_OP_Fee!$G$5:$H$14,2,1),0))^($A2124-$A2123)*(1+2*(C2124/C2123-1))+IFERROR(VLOOKUP(A2124,BITXeom!$C$9:$D$100,2,0),0)</f>
        <v>26.366615309180023</v>
      </c>
      <c r="F2124" s="2">
        <f>F2123*(1-F$1+IF(AND(WEEKDAY($A2124)&lt;&gt;1,WEEKDAY($A2124)&lt;&gt;7),-VLOOKUP($A2124,ETF_OP_Fee!$I$5:$J$14,2,1),0))^($A2124-$A2123)*(1+1*(B2124/B2123-1))</f>
        <v>4.9727398384917949</v>
      </c>
      <c r="G2124" s="9" t="str">
        <f>IFERROR(VLOOKUP(A2124,'BITO-IV'!$A$1:$J$10000,4,0),"")</f>
        <v/>
      </c>
      <c r="I2124">
        <f>ROW()</f>
        <v>2124</v>
      </c>
      <c r="J2124" t="str">
        <f t="shared" si="44"/>
        <v/>
      </c>
      <c r="K2124" t="str">
        <f t="shared" si="43"/>
        <v/>
      </c>
      <c r="M2124" t="str">
        <f t="shared" si="45"/>
        <v/>
      </c>
      <c r="N2124">
        <f>VLOOKUP(A2124,Tbills!$B$4:$C$10000,2,1)</f>
        <v>1.8950004395604654</v>
      </c>
    </row>
    <row r="2125" spans="1:14">
      <c r="A2125" s="1">
        <v>43252</v>
      </c>
      <c r="B2125">
        <f>IFERROR(VLOOKUP($A2125,'BTC-Web'!$A$2:$H$10000,2,0),"")</f>
        <v>7500.7001950000003</v>
      </c>
      <c r="C2125">
        <f>VLOOKUP(A2125,H_SPBTFDUE!$B$2:$C$5828,2,0)</f>
        <v>50.98</v>
      </c>
      <c r="D2125" s="2">
        <f>D2124*(1-D$1+IF(AND(WEEKDAY($A2125)&lt;&gt;1,WEEKDAY($A2125)&lt;&gt;7),-VLOOKUP($A2125,ETF_OP_Fee!$G$5:$H$14,2,1),0))^($A2125-$A2124)*(1+2*(C2125/C2124-1))+IFERROR(VLOOKUP(A2125,BITXeom!$C$9:$D$100,2,0),0)</f>
        <v>25.629171224432838</v>
      </c>
      <c r="F2125" s="2">
        <f>F2124*(1-F$1+IF(AND(WEEKDAY($A2125)&lt;&gt;1,WEEKDAY($A2125)&lt;&gt;7),-VLOOKUP($A2125,ETF_OP_Fee!$I$5:$J$14,2,1),0))^($A2125-$A2124)*(1+1*(B2125/B2124-1))</f>
        <v>5.0360930271609341</v>
      </c>
      <c r="G2125" s="9" t="str">
        <f>IFERROR(VLOOKUP(A2125,'BITO-IV'!$A$1:$J$10000,4,0),"")</f>
        <v/>
      </c>
      <c r="I2125">
        <f>ROW()</f>
        <v>2125</v>
      </c>
      <c r="J2125" t="str">
        <f t="shared" si="44"/>
        <v/>
      </c>
      <c r="K2125" t="str">
        <f t="shared" si="43"/>
        <v/>
      </c>
      <c r="M2125" t="str">
        <f t="shared" si="45"/>
        <v/>
      </c>
      <c r="N2125">
        <f>VLOOKUP(A2125,Tbills!$B$4:$C$10000,2,1)</f>
        <v>1.8950004395604654</v>
      </c>
    </row>
    <row r="2126" spans="1:14">
      <c r="A2126" s="1">
        <v>43255</v>
      </c>
      <c r="B2126">
        <f>IFERROR(VLOOKUP($A2126,'BTC-Web'!$A$2:$H$10000,2,0),"")</f>
        <v>7722.5297849999997</v>
      </c>
      <c r="C2126">
        <f>VLOOKUP(A2126,H_SPBTFDUE!$B$2:$C$5828,2,0)</f>
        <v>51.38</v>
      </c>
      <c r="D2126" s="2">
        <f>D2125*(1-D$1+IF(AND(WEEKDAY($A2126)&lt;&gt;1,WEEKDAY($A2126)&lt;&gt;7),-VLOOKUP($A2126,ETF_OP_Fee!$G$5:$H$14,2,1),0))^($A2126-$A2125)*(1+2*(C2126/C2125-1))+IFERROR(VLOOKUP(A2126,BITXeom!$C$9:$D$100,2,0),0)</f>
        <v>26.022049167112357</v>
      </c>
      <c r="F2126" s="2">
        <f>F2125*(1-F$1+IF(AND(WEEKDAY($A2126)&lt;&gt;1,WEEKDAY($A2126)&lt;&gt;7),-VLOOKUP($A2126,ETF_OP_Fee!$I$5:$J$14,2,1),0))^($A2126-$A2125)*(1+1*(B2126/B2125-1))</f>
        <v>5.1846282008677758</v>
      </c>
      <c r="G2126" s="9" t="str">
        <f>IFERROR(VLOOKUP(A2126,'BITO-IV'!$A$1:$J$10000,4,0),"")</f>
        <v/>
      </c>
      <c r="I2126">
        <f>ROW()</f>
        <v>2126</v>
      </c>
      <c r="J2126" t="str">
        <f t="shared" si="44"/>
        <v/>
      </c>
      <c r="K2126" t="str">
        <f t="shared" si="43"/>
        <v/>
      </c>
      <c r="M2126" t="str">
        <f t="shared" si="45"/>
        <v/>
      </c>
      <c r="N2126">
        <f>VLOOKUP(A2126,Tbills!$B$4:$C$10000,2,1)</f>
        <v>1.9100017582417443</v>
      </c>
    </row>
    <row r="2127" spans="1:14">
      <c r="A2127" s="1">
        <v>43256</v>
      </c>
      <c r="B2127">
        <f>IFERROR(VLOOKUP($A2127,'BTC-Web'!$A$2:$H$10000,2,0),"")</f>
        <v>7500.8999020000001</v>
      </c>
      <c r="C2127">
        <f>VLOOKUP(A2127,H_SPBTFDUE!$B$2:$C$5828,2,0)</f>
        <v>52.25</v>
      </c>
      <c r="D2127" s="2">
        <f>D2126*(1-D$1+IF(AND(WEEKDAY($A2127)&lt;&gt;1,WEEKDAY($A2127)&lt;&gt;7),-VLOOKUP($A2127,ETF_OP_Fee!$G$5:$H$14,2,1),0))^($A2127-$A2126)*(1+2*(C2127/C2126-1))+IFERROR(VLOOKUP(A2127,BITXeom!$C$9:$D$100,2,0),0)</f>
        <v>26.900087834499683</v>
      </c>
      <c r="F2127" s="2">
        <f>F2126*(1-F$1+IF(AND(WEEKDAY($A2127)&lt;&gt;1,WEEKDAY($A2127)&lt;&gt;7),-VLOOKUP($A2127,ETF_OP_Fee!$I$5:$J$14,2,1),0))^($A2127-$A2126)*(1+1*(B2127/B2126-1))</f>
        <v>5.0357028146479186</v>
      </c>
      <c r="G2127" s="9" t="str">
        <f>IFERROR(VLOOKUP(A2127,'BITO-IV'!$A$1:$J$10000,4,0),"")</f>
        <v/>
      </c>
      <c r="I2127">
        <f>ROW()</f>
        <v>2127</v>
      </c>
      <c r="J2127" t="str">
        <f t="shared" si="44"/>
        <v/>
      </c>
      <c r="K2127" t="str">
        <f t="shared" si="43"/>
        <v/>
      </c>
      <c r="M2127" t="str">
        <f t="shared" si="45"/>
        <v/>
      </c>
      <c r="N2127">
        <f>VLOOKUP(A2127,Tbills!$B$4:$C$10000,2,1)</f>
        <v>1.9100017582417443</v>
      </c>
    </row>
    <row r="2128" spans="1:14">
      <c r="A2128" s="1">
        <v>43257</v>
      </c>
      <c r="B2128">
        <f>IFERROR(VLOOKUP($A2128,'BTC-Web'!$A$2:$H$10000,2,0),"")</f>
        <v>7625.9702150000003</v>
      </c>
      <c r="C2128">
        <f>VLOOKUP(A2128,H_SPBTFDUE!$B$2:$C$5828,2,0)</f>
        <v>51.64</v>
      </c>
      <c r="D2128" s="2">
        <f>D2127*(1-D$1+IF(AND(WEEKDAY($A2128)&lt;&gt;1,WEEKDAY($A2128)&lt;&gt;7),-VLOOKUP($A2128,ETF_OP_Fee!$G$5:$H$14,2,1),0))^($A2128-$A2127)*(1+2*(C2128/C2127-1))+IFERROR(VLOOKUP(A2128,BITXeom!$C$9:$D$100,2,0),0)</f>
        <v>26.268859044452977</v>
      </c>
      <c r="F2128" s="2">
        <f>F2127*(1-F$1+IF(AND(WEEKDAY($A2128)&lt;&gt;1,WEEKDAY($A2128)&lt;&gt;7),-VLOOKUP($A2128,ETF_OP_Fee!$I$5:$J$14,2,1),0))^($A2128-$A2127)*(1+1*(B2128/B2127-1))</f>
        <v>5.119535078535467</v>
      </c>
      <c r="G2128" s="9" t="str">
        <f>IFERROR(VLOOKUP(A2128,'BITO-IV'!$A$1:$J$10000,4,0),"")</f>
        <v/>
      </c>
      <c r="I2128">
        <f>ROW()</f>
        <v>2128</v>
      </c>
      <c r="J2128" t="str">
        <f t="shared" si="44"/>
        <v/>
      </c>
      <c r="K2128" t="str">
        <f t="shared" si="43"/>
        <v/>
      </c>
      <c r="M2128" t="str">
        <f t="shared" si="45"/>
        <v/>
      </c>
      <c r="N2128">
        <f>VLOOKUP(A2128,Tbills!$B$4:$C$10000,2,1)</f>
        <v>1.9100017582417443</v>
      </c>
    </row>
    <row r="2129" spans="1:14">
      <c r="A2129" s="1">
        <v>43258</v>
      </c>
      <c r="B2129">
        <f>IFERROR(VLOOKUP($A2129,'BTC-Web'!$A$2:$H$10000,2,0),"")</f>
        <v>7650.8198240000002</v>
      </c>
      <c r="C2129">
        <f>VLOOKUP(A2129,H_SPBTFDUE!$B$2:$C$5828,2,0)</f>
        <v>52.79</v>
      </c>
      <c r="D2129" s="2">
        <f>D2128*(1-D$1+IF(AND(WEEKDAY($A2129)&lt;&gt;1,WEEKDAY($A2129)&lt;&gt;7),-VLOOKUP($A2129,ETF_OP_Fee!$G$5:$H$14,2,1),0))^($A2129-$A2128)*(1+2*(C2129/C2128-1))+IFERROR(VLOOKUP(A2129,BITXeom!$C$9:$D$100,2,0),0)</f>
        <v>27.435580720314583</v>
      </c>
      <c r="F2129" s="2">
        <f>F2128*(1-F$1+IF(AND(WEEKDAY($A2129)&lt;&gt;1,WEEKDAY($A2129)&lt;&gt;7),-VLOOKUP($A2129,ETF_OP_Fee!$I$5:$J$14,2,1),0))^($A2129-$A2128)*(1+1*(B2129/B2128-1))</f>
        <v>5.1360836597179036</v>
      </c>
      <c r="G2129" s="9" t="str">
        <f>IFERROR(VLOOKUP(A2129,'BITO-IV'!$A$1:$J$10000,4,0),"")</f>
        <v/>
      </c>
      <c r="I2129">
        <f>ROW()</f>
        <v>2129</v>
      </c>
      <c r="J2129" t="str">
        <f t="shared" si="44"/>
        <v/>
      </c>
      <c r="K2129" t="str">
        <f t="shared" si="43"/>
        <v/>
      </c>
      <c r="M2129" t="str">
        <f t="shared" si="45"/>
        <v/>
      </c>
      <c r="N2129">
        <f>VLOOKUP(A2129,Tbills!$B$4:$C$10000,2,1)</f>
        <v>1.9100017582417443</v>
      </c>
    </row>
    <row r="2130" spans="1:14">
      <c r="A2130" s="1">
        <v>43259</v>
      </c>
      <c r="B2130">
        <f>IFERROR(VLOOKUP($A2130,'BTC-Web'!$A$2:$H$10000,2,0),"")</f>
        <v>7685.1401370000003</v>
      </c>
      <c r="C2130">
        <f>VLOOKUP(A2130,H_SPBTFDUE!$B$2:$C$5828,2,0)</f>
        <v>52.46</v>
      </c>
      <c r="D2130" s="2">
        <f>D2129*(1-D$1+IF(AND(WEEKDAY($A2130)&lt;&gt;1,WEEKDAY($A2130)&lt;&gt;7),-VLOOKUP($A2130,ETF_OP_Fee!$G$5:$H$14,2,1),0))^($A2130-$A2129)*(1+2*(C2130/C2129-1))+IFERROR(VLOOKUP(A2130,BITXeom!$C$9:$D$100,2,0),0)</f>
        <v>27.089342156694858</v>
      </c>
      <c r="F2130" s="2">
        <f>F2129*(1-F$1+IF(AND(WEEKDAY($A2130)&lt;&gt;1,WEEKDAY($A2130)&lt;&gt;7),-VLOOKUP($A2130,ETF_OP_Fee!$I$5:$J$14,2,1),0))^($A2130-$A2129)*(1+1*(B2130/B2129-1))</f>
        <v>5.1589890034360639</v>
      </c>
      <c r="G2130" s="9" t="str">
        <f>IFERROR(VLOOKUP(A2130,'BITO-IV'!$A$1:$J$10000,4,0),"")</f>
        <v/>
      </c>
      <c r="I2130">
        <f>ROW()</f>
        <v>2130</v>
      </c>
      <c r="J2130" t="str">
        <f t="shared" si="44"/>
        <v/>
      </c>
      <c r="K2130" t="str">
        <f t="shared" si="43"/>
        <v/>
      </c>
      <c r="M2130" t="str">
        <f t="shared" si="45"/>
        <v/>
      </c>
      <c r="N2130">
        <f>VLOOKUP(A2130,Tbills!$B$4:$C$10000,2,1)</f>
        <v>1.9100017582417443</v>
      </c>
    </row>
    <row r="2131" spans="1:14">
      <c r="A2131" s="1">
        <v>43262</v>
      </c>
      <c r="B2131">
        <f>IFERROR(VLOOKUP($A2131,'BTC-Web'!$A$2:$H$10000,2,0),"")</f>
        <v>6799.2900390000004</v>
      </c>
      <c r="C2131">
        <f>VLOOKUP(A2131,H_SPBTFDUE!$B$2:$C$5828,2,0)</f>
        <v>46.28</v>
      </c>
      <c r="D2131" s="2">
        <f>D2130*(1-D$1+IF(AND(WEEKDAY($A2131)&lt;&gt;1,WEEKDAY($A2131)&lt;&gt;7),-VLOOKUP($A2131,ETF_OP_Fee!$G$5:$H$14,2,1),0))^($A2131-$A2130)*(1+2*(C2131/C2130-1))+IFERROR(VLOOKUP(A2131,BITXeom!$C$9:$D$100,2,0),0)</f>
        <v>20.69947166469905</v>
      </c>
      <c r="F2131" s="2">
        <f>F2130*(1-F$1+IF(AND(WEEKDAY($A2131)&lt;&gt;1,WEEKDAY($A2131)&lt;&gt;7),-VLOOKUP($A2131,ETF_OP_Fee!$I$5:$J$14,2,1),0))^($A2131-$A2130)*(1+1*(B2131/B2130-1))</f>
        <v>4.5639667023943575</v>
      </c>
      <c r="G2131" s="9" t="str">
        <f>IFERROR(VLOOKUP(A2131,'BITO-IV'!$A$1:$J$10000,4,0),"")</f>
        <v/>
      </c>
      <c r="I2131">
        <f>ROW()</f>
        <v>2131</v>
      </c>
      <c r="J2131" t="str">
        <f t="shared" si="44"/>
        <v/>
      </c>
      <c r="K2131" t="str">
        <f t="shared" si="43"/>
        <v/>
      </c>
      <c r="M2131" t="str">
        <f t="shared" si="45"/>
        <v/>
      </c>
      <c r="N2131">
        <f>VLOOKUP(A2131,Tbills!$B$4:$C$10000,2,1)</f>
        <v>1.9100017582417443</v>
      </c>
    </row>
    <row r="2132" spans="1:14">
      <c r="A2132" s="1">
        <v>43263</v>
      </c>
      <c r="B2132">
        <f>IFERROR(VLOOKUP($A2132,'BTC-Web'!$A$2:$H$10000,2,0),"")</f>
        <v>6905.8198240000002</v>
      </c>
      <c r="C2132">
        <f>VLOOKUP(A2132,H_SPBTFDUE!$B$2:$C$5828,2,0)</f>
        <v>44.57</v>
      </c>
      <c r="D2132" s="2">
        <f>D2131*(1-D$1+IF(AND(WEEKDAY($A2132)&lt;&gt;1,WEEKDAY($A2132)&lt;&gt;7),-VLOOKUP($A2132,ETF_OP_Fee!$G$5:$H$14,2,1),0))^($A2132-$A2131)*(1+2*(C2132/C2131-1))+IFERROR(VLOOKUP(A2132,BITXeom!$C$9:$D$100,2,0),0)</f>
        <v>19.167537234547254</v>
      </c>
      <c r="F2132" s="2">
        <f>F2131*(1-F$1+IF(AND(WEEKDAY($A2132)&lt;&gt;1,WEEKDAY($A2132)&lt;&gt;7),-VLOOKUP($A2132,ETF_OP_Fee!$I$5:$J$14,2,1),0))^($A2132-$A2131)*(1+1*(B2132/B2131-1))</f>
        <v>4.6353532823224395</v>
      </c>
      <c r="G2132" s="9" t="str">
        <f>IFERROR(VLOOKUP(A2132,'BITO-IV'!$A$1:$J$10000,4,0),"")</f>
        <v/>
      </c>
      <c r="I2132">
        <f>ROW()</f>
        <v>2132</v>
      </c>
      <c r="J2132" t="str">
        <f t="shared" si="44"/>
        <v/>
      </c>
      <c r="K2132" t="str">
        <f t="shared" si="43"/>
        <v/>
      </c>
      <c r="M2132" t="str">
        <f t="shared" si="45"/>
        <v/>
      </c>
      <c r="N2132">
        <f>VLOOKUP(A2132,Tbills!$B$4:$C$10000,2,1)</f>
        <v>1.9100017582417443</v>
      </c>
    </row>
    <row r="2133" spans="1:14">
      <c r="A2133" s="1">
        <v>43264</v>
      </c>
      <c r="B2133">
        <f>IFERROR(VLOOKUP($A2133,'BTC-Web'!$A$2:$H$10000,2,0),"")</f>
        <v>6596.8798829999996</v>
      </c>
      <c r="C2133">
        <f>VLOOKUP(A2133,H_SPBTFDUE!$B$2:$C$5828,2,0)</f>
        <v>43</v>
      </c>
      <c r="D2133" s="2">
        <f>D2132*(1-D$1+IF(AND(WEEKDAY($A2133)&lt;&gt;1,WEEKDAY($A2133)&lt;&gt;7),-VLOOKUP($A2133,ETF_OP_Fee!$G$5:$H$14,2,1),0))^($A2133-$A2132)*(1+2*(C2133/C2132-1))+IFERROR(VLOOKUP(A2133,BITXeom!$C$9:$D$100,2,0),0)</f>
        <v>17.81504211337684</v>
      </c>
      <c r="F2133" s="2">
        <f>F2132*(1-F$1+IF(AND(WEEKDAY($A2133)&lt;&gt;1,WEEKDAY($A2133)&lt;&gt;7),-VLOOKUP($A2133,ETF_OP_Fee!$I$5:$J$14,2,1),0))^($A2133-$A2132)*(1+1*(B2133/B2132-1))</f>
        <v>4.4278700733134571</v>
      </c>
      <c r="G2133" s="9" t="str">
        <f>IFERROR(VLOOKUP(A2133,'BITO-IV'!$A$1:$J$10000,4,0),"")</f>
        <v/>
      </c>
      <c r="I2133">
        <f>ROW()</f>
        <v>2133</v>
      </c>
      <c r="J2133" t="str">
        <f t="shared" si="44"/>
        <v/>
      </c>
      <c r="K2133" t="str">
        <f t="shared" si="43"/>
        <v/>
      </c>
      <c r="M2133" t="str">
        <f t="shared" si="45"/>
        <v/>
      </c>
      <c r="N2133">
        <f>VLOOKUP(A2133,Tbills!$B$4:$C$10000,2,1)</f>
        <v>1.9100017582417443</v>
      </c>
    </row>
    <row r="2134" spans="1:14">
      <c r="A2134" s="1">
        <v>43265</v>
      </c>
      <c r="B2134">
        <f>IFERROR(VLOOKUP($A2134,'BTC-Web'!$A$2:$H$10000,2,0),"")</f>
        <v>6342.75</v>
      </c>
      <c r="C2134">
        <f>VLOOKUP(A2134,H_SPBTFDUE!$B$2:$C$5828,2,0)</f>
        <v>45.45</v>
      </c>
      <c r="D2134" s="2">
        <f>D2133*(1-D$1+IF(AND(WEEKDAY($A2134)&lt;&gt;1,WEEKDAY($A2134)&lt;&gt;7),-VLOOKUP($A2134,ETF_OP_Fee!$G$5:$H$14,2,1),0))^($A2134-$A2133)*(1+2*(C2134/C2133-1))+IFERROR(VLOOKUP(A2134,BITXeom!$C$9:$D$100,2,0),0)</f>
        <v>19.842763203359315</v>
      </c>
      <c r="F2134" s="2">
        <f>F2133*(1-F$1+IF(AND(WEEKDAY($A2134)&lt;&gt;1,WEEKDAY($A2134)&lt;&gt;7),-VLOOKUP($A2134,ETF_OP_Fee!$I$5:$J$14,2,1),0))^($A2134-$A2133)*(1+1*(B2134/B2133-1))</f>
        <v>4.2571855831022356</v>
      </c>
      <c r="G2134" s="9" t="str">
        <f>IFERROR(VLOOKUP(A2134,'BITO-IV'!$A$1:$J$10000,4,0),"")</f>
        <v/>
      </c>
      <c r="I2134">
        <f>ROW()</f>
        <v>2134</v>
      </c>
      <c r="J2134" t="str">
        <f t="shared" si="44"/>
        <v/>
      </c>
      <c r="K2134" t="str">
        <f t="shared" si="43"/>
        <v/>
      </c>
      <c r="M2134" t="str">
        <f t="shared" si="45"/>
        <v/>
      </c>
      <c r="N2134">
        <f>VLOOKUP(A2134,Tbills!$B$4:$C$10000,2,1)</f>
        <v>1.9100017582417443</v>
      </c>
    </row>
    <row r="2135" spans="1:14">
      <c r="A2135" s="1">
        <v>43266</v>
      </c>
      <c r="B2135">
        <f>IFERROR(VLOOKUP($A2135,'BTC-Web'!$A$2:$H$10000,2,0),"")</f>
        <v>6674.080078</v>
      </c>
      <c r="C2135">
        <f>VLOOKUP(A2135,H_SPBTFDUE!$B$2:$C$5828,2,0)</f>
        <v>44.78</v>
      </c>
      <c r="D2135" s="2">
        <f>D2134*(1-D$1+IF(AND(WEEKDAY($A2135)&lt;&gt;1,WEEKDAY($A2135)&lt;&gt;7),-VLOOKUP($A2135,ETF_OP_Fee!$G$5:$H$14,2,1),0))^($A2135-$A2134)*(1+2*(C2135/C2134-1))+IFERROR(VLOOKUP(A2135,BITXeom!$C$9:$D$100,2,0),0)</f>
        <v>19.255444941282597</v>
      </c>
      <c r="F2135" s="2">
        <f>F2134*(1-F$1+IF(AND(WEEKDAY($A2135)&lt;&gt;1,WEEKDAY($A2135)&lt;&gt;7),-VLOOKUP($A2135,ETF_OP_Fee!$I$5:$J$14,2,1),0))^($A2135-$A2134)*(1+1*(B2135/B2134-1))</f>
        <v>4.4794541764004467</v>
      </c>
      <c r="G2135" s="9" t="str">
        <f>IFERROR(VLOOKUP(A2135,'BITO-IV'!$A$1:$J$10000,4,0),"")</f>
        <v/>
      </c>
      <c r="I2135">
        <f>ROW()</f>
        <v>2135</v>
      </c>
      <c r="J2135" t="str">
        <f t="shared" si="44"/>
        <v/>
      </c>
      <c r="K2135" t="str">
        <f t="shared" si="43"/>
        <v/>
      </c>
      <c r="M2135" t="str">
        <f t="shared" si="45"/>
        <v/>
      </c>
      <c r="N2135">
        <f>VLOOKUP(A2135,Tbills!$B$4:$C$10000,2,1)</f>
        <v>1.9100017582417443</v>
      </c>
    </row>
    <row r="2136" spans="1:14">
      <c r="A2136" s="1">
        <v>43269</v>
      </c>
      <c r="B2136">
        <f>IFERROR(VLOOKUP($A2136,'BTC-Web'!$A$2:$H$10000,2,0),"")</f>
        <v>6510.0698240000002</v>
      </c>
      <c r="C2136">
        <f>VLOOKUP(A2136,H_SPBTFDUE!$B$2:$C$5828,2,0)</f>
        <v>45.86</v>
      </c>
      <c r="D2136" s="2">
        <f>D2135*(1-D$1+IF(AND(WEEKDAY($A2136)&lt;&gt;1,WEEKDAY($A2136)&lt;&gt;7),-VLOOKUP($A2136,ETF_OP_Fee!$G$5:$H$14,2,1),0))^($A2136-$A2135)*(1+2*(C2136/C2135-1))+IFERROR(VLOOKUP(A2136,BITXeom!$C$9:$D$100,2,0),0)</f>
        <v>20.177031409500934</v>
      </c>
      <c r="F2136" s="2">
        <f>F2135*(1-F$1+IF(AND(WEEKDAY($A2136)&lt;&gt;1,WEEKDAY($A2136)&lt;&gt;7),-VLOOKUP($A2136,ETF_OP_Fee!$I$5:$J$14,2,1),0))^($A2136-$A2135)*(1+1*(B2136/B2135-1))</f>
        <v>4.3690339615012075</v>
      </c>
      <c r="G2136" s="9" t="str">
        <f>IFERROR(VLOOKUP(A2136,'BITO-IV'!$A$1:$J$10000,4,0),"")</f>
        <v/>
      </c>
      <c r="I2136">
        <f>ROW()</f>
        <v>2136</v>
      </c>
      <c r="J2136" t="str">
        <f t="shared" si="44"/>
        <v/>
      </c>
      <c r="K2136" t="str">
        <f t="shared" si="43"/>
        <v/>
      </c>
      <c r="M2136" t="str">
        <f t="shared" si="45"/>
        <v/>
      </c>
      <c r="N2136">
        <f>VLOOKUP(A2136,Tbills!$B$4:$C$10000,2,1)</f>
        <v>1.9000008791208727</v>
      </c>
    </row>
    <row r="2137" spans="1:14">
      <c r="A2137" s="1">
        <v>43270</v>
      </c>
      <c r="B2137">
        <f>IFERROR(VLOOKUP($A2137,'BTC-Web'!$A$2:$H$10000,2,0),"")</f>
        <v>6742.3901370000003</v>
      </c>
      <c r="C2137">
        <f>VLOOKUP(A2137,H_SPBTFDUE!$B$2:$C$5828,2,0)</f>
        <v>46.16</v>
      </c>
      <c r="D2137" s="2">
        <f>D2136*(1-D$1+IF(AND(WEEKDAY($A2137)&lt;&gt;1,WEEKDAY($A2137)&lt;&gt;7),-VLOOKUP($A2137,ETF_OP_Fee!$G$5:$H$14,2,1),0))^($A2137-$A2136)*(1+2*(C2137/C2136-1))+IFERROR(VLOOKUP(A2137,BITXeom!$C$9:$D$100,2,0),0)</f>
        <v>20.438577383037533</v>
      </c>
      <c r="F2137" s="2">
        <f>F2136*(1-F$1+IF(AND(WEEKDAY($A2137)&lt;&gt;1,WEEKDAY($A2137)&lt;&gt;7),-VLOOKUP($A2137,ETF_OP_Fee!$I$5:$J$14,2,1),0))^($A2137-$A2136)*(1+1*(B2137/B2136-1))</f>
        <v>4.5248308510559978</v>
      </c>
      <c r="G2137" s="9" t="str">
        <f>IFERROR(VLOOKUP(A2137,'BITO-IV'!$A$1:$J$10000,4,0),"")</f>
        <v/>
      </c>
      <c r="I2137">
        <f>ROW()</f>
        <v>2137</v>
      </c>
      <c r="J2137" t="str">
        <f t="shared" si="44"/>
        <v/>
      </c>
      <c r="K2137" t="str">
        <f t="shared" si="43"/>
        <v/>
      </c>
      <c r="M2137" t="str">
        <f t="shared" si="45"/>
        <v/>
      </c>
      <c r="N2137">
        <f>VLOOKUP(A2137,Tbills!$B$4:$C$10000,2,1)</f>
        <v>1.9000008791208727</v>
      </c>
    </row>
    <row r="2138" spans="1:14">
      <c r="A2138" s="1">
        <v>43271</v>
      </c>
      <c r="B2138">
        <f>IFERROR(VLOOKUP($A2138,'BTC-Web'!$A$2:$H$10000,2,0),"")</f>
        <v>6770.7597660000001</v>
      </c>
      <c r="C2138">
        <f>VLOOKUP(A2138,H_SPBTFDUE!$B$2:$C$5828,2,0)</f>
        <v>46.23</v>
      </c>
      <c r="D2138" s="2">
        <f>D2137*(1-D$1+IF(AND(WEEKDAY($A2138)&lt;&gt;1,WEEKDAY($A2138)&lt;&gt;7),-VLOOKUP($A2138,ETF_OP_Fee!$G$5:$H$14,2,1),0))^($A2138-$A2137)*(1+2*(C2138/C2137-1))+IFERROR(VLOOKUP(A2138,BITXeom!$C$9:$D$100,2,0),0)</f>
        <v>20.498122917776438</v>
      </c>
      <c r="F2138" s="2">
        <f>F2137*(1-F$1+IF(AND(WEEKDAY($A2138)&lt;&gt;1,WEEKDAY($A2138)&lt;&gt;7),-VLOOKUP($A2138,ETF_OP_Fee!$I$5:$J$14,2,1),0))^($A2138-$A2137)*(1+1*(B2138/B2137-1))</f>
        <v>4.5437514979591311</v>
      </c>
      <c r="G2138" s="9" t="str">
        <f>IFERROR(VLOOKUP(A2138,'BITO-IV'!$A$1:$J$10000,4,0),"")</f>
        <v/>
      </c>
      <c r="I2138">
        <f>ROW()</f>
        <v>2138</v>
      </c>
      <c r="J2138" t="str">
        <f t="shared" si="44"/>
        <v/>
      </c>
      <c r="K2138" t="str">
        <f t="shared" si="43"/>
        <v/>
      </c>
      <c r="M2138" t="str">
        <f t="shared" si="45"/>
        <v/>
      </c>
      <c r="N2138">
        <f>VLOOKUP(A2138,Tbills!$B$4:$C$10000,2,1)</f>
        <v>1.9000008791208727</v>
      </c>
    </row>
    <row r="2139" spans="1:14">
      <c r="A2139" s="1">
        <v>43272</v>
      </c>
      <c r="B2139">
        <f>IFERROR(VLOOKUP($A2139,'BTC-Web'!$A$2:$H$10000,2,0),"")</f>
        <v>6780.0898440000001</v>
      </c>
      <c r="C2139">
        <f>VLOOKUP(A2139,H_SPBTFDUE!$B$2:$C$5828,2,0)</f>
        <v>45.99</v>
      </c>
      <c r="D2139" s="2">
        <f>D2138*(1-D$1+IF(AND(WEEKDAY($A2139)&lt;&gt;1,WEEKDAY($A2139)&lt;&gt;7),-VLOOKUP($A2139,ETF_OP_Fee!$G$5:$H$14,2,1),0))^($A2139-$A2138)*(1+2*(C2139/C2138-1))+IFERROR(VLOOKUP(A2139,BITXeom!$C$9:$D$100,2,0),0)</f>
        <v>20.282876045404169</v>
      </c>
      <c r="F2139" s="2">
        <f>F2138*(1-F$1+IF(AND(WEEKDAY($A2139)&lt;&gt;1,WEEKDAY($A2139)&lt;&gt;7),-VLOOKUP($A2139,ETF_OP_Fee!$I$5:$J$14,2,1),0))^($A2139-$A2138)*(1+1*(B2139/B2138-1))</f>
        <v>4.5498943431005037</v>
      </c>
      <c r="G2139" s="9" t="str">
        <f>IFERROR(VLOOKUP(A2139,'BITO-IV'!$A$1:$J$10000,4,0),"")</f>
        <v/>
      </c>
      <c r="I2139">
        <f>ROW()</f>
        <v>2139</v>
      </c>
      <c r="J2139" t="str">
        <f t="shared" si="44"/>
        <v/>
      </c>
      <c r="K2139" t="str">
        <f t="shared" si="43"/>
        <v/>
      </c>
      <c r="M2139" t="str">
        <f t="shared" si="45"/>
        <v/>
      </c>
      <c r="N2139">
        <f>VLOOKUP(A2139,Tbills!$B$4:$C$10000,2,1)</f>
        <v>1.9000008791208727</v>
      </c>
    </row>
    <row r="2140" spans="1:14">
      <c r="A2140" s="1">
        <v>43273</v>
      </c>
      <c r="B2140">
        <f>IFERROR(VLOOKUP($A2140,'BTC-Web'!$A$2:$H$10000,2,0),"")</f>
        <v>6737.8798829999996</v>
      </c>
      <c r="C2140">
        <f>VLOOKUP(A2140,H_SPBTFDUE!$B$2:$C$5828,2,0)</f>
        <v>42.23</v>
      </c>
      <c r="D2140" s="2">
        <f>D2139*(1-D$1+IF(AND(WEEKDAY($A2140)&lt;&gt;1,WEEKDAY($A2140)&lt;&gt;7),-VLOOKUP($A2140,ETF_OP_Fee!$G$5:$H$14,2,1),0))^($A2140-$A2139)*(1+2*(C2140/C2139-1))+IFERROR(VLOOKUP(A2140,BITXeom!$C$9:$D$100,2,0),0)</f>
        <v>16.964323742674317</v>
      </c>
      <c r="F2140" s="2">
        <f>F2139*(1-F$1+IF(AND(WEEKDAY($A2140)&lt;&gt;1,WEEKDAY($A2140)&lt;&gt;7),-VLOOKUP($A2140,ETF_OP_Fee!$I$5:$J$14,2,1),0))^($A2140-$A2139)*(1+1*(B2140/B2139-1))</f>
        <v>4.521450947835512</v>
      </c>
      <c r="G2140" s="9" t="str">
        <f>IFERROR(VLOOKUP(A2140,'BITO-IV'!$A$1:$J$10000,4,0),"")</f>
        <v/>
      </c>
      <c r="I2140">
        <f>ROW()</f>
        <v>2140</v>
      </c>
      <c r="J2140" t="str">
        <f t="shared" si="44"/>
        <v/>
      </c>
      <c r="K2140" t="str">
        <f t="shared" si="43"/>
        <v/>
      </c>
      <c r="M2140" t="str">
        <f t="shared" si="45"/>
        <v/>
      </c>
      <c r="N2140">
        <f>VLOOKUP(A2140,Tbills!$B$4:$C$10000,2,1)</f>
        <v>1.9000008791208727</v>
      </c>
    </row>
    <row r="2141" spans="1:14">
      <c r="A2141" s="1">
        <v>43276</v>
      </c>
      <c r="B2141">
        <f>IFERROR(VLOOKUP($A2141,'BTC-Web'!$A$2:$H$10000,2,0),"")</f>
        <v>6171.9702150000003</v>
      </c>
      <c r="C2141">
        <f>VLOOKUP(A2141,H_SPBTFDUE!$B$2:$C$5828,2,0)</f>
        <v>42.75</v>
      </c>
      <c r="D2141" s="2">
        <f>D2140*(1-D$1+IF(AND(WEEKDAY($A2141)&lt;&gt;1,WEEKDAY($A2141)&lt;&gt;7),-VLOOKUP($A2141,ETF_OP_Fee!$G$5:$H$14,2,1),0))^($A2141-$A2140)*(1+2*(C2141/C2140-1))+IFERROR(VLOOKUP(A2141,BITXeom!$C$9:$D$100,2,0),0)</f>
        <v>17.375890905411151</v>
      </c>
      <c r="F2141" s="2">
        <f>F2140*(1-F$1+IF(AND(WEEKDAY($A2141)&lt;&gt;1,WEEKDAY($A2141)&lt;&gt;7),-VLOOKUP($A2141,ETF_OP_Fee!$I$5:$J$14,2,1),0))^($A2141-$A2140)*(1+1*(B2141/B2140-1))</f>
        <v>4.1413741618858495</v>
      </c>
      <c r="G2141" s="9" t="str">
        <f>IFERROR(VLOOKUP(A2141,'BITO-IV'!$A$1:$J$10000,4,0),"")</f>
        <v/>
      </c>
      <c r="I2141">
        <f>ROW()</f>
        <v>2141</v>
      </c>
      <c r="J2141" t="str">
        <f t="shared" si="44"/>
        <v/>
      </c>
      <c r="K2141" t="str">
        <f t="shared" si="43"/>
        <v/>
      </c>
      <c r="M2141" t="str">
        <f t="shared" si="45"/>
        <v/>
      </c>
      <c r="N2141">
        <f>VLOOKUP(A2141,Tbills!$B$4:$C$10000,2,1)</f>
        <v>1.9000008791208727</v>
      </c>
    </row>
    <row r="2142" spans="1:14">
      <c r="A2142" s="1">
        <v>43277</v>
      </c>
      <c r="B2142">
        <f>IFERROR(VLOOKUP($A2142,'BTC-Web'!$A$2:$H$10000,2,0),"")</f>
        <v>6253.5498049999997</v>
      </c>
      <c r="C2142">
        <f>VLOOKUP(A2142,H_SPBTFDUE!$B$2:$C$5828,2,0)</f>
        <v>42.14</v>
      </c>
      <c r="D2142" s="2">
        <f>D2141*(1-D$1+IF(AND(WEEKDAY($A2142)&lt;&gt;1,WEEKDAY($A2142)&lt;&gt;7),-VLOOKUP($A2142,ETF_OP_Fee!$G$5:$H$14,2,1),0))^($A2142-$A2141)*(1+2*(C2142/C2141-1))+IFERROR(VLOOKUP(A2142,BITXeom!$C$9:$D$100,2,0),0)</f>
        <v>16.87800579940944</v>
      </c>
      <c r="F2142" s="2">
        <f>F2141*(1-F$1+IF(AND(WEEKDAY($A2142)&lt;&gt;1,WEEKDAY($A2142)&lt;&gt;7),-VLOOKUP($A2142,ETF_OP_Fee!$I$5:$J$14,2,1),0))^($A2142-$A2141)*(1+1*(B2142/B2141-1))</f>
        <v>4.1960046168858511</v>
      </c>
      <c r="G2142" s="9" t="str">
        <f>IFERROR(VLOOKUP(A2142,'BITO-IV'!$A$1:$J$10000,4,0),"")</f>
        <v/>
      </c>
      <c r="I2142">
        <f>ROW()</f>
        <v>2142</v>
      </c>
      <c r="J2142" t="str">
        <f t="shared" si="44"/>
        <v/>
      </c>
      <c r="K2142" t="str">
        <f t="shared" si="43"/>
        <v/>
      </c>
      <c r="M2142" t="str">
        <f t="shared" si="45"/>
        <v/>
      </c>
      <c r="N2142">
        <f>VLOOKUP(A2142,Tbills!$B$4:$C$10000,2,1)</f>
        <v>1.9000008791208727</v>
      </c>
    </row>
    <row r="2143" spans="1:14">
      <c r="A2143" s="1">
        <v>43278</v>
      </c>
      <c r="B2143">
        <f>IFERROR(VLOOKUP($A2143,'BTC-Web'!$A$2:$H$10000,2,0),"")</f>
        <v>6084.3999020000001</v>
      </c>
      <c r="C2143">
        <f>VLOOKUP(A2143,H_SPBTFDUE!$B$2:$C$5828,2,0)</f>
        <v>41.94</v>
      </c>
      <c r="D2143" s="2">
        <f>D2142*(1-D$1+IF(AND(WEEKDAY($A2143)&lt;&gt;1,WEEKDAY($A2143)&lt;&gt;7),-VLOOKUP($A2143,ETF_OP_Fee!$G$5:$H$14,2,1),0))^($A2143-$A2142)*(1+2*(C2143/C2142-1))+IFERROR(VLOOKUP(A2143,BITXeom!$C$9:$D$100,2,0),0)</f>
        <v>16.715804521668336</v>
      </c>
      <c r="F2143" s="2">
        <f>F2142*(1-F$1+IF(AND(WEEKDAY($A2143)&lt;&gt;1,WEEKDAY($A2143)&lt;&gt;7),-VLOOKUP($A2143,ETF_OP_Fee!$I$5:$J$14,2,1),0))^($A2143-$A2142)*(1+1*(B2143/B2142-1))</f>
        <v>4.0824022182538657</v>
      </c>
      <c r="G2143" s="9" t="str">
        <f>IFERROR(VLOOKUP(A2143,'BITO-IV'!$A$1:$J$10000,4,0),"")</f>
        <v/>
      </c>
      <c r="I2143">
        <f>ROW()</f>
        <v>2143</v>
      </c>
      <c r="J2143" t="str">
        <f t="shared" si="44"/>
        <v/>
      </c>
      <c r="K2143" t="str">
        <f t="shared" si="43"/>
        <v/>
      </c>
      <c r="M2143" t="str">
        <f t="shared" si="45"/>
        <v/>
      </c>
      <c r="N2143">
        <f>VLOOKUP(A2143,Tbills!$B$4:$C$10000,2,1)</f>
        <v>1.9000008791208727</v>
      </c>
    </row>
    <row r="2144" spans="1:14">
      <c r="A2144" s="1">
        <v>43279</v>
      </c>
      <c r="B2144">
        <f>IFERROR(VLOOKUP($A2144,'BTC-Web'!$A$2:$H$10000,2,0),"")</f>
        <v>6153.1601559999999</v>
      </c>
      <c r="C2144">
        <f>VLOOKUP(A2144,H_SPBTFDUE!$B$2:$C$5828,2,0)</f>
        <v>41.46</v>
      </c>
      <c r="D2144" s="2">
        <f>D2143*(1-D$1+IF(AND(WEEKDAY($A2144)&lt;&gt;1,WEEKDAY($A2144)&lt;&gt;7),-VLOOKUP($A2144,ETF_OP_Fee!$G$5:$H$14,2,1),0))^($A2144-$A2143)*(1+2*(C2144/C2143-1))+IFERROR(VLOOKUP(A2144,BITXeom!$C$9:$D$100,2,0),0)</f>
        <v>16.331235829341594</v>
      </c>
      <c r="F2144" s="2">
        <f>F2143*(1-F$1+IF(AND(WEEKDAY($A2144)&lt;&gt;1,WEEKDAY($A2144)&lt;&gt;7),-VLOOKUP($A2144,ETF_OP_Fee!$I$5:$J$14,2,1),0))^($A2144-$A2143)*(1+1*(B2144/B2143-1))</f>
        <v>4.1284302930379635</v>
      </c>
      <c r="G2144" s="9" t="str">
        <f>IFERROR(VLOOKUP(A2144,'BITO-IV'!$A$1:$J$10000,4,0),"")</f>
        <v/>
      </c>
      <c r="I2144">
        <f>ROW()</f>
        <v>2144</v>
      </c>
      <c r="J2144" t="str">
        <f t="shared" si="44"/>
        <v/>
      </c>
      <c r="K2144" t="str">
        <f t="shared" si="43"/>
        <v/>
      </c>
      <c r="M2144" t="str">
        <f t="shared" si="45"/>
        <v/>
      </c>
      <c r="N2144">
        <f>VLOOKUP(A2144,Tbills!$B$4:$C$10000,2,1)</f>
        <v>1.9000008791208727</v>
      </c>
    </row>
    <row r="2145" spans="1:14">
      <c r="A2145" s="1">
        <v>43280</v>
      </c>
      <c r="B2145">
        <f>IFERROR(VLOOKUP($A2145,'BTC-Web'!$A$2:$H$10000,2,0),"")</f>
        <v>5898.1298829999996</v>
      </c>
      <c r="C2145">
        <f>VLOOKUP(A2145,H_SPBTFDUE!$B$2:$C$5828,2,0)</f>
        <v>40.1</v>
      </c>
      <c r="D2145" s="2">
        <f>D2144*(1-D$1+IF(AND(WEEKDAY($A2145)&lt;&gt;1,WEEKDAY($A2145)&lt;&gt;7),-VLOOKUP($A2145,ETF_OP_Fee!$G$5:$H$14,2,1),0))^($A2145-$A2144)*(1+2*(C2145/C2144-1))+IFERROR(VLOOKUP(A2145,BITXeom!$C$9:$D$100,2,0),0)</f>
        <v>15.257999888664157</v>
      </c>
      <c r="F2145" s="2">
        <f>F2144*(1-F$1+IF(AND(WEEKDAY($A2145)&lt;&gt;1,WEEKDAY($A2145)&lt;&gt;7),-VLOOKUP($A2145,ETF_OP_Fee!$I$5:$J$14,2,1),0))^($A2145-$A2144)*(1+1*(B2145/B2144-1))</f>
        <v>3.9572160802465808</v>
      </c>
      <c r="G2145" s="9" t="str">
        <f>IFERROR(VLOOKUP(A2145,'BITO-IV'!$A$1:$J$10000,4,0),"")</f>
        <v/>
      </c>
      <c r="I2145">
        <f>ROW()</f>
        <v>2145</v>
      </c>
      <c r="J2145" t="str">
        <f t="shared" si="44"/>
        <v/>
      </c>
      <c r="K2145" t="str">
        <f t="shared" si="43"/>
        <v/>
      </c>
      <c r="M2145" t="str">
        <f t="shared" si="45"/>
        <v/>
      </c>
      <c r="N2145">
        <f>VLOOKUP(A2145,Tbills!$B$4:$C$10000,2,1)</f>
        <v>1.9000008791208727</v>
      </c>
    </row>
    <row r="2146" spans="1:14">
      <c r="A2146" s="1">
        <v>43283</v>
      </c>
      <c r="B2146">
        <f>IFERROR(VLOOKUP($A2146,'BTC-Web'!$A$2:$H$10000,2,0),"")</f>
        <v>6380.3798829999996</v>
      </c>
      <c r="C2146">
        <f>VLOOKUP(A2146,H_SPBTFDUE!$B$2:$C$5828,2,0)</f>
        <v>45.28</v>
      </c>
      <c r="D2146" s="2">
        <f>D2145*(1-D$1+IF(AND(WEEKDAY($A2146)&lt;&gt;1,WEEKDAY($A2146)&lt;&gt;7),-VLOOKUP($A2146,ETF_OP_Fee!$G$5:$H$14,2,1),0))^($A2146-$A2145)*(1+2*(C2146/C2145-1))+IFERROR(VLOOKUP(A2146,BITXeom!$C$9:$D$100,2,0),0)</f>
        <v>19.193103114562209</v>
      </c>
      <c r="F2146" s="2">
        <f>F2145*(1-F$1+IF(AND(WEEKDAY($A2146)&lt;&gt;1,WEEKDAY($A2146)&lt;&gt;7),-VLOOKUP($A2146,ETF_OP_Fee!$I$5:$J$14,2,1),0))^($A2146-$A2145)*(1+1*(B2146/B2145-1))</f>
        <v>4.2804365047436166</v>
      </c>
      <c r="G2146" s="9" t="str">
        <f>IFERROR(VLOOKUP(A2146,'BITO-IV'!$A$1:$J$10000,4,0),"")</f>
        <v/>
      </c>
      <c r="I2146">
        <f>ROW()</f>
        <v>2146</v>
      </c>
      <c r="J2146" t="str">
        <f t="shared" si="44"/>
        <v/>
      </c>
      <c r="K2146" t="str">
        <f t="shared" si="43"/>
        <v/>
      </c>
      <c r="M2146" t="str">
        <f t="shared" si="45"/>
        <v/>
      </c>
      <c r="N2146">
        <f>VLOOKUP(A2146,Tbills!$B$4:$C$10000,2,1)</f>
        <v>1.9400004395604136</v>
      </c>
    </row>
    <row r="2147" spans="1:14">
      <c r="A2147" s="1">
        <v>43284</v>
      </c>
      <c r="B2147">
        <f>IFERROR(VLOOKUP($A2147,'BTC-Web'!$A$2:$H$10000,2,0),"")</f>
        <v>6596.6601559999999</v>
      </c>
      <c r="C2147">
        <f>VLOOKUP(A2147,H_SPBTFDUE!$B$2:$C$5828,2,0)</f>
        <v>44.98</v>
      </c>
      <c r="D2147" s="2">
        <f>D2146*(1-D$1+IF(AND(WEEKDAY($A2147)&lt;&gt;1,WEEKDAY($A2147)&lt;&gt;7),-VLOOKUP($A2147,ETF_OP_Fee!$G$5:$H$14,2,1),0))^($A2147-$A2146)*(1+2*(C2147/C2146-1))+IFERROR(VLOOKUP(A2147,BITXeom!$C$9:$D$100,2,0),0)</f>
        <v>18.936520456069509</v>
      </c>
      <c r="F2147" s="2">
        <f>F2146*(1-F$1+IF(AND(WEEKDAY($A2147)&lt;&gt;1,WEEKDAY($A2147)&lt;&gt;7),-VLOOKUP($A2147,ETF_OP_Fee!$I$5:$J$14,2,1),0))^($A2147-$A2146)*(1+1*(B2147/B2146-1))</f>
        <v>4.4254183189857859</v>
      </c>
      <c r="G2147" s="9" t="str">
        <f>IFERROR(VLOOKUP(A2147,'BITO-IV'!$A$1:$J$10000,4,0),"")</f>
        <v/>
      </c>
      <c r="I2147">
        <f>ROW()</f>
        <v>2147</v>
      </c>
      <c r="J2147" t="str">
        <f t="shared" si="44"/>
        <v/>
      </c>
      <c r="K2147" t="str">
        <f t="shared" si="43"/>
        <v/>
      </c>
      <c r="M2147" t="str">
        <f t="shared" si="45"/>
        <v/>
      </c>
      <c r="N2147">
        <f>VLOOKUP(A2147,Tbills!$B$4:$C$10000,2,1)</f>
        <v>1.9400004395604136</v>
      </c>
    </row>
    <row r="2148" spans="1:14">
      <c r="A2148" s="1">
        <v>43286</v>
      </c>
      <c r="B2148">
        <f>IFERROR(VLOOKUP($A2148,'BTC-Web'!$A$2:$H$10000,2,0),"")</f>
        <v>6599.7099609999996</v>
      </c>
      <c r="C2148">
        <f>VLOOKUP(A2148,H_SPBTFDUE!$B$2:$C$5828,2,0)</f>
        <v>44.47</v>
      </c>
      <c r="D2148" s="2">
        <f>D2147*(1-D$1+IF(AND(WEEKDAY($A2148)&lt;&gt;1,WEEKDAY($A2148)&lt;&gt;7),-VLOOKUP($A2148,ETF_OP_Fee!$G$5:$H$14,2,1),0))^($A2148-$A2147)*(1+2*(C2148/C2147-1))+IFERROR(VLOOKUP(A2148,BITXeom!$C$9:$D$100,2,0),0)</f>
        <v>18.502690787395689</v>
      </c>
      <c r="F2148" s="2">
        <f>F2147*(1-F$1+IF(AND(WEEKDAY($A2148)&lt;&gt;1,WEEKDAY($A2148)&lt;&gt;7),-VLOOKUP($A2148,ETF_OP_Fee!$I$5:$J$14,2,1),0))^($A2148-$A2147)*(1+1*(B2148/B2147-1))</f>
        <v>4.4272338355109078</v>
      </c>
      <c r="G2148" s="9" t="str">
        <f>IFERROR(VLOOKUP(A2148,'BITO-IV'!$A$1:$J$10000,4,0),"")</f>
        <v/>
      </c>
      <c r="I2148">
        <f>ROW()</f>
        <v>2148</v>
      </c>
      <c r="J2148" t="str">
        <f t="shared" si="44"/>
        <v/>
      </c>
      <c r="K2148" t="str">
        <f t="shared" si="43"/>
        <v/>
      </c>
      <c r="M2148" t="str">
        <f t="shared" si="45"/>
        <v/>
      </c>
      <c r="N2148">
        <f>VLOOKUP(A2148,Tbills!$B$4:$C$10000,2,1)</f>
        <v>1.9400004395604136</v>
      </c>
    </row>
    <row r="2149" spans="1:14">
      <c r="A2149" s="1">
        <v>43287</v>
      </c>
      <c r="B2149">
        <f>IFERROR(VLOOKUP($A2149,'BTC-Web'!$A$2:$H$10000,2,0),"")</f>
        <v>6638.6899409999996</v>
      </c>
      <c r="C2149">
        <f>VLOOKUP(A2149,H_SPBTFDUE!$B$2:$C$5828,2,0)</f>
        <v>44.87</v>
      </c>
      <c r="D2149" s="2">
        <f>D2148*(1-D$1+IF(AND(WEEKDAY($A2149)&lt;&gt;1,WEEKDAY($A2149)&lt;&gt;7),-VLOOKUP($A2149,ETF_OP_Fee!$G$5:$H$14,2,1),0))^($A2149-$A2148)*(1+2*(C2149/C2148-1))+IFERROR(VLOOKUP(A2149,BITXeom!$C$9:$D$100,2,0),0)</f>
        <v>18.833303044302756</v>
      </c>
      <c r="F2149" s="2">
        <f>F2148*(1-F$1+IF(AND(WEEKDAY($A2149)&lt;&gt;1,WEEKDAY($A2149)&lt;&gt;7),-VLOOKUP($A2149,ETF_OP_Fee!$I$5:$J$14,2,1),0))^($A2149-$A2148)*(1+1*(B2149/B2148-1))</f>
        <v>4.4532665725999703</v>
      </c>
      <c r="G2149" s="9" t="str">
        <f>IFERROR(VLOOKUP(A2149,'BITO-IV'!$A$1:$J$10000,4,0),"")</f>
        <v/>
      </c>
      <c r="I2149">
        <f>ROW()</f>
        <v>2149</v>
      </c>
      <c r="J2149" t="str">
        <f t="shared" si="44"/>
        <v/>
      </c>
      <c r="K2149" t="str">
        <f t="shared" si="43"/>
        <v/>
      </c>
      <c r="M2149" t="str">
        <f t="shared" si="45"/>
        <v/>
      </c>
      <c r="N2149">
        <f>VLOOKUP(A2149,Tbills!$B$4:$C$10000,2,1)</f>
        <v>1.9400004395604136</v>
      </c>
    </row>
    <row r="2150" spans="1:14">
      <c r="A2150" s="1">
        <v>43290</v>
      </c>
      <c r="B2150">
        <f>IFERROR(VLOOKUP($A2150,'BTC-Web'!$A$2:$H$10000,2,0),"")</f>
        <v>6775.080078</v>
      </c>
      <c r="C2150">
        <f>VLOOKUP(A2150,H_SPBTFDUE!$B$2:$C$5828,2,0)</f>
        <v>45.76</v>
      </c>
      <c r="D2150" s="2">
        <f>D2149*(1-D$1+IF(AND(WEEKDAY($A2150)&lt;&gt;1,WEEKDAY($A2150)&lt;&gt;7),-VLOOKUP($A2150,ETF_OP_Fee!$G$5:$H$14,2,1),0))^($A2150-$A2149)*(1+2*(C2150/C2149-1))+IFERROR(VLOOKUP(A2150,BITXeom!$C$9:$D$100,2,0),0)</f>
        <v>19.573423318608825</v>
      </c>
      <c r="F2150" s="2">
        <f>F2149*(1-F$1+IF(AND(WEEKDAY($A2150)&lt;&gt;1,WEEKDAY($A2150)&lt;&gt;7),-VLOOKUP($A2150,ETF_OP_Fee!$I$5:$J$14,2,1),0))^($A2150-$A2149)*(1+1*(B2150/B2149-1))</f>
        <v>4.5444029064645903</v>
      </c>
      <c r="G2150" s="9" t="str">
        <f>IFERROR(VLOOKUP(A2150,'BITO-IV'!$A$1:$J$10000,4,0),"")</f>
        <v/>
      </c>
      <c r="I2150">
        <f>ROW()</f>
        <v>2150</v>
      </c>
      <c r="J2150" t="str">
        <f t="shared" si="44"/>
        <v/>
      </c>
      <c r="K2150" t="str">
        <f t="shared" si="43"/>
        <v/>
      </c>
      <c r="M2150" t="str">
        <f t="shared" si="45"/>
        <v/>
      </c>
      <c r="N2150">
        <f>VLOOKUP(A2150,Tbills!$B$4:$C$10000,2,1)</f>
        <v>1.945000879120877</v>
      </c>
    </row>
    <row r="2151" spans="1:14">
      <c r="A2151" s="1">
        <v>43291</v>
      </c>
      <c r="B2151">
        <f>IFERROR(VLOOKUP($A2151,'BTC-Web'!$A$2:$H$10000,2,0),"")</f>
        <v>6739.2099609999996</v>
      </c>
      <c r="C2151">
        <f>VLOOKUP(A2151,H_SPBTFDUE!$B$2:$C$5828,2,0)</f>
        <v>43.45</v>
      </c>
      <c r="D2151" s="2">
        <f>D2150*(1-D$1+IF(AND(WEEKDAY($A2151)&lt;&gt;1,WEEKDAY($A2151)&lt;&gt;7),-VLOOKUP($A2151,ETF_OP_Fee!$G$5:$H$14,2,1),0))^($A2151-$A2150)*(1+2*(C2151/C2150-1))+IFERROR(VLOOKUP(A2151,BITXeom!$C$9:$D$100,2,0),0)</f>
        <v>17.595163179658329</v>
      </c>
      <c r="F2151" s="2">
        <f>F2150*(1-F$1+IF(AND(WEEKDAY($A2151)&lt;&gt;1,WEEKDAY($A2151)&lt;&gt;7),-VLOOKUP($A2151,ETF_OP_Fee!$I$5:$J$14,2,1),0))^($A2151-$A2150)*(1+1*(B2151/B2150-1))</f>
        <v>4.5202252777217966</v>
      </c>
      <c r="G2151" s="9" t="str">
        <f>IFERROR(VLOOKUP(A2151,'BITO-IV'!$A$1:$J$10000,4,0),"")</f>
        <v/>
      </c>
      <c r="I2151">
        <f>ROW()</f>
        <v>2151</v>
      </c>
      <c r="J2151" t="str">
        <f t="shared" si="44"/>
        <v/>
      </c>
      <c r="K2151" t="str">
        <f t="shared" si="43"/>
        <v/>
      </c>
      <c r="M2151" t="str">
        <f t="shared" si="45"/>
        <v/>
      </c>
      <c r="N2151">
        <f>VLOOKUP(A2151,Tbills!$B$4:$C$10000,2,1)</f>
        <v>1.945000879120877</v>
      </c>
    </row>
    <row r="2152" spans="1:14">
      <c r="A2152" s="1">
        <v>43292</v>
      </c>
      <c r="B2152">
        <f>IFERROR(VLOOKUP($A2152,'BTC-Web'!$A$2:$H$10000,2,0),"")</f>
        <v>6330.7700199999999</v>
      </c>
      <c r="C2152">
        <f>VLOOKUP(A2152,H_SPBTFDUE!$B$2:$C$5828,2,0)</f>
        <v>43.26</v>
      </c>
      <c r="D2152" s="2">
        <f>D2151*(1-D$1+IF(AND(WEEKDAY($A2152)&lt;&gt;1,WEEKDAY($A2152)&lt;&gt;7),-VLOOKUP($A2152,ETF_OP_Fee!$G$5:$H$14,2,1),0))^($A2152-$A2151)*(1+2*(C2152/C2151-1))+IFERROR(VLOOKUP(A2152,BITXeom!$C$9:$D$100,2,0),0)</f>
        <v>17.439202811859214</v>
      </c>
      <c r="F2152" s="2">
        <f>F2151*(1-F$1+IF(AND(WEEKDAY($A2152)&lt;&gt;1,WEEKDAY($A2152)&lt;&gt;7),-VLOOKUP($A2152,ETF_OP_Fee!$I$5:$J$14,2,1),0))^($A2152-$A2151)*(1+1*(B2152/B2151-1))</f>
        <v>4.2461597166819551</v>
      </c>
      <c r="G2152" s="9" t="str">
        <f>IFERROR(VLOOKUP(A2152,'BITO-IV'!$A$1:$J$10000,4,0),"")</f>
        <v/>
      </c>
      <c r="I2152">
        <f>ROW()</f>
        <v>2152</v>
      </c>
      <c r="J2152" t="str">
        <f t="shared" si="44"/>
        <v/>
      </c>
      <c r="K2152" t="str">
        <f t="shared" ref="K2152:K2215" si="46">IF($A2152&gt;=$J$2,F2152*K$4,"")</f>
        <v/>
      </c>
      <c r="M2152" t="str">
        <f t="shared" si="45"/>
        <v/>
      </c>
      <c r="N2152">
        <f>VLOOKUP(A2152,Tbills!$B$4:$C$10000,2,1)</f>
        <v>1.945000879120877</v>
      </c>
    </row>
    <row r="2153" spans="1:14">
      <c r="A2153" s="1">
        <v>43293</v>
      </c>
      <c r="B2153">
        <f>IFERROR(VLOOKUP($A2153,'BTC-Web'!$A$2:$H$10000,2,0),"")</f>
        <v>6396.7797849999997</v>
      </c>
      <c r="C2153">
        <f>VLOOKUP(A2153,H_SPBTFDUE!$B$2:$C$5828,2,0)</f>
        <v>42.1</v>
      </c>
      <c r="D2153" s="2">
        <f>D2152*(1-D$1+IF(AND(WEEKDAY($A2153)&lt;&gt;1,WEEKDAY($A2153)&lt;&gt;7),-VLOOKUP($A2153,ETF_OP_Fee!$G$5:$H$14,2,1),0))^($A2153-$A2152)*(1+2*(C2153/C2152-1))+IFERROR(VLOOKUP(A2153,BITXeom!$C$9:$D$100,2,0),0)</f>
        <v>16.501985081349336</v>
      </c>
      <c r="F2153" s="2">
        <f>F2152*(1-F$1+IF(AND(WEEKDAY($A2153)&lt;&gt;1,WEEKDAY($A2153)&lt;&gt;7),-VLOOKUP($A2153,ETF_OP_Fee!$I$5:$J$14,2,1),0))^($A2153-$A2152)*(1+1*(B2153/B2152-1))</f>
        <v>4.2903219678054789</v>
      </c>
      <c r="G2153" s="9" t="str">
        <f>IFERROR(VLOOKUP(A2153,'BITO-IV'!$A$1:$J$10000,4,0),"")</f>
        <v/>
      </c>
      <c r="I2153">
        <f>ROW()</f>
        <v>2153</v>
      </c>
      <c r="J2153" t="str">
        <f t="shared" ref="J2153:J2216" si="47">IF($A2153&gt;=$J$2,B2153*J$4,"")</f>
        <v/>
      </c>
      <c r="K2153" t="str">
        <f t="shared" si="46"/>
        <v/>
      </c>
      <c r="M2153" t="str">
        <f t="shared" ref="M2153:M2216" si="48">IF($A2153&gt;=$J$2,D2153*M$4,"")</f>
        <v/>
      </c>
      <c r="N2153">
        <f>VLOOKUP(A2153,Tbills!$B$4:$C$10000,2,1)</f>
        <v>1.945000879120877</v>
      </c>
    </row>
    <row r="2154" spans="1:14">
      <c r="A2154" s="1">
        <v>43294</v>
      </c>
      <c r="B2154">
        <f>IFERROR(VLOOKUP($A2154,'BTC-Web'!$A$2:$H$10000,2,0),"")</f>
        <v>6235.0297849999997</v>
      </c>
      <c r="C2154">
        <f>VLOOKUP(A2154,H_SPBTFDUE!$B$2:$C$5828,2,0)</f>
        <v>42.12</v>
      </c>
      <c r="D2154" s="2">
        <f>D2153*(1-D$1+IF(AND(WEEKDAY($A2154)&lt;&gt;1,WEEKDAY($A2154)&lt;&gt;7),-VLOOKUP($A2154,ETF_OP_Fee!$G$5:$H$14,2,1),0))^($A2154-$A2153)*(1+2*(C2154/C2153-1))+IFERROR(VLOOKUP(A2154,BITXeom!$C$9:$D$100,2,0),0)</f>
        <v>16.515695383523216</v>
      </c>
      <c r="F2154" s="2">
        <f>F2153*(1-F$1+IF(AND(WEEKDAY($A2154)&lt;&gt;1,WEEKDAY($A2154)&lt;&gt;7),-VLOOKUP($A2154,ETF_OP_Fee!$I$5:$J$14,2,1),0))^($A2154-$A2153)*(1+1*(B2154/B2153-1))</f>
        <v>4.1817273558379613</v>
      </c>
      <c r="G2154" s="9" t="str">
        <f>IFERROR(VLOOKUP(A2154,'BITO-IV'!$A$1:$J$10000,4,0),"")</f>
        <v/>
      </c>
      <c r="I2154">
        <f>ROW()</f>
        <v>2154</v>
      </c>
      <c r="J2154" t="str">
        <f t="shared" si="47"/>
        <v/>
      </c>
      <c r="K2154" t="str">
        <f t="shared" si="46"/>
        <v/>
      </c>
      <c r="M2154" t="str">
        <f t="shared" si="48"/>
        <v/>
      </c>
      <c r="N2154">
        <f>VLOOKUP(A2154,Tbills!$B$4:$C$10000,2,1)</f>
        <v>1.945000879120877</v>
      </c>
    </row>
    <row r="2155" spans="1:14">
      <c r="A2155" s="1">
        <v>43297</v>
      </c>
      <c r="B2155">
        <f>IFERROR(VLOOKUP($A2155,'BTC-Web'!$A$2:$H$10000,2,0),"")</f>
        <v>6357.0097660000001</v>
      </c>
      <c r="C2155">
        <f>VLOOKUP(A2155,H_SPBTFDUE!$B$2:$C$5828,2,0)</f>
        <v>45.6</v>
      </c>
      <c r="D2155" s="2">
        <f>D2154*(1-D$1+IF(AND(WEEKDAY($A2155)&lt;&gt;1,WEEKDAY($A2155)&lt;&gt;7),-VLOOKUP($A2155,ETF_OP_Fee!$G$5:$H$14,2,1),0))^($A2155-$A2154)*(1+2*(C2155/C2154-1))+IFERROR(VLOOKUP(A2155,BITXeom!$C$9:$D$100,2,0),0)</f>
        <v>19.23790479958901</v>
      </c>
      <c r="F2155" s="2">
        <f>F2154*(1-F$1+IF(AND(WEEKDAY($A2155)&lt;&gt;1,WEEKDAY($A2155)&lt;&gt;7),-VLOOKUP($A2155,ETF_OP_Fee!$I$5:$J$14,2,1),0))^($A2155-$A2154)*(1+1*(B2155/B2154-1))</f>
        <v>4.2632043357496512</v>
      </c>
      <c r="G2155" s="9" t="str">
        <f>IFERROR(VLOOKUP(A2155,'BITO-IV'!$A$1:$J$10000,4,0),"")</f>
        <v/>
      </c>
      <c r="I2155">
        <f>ROW()</f>
        <v>2155</v>
      </c>
      <c r="J2155" t="str">
        <f t="shared" si="47"/>
        <v/>
      </c>
      <c r="K2155" t="str">
        <f t="shared" si="46"/>
        <v/>
      </c>
      <c r="M2155" t="str">
        <f t="shared" si="48"/>
        <v/>
      </c>
      <c r="N2155">
        <f>VLOOKUP(A2155,Tbills!$B$4:$C$10000,2,1)</f>
        <v>1.9800000000000095</v>
      </c>
    </row>
    <row r="2156" spans="1:14">
      <c r="A2156" s="1">
        <v>43298</v>
      </c>
      <c r="B2156">
        <f>IFERROR(VLOOKUP($A2156,'BTC-Web'!$A$2:$H$10000,2,0),"")</f>
        <v>6739.6499020000001</v>
      </c>
      <c r="C2156">
        <f>VLOOKUP(A2156,H_SPBTFDUE!$B$2:$C$5828,2,0)</f>
        <v>49.95</v>
      </c>
      <c r="D2156" s="2">
        <f>D2155*(1-D$1+IF(AND(WEEKDAY($A2156)&lt;&gt;1,WEEKDAY($A2156)&lt;&gt;7),-VLOOKUP($A2156,ETF_OP_Fee!$G$5:$H$14,2,1),0))^($A2156-$A2155)*(1+2*(C2156/C2155-1))+IFERROR(VLOOKUP(A2156,BITXeom!$C$9:$D$100,2,0),0)</f>
        <v>22.905564364481052</v>
      </c>
      <c r="F2156" s="2">
        <f>F2155*(1-F$1+IF(AND(WEEKDAY($A2156)&lt;&gt;1,WEEKDAY($A2156)&lt;&gt;7),-VLOOKUP($A2156,ETF_OP_Fee!$I$5:$J$14,2,1),0))^($A2156-$A2155)*(1+1*(B2156/B2155-1))</f>
        <v>4.5196968242831908</v>
      </c>
      <c r="G2156" s="9" t="str">
        <f>IFERROR(VLOOKUP(A2156,'BITO-IV'!$A$1:$J$10000,4,0),"")</f>
        <v/>
      </c>
      <c r="I2156">
        <f>ROW()</f>
        <v>2156</v>
      </c>
      <c r="J2156" t="str">
        <f t="shared" si="47"/>
        <v/>
      </c>
      <c r="K2156" t="str">
        <f t="shared" si="46"/>
        <v/>
      </c>
      <c r="M2156" t="str">
        <f t="shared" si="48"/>
        <v/>
      </c>
      <c r="N2156">
        <f>VLOOKUP(A2156,Tbills!$B$4:$C$10000,2,1)</f>
        <v>1.9800000000000095</v>
      </c>
    </row>
    <row r="2157" spans="1:14">
      <c r="A2157" s="1">
        <v>43299</v>
      </c>
      <c r="B2157">
        <f>IFERROR(VLOOKUP($A2157,'BTC-Web'!$A$2:$H$10000,2,0),"")</f>
        <v>7315.3198240000002</v>
      </c>
      <c r="C2157">
        <f>VLOOKUP(A2157,H_SPBTFDUE!$B$2:$C$5828,2,0)</f>
        <v>50.56</v>
      </c>
      <c r="D2157" s="2">
        <f>D2156*(1-D$1+IF(AND(WEEKDAY($A2157)&lt;&gt;1,WEEKDAY($A2157)&lt;&gt;7),-VLOOKUP($A2157,ETF_OP_Fee!$G$5:$H$14,2,1),0))^($A2157-$A2156)*(1+2*(C2157/C2156-1))+IFERROR(VLOOKUP(A2157,BITXeom!$C$9:$D$100,2,0),0)</f>
        <v>23.462223074166751</v>
      </c>
      <c r="F2157" s="2">
        <f>F2156*(1-F$1+IF(AND(WEEKDAY($A2157)&lt;&gt;1,WEEKDAY($A2157)&lt;&gt;7),-VLOOKUP($A2157,ETF_OP_Fee!$I$5:$J$14,2,1),0))^($A2157-$A2156)*(1+1*(B2157/B2156-1))</f>
        <v>4.9056208724994521</v>
      </c>
      <c r="G2157" s="9" t="str">
        <f>IFERROR(VLOOKUP(A2157,'BITO-IV'!$A$1:$J$10000,4,0),"")</f>
        <v/>
      </c>
      <c r="I2157">
        <f>ROW()</f>
        <v>2157</v>
      </c>
      <c r="J2157" t="str">
        <f t="shared" si="47"/>
        <v/>
      </c>
      <c r="K2157" t="str">
        <f t="shared" si="46"/>
        <v/>
      </c>
      <c r="M2157" t="str">
        <f t="shared" si="48"/>
        <v/>
      </c>
      <c r="N2157">
        <f>VLOOKUP(A2157,Tbills!$B$4:$C$10000,2,1)</f>
        <v>1.9800000000000095</v>
      </c>
    </row>
    <row r="2158" spans="1:14">
      <c r="A2158" s="1">
        <v>43300</v>
      </c>
      <c r="B2158">
        <f>IFERROR(VLOOKUP($A2158,'BTC-Web'!$A$2:$H$10000,2,0),"")</f>
        <v>7378.2001950000003</v>
      </c>
      <c r="C2158">
        <f>VLOOKUP(A2158,H_SPBTFDUE!$B$2:$C$5828,2,0)</f>
        <v>50.96</v>
      </c>
      <c r="D2158" s="2">
        <f>D2157*(1-D$1+IF(AND(WEEKDAY($A2158)&lt;&gt;1,WEEKDAY($A2158)&lt;&gt;7),-VLOOKUP($A2158,ETF_OP_Fee!$G$5:$H$14,2,1),0))^($A2158-$A2157)*(1+2*(C2158/C2157-1))+IFERROR(VLOOKUP(A2158,BITXeom!$C$9:$D$100,2,0),0)</f>
        <v>23.830620354888605</v>
      </c>
      <c r="F2158" s="2">
        <f>F2157*(1-F$1+IF(AND(WEEKDAY($A2158)&lt;&gt;1,WEEKDAY($A2158)&lt;&gt;7),-VLOOKUP($A2158,ETF_OP_Fee!$I$5:$J$14,2,1),0))^($A2158-$A2157)*(1+1*(B2158/B2157-1))</f>
        <v>4.9476593910109781</v>
      </c>
      <c r="G2158" s="9" t="str">
        <f>IFERROR(VLOOKUP(A2158,'BITO-IV'!$A$1:$J$10000,4,0),"")</f>
        <v/>
      </c>
      <c r="I2158">
        <f>ROW()</f>
        <v>2158</v>
      </c>
      <c r="J2158" t="str">
        <f t="shared" si="47"/>
        <v/>
      </c>
      <c r="K2158" t="str">
        <f t="shared" si="46"/>
        <v/>
      </c>
      <c r="M2158" t="str">
        <f t="shared" si="48"/>
        <v/>
      </c>
      <c r="N2158">
        <f>VLOOKUP(A2158,Tbills!$B$4:$C$10000,2,1)</f>
        <v>1.9800000000000095</v>
      </c>
    </row>
    <row r="2159" spans="1:14">
      <c r="A2159" s="1">
        <v>43301</v>
      </c>
      <c r="B2159">
        <f>IFERROR(VLOOKUP($A2159,'BTC-Web'!$A$2:$H$10000,2,0),"")</f>
        <v>7467.3999020000001</v>
      </c>
      <c r="C2159">
        <f>VLOOKUP(A2159,H_SPBTFDUE!$B$2:$C$5828,2,0)</f>
        <v>50.19</v>
      </c>
      <c r="D2159" s="2">
        <f>D2158*(1-D$1+IF(AND(WEEKDAY($A2159)&lt;&gt;1,WEEKDAY($A2159)&lt;&gt;7),-VLOOKUP($A2159,ETF_OP_Fee!$G$5:$H$14,2,1),0))^($A2159-$A2158)*(1+2*(C2159/C2158-1))+IFERROR(VLOOKUP(A2159,BITXeom!$C$9:$D$100,2,0),0)</f>
        <v>23.107709984455539</v>
      </c>
      <c r="F2159" s="2">
        <f>F2158*(1-F$1+IF(AND(WEEKDAY($A2159)&lt;&gt;1,WEEKDAY($A2159)&lt;&gt;7),-VLOOKUP($A2159,ETF_OP_Fee!$I$5:$J$14,2,1),0))^($A2159-$A2158)*(1+1*(B2159/B2158-1))</f>
        <v>5.0073444285837638</v>
      </c>
      <c r="G2159" s="9" t="str">
        <f>IFERROR(VLOOKUP(A2159,'BITO-IV'!$A$1:$J$10000,4,0),"")</f>
        <v/>
      </c>
      <c r="I2159">
        <f>ROW()</f>
        <v>2159</v>
      </c>
      <c r="J2159" t="str">
        <f t="shared" si="47"/>
        <v/>
      </c>
      <c r="K2159" t="str">
        <f t="shared" si="46"/>
        <v/>
      </c>
      <c r="M2159" t="str">
        <f t="shared" si="48"/>
        <v/>
      </c>
      <c r="N2159">
        <f>VLOOKUP(A2159,Tbills!$B$4:$C$10000,2,1)</f>
        <v>1.9800000000000095</v>
      </c>
    </row>
    <row r="2160" spans="1:14">
      <c r="A2160" s="1">
        <v>43304</v>
      </c>
      <c r="B2160">
        <f>IFERROR(VLOOKUP($A2160,'BTC-Web'!$A$2:$H$10000,2,0),"")</f>
        <v>7414.7099609999996</v>
      </c>
      <c r="C2160">
        <f>VLOOKUP(A2160,H_SPBTFDUE!$B$2:$C$5828,2,0)</f>
        <v>52.94</v>
      </c>
      <c r="D2160" s="2">
        <f>D2159*(1-D$1+IF(AND(WEEKDAY($A2160)&lt;&gt;1,WEEKDAY($A2160)&lt;&gt;7),-VLOOKUP($A2160,ETF_OP_Fee!$G$5:$H$14,2,1),0))^($A2160-$A2159)*(1+2*(C2160/C2159-1))+IFERROR(VLOOKUP(A2160,BITXeom!$C$9:$D$100,2,0),0)</f>
        <v>25.630769562724918</v>
      </c>
      <c r="F2160" s="2">
        <f>F2159*(1-F$1+IF(AND(WEEKDAY($A2160)&lt;&gt;1,WEEKDAY($A2160)&lt;&gt;7),-VLOOKUP($A2160,ETF_OP_Fee!$I$5:$J$14,2,1),0))^($A2160-$A2159)*(1+1*(B2160/B2159-1))</f>
        <v>4.9716244126895575</v>
      </c>
      <c r="G2160" s="9" t="str">
        <f>IFERROR(VLOOKUP(A2160,'BITO-IV'!$A$1:$J$10000,4,0),"")</f>
        <v/>
      </c>
      <c r="I2160">
        <f>ROW()</f>
        <v>2160</v>
      </c>
      <c r="J2160" t="str">
        <f t="shared" si="47"/>
        <v/>
      </c>
      <c r="K2160" t="str">
        <f t="shared" si="46"/>
        <v/>
      </c>
      <c r="M2160" t="str">
        <f t="shared" si="48"/>
        <v/>
      </c>
      <c r="N2160">
        <f>VLOOKUP(A2160,Tbills!$B$4:$C$10000,2,1)</f>
        <v>1.9699991208791381</v>
      </c>
    </row>
    <row r="2161" spans="1:14">
      <c r="A2161" s="1">
        <v>43305</v>
      </c>
      <c r="B2161">
        <f>IFERROR(VLOOKUP($A2161,'BTC-Web'!$A$2:$H$10000,2,0),"")</f>
        <v>7716.5097660000001</v>
      </c>
      <c r="C2161">
        <f>VLOOKUP(A2161,H_SPBTFDUE!$B$2:$C$5828,2,0)</f>
        <v>56.44</v>
      </c>
      <c r="D2161" s="2">
        <f>D2160*(1-D$1+IF(AND(WEEKDAY($A2161)&lt;&gt;1,WEEKDAY($A2161)&lt;&gt;7),-VLOOKUP($A2161,ETF_OP_Fee!$G$5:$H$14,2,1),0))^($A2161-$A2160)*(1+2*(C2161/C2160-1))+IFERROR(VLOOKUP(A2161,BITXeom!$C$9:$D$100,2,0),0)</f>
        <v>29.016343659040309</v>
      </c>
      <c r="F2161" s="2">
        <f>F2160*(1-F$1+IF(AND(WEEKDAY($A2161)&lt;&gt;1,WEEKDAY($A2161)&lt;&gt;7),-VLOOKUP($A2161,ETF_OP_Fee!$I$5:$J$14,2,1),0))^($A2161-$A2160)*(1+1*(B2161/B2160-1))</f>
        <v>5.173849015110398</v>
      </c>
      <c r="G2161" s="9" t="str">
        <f>IFERROR(VLOOKUP(A2161,'BITO-IV'!$A$1:$J$10000,4,0),"")</f>
        <v/>
      </c>
      <c r="I2161">
        <f>ROW()</f>
        <v>2161</v>
      </c>
      <c r="J2161" t="str">
        <f t="shared" si="47"/>
        <v/>
      </c>
      <c r="K2161" t="str">
        <f t="shared" si="46"/>
        <v/>
      </c>
      <c r="M2161" t="str">
        <f t="shared" si="48"/>
        <v/>
      </c>
      <c r="N2161">
        <f>VLOOKUP(A2161,Tbills!$B$4:$C$10000,2,1)</f>
        <v>1.9699991208791381</v>
      </c>
    </row>
    <row r="2162" spans="1:14">
      <c r="A2162" s="1">
        <v>43306</v>
      </c>
      <c r="B2162">
        <f>IFERROR(VLOOKUP($A2162,'BTC-Web'!$A$2:$H$10000,2,0),"")</f>
        <v>8379.6601559999999</v>
      </c>
      <c r="C2162">
        <f>VLOOKUP(A2162,H_SPBTFDUE!$B$2:$C$5828,2,0)</f>
        <v>55.55</v>
      </c>
      <c r="D2162" s="2">
        <f>D2161*(1-D$1+IF(AND(WEEKDAY($A2162)&lt;&gt;1,WEEKDAY($A2162)&lt;&gt;7),-VLOOKUP($A2162,ETF_OP_Fee!$G$5:$H$14,2,1),0))^($A2162-$A2161)*(1+2*(C2162/C2161-1))+IFERROR(VLOOKUP(A2162,BITXeom!$C$9:$D$100,2,0),0)</f>
        <v>28.09787958878216</v>
      </c>
      <c r="F2162" s="2">
        <f>F2161*(1-F$1+IF(AND(WEEKDAY($A2162)&lt;&gt;1,WEEKDAY($A2162)&lt;&gt;7),-VLOOKUP($A2162,ETF_OP_Fee!$I$5:$J$14,2,1),0))^($A2162-$A2161)*(1+1*(B2162/B2161-1))</f>
        <v>5.6183390340261781</v>
      </c>
      <c r="G2162" s="9" t="str">
        <f>IFERROR(VLOOKUP(A2162,'BITO-IV'!$A$1:$J$10000,4,0),"")</f>
        <v/>
      </c>
      <c r="I2162">
        <f>ROW()</f>
        <v>2162</v>
      </c>
      <c r="J2162" t="str">
        <f t="shared" si="47"/>
        <v/>
      </c>
      <c r="K2162" t="str">
        <f t="shared" si="46"/>
        <v/>
      </c>
      <c r="M2162" t="str">
        <f t="shared" si="48"/>
        <v/>
      </c>
      <c r="N2162">
        <f>VLOOKUP(A2162,Tbills!$B$4:$C$10000,2,1)</f>
        <v>1.9699991208791381</v>
      </c>
    </row>
    <row r="2163" spans="1:14">
      <c r="A2163" s="1">
        <v>43307</v>
      </c>
      <c r="B2163">
        <f>IFERROR(VLOOKUP($A2163,'BTC-Web'!$A$2:$H$10000,2,0),"")</f>
        <v>8176.8500979999999</v>
      </c>
      <c r="C2163">
        <f>VLOOKUP(A2163,H_SPBTFDUE!$B$2:$C$5828,2,0)</f>
        <v>56.37</v>
      </c>
      <c r="D2163" s="2">
        <f>D2162*(1-D$1+IF(AND(WEEKDAY($A2163)&lt;&gt;1,WEEKDAY($A2163)&lt;&gt;7),-VLOOKUP($A2163,ETF_OP_Fee!$G$5:$H$14,2,1),0))^($A2163-$A2162)*(1+2*(C2163/C2162-1))+IFERROR(VLOOKUP(A2163,BITXeom!$C$9:$D$100,2,0),0)</f>
        <v>28.923964434000204</v>
      </c>
      <c r="F2163" s="2">
        <f>F2162*(1-F$1+IF(AND(WEEKDAY($A2163)&lt;&gt;1,WEEKDAY($A2163)&lt;&gt;7),-VLOOKUP($A2163,ETF_OP_Fee!$I$5:$J$14,2,1),0))^($A2163-$A2162)*(1+1*(B2163/B2162-1))</f>
        <v>5.4822175981950734</v>
      </c>
      <c r="G2163" s="9" t="str">
        <f>IFERROR(VLOOKUP(A2163,'BITO-IV'!$A$1:$J$10000,4,0),"")</f>
        <v/>
      </c>
      <c r="I2163">
        <f>ROW()</f>
        <v>2163</v>
      </c>
      <c r="J2163" t="str">
        <f t="shared" si="47"/>
        <v/>
      </c>
      <c r="K2163" t="str">
        <f t="shared" si="46"/>
        <v/>
      </c>
      <c r="M2163" t="str">
        <f t="shared" si="48"/>
        <v/>
      </c>
      <c r="N2163">
        <f>VLOOKUP(A2163,Tbills!$B$4:$C$10000,2,1)</f>
        <v>1.9699991208791381</v>
      </c>
    </row>
    <row r="2164" spans="1:14">
      <c r="A2164" s="1">
        <v>43308</v>
      </c>
      <c r="B2164">
        <f>IFERROR(VLOOKUP($A2164,'BTC-Web'!$A$2:$H$10000,2,0),"")</f>
        <v>7950.3999020000001</v>
      </c>
      <c r="C2164">
        <f>VLOOKUP(A2164,H_SPBTFDUE!$B$2:$C$5828,2,0)</f>
        <v>55.99</v>
      </c>
      <c r="D2164" s="2">
        <f>D2163*(1-D$1+IF(AND(WEEKDAY($A2164)&lt;&gt;1,WEEKDAY($A2164)&lt;&gt;7),-VLOOKUP($A2164,ETF_OP_Fee!$G$5:$H$14,2,1),0))^($A2164-$A2163)*(1+2*(C2164/C2163-1))+IFERROR(VLOOKUP(A2164,BITXeom!$C$9:$D$100,2,0),0)</f>
        <v>28.530600830203561</v>
      </c>
      <c r="F2164" s="2">
        <f>F2163*(1-F$1+IF(AND(WEEKDAY($A2164)&lt;&gt;1,WEEKDAY($A2164)&lt;&gt;7),-VLOOKUP($A2164,ETF_OP_Fee!$I$5:$J$14,2,1),0))^($A2164-$A2163)*(1+1*(B2164/B2163-1))</f>
        <v>5.3302539862608631</v>
      </c>
      <c r="G2164" s="9" t="str">
        <f>IFERROR(VLOOKUP(A2164,'BITO-IV'!$A$1:$J$10000,4,0),"")</f>
        <v/>
      </c>
      <c r="I2164">
        <f>ROW()</f>
        <v>2164</v>
      </c>
      <c r="J2164" t="str">
        <f t="shared" si="47"/>
        <v/>
      </c>
      <c r="K2164" t="str">
        <f t="shared" si="46"/>
        <v/>
      </c>
      <c r="M2164" t="str">
        <f t="shared" si="48"/>
        <v/>
      </c>
      <c r="N2164">
        <f>VLOOKUP(A2164,Tbills!$B$4:$C$10000,2,1)</f>
        <v>1.9699991208791381</v>
      </c>
    </row>
    <row r="2165" spans="1:14">
      <c r="A2165" s="1">
        <v>43311</v>
      </c>
      <c r="B2165">
        <f>IFERROR(VLOOKUP($A2165,'BTC-Web'!$A$2:$H$10000,2,0),"")</f>
        <v>8221.5800780000009</v>
      </c>
      <c r="C2165">
        <f>VLOOKUP(A2165,H_SPBTFDUE!$B$2:$C$5828,2,0)</f>
        <v>55.3</v>
      </c>
      <c r="D2165" s="2">
        <f>D2164*(1-D$1+IF(AND(WEEKDAY($A2165)&lt;&gt;1,WEEKDAY($A2165)&lt;&gt;7),-VLOOKUP($A2165,ETF_OP_Fee!$G$5:$H$14,2,1),0))^($A2165-$A2164)*(1+2*(C2165/C2164-1))+IFERROR(VLOOKUP(A2165,BITXeom!$C$9:$D$100,2,0),0)</f>
        <v>27.817451675407099</v>
      </c>
      <c r="F2165" s="2">
        <f>F2164*(1-F$1+IF(AND(WEEKDAY($A2165)&lt;&gt;1,WEEKDAY($A2165)&lt;&gt;7),-VLOOKUP($A2165,ETF_OP_Fee!$I$5:$J$14,2,1),0))^($A2165-$A2164)*(1+1*(B2165/B2164-1))</f>
        <v>5.5116332271136201</v>
      </c>
      <c r="G2165" s="9" t="str">
        <f>IFERROR(VLOOKUP(A2165,'BITO-IV'!$A$1:$J$10000,4,0),"")</f>
        <v/>
      </c>
      <c r="I2165">
        <f>ROW()</f>
        <v>2165</v>
      </c>
      <c r="J2165" t="str">
        <f t="shared" si="47"/>
        <v/>
      </c>
      <c r="K2165" t="str">
        <f t="shared" si="46"/>
        <v/>
      </c>
      <c r="M2165" t="str">
        <f t="shared" si="48"/>
        <v/>
      </c>
      <c r="N2165">
        <f>VLOOKUP(A2165,Tbills!$B$4:$C$10000,2,1)</f>
        <v>2.0000017582417526</v>
      </c>
    </row>
    <row r="2166" spans="1:14">
      <c r="A2166" s="1">
        <v>43312</v>
      </c>
      <c r="B2166">
        <f>IFERROR(VLOOKUP($A2166,'BTC-Web'!$A$2:$H$10000,2,0),"")</f>
        <v>8181.2001950000003</v>
      </c>
      <c r="C2166">
        <f>VLOOKUP(A2166,H_SPBTFDUE!$B$2:$C$5828,2,0)</f>
        <v>52.77</v>
      </c>
      <c r="D2166" s="2">
        <f>D2165*(1-D$1+IF(AND(WEEKDAY($A2166)&lt;&gt;1,WEEKDAY($A2166)&lt;&gt;7),-VLOOKUP($A2166,ETF_OP_Fee!$G$5:$H$14,2,1),0))^($A2166-$A2165)*(1+2*(C2166/C2165-1))+IFERROR(VLOOKUP(A2166,BITXeom!$C$9:$D$100,2,0),0)</f>
        <v>25.269117811754363</v>
      </c>
      <c r="F2166" s="2">
        <f>F2165*(1-F$1+IF(AND(WEEKDAY($A2166)&lt;&gt;1,WEEKDAY($A2166)&lt;&gt;7),-VLOOKUP($A2166,ETF_OP_Fee!$I$5:$J$14,2,1),0))^($A2166-$A2165)*(1+1*(B2166/B2165-1))</f>
        <v>5.4844203648336327</v>
      </c>
      <c r="G2166" s="9" t="str">
        <f>IFERROR(VLOOKUP(A2166,'BITO-IV'!$A$1:$J$10000,4,0),"")</f>
        <v/>
      </c>
      <c r="I2166">
        <f>ROW()</f>
        <v>2166</v>
      </c>
      <c r="J2166" t="str">
        <f t="shared" si="47"/>
        <v/>
      </c>
      <c r="K2166" t="str">
        <f t="shared" si="46"/>
        <v/>
      </c>
      <c r="M2166" t="str">
        <f t="shared" si="48"/>
        <v/>
      </c>
      <c r="N2166">
        <f>VLOOKUP(A2166,Tbills!$B$4:$C$10000,2,1)</f>
        <v>2.0000017582417526</v>
      </c>
    </row>
    <row r="2167" spans="1:14">
      <c r="A2167" s="1">
        <v>43313</v>
      </c>
      <c r="B2167">
        <f>IFERROR(VLOOKUP($A2167,'BTC-Web'!$A$2:$H$10000,2,0),"")</f>
        <v>7769.0400390000004</v>
      </c>
      <c r="C2167">
        <f>VLOOKUP(A2167,H_SPBTFDUE!$B$2:$C$5828,2,0)</f>
        <v>51.51</v>
      </c>
      <c r="D2167" s="2">
        <f>D2166*(1-D$1+IF(AND(WEEKDAY($A2167)&lt;&gt;1,WEEKDAY($A2167)&lt;&gt;7),-VLOOKUP($A2167,ETF_OP_Fee!$G$5:$H$14,2,1),0))^($A2167-$A2166)*(1+2*(C2167/C2166-1))+IFERROR(VLOOKUP(A2167,BITXeom!$C$9:$D$100,2,0),0)</f>
        <v>24.059538391310074</v>
      </c>
      <c r="F2167" s="2">
        <f>F2166*(1-F$1+IF(AND(WEEKDAY($A2167)&lt;&gt;1,WEEKDAY($A2167)&lt;&gt;7),-VLOOKUP($A2167,ETF_OP_Fee!$I$5:$J$14,2,1),0))^($A2167-$A2166)*(1+1*(B2167/B2166-1))</f>
        <v>5.2079855518095917</v>
      </c>
      <c r="G2167" s="9" t="str">
        <f>IFERROR(VLOOKUP(A2167,'BITO-IV'!$A$1:$J$10000,4,0),"")</f>
        <v/>
      </c>
      <c r="I2167">
        <f>ROW()</f>
        <v>2167</v>
      </c>
      <c r="J2167" t="str">
        <f t="shared" si="47"/>
        <v/>
      </c>
      <c r="K2167" t="str">
        <f t="shared" si="46"/>
        <v/>
      </c>
      <c r="M2167" t="str">
        <f t="shared" si="48"/>
        <v/>
      </c>
      <c r="N2167">
        <f>VLOOKUP(A2167,Tbills!$B$4:$C$10000,2,1)</f>
        <v>2.0000017582417526</v>
      </c>
    </row>
    <row r="2168" spans="1:14">
      <c r="A2168" s="1">
        <v>43314</v>
      </c>
      <c r="B2168">
        <f>IFERROR(VLOOKUP($A2168,'BTC-Web'!$A$2:$H$10000,2,0),"")</f>
        <v>7634.1899409999996</v>
      </c>
      <c r="C2168">
        <f>VLOOKUP(A2168,H_SPBTFDUE!$B$2:$C$5828,2,0)</f>
        <v>51.38</v>
      </c>
      <c r="D2168" s="2">
        <f>D2167*(1-D$1+IF(AND(WEEKDAY($A2168)&lt;&gt;1,WEEKDAY($A2168)&lt;&gt;7),-VLOOKUP($A2168,ETF_OP_Fee!$G$5:$H$14,2,1),0))^($A2168-$A2167)*(1+2*(C2168/C2167-1))+IFERROR(VLOOKUP(A2168,BITXeom!$C$9:$D$100,2,0),0)</f>
        <v>23.935243445163888</v>
      </c>
      <c r="F2168" s="2">
        <f>F2167*(1-F$1+IF(AND(WEEKDAY($A2168)&lt;&gt;1,WEEKDAY($A2168)&lt;&gt;7),-VLOOKUP($A2168,ETF_OP_Fee!$I$5:$J$14,2,1),0))^($A2168-$A2167)*(1+1*(B2168/B2167-1))</f>
        <v>5.1174554251378259</v>
      </c>
      <c r="G2168" s="9" t="str">
        <f>IFERROR(VLOOKUP(A2168,'BITO-IV'!$A$1:$J$10000,4,0),"")</f>
        <v/>
      </c>
      <c r="I2168">
        <f>ROW()</f>
        <v>2168</v>
      </c>
      <c r="J2168" t="str">
        <f t="shared" si="47"/>
        <v/>
      </c>
      <c r="K2168" t="str">
        <f t="shared" si="46"/>
        <v/>
      </c>
      <c r="M2168" t="str">
        <f t="shared" si="48"/>
        <v/>
      </c>
      <c r="N2168">
        <f>VLOOKUP(A2168,Tbills!$B$4:$C$10000,2,1)</f>
        <v>2.0000017582417526</v>
      </c>
    </row>
    <row r="2169" spans="1:14">
      <c r="A2169" s="1">
        <v>43315</v>
      </c>
      <c r="B2169">
        <f>IFERROR(VLOOKUP($A2169,'BTC-Web'!$A$2:$H$10000,2,0),"")</f>
        <v>7562.1401370000003</v>
      </c>
      <c r="C2169">
        <f>VLOOKUP(A2169,H_SPBTFDUE!$B$2:$C$5828,2,0)</f>
        <v>50.31</v>
      </c>
      <c r="D2169" s="2">
        <f>D2168*(1-D$1+IF(AND(WEEKDAY($A2169)&lt;&gt;1,WEEKDAY($A2169)&lt;&gt;7),-VLOOKUP($A2169,ETF_OP_Fee!$G$5:$H$14,2,1),0))^($A2169-$A2168)*(1+2*(C2169/C2168-1))+IFERROR(VLOOKUP(A2169,BITXeom!$C$9:$D$100,2,0),0)</f>
        <v>22.935596095021651</v>
      </c>
      <c r="F2169" s="2">
        <f>F2168*(1-F$1+IF(AND(WEEKDAY($A2169)&lt;&gt;1,WEEKDAY($A2169)&lt;&gt;7),-VLOOKUP($A2169,ETF_OP_Fee!$I$5:$J$14,2,1),0))^($A2169-$A2168)*(1+1*(B2169/B2168-1))</f>
        <v>5.0690260704514332</v>
      </c>
      <c r="G2169" s="9" t="str">
        <f>IFERROR(VLOOKUP(A2169,'BITO-IV'!$A$1:$J$10000,4,0),"")</f>
        <v/>
      </c>
      <c r="I2169">
        <f>ROW()</f>
        <v>2169</v>
      </c>
      <c r="J2169" t="str">
        <f t="shared" si="47"/>
        <v/>
      </c>
      <c r="K2169" t="str">
        <f t="shared" si="46"/>
        <v/>
      </c>
      <c r="M2169" t="str">
        <f t="shared" si="48"/>
        <v/>
      </c>
      <c r="N2169">
        <f>VLOOKUP(A2169,Tbills!$B$4:$C$10000,2,1)</f>
        <v>2.0000017582417526</v>
      </c>
    </row>
    <row r="2170" spans="1:14">
      <c r="A2170" s="1">
        <v>43318</v>
      </c>
      <c r="B2170">
        <f>IFERROR(VLOOKUP($A2170,'BTC-Web'!$A$2:$H$10000,2,0),"")</f>
        <v>7062.9399409999996</v>
      </c>
      <c r="C2170">
        <f>VLOOKUP(A2170,H_SPBTFDUE!$B$2:$C$5828,2,0)</f>
        <v>47.26</v>
      </c>
      <c r="D2170" s="2">
        <f>D2169*(1-D$1+IF(AND(WEEKDAY($A2170)&lt;&gt;1,WEEKDAY($A2170)&lt;&gt;7),-VLOOKUP($A2170,ETF_OP_Fee!$G$5:$H$14,2,1),0))^($A2170-$A2169)*(1+2*(C2170/C2169-1))+IFERROR(VLOOKUP(A2170,BITXeom!$C$9:$D$100,2,0),0)</f>
        <v>20.147489823561049</v>
      </c>
      <c r="F2170" s="2">
        <f>F2169*(1-F$1+IF(AND(WEEKDAY($A2170)&lt;&gt;1,WEEKDAY($A2170)&lt;&gt;7),-VLOOKUP($A2170,ETF_OP_Fee!$I$5:$J$14,2,1),0))^($A2170-$A2169)*(1+1*(B2170/B2169-1))</f>
        <v>4.7340343610178337</v>
      </c>
      <c r="G2170" s="9" t="str">
        <f>IFERROR(VLOOKUP(A2170,'BITO-IV'!$A$1:$J$10000,4,0),"")</f>
        <v/>
      </c>
      <c r="I2170">
        <f>ROW()</f>
        <v>2170</v>
      </c>
      <c r="J2170" t="str">
        <f t="shared" si="47"/>
        <v/>
      </c>
      <c r="K2170" t="str">
        <f t="shared" si="46"/>
        <v/>
      </c>
      <c r="M2170" t="str">
        <f t="shared" si="48"/>
        <v/>
      </c>
      <c r="N2170">
        <f>VLOOKUP(A2170,Tbills!$B$4:$C$10000,2,1)</f>
        <v>2.0099986813186783</v>
      </c>
    </row>
    <row r="2171" spans="1:14">
      <c r="A2171" s="1">
        <v>43319</v>
      </c>
      <c r="B2171">
        <f>IFERROR(VLOOKUP($A2171,'BTC-Web'!$A$2:$H$10000,2,0),"")</f>
        <v>6958.3198240000002</v>
      </c>
      <c r="C2171">
        <f>VLOOKUP(A2171,H_SPBTFDUE!$B$2:$C$5828,2,0)</f>
        <v>47.69</v>
      </c>
      <c r="D2171" s="2">
        <f>D2170*(1-D$1+IF(AND(WEEKDAY($A2171)&lt;&gt;1,WEEKDAY($A2171)&lt;&gt;7),-VLOOKUP($A2171,ETF_OP_Fee!$G$5:$H$14,2,1),0))^($A2171-$A2170)*(1+2*(C2171/C2170-1))+IFERROR(VLOOKUP(A2171,BITXeom!$C$9:$D$100,2,0),0)</f>
        <v>20.511673031983552</v>
      </c>
      <c r="F2171" s="2">
        <f>F2170*(1-F$1+IF(AND(WEEKDAY($A2171)&lt;&gt;1,WEEKDAY($A2171)&lt;&gt;7),-VLOOKUP($A2171,ETF_OP_Fee!$I$5:$J$14,2,1),0))^($A2171-$A2170)*(1+1*(B2171/B2170-1))</f>
        <v>4.6637898736767385</v>
      </c>
      <c r="G2171" s="9" t="str">
        <f>IFERROR(VLOOKUP(A2171,'BITO-IV'!$A$1:$J$10000,4,0),"")</f>
        <v/>
      </c>
      <c r="I2171">
        <f>ROW()</f>
        <v>2171</v>
      </c>
      <c r="J2171" t="str">
        <f t="shared" si="47"/>
        <v/>
      </c>
      <c r="K2171" t="str">
        <f t="shared" si="46"/>
        <v/>
      </c>
      <c r="M2171" t="str">
        <f t="shared" si="48"/>
        <v/>
      </c>
      <c r="N2171">
        <f>VLOOKUP(A2171,Tbills!$B$4:$C$10000,2,1)</f>
        <v>2.0099986813186783</v>
      </c>
    </row>
    <row r="2172" spans="1:14">
      <c r="A2172" s="1">
        <v>43320</v>
      </c>
      <c r="B2172">
        <f>IFERROR(VLOOKUP($A2172,'BTC-Web'!$A$2:$H$10000,2,0),"")</f>
        <v>6746.8500979999999</v>
      </c>
      <c r="C2172">
        <f>VLOOKUP(A2172,H_SPBTFDUE!$B$2:$C$5828,2,0)</f>
        <v>43.22</v>
      </c>
      <c r="D2172" s="2">
        <f>D2171*(1-D$1+IF(AND(WEEKDAY($A2172)&lt;&gt;1,WEEKDAY($A2172)&lt;&gt;7),-VLOOKUP($A2172,ETF_OP_Fee!$G$5:$H$14,2,1),0))^($A2172-$A2171)*(1+2*(C2172/C2171-1))+IFERROR(VLOOKUP(A2172,BITXeom!$C$9:$D$100,2,0),0)</f>
        <v>16.664554497641031</v>
      </c>
      <c r="F2172" s="2">
        <f>F2171*(1-F$1+IF(AND(WEEKDAY($A2172)&lt;&gt;1,WEEKDAY($A2172)&lt;&gt;7),-VLOOKUP($A2172,ETF_OP_Fee!$I$5:$J$14,2,1),0))^($A2172-$A2171)*(1+1*(B2172/B2171-1))</f>
        <v>4.5219353215831397</v>
      </c>
      <c r="G2172" s="9" t="str">
        <f>IFERROR(VLOOKUP(A2172,'BITO-IV'!$A$1:$J$10000,4,0),"")</f>
        <v/>
      </c>
      <c r="I2172">
        <f>ROW()</f>
        <v>2172</v>
      </c>
      <c r="J2172" t="str">
        <f t="shared" si="47"/>
        <v/>
      </c>
      <c r="K2172" t="str">
        <f t="shared" si="46"/>
        <v/>
      </c>
      <c r="M2172" t="str">
        <f t="shared" si="48"/>
        <v/>
      </c>
      <c r="N2172">
        <f>VLOOKUP(A2172,Tbills!$B$4:$C$10000,2,1)</f>
        <v>2.0099986813186783</v>
      </c>
    </row>
    <row r="2173" spans="1:14">
      <c r="A2173" s="1">
        <v>43321</v>
      </c>
      <c r="B2173">
        <f>IFERROR(VLOOKUP($A2173,'BTC-Web'!$A$2:$H$10000,2,0),"")</f>
        <v>6305.5600590000004</v>
      </c>
      <c r="C2173">
        <f>VLOOKUP(A2173,H_SPBTFDUE!$B$2:$C$5828,2,0)</f>
        <v>44.12</v>
      </c>
      <c r="D2173" s="2">
        <f>D2172*(1-D$1+IF(AND(WEEKDAY($A2173)&lt;&gt;1,WEEKDAY($A2173)&lt;&gt;7),-VLOOKUP($A2173,ETF_OP_Fee!$G$5:$H$14,2,1),0))^($A2173-$A2172)*(1+2*(C2173/C2172-1))+IFERROR(VLOOKUP(A2173,BITXeom!$C$9:$D$100,2,0),0)</f>
        <v>17.356520859064176</v>
      </c>
      <c r="F2173" s="2">
        <f>F2172*(1-F$1+IF(AND(WEEKDAY($A2173)&lt;&gt;1,WEEKDAY($A2173)&lt;&gt;7),-VLOOKUP($A2173,ETF_OP_Fee!$I$5:$J$14,2,1),0))^($A2173-$A2172)*(1+1*(B2173/B2172-1))</f>
        <v>4.2260598962643687</v>
      </c>
      <c r="G2173" s="9" t="str">
        <f>IFERROR(VLOOKUP(A2173,'BITO-IV'!$A$1:$J$10000,4,0),"")</f>
        <v/>
      </c>
      <c r="I2173">
        <f>ROW()</f>
        <v>2173</v>
      </c>
      <c r="J2173" t="str">
        <f t="shared" si="47"/>
        <v/>
      </c>
      <c r="K2173" t="str">
        <f t="shared" si="46"/>
        <v/>
      </c>
      <c r="M2173" t="str">
        <f t="shared" si="48"/>
        <v/>
      </c>
      <c r="N2173">
        <f>VLOOKUP(A2173,Tbills!$B$4:$C$10000,2,1)</f>
        <v>2.0099986813186783</v>
      </c>
    </row>
    <row r="2174" spans="1:14">
      <c r="A2174" s="1">
        <v>43322</v>
      </c>
      <c r="B2174">
        <f>IFERROR(VLOOKUP($A2174,'BTC-Web'!$A$2:$H$10000,2,0),"")</f>
        <v>6571.419922</v>
      </c>
      <c r="C2174">
        <f>VLOOKUP(A2174,H_SPBTFDUE!$B$2:$C$5828,2,0)</f>
        <v>43.65</v>
      </c>
      <c r="D2174" s="2">
        <f>D2173*(1-D$1+IF(AND(WEEKDAY($A2174)&lt;&gt;1,WEEKDAY($A2174)&lt;&gt;7),-VLOOKUP($A2174,ETF_OP_Fee!$G$5:$H$14,2,1),0))^($A2174-$A2173)*(1+2*(C2174/C2173-1))+IFERROR(VLOOKUP(A2174,BITXeom!$C$9:$D$100,2,0),0)</f>
        <v>16.98470653073359</v>
      </c>
      <c r="F2174" s="2">
        <f>F2173*(1-F$1+IF(AND(WEEKDAY($A2174)&lt;&gt;1,WEEKDAY($A2174)&lt;&gt;7),-VLOOKUP($A2174,ETF_OP_Fee!$I$5:$J$14,2,1),0))^($A2174-$A2173)*(1+1*(B2174/B2173-1))</f>
        <v>4.4041276463326282</v>
      </c>
      <c r="G2174" s="9" t="str">
        <f>IFERROR(VLOOKUP(A2174,'BITO-IV'!$A$1:$J$10000,4,0),"")</f>
        <v/>
      </c>
      <c r="I2174">
        <f>ROW()</f>
        <v>2174</v>
      </c>
      <c r="J2174" t="str">
        <f t="shared" si="47"/>
        <v/>
      </c>
      <c r="K2174" t="str">
        <f t="shared" si="46"/>
        <v/>
      </c>
      <c r="M2174" t="str">
        <f t="shared" si="48"/>
        <v/>
      </c>
      <c r="N2174">
        <f>VLOOKUP(A2174,Tbills!$B$4:$C$10000,2,1)</f>
        <v>2.0099986813186783</v>
      </c>
    </row>
    <row r="2175" spans="1:14">
      <c r="A2175" s="1">
        <v>43325</v>
      </c>
      <c r="B2175">
        <f>IFERROR(VLOOKUP($A2175,'BTC-Web'!$A$2:$H$10000,2,0),"")</f>
        <v>6341.3598629999997</v>
      </c>
      <c r="C2175">
        <f>VLOOKUP(A2175,H_SPBTFDUE!$B$2:$C$5828,2,0)</f>
        <v>42.54</v>
      </c>
      <c r="D2175" s="2">
        <f>D2174*(1-D$1+IF(AND(WEEKDAY($A2175)&lt;&gt;1,WEEKDAY($A2175)&lt;&gt;7),-VLOOKUP($A2175,ETF_OP_Fee!$G$5:$H$14,2,1),0))^($A2175-$A2174)*(1+2*(C2175/C2174-1))+IFERROR(VLOOKUP(A2175,BITXeom!$C$9:$D$100,2,0),0)</f>
        <v>16.115116452289421</v>
      </c>
      <c r="F2175" s="2">
        <f>F2174*(1-F$1+IF(AND(WEEKDAY($A2175)&lt;&gt;1,WEEKDAY($A2175)&lt;&gt;7),-VLOOKUP($A2175,ETF_OP_Fee!$I$5:$J$14,2,1),0))^($A2175-$A2174)*(1+1*(B2175/B2174-1))</f>
        <v>4.2496108884225547</v>
      </c>
      <c r="G2175" s="9" t="str">
        <f>IFERROR(VLOOKUP(A2175,'BITO-IV'!$A$1:$J$10000,4,0),"")</f>
        <v/>
      </c>
      <c r="I2175">
        <f>ROW()</f>
        <v>2175</v>
      </c>
      <c r="J2175" t="str">
        <f t="shared" si="47"/>
        <v/>
      </c>
      <c r="K2175" t="str">
        <f t="shared" si="46"/>
        <v/>
      </c>
      <c r="M2175" t="str">
        <f t="shared" si="48"/>
        <v/>
      </c>
      <c r="N2175">
        <f>VLOOKUP(A2175,Tbills!$B$4:$C$10000,2,1)</f>
        <v>2.0300004395604212</v>
      </c>
    </row>
    <row r="2176" spans="1:14">
      <c r="A2176" s="1">
        <v>43326</v>
      </c>
      <c r="B2176">
        <f>IFERROR(VLOOKUP($A2176,'BTC-Web'!$A$2:$H$10000,2,0),"")</f>
        <v>6287.6601559999999</v>
      </c>
      <c r="C2176">
        <f>VLOOKUP(A2176,H_SPBTFDUE!$B$2:$C$5828,2,0)</f>
        <v>41.48</v>
      </c>
      <c r="D2176" s="2">
        <f>D2175*(1-D$1+IF(AND(WEEKDAY($A2176)&lt;&gt;1,WEEKDAY($A2176)&lt;&gt;7),-VLOOKUP($A2176,ETF_OP_Fee!$G$5:$H$14,2,1),0))^($A2176-$A2175)*(1+2*(C2176/C2175-1))+IFERROR(VLOOKUP(A2176,BITXeom!$C$9:$D$100,2,0),0)</f>
        <v>15.310187532105601</v>
      </c>
      <c r="F2176" s="2">
        <f>F2175*(1-F$1+IF(AND(WEEKDAY($A2176)&lt;&gt;1,WEEKDAY($A2176)&lt;&gt;7),-VLOOKUP($A2176,ETF_OP_Fee!$I$5:$J$14,2,1),0))^($A2176-$A2175)*(1+1*(B2176/B2175-1))</f>
        <v>4.2135147955637908</v>
      </c>
      <c r="G2176" s="9" t="str">
        <f>IFERROR(VLOOKUP(A2176,'BITO-IV'!$A$1:$J$10000,4,0),"")</f>
        <v/>
      </c>
      <c r="I2176">
        <f>ROW()</f>
        <v>2176</v>
      </c>
      <c r="J2176" t="str">
        <f t="shared" si="47"/>
        <v/>
      </c>
      <c r="K2176" t="str">
        <f t="shared" si="46"/>
        <v/>
      </c>
      <c r="M2176" t="str">
        <f t="shared" si="48"/>
        <v/>
      </c>
      <c r="N2176">
        <f>VLOOKUP(A2176,Tbills!$B$4:$C$10000,2,1)</f>
        <v>2.0300004395604212</v>
      </c>
    </row>
    <row r="2177" spans="1:14">
      <c r="A2177" s="1">
        <v>43327</v>
      </c>
      <c r="B2177">
        <f>IFERROR(VLOOKUP($A2177,'BTC-Web'!$A$2:$H$10000,2,0),"")</f>
        <v>6221.419922</v>
      </c>
      <c r="C2177">
        <f>VLOOKUP(A2177,H_SPBTFDUE!$B$2:$C$5828,2,0)</f>
        <v>43.51</v>
      </c>
      <c r="D2177" s="2">
        <f>D2176*(1-D$1+IF(AND(WEEKDAY($A2177)&lt;&gt;1,WEEKDAY($A2177)&lt;&gt;7),-VLOOKUP($A2177,ETF_OP_Fee!$G$5:$H$14,2,1),0))^($A2177-$A2176)*(1+2*(C2177/C2176-1))+IFERROR(VLOOKUP(A2177,BITXeom!$C$9:$D$100,2,0),0)</f>
        <v>16.806722424341377</v>
      </c>
      <c r="F2177" s="2">
        <f>F2176*(1-F$1+IF(AND(WEEKDAY($A2177)&lt;&gt;1,WEEKDAY($A2177)&lt;&gt;7),-VLOOKUP($A2177,ETF_OP_Fee!$I$5:$J$14,2,1),0))^($A2177-$A2176)*(1+1*(B2177/B2176-1))</f>
        <v>4.1690170837856195</v>
      </c>
      <c r="G2177" s="9" t="str">
        <f>IFERROR(VLOOKUP(A2177,'BITO-IV'!$A$1:$J$10000,4,0),"")</f>
        <v/>
      </c>
      <c r="I2177">
        <f>ROW()</f>
        <v>2177</v>
      </c>
      <c r="J2177" t="str">
        <f t="shared" si="47"/>
        <v/>
      </c>
      <c r="K2177" t="str">
        <f t="shared" si="46"/>
        <v/>
      </c>
      <c r="M2177" t="str">
        <f t="shared" si="48"/>
        <v/>
      </c>
      <c r="N2177">
        <f>VLOOKUP(A2177,Tbills!$B$4:$C$10000,2,1)</f>
        <v>2.0300004395604212</v>
      </c>
    </row>
    <row r="2178" spans="1:14">
      <c r="A2178" s="1">
        <v>43328</v>
      </c>
      <c r="B2178">
        <f>IFERROR(VLOOKUP($A2178,'BTC-Web'!$A$2:$H$10000,2,0),"")</f>
        <v>6294.2299800000001</v>
      </c>
      <c r="C2178">
        <f>VLOOKUP(A2178,H_SPBTFDUE!$B$2:$C$5828,2,0)</f>
        <v>43.75</v>
      </c>
      <c r="D2178" s="2">
        <f>D2177*(1-D$1+IF(AND(WEEKDAY($A2178)&lt;&gt;1,WEEKDAY($A2178)&lt;&gt;7),-VLOOKUP($A2178,ETF_OP_Fee!$G$5:$H$14,2,1),0))^($A2178-$A2177)*(1+2*(C2178/C2177-1))+IFERROR(VLOOKUP(A2178,BITXeom!$C$9:$D$100,2,0),0)</f>
        <v>16.990108200116353</v>
      </c>
      <c r="F2178" s="2">
        <f>F2177*(1-F$1+IF(AND(WEEKDAY($A2178)&lt;&gt;1,WEEKDAY($A2178)&lt;&gt;7),-VLOOKUP($A2178,ETF_OP_Fee!$I$5:$J$14,2,1),0))^($A2178-$A2177)*(1+1*(B2178/B2177-1))</f>
        <v>4.2176978352837633</v>
      </c>
      <c r="G2178" s="9" t="str">
        <f>IFERROR(VLOOKUP(A2178,'BITO-IV'!$A$1:$J$10000,4,0),"")</f>
        <v/>
      </c>
      <c r="I2178">
        <f>ROW()</f>
        <v>2178</v>
      </c>
      <c r="J2178" t="str">
        <f t="shared" si="47"/>
        <v/>
      </c>
      <c r="K2178" t="str">
        <f t="shared" si="46"/>
        <v/>
      </c>
      <c r="M2178" t="str">
        <f t="shared" si="48"/>
        <v/>
      </c>
      <c r="N2178">
        <f>VLOOKUP(A2178,Tbills!$B$4:$C$10000,2,1)</f>
        <v>2.0300004395604212</v>
      </c>
    </row>
    <row r="2179" spans="1:14">
      <c r="A2179" s="1">
        <v>43329</v>
      </c>
      <c r="B2179">
        <f>IFERROR(VLOOKUP($A2179,'BTC-Web'!$A$2:$H$10000,2,0),"")</f>
        <v>6340.9101559999999</v>
      </c>
      <c r="C2179">
        <f>VLOOKUP(A2179,H_SPBTFDUE!$B$2:$C$5828,2,0)</f>
        <v>44.24</v>
      </c>
      <c r="D2179" s="2">
        <f>D2178*(1-D$1+IF(AND(WEEKDAY($A2179)&lt;&gt;1,WEEKDAY($A2179)&lt;&gt;7),-VLOOKUP($A2179,ETF_OP_Fee!$G$5:$H$14,2,1),0))^($A2179-$A2178)*(1+2*(C2179/C2178-1))+IFERROR(VLOOKUP(A2179,BITXeom!$C$9:$D$100,2,0),0)</f>
        <v>17.368616418680784</v>
      </c>
      <c r="F2179" s="2">
        <f>F2178*(1-F$1+IF(AND(WEEKDAY($A2179)&lt;&gt;1,WEEKDAY($A2179)&lt;&gt;7),-VLOOKUP($A2179,ETF_OP_Fee!$I$5:$J$14,2,1),0))^($A2179-$A2178)*(1+1*(B2179/B2178-1))</f>
        <v>4.2488671443266064</v>
      </c>
      <c r="G2179" s="9" t="str">
        <f>IFERROR(VLOOKUP(A2179,'BITO-IV'!$A$1:$J$10000,4,0),"")</f>
        <v/>
      </c>
      <c r="I2179">
        <f>ROW()</f>
        <v>2179</v>
      </c>
      <c r="J2179" t="str">
        <f t="shared" si="47"/>
        <v/>
      </c>
      <c r="K2179" t="str">
        <f t="shared" si="46"/>
        <v/>
      </c>
      <c r="M2179" t="str">
        <f t="shared" si="48"/>
        <v/>
      </c>
      <c r="N2179">
        <f>VLOOKUP(A2179,Tbills!$B$4:$C$10000,2,1)</f>
        <v>2.0300004395604212</v>
      </c>
    </row>
    <row r="2180" spans="1:14">
      <c r="A2180" s="1">
        <v>43332</v>
      </c>
      <c r="B2180">
        <f>IFERROR(VLOOKUP($A2180,'BTC-Web'!$A$2:$H$10000,2,0),"")</f>
        <v>6500.5097660000001</v>
      </c>
      <c r="C2180">
        <f>VLOOKUP(A2180,H_SPBTFDUE!$B$2:$C$5828,2,0)</f>
        <v>43.9</v>
      </c>
      <c r="D2180" s="2">
        <f>D2179*(1-D$1+IF(AND(WEEKDAY($A2180)&lt;&gt;1,WEEKDAY($A2180)&lt;&gt;7),-VLOOKUP($A2180,ETF_OP_Fee!$G$5:$H$14,2,1),0))^($A2180-$A2179)*(1+2*(C2180/C2179-1))+IFERROR(VLOOKUP(A2180,BITXeom!$C$9:$D$100,2,0),0)</f>
        <v>17.095534838863269</v>
      </c>
      <c r="F2180" s="2">
        <f>F2179*(1-F$1+IF(AND(WEEKDAY($A2180)&lt;&gt;1,WEEKDAY($A2180)&lt;&gt;7),-VLOOKUP($A2180,ETF_OP_Fee!$I$5:$J$14,2,1),0))^($A2180-$A2179)*(1+1*(B2180/B2179-1))</f>
        <v>4.3554702918198718</v>
      </c>
      <c r="G2180" s="9" t="str">
        <f>IFERROR(VLOOKUP(A2180,'BITO-IV'!$A$1:$J$10000,4,0),"")</f>
        <v/>
      </c>
      <c r="I2180">
        <f>ROW()</f>
        <v>2180</v>
      </c>
      <c r="J2180" t="str">
        <f t="shared" si="47"/>
        <v/>
      </c>
      <c r="K2180" t="str">
        <f t="shared" si="46"/>
        <v/>
      </c>
      <c r="M2180" t="str">
        <f t="shared" si="48"/>
        <v/>
      </c>
      <c r="N2180">
        <f>VLOOKUP(A2180,Tbills!$B$4:$C$10000,2,1)</f>
        <v>2.0573643956043828</v>
      </c>
    </row>
    <row r="2181" spans="1:14">
      <c r="A2181" s="1">
        <v>43333</v>
      </c>
      <c r="B2181">
        <f>IFERROR(VLOOKUP($A2181,'BTC-Web'!$A$2:$H$10000,2,0),"")</f>
        <v>6301.0698240000002</v>
      </c>
      <c r="C2181">
        <f>VLOOKUP(A2181,H_SPBTFDUE!$B$2:$C$5828,2,0)</f>
        <v>43.84</v>
      </c>
      <c r="D2181" s="2">
        <f>D2180*(1-D$1+IF(AND(WEEKDAY($A2181)&lt;&gt;1,WEEKDAY($A2181)&lt;&gt;7),-VLOOKUP($A2181,ETF_OP_Fee!$G$5:$H$14,2,1),0))^($A2181-$A2180)*(1+2*(C2181/C2180-1))+IFERROR(VLOOKUP(A2181,BITXeom!$C$9:$D$100,2,0),0)</f>
        <v>17.046772603686481</v>
      </c>
      <c r="F2181" s="2">
        <f>F2180*(1-F$1+IF(AND(WEEKDAY($A2181)&lt;&gt;1,WEEKDAY($A2181)&lt;&gt;7),-VLOOKUP($A2181,ETF_OP_Fee!$I$5:$J$14,2,1),0))^($A2181-$A2180)*(1+1*(B2181/B2180-1))</f>
        <v>4.221731697039627</v>
      </c>
      <c r="G2181" s="9" t="str">
        <f>IFERROR(VLOOKUP(A2181,'BITO-IV'!$A$1:$J$10000,4,0),"")</f>
        <v/>
      </c>
      <c r="I2181">
        <f>ROW()</f>
        <v>2181</v>
      </c>
      <c r="J2181" t="str">
        <f t="shared" si="47"/>
        <v/>
      </c>
      <c r="K2181" t="str">
        <f t="shared" si="46"/>
        <v/>
      </c>
      <c r="M2181" t="str">
        <f t="shared" si="48"/>
        <v/>
      </c>
      <c r="N2181">
        <f>VLOOKUP(A2181,Tbills!$B$4:$C$10000,2,1)</f>
        <v>2.0573643956043828</v>
      </c>
    </row>
    <row r="2182" spans="1:14">
      <c r="A2182" s="1">
        <v>43334</v>
      </c>
      <c r="B2182">
        <f>IFERROR(VLOOKUP($A2182,'BTC-Web'!$A$2:$H$10000,2,0),"")</f>
        <v>6486.25</v>
      </c>
      <c r="C2182">
        <f>VLOOKUP(A2182,H_SPBTFDUE!$B$2:$C$5828,2,0)</f>
        <v>43.73</v>
      </c>
      <c r="D2182" s="2">
        <f>D2181*(1-D$1+IF(AND(WEEKDAY($A2182)&lt;&gt;1,WEEKDAY($A2182)&lt;&gt;7),-VLOOKUP($A2182,ETF_OP_Fee!$G$5:$H$14,2,1),0))^($A2182-$A2181)*(1+2*(C2182/C2181-1))+IFERROR(VLOOKUP(A2182,BITXeom!$C$9:$D$100,2,0),0)</f>
        <v>16.959206261590165</v>
      </c>
      <c r="F2182" s="2">
        <f>F2181*(1-F$1+IF(AND(WEEKDAY($A2182)&lt;&gt;1,WEEKDAY($A2182)&lt;&gt;7),-VLOOKUP($A2182,ETF_OP_Fee!$I$5:$J$14,2,1),0))^($A2182-$A2181)*(1+1*(B2182/B2181-1))</f>
        <v>4.3456897433534465</v>
      </c>
      <c r="G2182" s="9" t="str">
        <f>IFERROR(VLOOKUP(A2182,'BITO-IV'!$A$1:$J$10000,4,0),"")</f>
        <v/>
      </c>
      <c r="I2182">
        <f>ROW()</f>
        <v>2182</v>
      </c>
      <c r="J2182" t="str">
        <f t="shared" si="47"/>
        <v/>
      </c>
      <c r="K2182" t="str">
        <f t="shared" si="46"/>
        <v/>
      </c>
      <c r="M2182" t="str">
        <f t="shared" si="48"/>
        <v/>
      </c>
      <c r="N2182">
        <f>VLOOKUP(A2182,Tbills!$B$4:$C$10000,2,1)</f>
        <v>2.0573643956043828</v>
      </c>
    </row>
    <row r="2183" spans="1:14">
      <c r="A2183" s="1">
        <v>43335</v>
      </c>
      <c r="B2183">
        <f>IFERROR(VLOOKUP($A2183,'BTC-Web'!$A$2:$H$10000,2,0),"")</f>
        <v>6371.3398440000001</v>
      </c>
      <c r="C2183">
        <f>VLOOKUP(A2183,H_SPBTFDUE!$B$2:$C$5828,2,0)</f>
        <v>43.68</v>
      </c>
      <c r="D2183" s="2">
        <f>D2182*(1-D$1+IF(AND(WEEKDAY($A2183)&lt;&gt;1,WEEKDAY($A2183)&lt;&gt;7),-VLOOKUP($A2183,ETF_OP_Fee!$G$5:$H$14,2,1),0))^($A2183-$A2182)*(1+2*(C2183/C2182-1))+IFERROR(VLOOKUP(A2183,BITXeom!$C$9:$D$100,2,0),0)</f>
        <v>16.918408089061487</v>
      </c>
      <c r="F2183" s="2">
        <f>F2182*(1-F$1+IF(AND(WEEKDAY($A2183)&lt;&gt;1,WEEKDAY($A2183)&lt;&gt;7),-VLOOKUP($A2183,ETF_OP_Fee!$I$5:$J$14,2,1),0))^($A2183-$A2182)*(1+1*(B2183/B2182-1))</f>
        <v>4.2685905674922751</v>
      </c>
      <c r="G2183" s="9" t="str">
        <f>IFERROR(VLOOKUP(A2183,'BITO-IV'!$A$1:$J$10000,4,0),"")</f>
        <v/>
      </c>
      <c r="I2183">
        <f>ROW()</f>
        <v>2183</v>
      </c>
      <c r="J2183" t="str">
        <f t="shared" si="47"/>
        <v/>
      </c>
      <c r="K2183" t="str">
        <f t="shared" si="46"/>
        <v/>
      </c>
      <c r="M2183" t="str">
        <f t="shared" si="48"/>
        <v/>
      </c>
      <c r="N2183">
        <f>VLOOKUP(A2183,Tbills!$B$4:$C$10000,2,1)</f>
        <v>2.0573643956043828</v>
      </c>
    </row>
    <row r="2184" spans="1:14">
      <c r="A2184" s="1">
        <v>43336</v>
      </c>
      <c r="B2184">
        <f>IFERROR(VLOOKUP($A2184,'BTC-Web'!$A$2:$H$10000,2,0),"")</f>
        <v>6551.5200199999999</v>
      </c>
      <c r="C2184">
        <f>VLOOKUP(A2184,H_SPBTFDUE!$B$2:$C$5828,2,0)</f>
        <v>45.06</v>
      </c>
      <c r="D2184" s="2">
        <f>D2183*(1-D$1+IF(AND(WEEKDAY($A2184)&lt;&gt;1,WEEKDAY($A2184)&lt;&gt;7),-VLOOKUP($A2184,ETF_OP_Fee!$G$5:$H$14,2,1),0))^($A2184-$A2183)*(1+2*(C2184/C2183-1))+IFERROR(VLOOKUP(A2184,BITXeom!$C$9:$D$100,2,0),0)</f>
        <v>17.985284673185351</v>
      </c>
      <c r="F2184" s="2">
        <f>F2183*(1-F$1+IF(AND(WEEKDAY($A2184)&lt;&gt;1,WEEKDAY($A2184)&lt;&gt;7),-VLOOKUP($A2184,ETF_OP_Fee!$I$5:$J$14,2,1),0))^($A2184-$A2183)*(1+1*(B2184/B2183-1))</f>
        <v>4.389191185679457</v>
      </c>
      <c r="G2184" s="9" t="str">
        <f>IFERROR(VLOOKUP(A2184,'BITO-IV'!$A$1:$J$10000,4,0),"")</f>
        <v/>
      </c>
      <c r="I2184">
        <f>ROW()</f>
        <v>2184</v>
      </c>
      <c r="J2184" t="str">
        <f t="shared" si="47"/>
        <v/>
      </c>
      <c r="K2184" t="str">
        <f t="shared" si="46"/>
        <v/>
      </c>
      <c r="M2184" t="str">
        <f t="shared" si="48"/>
        <v/>
      </c>
      <c r="N2184">
        <f>VLOOKUP(A2184,Tbills!$B$4:$C$10000,2,1)</f>
        <v>2.0573643956043828</v>
      </c>
    </row>
    <row r="2185" spans="1:14">
      <c r="A2185" s="1">
        <v>43339</v>
      </c>
      <c r="B2185">
        <f>IFERROR(VLOOKUP($A2185,'BTC-Web'!$A$2:$H$10000,2,0),"")</f>
        <v>6710.7998049999997</v>
      </c>
      <c r="C2185">
        <f>VLOOKUP(A2185,H_SPBTFDUE!$B$2:$C$5828,2,0)</f>
        <v>45.87</v>
      </c>
      <c r="D2185" s="2">
        <f>D2184*(1-D$1+IF(AND(WEEKDAY($A2185)&lt;&gt;1,WEEKDAY($A2185)&lt;&gt;7),-VLOOKUP($A2185,ETF_OP_Fee!$G$5:$H$14,2,1),0))^($A2185-$A2184)*(1+2*(C2185/C2184-1))+IFERROR(VLOOKUP(A2185,BITXeom!$C$9:$D$100,2,0),0)</f>
        <v>18.625232031412821</v>
      </c>
      <c r="F2185" s="2">
        <f>F2184*(1-F$1+IF(AND(WEEKDAY($A2185)&lt;&gt;1,WEEKDAY($A2185)&lt;&gt;7),-VLOOKUP($A2185,ETF_OP_Fee!$I$5:$J$14,2,1),0))^($A2185-$A2184)*(1+1*(B2185/B2184-1))</f>
        <v>4.4955496454647923</v>
      </c>
      <c r="G2185" s="9" t="str">
        <f>IFERROR(VLOOKUP(A2185,'BITO-IV'!$A$1:$J$10000,4,0),"")</f>
        <v/>
      </c>
      <c r="I2185">
        <f>ROW()</f>
        <v>2185</v>
      </c>
      <c r="J2185" t="str">
        <f t="shared" si="47"/>
        <v/>
      </c>
      <c r="K2185" t="str">
        <f t="shared" si="46"/>
        <v/>
      </c>
      <c r="M2185" t="str">
        <f t="shared" si="48"/>
        <v/>
      </c>
      <c r="N2185">
        <f>VLOOKUP(A2185,Tbills!$B$4:$C$10000,2,1)</f>
        <v>2.080000879120889</v>
      </c>
    </row>
    <row r="2186" spans="1:14">
      <c r="A2186" s="1">
        <v>43340</v>
      </c>
      <c r="B2186">
        <f>IFERROR(VLOOKUP($A2186,'BTC-Web'!$A$2:$H$10000,2,0),"")</f>
        <v>6891.080078</v>
      </c>
      <c r="C2186">
        <f>VLOOKUP(A2186,H_SPBTFDUE!$B$2:$C$5828,2,0)</f>
        <v>48.36</v>
      </c>
      <c r="D2186" s="2">
        <f>D2185*(1-D$1+IF(AND(WEEKDAY($A2186)&lt;&gt;1,WEEKDAY($A2186)&lt;&gt;7),-VLOOKUP($A2186,ETF_OP_Fee!$G$5:$H$14,2,1),0))^($A2186-$A2185)*(1+2*(C2186/C2185-1))+IFERROR(VLOOKUP(A2186,BITXeom!$C$9:$D$100,2,0),0)</f>
        <v>20.644869763769982</v>
      </c>
      <c r="F2186" s="2">
        <f>F2185*(1-F$1+IF(AND(WEEKDAY($A2186)&lt;&gt;1,WEEKDAY($A2186)&lt;&gt;7),-VLOOKUP($A2186,ETF_OP_Fee!$I$5:$J$14,2,1),0))^($A2186-$A2185)*(1+1*(B2186/B2185-1))</f>
        <v>4.616198842750272</v>
      </c>
      <c r="G2186" s="9" t="str">
        <f>IFERROR(VLOOKUP(A2186,'BITO-IV'!$A$1:$J$10000,4,0),"")</f>
        <v/>
      </c>
      <c r="I2186">
        <f>ROW()</f>
        <v>2186</v>
      </c>
      <c r="J2186" t="str">
        <f t="shared" si="47"/>
        <v/>
      </c>
      <c r="K2186" t="str">
        <f t="shared" si="46"/>
        <v/>
      </c>
      <c r="M2186" t="str">
        <f t="shared" si="48"/>
        <v/>
      </c>
      <c r="N2186">
        <f>VLOOKUP(A2186,Tbills!$B$4:$C$10000,2,1)</f>
        <v>2.080000879120889</v>
      </c>
    </row>
    <row r="2187" spans="1:14">
      <c r="A2187" s="1">
        <v>43341</v>
      </c>
      <c r="B2187">
        <f>IFERROR(VLOOKUP($A2187,'BTC-Web'!$A$2:$H$10000,2,0),"")</f>
        <v>7091.7099609999996</v>
      </c>
      <c r="C2187">
        <f>VLOOKUP(A2187,H_SPBTFDUE!$B$2:$C$5828,2,0)</f>
        <v>47.78</v>
      </c>
      <c r="D2187" s="2">
        <f>D2186*(1-D$1+IF(AND(WEEKDAY($A2187)&lt;&gt;1,WEEKDAY($A2187)&lt;&gt;7),-VLOOKUP($A2187,ETF_OP_Fee!$G$5:$H$14,2,1),0))^($A2187-$A2186)*(1+2*(C2187/C2186-1))+IFERROR(VLOOKUP(A2187,BITXeom!$C$9:$D$100,2,0),0)</f>
        <v>20.147264706687871</v>
      </c>
      <c r="F2187" s="2">
        <f>F2186*(1-F$1+IF(AND(WEEKDAY($A2187)&lt;&gt;1,WEEKDAY($A2187)&lt;&gt;7),-VLOOKUP($A2187,ETF_OP_Fee!$I$5:$J$14,2,1),0))^($A2187-$A2186)*(1+1*(B2187/B2186-1))</f>
        <v>4.7504732048283573</v>
      </c>
      <c r="G2187" s="9" t="str">
        <f>IFERROR(VLOOKUP(A2187,'BITO-IV'!$A$1:$J$10000,4,0),"")</f>
        <v/>
      </c>
      <c r="I2187">
        <f>ROW()</f>
        <v>2187</v>
      </c>
      <c r="J2187" t="str">
        <f t="shared" si="47"/>
        <v/>
      </c>
      <c r="K2187" t="str">
        <f t="shared" si="46"/>
        <v/>
      </c>
      <c r="M2187" t="str">
        <f t="shared" si="48"/>
        <v/>
      </c>
      <c r="N2187">
        <f>VLOOKUP(A2187,Tbills!$B$4:$C$10000,2,1)</f>
        <v>2.080000879120889</v>
      </c>
    </row>
    <row r="2188" spans="1:14">
      <c r="A2188" s="1">
        <v>43342</v>
      </c>
      <c r="B2188">
        <f>IFERROR(VLOOKUP($A2188,'BTC-Web'!$A$2:$H$10000,2,0),"")</f>
        <v>7043.7597660000001</v>
      </c>
      <c r="C2188">
        <f>VLOOKUP(A2188,H_SPBTFDUE!$B$2:$C$5828,2,0)</f>
        <v>46.48</v>
      </c>
      <c r="D2188" s="2">
        <f>D2187*(1-D$1+IF(AND(WEEKDAY($A2188)&lt;&gt;1,WEEKDAY($A2188)&lt;&gt;7),-VLOOKUP($A2188,ETF_OP_Fee!$G$5:$H$14,2,1),0))^($A2188-$A2187)*(1+2*(C2188/C2187-1))+IFERROR(VLOOKUP(A2188,BITXeom!$C$9:$D$100,2,0),0)</f>
        <v>19.048659212878182</v>
      </c>
      <c r="F2188" s="2">
        <f>F2187*(1-F$1+IF(AND(WEEKDAY($A2188)&lt;&gt;1,WEEKDAY($A2188)&lt;&gt;7),-VLOOKUP($A2188,ETF_OP_Fee!$I$5:$J$14,2,1),0))^($A2188-$A2187)*(1+1*(B2188/B2187-1))</f>
        <v>4.718230343020835</v>
      </c>
      <c r="G2188" s="9" t="str">
        <f>IFERROR(VLOOKUP(A2188,'BITO-IV'!$A$1:$J$10000,4,0),"")</f>
        <v/>
      </c>
      <c r="I2188">
        <f>ROW()</f>
        <v>2188</v>
      </c>
      <c r="J2188" t="str">
        <f t="shared" si="47"/>
        <v/>
      </c>
      <c r="K2188" t="str">
        <f t="shared" si="46"/>
        <v/>
      </c>
      <c r="M2188" t="str">
        <f t="shared" si="48"/>
        <v/>
      </c>
      <c r="N2188">
        <f>VLOOKUP(A2188,Tbills!$B$4:$C$10000,2,1)</f>
        <v>2.080000879120889</v>
      </c>
    </row>
    <row r="2189" spans="1:14">
      <c r="A2189" s="1">
        <v>43343</v>
      </c>
      <c r="B2189">
        <f>IFERROR(VLOOKUP($A2189,'BTC-Web'!$A$2:$H$10000,2,0),"")</f>
        <v>6973.9702150000003</v>
      </c>
      <c r="C2189">
        <f>VLOOKUP(A2189,H_SPBTFDUE!$B$2:$C$5828,2,0)</f>
        <v>48.12</v>
      </c>
      <c r="D2189" s="2">
        <f>D2188*(1-D$1+IF(AND(WEEKDAY($A2189)&lt;&gt;1,WEEKDAY($A2189)&lt;&gt;7),-VLOOKUP($A2189,ETF_OP_Fee!$G$5:$H$14,2,1),0))^($A2189-$A2188)*(1+2*(C2189/C2188-1))+IFERROR(VLOOKUP(A2189,BITXeom!$C$9:$D$100,2,0),0)</f>
        <v>20.390454349031717</v>
      </c>
      <c r="F2189" s="2">
        <f>F2188*(1-F$1+IF(AND(WEEKDAY($A2189)&lt;&gt;1,WEEKDAY($A2189)&lt;&gt;7),-VLOOKUP($A2189,ETF_OP_Fee!$I$5:$J$14,2,1),0))^($A2189-$A2188)*(1+1*(B2189/B2188-1))</f>
        <v>4.6713605441679897</v>
      </c>
      <c r="G2189" s="9" t="str">
        <f>IFERROR(VLOOKUP(A2189,'BITO-IV'!$A$1:$J$10000,4,0),"")</f>
        <v/>
      </c>
      <c r="I2189">
        <f>ROW()</f>
        <v>2189</v>
      </c>
      <c r="J2189" t="str">
        <f t="shared" si="47"/>
        <v/>
      </c>
      <c r="K2189" t="str">
        <f t="shared" si="46"/>
        <v/>
      </c>
      <c r="M2189" t="str">
        <f t="shared" si="48"/>
        <v/>
      </c>
      <c r="N2189">
        <f>VLOOKUP(A2189,Tbills!$B$4:$C$10000,2,1)</f>
        <v>2.080000879120889</v>
      </c>
    </row>
    <row r="2190" spans="1:14">
      <c r="A2190" s="1">
        <v>43347</v>
      </c>
      <c r="B2190">
        <f>IFERROR(VLOOKUP($A2190,'BTC-Web'!$A$2:$H$10000,2,0),"")</f>
        <v>7263</v>
      </c>
      <c r="C2190">
        <f>VLOOKUP(A2190,H_SPBTFDUE!$B$2:$C$5828,2,0)</f>
        <v>50.21</v>
      </c>
      <c r="D2190" s="2">
        <f>D2189*(1-D$1+IF(AND(WEEKDAY($A2190)&lt;&gt;1,WEEKDAY($A2190)&lt;&gt;7),-VLOOKUP($A2190,ETF_OP_Fee!$G$5:$H$14,2,1),0))^($A2190-$A2189)*(1+2*(C2190/C2189-1))+IFERROR(VLOOKUP(A2190,BITXeom!$C$9:$D$100,2,0),0)</f>
        <v>22.15113211560525</v>
      </c>
      <c r="F2190" s="2">
        <f>F2189*(1-F$1+IF(AND(WEEKDAY($A2190)&lt;&gt;1,WEEKDAY($A2190)&lt;&gt;7),-VLOOKUP($A2190,ETF_OP_Fee!$I$5:$J$14,2,1),0))^($A2190-$A2189)*(1+1*(B2190/B2189-1))</f>
        <v>4.8644543186531859</v>
      </c>
      <c r="G2190" s="9" t="str">
        <f>IFERROR(VLOOKUP(A2190,'BITO-IV'!$A$1:$J$10000,4,0),"")</f>
        <v/>
      </c>
      <c r="I2190">
        <f>ROW()</f>
        <v>2190</v>
      </c>
      <c r="J2190" t="str">
        <f t="shared" si="47"/>
        <v/>
      </c>
      <c r="K2190" t="str">
        <f t="shared" si="46"/>
        <v/>
      </c>
      <c r="M2190" t="str">
        <f t="shared" si="48"/>
        <v/>
      </c>
      <c r="N2190">
        <f>VLOOKUP(A2190,Tbills!$B$4:$C$10000,2,1)</f>
        <v>2.0949982417582227</v>
      </c>
    </row>
    <row r="2191" spans="1:14">
      <c r="A2191" s="1">
        <v>43348</v>
      </c>
      <c r="B2191">
        <f>IFERROR(VLOOKUP($A2191,'BTC-Web'!$A$2:$H$10000,2,0),"")</f>
        <v>7361.4599609999996</v>
      </c>
      <c r="C2191">
        <f>VLOOKUP(A2191,H_SPBTFDUE!$B$2:$C$5828,2,0)</f>
        <v>47.13</v>
      </c>
      <c r="D2191" s="2">
        <f>D2190*(1-D$1+IF(AND(WEEKDAY($A2191)&lt;&gt;1,WEEKDAY($A2191)&lt;&gt;7),-VLOOKUP($A2191,ETF_OP_Fee!$G$5:$H$14,2,1),0))^($A2191-$A2190)*(1+2*(C2191/C2190-1))+IFERROR(VLOOKUP(A2191,BITXeom!$C$9:$D$100,2,0),0)</f>
        <v>19.431210531774688</v>
      </c>
      <c r="F2191" s="2">
        <f>F2190*(1-F$1+IF(AND(WEEKDAY($A2191)&lt;&gt;1,WEEKDAY($A2191)&lt;&gt;7),-VLOOKUP($A2191,ETF_OP_Fee!$I$5:$J$14,2,1),0))^($A2191-$A2190)*(1+1*(B2191/B2190-1))</f>
        <v>4.930270366400797</v>
      </c>
      <c r="G2191" s="9" t="str">
        <f>IFERROR(VLOOKUP(A2191,'BITO-IV'!$A$1:$J$10000,4,0),"")</f>
        <v/>
      </c>
      <c r="I2191">
        <f>ROW()</f>
        <v>2191</v>
      </c>
      <c r="J2191" t="str">
        <f t="shared" si="47"/>
        <v/>
      </c>
      <c r="K2191" t="str">
        <f t="shared" si="46"/>
        <v/>
      </c>
      <c r="M2191" t="str">
        <f t="shared" si="48"/>
        <v/>
      </c>
      <c r="N2191">
        <f>VLOOKUP(A2191,Tbills!$B$4:$C$10000,2,1)</f>
        <v>2.0949982417582227</v>
      </c>
    </row>
    <row r="2192" spans="1:14">
      <c r="A2192" s="1">
        <v>43349</v>
      </c>
      <c r="B2192">
        <f>IFERROR(VLOOKUP($A2192,'BTC-Web'!$A$2:$H$10000,2,0),"")</f>
        <v>6755.1401370000003</v>
      </c>
      <c r="C2192">
        <f>VLOOKUP(A2192,H_SPBTFDUE!$B$2:$C$5828,2,0)</f>
        <v>43.92</v>
      </c>
      <c r="D2192" s="2">
        <f>D2191*(1-D$1+IF(AND(WEEKDAY($A2192)&lt;&gt;1,WEEKDAY($A2192)&lt;&gt;7),-VLOOKUP($A2192,ETF_OP_Fee!$G$5:$H$14,2,1),0))^($A2192-$A2191)*(1+2*(C2192/C2191-1))+IFERROR(VLOOKUP(A2192,BITXeom!$C$9:$D$100,2,0),0)</f>
        <v>16.782310748408356</v>
      </c>
      <c r="F2192" s="2">
        <f>F2191*(1-F$1+IF(AND(WEEKDAY($A2192)&lt;&gt;1,WEEKDAY($A2192)&lt;&gt;7),-VLOOKUP($A2192,ETF_OP_Fee!$I$5:$J$14,2,1),0))^($A2192-$A2191)*(1+1*(B2192/B2191-1))</f>
        <v>4.5240754661398466</v>
      </c>
      <c r="G2192" s="9" t="str">
        <f>IFERROR(VLOOKUP(A2192,'BITO-IV'!$A$1:$J$10000,4,0),"")</f>
        <v/>
      </c>
      <c r="I2192">
        <f>ROW()</f>
        <v>2192</v>
      </c>
      <c r="J2192" t="str">
        <f t="shared" si="47"/>
        <v/>
      </c>
      <c r="K2192" t="str">
        <f t="shared" si="46"/>
        <v/>
      </c>
      <c r="M2192" t="str">
        <f t="shared" si="48"/>
        <v/>
      </c>
      <c r="N2192">
        <f>VLOOKUP(A2192,Tbills!$B$4:$C$10000,2,1)</f>
        <v>2.0949982417582227</v>
      </c>
    </row>
    <row r="2193" spans="1:14">
      <c r="A2193" s="1">
        <v>43350</v>
      </c>
      <c r="B2193">
        <f>IFERROR(VLOOKUP($A2193,'BTC-Web'!$A$2:$H$10000,2,0),"")</f>
        <v>6528.919922</v>
      </c>
      <c r="C2193">
        <f>VLOOKUP(A2193,H_SPBTFDUE!$B$2:$C$5828,2,0)</f>
        <v>43.63</v>
      </c>
      <c r="D2193" s="2">
        <f>D2192*(1-D$1+IF(AND(WEEKDAY($A2193)&lt;&gt;1,WEEKDAY($A2193)&lt;&gt;7),-VLOOKUP($A2193,ETF_OP_Fee!$G$5:$H$14,2,1),0))^($A2193-$A2192)*(1+2*(C2193/C2192-1))+IFERROR(VLOOKUP(A2193,BITXeom!$C$9:$D$100,2,0),0)</f>
        <v>16.558712755290802</v>
      </c>
      <c r="F2193" s="2">
        <f>F2192*(1-F$1+IF(AND(WEEKDAY($A2193)&lt;&gt;1,WEEKDAY($A2193)&lt;&gt;7),-VLOOKUP($A2193,ETF_OP_Fee!$I$5:$J$14,2,1),0))^($A2193-$A2192)*(1+1*(B2193/B2192-1))</f>
        <v>4.3724566864278263</v>
      </c>
      <c r="G2193" s="9" t="str">
        <f>IFERROR(VLOOKUP(A2193,'BITO-IV'!$A$1:$J$10000,4,0),"")</f>
        <v/>
      </c>
      <c r="I2193">
        <f>ROW()</f>
        <v>2193</v>
      </c>
      <c r="J2193" t="str">
        <f t="shared" si="47"/>
        <v/>
      </c>
      <c r="K2193" t="str">
        <f t="shared" si="46"/>
        <v/>
      </c>
      <c r="M2193" t="str">
        <f t="shared" si="48"/>
        <v/>
      </c>
      <c r="N2193">
        <f>VLOOKUP(A2193,Tbills!$B$4:$C$10000,2,1)</f>
        <v>2.0949982417582227</v>
      </c>
    </row>
    <row r="2194" spans="1:14">
      <c r="A2194" s="1">
        <v>43353</v>
      </c>
      <c r="B2194">
        <f>IFERROR(VLOOKUP($A2194,'BTC-Web'!$A$2:$H$10000,2,0),"")</f>
        <v>6301.5698240000002</v>
      </c>
      <c r="C2194">
        <f>VLOOKUP(A2194,H_SPBTFDUE!$B$2:$C$5828,2,0)</f>
        <v>42.78</v>
      </c>
      <c r="D2194" s="2">
        <f>D2193*(1-D$1+IF(AND(WEEKDAY($A2194)&lt;&gt;1,WEEKDAY($A2194)&lt;&gt;7),-VLOOKUP($A2194,ETF_OP_Fee!$G$5:$H$14,2,1),0))^($A2194-$A2193)*(1+2*(C2194/C2193-1))+IFERROR(VLOOKUP(A2194,BITXeom!$C$9:$D$100,2,0),0)</f>
        <v>15.907829863508768</v>
      </c>
      <c r="F2194" s="2">
        <f>F2193*(1-F$1+IF(AND(WEEKDAY($A2194)&lt;&gt;1,WEEKDAY($A2194)&lt;&gt;7),-VLOOKUP($A2194,ETF_OP_Fee!$I$5:$J$14,2,1),0))^($A2194-$A2193)*(1+1*(B2194/B2193-1))</f>
        <v>4.2198694534197152</v>
      </c>
      <c r="G2194" s="9" t="str">
        <f>IFERROR(VLOOKUP(A2194,'BITO-IV'!$A$1:$J$10000,4,0),"")</f>
        <v/>
      </c>
      <c r="I2194">
        <f>ROW()</f>
        <v>2194</v>
      </c>
      <c r="J2194" t="str">
        <f t="shared" si="47"/>
        <v/>
      </c>
      <c r="K2194" t="str">
        <f t="shared" si="46"/>
        <v/>
      </c>
      <c r="M2194" t="str">
        <f t="shared" si="48"/>
        <v/>
      </c>
      <c r="N2194">
        <f>VLOOKUP(A2194,Tbills!$B$4:$C$10000,2,1)</f>
        <v>2.1099995604395576</v>
      </c>
    </row>
    <row r="2195" spans="1:14">
      <c r="A2195" s="1">
        <v>43354</v>
      </c>
      <c r="B2195">
        <f>IFERROR(VLOOKUP($A2195,'BTC-Web'!$A$2:$H$10000,2,0),"")</f>
        <v>6331.8798829999996</v>
      </c>
      <c r="C2195">
        <f>VLOOKUP(A2195,H_SPBTFDUE!$B$2:$C$5828,2,0)</f>
        <v>42.55</v>
      </c>
      <c r="D2195" s="2">
        <f>D2194*(1-D$1+IF(AND(WEEKDAY($A2195)&lt;&gt;1,WEEKDAY($A2195)&lt;&gt;7),-VLOOKUP($A2195,ETF_OP_Fee!$G$5:$H$14,2,1),0))^($A2195-$A2194)*(1+2*(C2195/C2194-1))+IFERROR(VLOOKUP(A2195,BITXeom!$C$9:$D$100,2,0),0)</f>
        <v>15.734902450479026</v>
      </c>
      <c r="F2195" s="2">
        <f>F2194*(1-F$1+IF(AND(WEEKDAY($A2195)&lt;&gt;1,WEEKDAY($A2195)&lt;&gt;7),-VLOOKUP($A2195,ETF_OP_Fee!$I$5:$J$14,2,1),0))^($A2195-$A2194)*(1+1*(B2195/B2194-1))</f>
        <v>4.2400563356161447</v>
      </c>
      <c r="G2195" s="9" t="str">
        <f>IFERROR(VLOOKUP(A2195,'BITO-IV'!$A$1:$J$10000,4,0),"")</f>
        <v/>
      </c>
      <c r="I2195">
        <f>ROW()</f>
        <v>2195</v>
      </c>
      <c r="J2195" t="str">
        <f t="shared" si="47"/>
        <v/>
      </c>
      <c r="K2195" t="str">
        <f t="shared" si="46"/>
        <v/>
      </c>
      <c r="M2195" t="str">
        <f t="shared" si="48"/>
        <v/>
      </c>
      <c r="N2195">
        <f>VLOOKUP(A2195,Tbills!$B$4:$C$10000,2,1)</f>
        <v>2.1099995604395576</v>
      </c>
    </row>
    <row r="2196" spans="1:14">
      <c r="A2196" s="1">
        <v>43355</v>
      </c>
      <c r="B2196">
        <f>IFERROR(VLOOKUP($A2196,'BTC-Web'!$A$2:$H$10000,2,0),"")</f>
        <v>6317.0097660000001</v>
      </c>
      <c r="C2196">
        <f>VLOOKUP(A2196,H_SPBTFDUE!$B$2:$C$5828,2,0)</f>
        <v>42.95</v>
      </c>
      <c r="D2196" s="2">
        <f>D2195*(1-D$1+IF(AND(WEEKDAY($A2196)&lt;&gt;1,WEEKDAY($A2196)&lt;&gt;7),-VLOOKUP($A2196,ETF_OP_Fee!$G$5:$H$14,2,1),0))^($A2196-$A2195)*(1+2*(C2196/C2195-1))+IFERROR(VLOOKUP(A2196,BITXeom!$C$9:$D$100,2,0),0)</f>
        <v>16.028830291479398</v>
      </c>
      <c r="F2196" s="2">
        <f>F2195*(1-F$1+IF(AND(WEEKDAY($A2196)&lt;&gt;1,WEEKDAY($A2196)&lt;&gt;7),-VLOOKUP($A2196,ETF_OP_Fee!$I$5:$J$14,2,1),0))^($A2196-$A2195)*(1+1*(B2196/B2195-1))</f>
        <v>4.229988667687234</v>
      </c>
      <c r="G2196" s="9" t="str">
        <f>IFERROR(VLOOKUP(A2196,'BITO-IV'!$A$1:$J$10000,4,0),"")</f>
        <v/>
      </c>
      <c r="I2196">
        <f>ROW()</f>
        <v>2196</v>
      </c>
      <c r="J2196" t="str">
        <f t="shared" si="47"/>
        <v/>
      </c>
      <c r="K2196" t="str">
        <f t="shared" si="46"/>
        <v/>
      </c>
      <c r="M2196" t="str">
        <f t="shared" si="48"/>
        <v/>
      </c>
      <c r="N2196">
        <f>VLOOKUP(A2196,Tbills!$B$4:$C$10000,2,1)</f>
        <v>2.1099995604395576</v>
      </c>
    </row>
    <row r="2197" spans="1:14">
      <c r="A2197" s="1">
        <v>43356</v>
      </c>
      <c r="B2197">
        <f>IFERROR(VLOOKUP($A2197,'BTC-Web'!$A$2:$H$10000,2,0),"")</f>
        <v>6354.2402339999999</v>
      </c>
      <c r="C2197">
        <f>VLOOKUP(A2197,H_SPBTFDUE!$B$2:$C$5828,2,0)</f>
        <v>43.94</v>
      </c>
      <c r="D2197" s="2">
        <f>D2196*(1-D$1+IF(AND(WEEKDAY($A2197)&lt;&gt;1,WEEKDAY($A2197)&lt;&gt;7),-VLOOKUP($A2197,ETF_OP_Fee!$G$5:$H$14,2,1),0))^($A2197-$A2196)*(1+2*(C2197/C2196-1))+IFERROR(VLOOKUP(A2197,BITXeom!$C$9:$D$100,2,0),0)</f>
        <v>16.765762884277315</v>
      </c>
      <c r="F2197" s="2">
        <f>F2196*(1-F$1+IF(AND(WEEKDAY($A2197)&lt;&gt;1,WEEKDAY($A2197)&lt;&gt;7),-VLOOKUP($A2197,ETF_OP_Fee!$I$5:$J$14,2,1),0))^($A2197-$A2196)*(1+1*(B2197/B2196-1))</f>
        <v>4.2548081455221887</v>
      </c>
      <c r="G2197" s="9" t="str">
        <f>IFERROR(VLOOKUP(A2197,'BITO-IV'!$A$1:$J$10000,4,0),"")</f>
        <v/>
      </c>
      <c r="I2197">
        <f>ROW()</f>
        <v>2197</v>
      </c>
      <c r="J2197" t="str">
        <f t="shared" si="47"/>
        <v/>
      </c>
      <c r="K2197" t="str">
        <f t="shared" si="46"/>
        <v/>
      </c>
      <c r="M2197" t="str">
        <f t="shared" si="48"/>
        <v/>
      </c>
      <c r="N2197">
        <f>VLOOKUP(A2197,Tbills!$B$4:$C$10000,2,1)</f>
        <v>2.1099995604395576</v>
      </c>
    </row>
    <row r="2198" spans="1:14">
      <c r="A2198" s="1">
        <v>43357</v>
      </c>
      <c r="B2198">
        <f>IFERROR(VLOOKUP($A2198,'BTC-Web'!$A$2:$H$10000,2,0),"")</f>
        <v>6515.4101559999999</v>
      </c>
      <c r="C2198">
        <f>VLOOKUP(A2198,H_SPBTFDUE!$B$2:$C$5828,2,0)</f>
        <v>44.57</v>
      </c>
      <c r="D2198" s="2">
        <f>D2197*(1-D$1+IF(AND(WEEKDAY($A2198)&lt;&gt;1,WEEKDAY($A2198)&lt;&gt;7),-VLOOKUP($A2198,ETF_OP_Fee!$G$5:$H$14,2,1),0))^($A2198-$A2197)*(1+2*(C2198/C2197-1))+IFERROR(VLOOKUP(A2198,BITXeom!$C$9:$D$100,2,0),0)</f>
        <v>17.244473548726106</v>
      </c>
      <c r="F2198" s="2">
        <f>F2197*(1-F$1+IF(AND(WEEKDAY($A2198)&lt;&gt;1,WEEKDAY($A2198)&lt;&gt;7),-VLOOKUP($A2198,ETF_OP_Fee!$I$5:$J$14,2,1),0))^($A2198-$A2197)*(1+1*(B2198/B2197-1))</f>
        <v>4.3626142002014197</v>
      </c>
      <c r="G2198" s="9" t="str">
        <f>IFERROR(VLOOKUP(A2198,'BITO-IV'!$A$1:$J$10000,4,0),"")</f>
        <v/>
      </c>
      <c r="I2198">
        <f>ROW()</f>
        <v>2198</v>
      </c>
      <c r="J2198" t="str">
        <f t="shared" si="47"/>
        <v/>
      </c>
      <c r="K2198" t="str">
        <f t="shared" si="46"/>
        <v/>
      </c>
      <c r="M2198" t="str">
        <f t="shared" si="48"/>
        <v/>
      </c>
      <c r="N2198">
        <f>VLOOKUP(A2198,Tbills!$B$4:$C$10000,2,1)</f>
        <v>2.1099995604395576</v>
      </c>
    </row>
    <row r="2199" spans="1:14">
      <c r="A2199" s="1">
        <v>43360</v>
      </c>
      <c r="B2199">
        <f>IFERROR(VLOOKUP($A2199,'BTC-Web'!$A$2:$H$10000,2,0),"")</f>
        <v>6514.0600590000004</v>
      </c>
      <c r="C2199">
        <f>VLOOKUP(A2199,H_SPBTFDUE!$B$2:$C$5828,2,0)</f>
        <v>42.56</v>
      </c>
      <c r="D2199" s="2">
        <f>D2198*(1-D$1+IF(AND(WEEKDAY($A2199)&lt;&gt;1,WEEKDAY($A2199)&lt;&gt;7),-VLOOKUP($A2199,ETF_OP_Fee!$G$5:$H$14,2,1),0))^($A2199-$A2198)*(1+2*(C2199/C2198-1))+IFERROR(VLOOKUP(A2199,BITXeom!$C$9:$D$100,2,0),0)</f>
        <v>15.68349610908033</v>
      </c>
      <c r="F2199" s="2">
        <f>F2198*(1-F$1+IF(AND(WEEKDAY($A2199)&lt;&gt;1,WEEKDAY($A2199)&lt;&gt;7),-VLOOKUP($A2199,ETF_OP_Fee!$I$5:$J$14,2,1),0))^($A2199-$A2198)*(1+1*(B2199/B2198-1))</f>
        <v>4.3613696338639443</v>
      </c>
      <c r="G2199" s="9" t="str">
        <f>IFERROR(VLOOKUP(A2199,'BITO-IV'!$A$1:$J$10000,4,0),"")</f>
        <v/>
      </c>
      <c r="I2199">
        <f>ROW()</f>
        <v>2199</v>
      </c>
      <c r="J2199" t="str">
        <f t="shared" si="47"/>
        <v/>
      </c>
      <c r="K2199" t="str">
        <f t="shared" si="46"/>
        <v/>
      </c>
      <c r="M2199" t="str">
        <f t="shared" si="48"/>
        <v/>
      </c>
      <c r="N2199">
        <f>VLOOKUP(A2199,Tbills!$B$4:$C$10000,2,1)</f>
        <v>2.1250008791208934</v>
      </c>
    </row>
    <row r="2200" spans="1:14">
      <c r="A2200" s="1">
        <v>43361</v>
      </c>
      <c r="B2200">
        <f>IFERROR(VLOOKUP($A2200,'BTC-Web'!$A$2:$H$10000,2,0),"")</f>
        <v>6280.9101559999999</v>
      </c>
      <c r="C2200">
        <f>VLOOKUP(A2200,H_SPBTFDUE!$B$2:$C$5828,2,0)</f>
        <v>42.86</v>
      </c>
      <c r="D2200" s="2">
        <f>D2199*(1-D$1+IF(AND(WEEKDAY($A2200)&lt;&gt;1,WEEKDAY($A2200)&lt;&gt;7),-VLOOKUP($A2200,ETF_OP_Fee!$G$5:$H$14,2,1),0))^($A2200-$A2199)*(1+2*(C2200/C2199-1))+IFERROR(VLOOKUP(A2200,BITXeom!$C$9:$D$100,2,0),0)</f>
        <v>15.902702548420352</v>
      </c>
      <c r="F2200" s="2">
        <f>F2199*(1-F$1+IF(AND(WEEKDAY($A2200)&lt;&gt;1,WEEKDAY($A2200)&lt;&gt;7),-VLOOKUP($A2200,ETF_OP_Fee!$I$5:$J$14,2,1),0))^($A2200-$A2199)*(1+1*(B2200/B2199-1))</f>
        <v>4.2051589333160653</v>
      </c>
      <c r="G2200" s="9" t="str">
        <f>IFERROR(VLOOKUP(A2200,'BITO-IV'!$A$1:$J$10000,4,0),"")</f>
        <v/>
      </c>
      <c r="I2200">
        <f>ROW()</f>
        <v>2200</v>
      </c>
      <c r="J2200" t="str">
        <f t="shared" si="47"/>
        <v/>
      </c>
      <c r="K2200" t="str">
        <f t="shared" si="46"/>
        <v/>
      </c>
      <c r="M2200" t="str">
        <f t="shared" si="48"/>
        <v/>
      </c>
      <c r="N2200">
        <f>VLOOKUP(A2200,Tbills!$B$4:$C$10000,2,1)</f>
        <v>2.1250008791208934</v>
      </c>
    </row>
    <row r="2201" spans="1:14">
      <c r="A2201" s="1">
        <v>43362</v>
      </c>
      <c r="B2201">
        <f>IFERROR(VLOOKUP($A2201,'BTC-Web'!$A$2:$H$10000,2,0),"")</f>
        <v>6371.8500979999999</v>
      </c>
      <c r="C2201">
        <f>VLOOKUP(A2201,H_SPBTFDUE!$B$2:$C$5828,2,0)</f>
        <v>43.55</v>
      </c>
      <c r="D2201" s="2">
        <f>D2200*(1-D$1+IF(AND(WEEKDAY($A2201)&lt;&gt;1,WEEKDAY($A2201)&lt;&gt;7),-VLOOKUP($A2201,ETF_OP_Fee!$G$5:$H$14,2,1),0))^($A2201-$A2200)*(1+2*(C2201/C2200-1))+IFERROR(VLOOKUP(A2201,BITXeom!$C$9:$D$100,2,0),0)</f>
        <v>16.412779158264897</v>
      </c>
      <c r="F2201" s="2">
        <f>F2200*(1-F$1+IF(AND(WEEKDAY($A2201)&lt;&gt;1,WEEKDAY($A2201)&lt;&gt;7),-VLOOKUP($A2201,ETF_OP_Fee!$I$5:$J$14,2,1),0))^($A2201-$A2200)*(1+1*(B2201/B2200-1))</f>
        <v>4.2659334875151425</v>
      </c>
      <c r="G2201" s="9" t="str">
        <f>IFERROR(VLOOKUP(A2201,'BITO-IV'!$A$1:$J$10000,4,0),"")</f>
        <v/>
      </c>
      <c r="I2201">
        <f>ROW()</f>
        <v>2201</v>
      </c>
      <c r="J2201" t="str">
        <f t="shared" si="47"/>
        <v/>
      </c>
      <c r="K2201" t="str">
        <f t="shared" si="46"/>
        <v/>
      </c>
      <c r="M2201" t="str">
        <f t="shared" si="48"/>
        <v/>
      </c>
      <c r="N2201">
        <f>VLOOKUP(A2201,Tbills!$B$4:$C$10000,2,1)</f>
        <v>2.1250008791208934</v>
      </c>
    </row>
    <row r="2202" spans="1:14">
      <c r="A2202" s="1">
        <v>43363</v>
      </c>
      <c r="B2202">
        <f>IFERROR(VLOOKUP($A2202,'BTC-Web'!$A$2:$H$10000,2,0),"")</f>
        <v>6398.8500979999999</v>
      </c>
      <c r="C2202">
        <f>VLOOKUP(A2202,H_SPBTFDUE!$B$2:$C$5828,2,0)</f>
        <v>43.69</v>
      </c>
      <c r="D2202" s="2">
        <f>D2201*(1-D$1+IF(AND(WEEKDAY($A2202)&lt;&gt;1,WEEKDAY($A2202)&lt;&gt;7),-VLOOKUP($A2202,ETF_OP_Fee!$G$5:$H$14,2,1),0))^($A2202-$A2201)*(1+2*(C2202/C2201-1))+IFERROR(VLOOKUP(A2202,BITXeom!$C$9:$D$100,2,0),0)</f>
        <v>16.516334721429114</v>
      </c>
      <c r="F2202" s="2">
        <f>F2201*(1-F$1+IF(AND(WEEKDAY($A2202)&lt;&gt;1,WEEKDAY($A2202)&lt;&gt;7),-VLOOKUP($A2202,ETF_OP_Fee!$I$5:$J$14,2,1),0))^($A2202-$A2201)*(1+1*(B2202/B2201-1))</f>
        <v>4.2838984004910703</v>
      </c>
      <c r="G2202" s="9" t="str">
        <f>IFERROR(VLOOKUP(A2202,'BITO-IV'!$A$1:$J$10000,4,0),"")</f>
        <v/>
      </c>
      <c r="I2202">
        <f>ROW()</f>
        <v>2202</v>
      </c>
      <c r="J2202" t="str">
        <f t="shared" si="47"/>
        <v/>
      </c>
      <c r="K2202" t="str">
        <f t="shared" si="46"/>
        <v/>
      </c>
      <c r="M2202" t="str">
        <f t="shared" si="48"/>
        <v/>
      </c>
      <c r="N2202">
        <f>VLOOKUP(A2202,Tbills!$B$4:$C$10000,2,1)</f>
        <v>2.1250008791208934</v>
      </c>
    </row>
    <row r="2203" spans="1:14">
      <c r="A2203" s="1">
        <v>43364</v>
      </c>
      <c r="B2203">
        <f>IFERROR(VLOOKUP($A2203,'BTC-Web'!$A$2:$H$10000,2,0),"")</f>
        <v>6513.8701170000004</v>
      </c>
      <c r="C2203">
        <f>VLOOKUP(A2203,H_SPBTFDUE!$B$2:$C$5828,2,0)</f>
        <v>46.02</v>
      </c>
      <c r="D2203" s="2">
        <f>D2202*(1-D$1+IF(AND(WEEKDAY($A2203)&lt;&gt;1,WEEKDAY($A2203)&lt;&gt;7),-VLOOKUP($A2203,ETF_OP_Fee!$G$5:$H$14,2,1),0))^($A2203-$A2202)*(1+2*(C2203/C2202-1))+IFERROR(VLOOKUP(A2203,BITXeom!$C$9:$D$100,2,0),0)</f>
        <v>18.275797948309929</v>
      </c>
      <c r="F2203" s="2">
        <f>F2202*(1-F$1+IF(AND(WEEKDAY($A2203)&lt;&gt;1,WEEKDAY($A2203)&lt;&gt;7),-VLOOKUP($A2203,ETF_OP_Fee!$I$5:$J$14,2,1),0))^($A2203-$A2202)*(1+1*(B2203/B2202-1))</f>
        <v>4.3607884322416597</v>
      </c>
      <c r="G2203" s="9" t="str">
        <f>IFERROR(VLOOKUP(A2203,'BITO-IV'!$A$1:$J$10000,4,0),"")</f>
        <v/>
      </c>
      <c r="I2203">
        <f>ROW()</f>
        <v>2203</v>
      </c>
      <c r="J2203" t="str">
        <f t="shared" si="47"/>
        <v/>
      </c>
      <c r="K2203" t="str">
        <f t="shared" si="46"/>
        <v/>
      </c>
      <c r="M2203" t="str">
        <f t="shared" si="48"/>
        <v/>
      </c>
      <c r="N2203">
        <f>VLOOKUP(A2203,Tbills!$B$4:$C$10000,2,1)</f>
        <v>2.1250008791208934</v>
      </c>
    </row>
    <row r="2204" spans="1:14">
      <c r="A2204" s="1">
        <v>43367</v>
      </c>
      <c r="B2204">
        <f>IFERROR(VLOOKUP($A2204,'BTC-Web'!$A$2:$H$10000,2,0),"")</f>
        <v>6704.7700199999999</v>
      </c>
      <c r="C2204">
        <f>VLOOKUP(A2204,H_SPBTFDUE!$B$2:$C$5828,2,0)</f>
        <v>45.16</v>
      </c>
      <c r="D2204" s="2">
        <f>D2203*(1-D$1+IF(AND(WEEKDAY($A2204)&lt;&gt;1,WEEKDAY($A2204)&lt;&gt;7),-VLOOKUP($A2204,ETF_OP_Fee!$G$5:$H$14,2,1),0))^($A2204-$A2203)*(1+2*(C2204/C2203-1))+IFERROR(VLOOKUP(A2204,BITXeom!$C$9:$D$100,2,0),0)</f>
        <v>17.58644975008864</v>
      </c>
      <c r="F2204" s="2">
        <f>F2203*(1-F$1+IF(AND(WEEKDAY($A2204)&lt;&gt;1,WEEKDAY($A2204)&lt;&gt;7),-VLOOKUP($A2204,ETF_OP_Fee!$I$5:$J$14,2,1),0))^($A2204-$A2203)*(1+1*(B2204/B2203-1))</f>
        <v>4.4882381909226874</v>
      </c>
      <c r="G2204" s="9" t="str">
        <f>IFERROR(VLOOKUP(A2204,'BITO-IV'!$A$1:$J$10000,4,0),"")</f>
        <v/>
      </c>
      <c r="I2204">
        <f>ROW()</f>
        <v>2204</v>
      </c>
      <c r="J2204" t="str">
        <f t="shared" si="47"/>
        <v/>
      </c>
      <c r="K2204" t="str">
        <f t="shared" si="46"/>
        <v/>
      </c>
      <c r="M2204" t="str">
        <f t="shared" si="48"/>
        <v/>
      </c>
      <c r="N2204">
        <f>VLOOKUP(A2204,Tbills!$B$4:$C$10000,2,1)</f>
        <v>2.1800017582417683</v>
      </c>
    </row>
    <row r="2205" spans="1:14">
      <c r="A2205" s="1">
        <v>43368</v>
      </c>
      <c r="B2205">
        <f>IFERROR(VLOOKUP($A2205,'BTC-Web'!$A$2:$H$10000,2,0),"")</f>
        <v>6603.6401370000003</v>
      </c>
      <c r="C2205">
        <f>VLOOKUP(A2205,H_SPBTFDUE!$B$2:$C$5828,2,0)</f>
        <v>43.38</v>
      </c>
      <c r="D2205" s="2">
        <f>D2204*(1-D$1+IF(AND(WEEKDAY($A2205)&lt;&gt;1,WEEKDAY($A2205)&lt;&gt;7),-VLOOKUP($A2205,ETF_OP_Fee!$G$5:$H$14,2,1),0))^($A2205-$A2204)*(1+2*(C2205/C2204-1))+IFERROR(VLOOKUP(A2205,BITXeom!$C$9:$D$100,2,0),0)</f>
        <v>16.198164733360727</v>
      </c>
      <c r="F2205" s="2">
        <f>F2204*(1-F$1+IF(AND(WEEKDAY($A2205)&lt;&gt;1,WEEKDAY($A2205)&lt;&gt;7),-VLOOKUP($A2205,ETF_OP_Fee!$I$5:$J$14,2,1),0))^($A2205-$A2204)*(1+1*(B2205/B2204-1))</f>
        <v>4.4204258095518485</v>
      </c>
      <c r="G2205" s="9" t="str">
        <f>IFERROR(VLOOKUP(A2205,'BITO-IV'!$A$1:$J$10000,4,0),"")</f>
        <v/>
      </c>
      <c r="I2205">
        <f>ROW()</f>
        <v>2205</v>
      </c>
      <c r="J2205" t="str">
        <f t="shared" si="47"/>
        <v/>
      </c>
      <c r="K2205" t="str">
        <f t="shared" si="46"/>
        <v/>
      </c>
      <c r="M2205" t="str">
        <f t="shared" si="48"/>
        <v/>
      </c>
      <c r="N2205">
        <f>VLOOKUP(A2205,Tbills!$B$4:$C$10000,2,1)</f>
        <v>2.1800017582417683</v>
      </c>
    </row>
    <row r="2206" spans="1:14">
      <c r="A2206" s="1">
        <v>43369</v>
      </c>
      <c r="B2206">
        <f>IFERROR(VLOOKUP($A2206,'BTC-Web'!$A$2:$H$10000,2,0),"")</f>
        <v>6452.7900390000004</v>
      </c>
      <c r="C2206">
        <f>VLOOKUP(A2206,H_SPBTFDUE!$B$2:$C$5828,2,0)</f>
        <v>44.24</v>
      </c>
      <c r="D2206" s="2">
        <f>D2205*(1-D$1+IF(AND(WEEKDAY($A2206)&lt;&gt;1,WEEKDAY($A2206)&lt;&gt;7),-VLOOKUP($A2206,ETF_OP_Fee!$G$5:$H$14,2,1),0))^($A2206-$A2205)*(1+2*(C2206/C2205-1))+IFERROR(VLOOKUP(A2206,BITXeom!$C$9:$D$100,2,0),0)</f>
        <v>16.838408608773403</v>
      </c>
      <c r="F2206" s="2">
        <f>F2205*(1-F$1+IF(AND(WEEKDAY($A2206)&lt;&gt;1,WEEKDAY($A2206)&lt;&gt;7),-VLOOKUP($A2206,ETF_OP_Fee!$I$5:$J$14,2,1),0))^($A2206-$A2205)*(1+1*(B2206/B2205-1))</f>
        <v>4.3193354926546048</v>
      </c>
      <c r="G2206" s="9" t="str">
        <f>IFERROR(VLOOKUP(A2206,'BITO-IV'!$A$1:$J$10000,4,0),"")</f>
        <v/>
      </c>
      <c r="I2206">
        <f>ROW()</f>
        <v>2206</v>
      </c>
      <c r="J2206" t="str">
        <f t="shared" si="47"/>
        <v/>
      </c>
      <c r="K2206" t="str">
        <f t="shared" si="46"/>
        <v/>
      </c>
      <c r="M2206" t="str">
        <f t="shared" si="48"/>
        <v/>
      </c>
      <c r="N2206">
        <f>VLOOKUP(A2206,Tbills!$B$4:$C$10000,2,1)</f>
        <v>2.1800017582417683</v>
      </c>
    </row>
    <row r="2207" spans="1:14">
      <c r="A2207" s="1">
        <v>43370</v>
      </c>
      <c r="B2207">
        <f>IFERROR(VLOOKUP($A2207,'BTC-Web'!$A$2:$H$10000,2,0),"")</f>
        <v>6495.2900390000004</v>
      </c>
      <c r="C2207">
        <f>VLOOKUP(A2207,H_SPBTFDUE!$B$2:$C$5828,2,0)</f>
        <v>45.4</v>
      </c>
      <c r="D2207" s="2">
        <f>D2206*(1-D$1+IF(AND(WEEKDAY($A2207)&lt;&gt;1,WEEKDAY($A2207)&lt;&gt;7),-VLOOKUP($A2207,ETF_OP_Fee!$G$5:$H$14,2,1),0))^($A2207-$A2206)*(1+2*(C2207/C2206-1))+IFERROR(VLOOKUP(A2207,BITXeom!$C$9:$D$100,2,0),0)</f>
        <v>17.719323454982707</v>
      </c>
      <c r="F2207" s="2">
        <f>F2206*(1-F$1+IF(AND(WEEKDAY($A2207)&lt;&gt;1,WEEKDAY($A2207)&lt;&gt;7),-VLOOKUP($A2207,ETF_OP_Fee!$I$5:$J$14,2,1),0))^($A2207-$A2206)*(1+1*(B2207/B2206-1))</f>
        <v>4.3476707631246754</v>
      </c>
      <c r="G2207" s="9" t="str">
        <f>IFERROR(VLOOKUP(A2207,'BITO-IV'!$A$1:$J$10000,4,0),"")</f>
        <v/>
      </c>
      <c r="I2207">
        <f>ROW()</f>
        <v>2207</v>
      </c>
      <c r="J2207" t="str">
        <f t="shared" si="47"/>
        <v/>
      </c>
      <c r="K2207" t="str">
        <f t="shared" si="46"/>
        <v/>
      </c>
      <c r="M2207" t="str">
        <f t="shared" si="48"/>
        <v/>
      </c>
      <c r="N2207">
        <f>VLOOKUP(A2207,Tbills!$B$4:$C$10000,2,1)</f>
        <v>2.1800017582417683</v>
      </c>
    </row>
    <row r="2208" spans="1:14">
      <c r="A2208" s="1">
        <v>43371</v>
      </c>
      <c r="B2208">
        <f>IFERROR(VLOOKUP($A2208,'BTC-Web'!$A$2:$H$10000,2,0),"")</f>
        <v>6678.75</v>
      </c>
      <c r="C2208">
        <f>VLOOKUP(A2208,H_SPBTFDUE!$B$2:$C$5828,2,0)</f>
        <v>45.57</v>
      </c>
      <c r="D2208" s="2">
        <f>D2207*(1-D$1+IF(AND(WEEKDAY($A2208)&lt;&gt;1,WEEKDAY($A2208)&lt;&gt;7),-VLOOKUP($A2208,ETF_OP_Fee!$G$5:$H$14,2,1),0))^($A2208-$A2207)*(1+2*(C2208/C2207-1))+IFERROR(VLOOKUP(A2208,BITXeom!$C$9:$D$100,2,0),0)</f>
        <v>17.849895664268701</v>
      </c>
      <c r="F2208" s="2">
        <f>F2207*(1-F$1+IF(AND(WEEKDAY($A2208)&lt;&gt;1,WEEKDAY($A2208)&lt;&gt;7),-VLOOKUP($A2208,ETF_OP_Fee!$I$5:$J$14,2,1),0))^($A2208-$A2207)*(1+1*(B2208/B2207-1))</f>
        <v>4.4703546996641927</v>
      </c>
      <c r="G2208" s="9" t="str">
        <f>IFERROR(VLOOKUP(A2208,'BITO-IV'!$A$1:$J$10000,4,0),"")</f>
        <v/>
      </c>
      <c r="I2208">
        <f>ROW()</f>
        <v>2208</v>
      </c>
      <c r="J2208" t="str">
        <f t="shared" si="47"/>
        <v/>
      </c>
      <c r="K2208" t="str">
        <f t="shared" si="46"/>
        <v/>
      </c>
      <c r="M2208" t="str">
        <f t="shared" si="48"/>
        <v/>
      </c>
      <c r="N2208">
        <f>VLOOKUP(A2208,Tbills!$B$4:$C$10000,2,1)</f>
        <v>2.1800017582417683</v>
      </c>
    </row>
    <row r="2209" spans="1:14">
      <c r="A2209" s="1">
        <v>43374</v>
      </c>
      <c r="B2209">
        <f>IFERROR(VLOOKUP($A2209,'BTC-Web'!$A$2:$H$10000,2,0),"")</f>
        <v>6619.8500979999999</v>
      </c>
      <c r="C2209">
        <f>VLOOKUP(A2209,H_SPBTFDUE!$B$2:$C$5828,2,0)</f>
        <v>44.68</v>
      </c>
      <c r="D2209" s="2">
        <f>D2208*(1-D$1+IF(AND(WEEKDAY($A2209)&lt;&gt;1,WEEKDAY($A2209)&lt;&gt;7),-VLOOKUP($A2209,ETF_OP_Fee!$G$5:$H$14,2,1),0))^($A2209-$A2208)*(1+2*(C2209/C2208-1))+IFERROR(VLOOKUP(A2209,BITXeom!$C$9:$D$100,2,0),0)</f>
        <v>17.146532782456852</v>
      </c>
      <c r="F2209" s="2">
        <f>F2208*(1-F$1+IF(AND(WEEKDAY($A2209)&lt;&gt;1,WEEKDAY($A2209)&lt;&gt;7),-VLOOKUP($A2209,ETF_OP_Fee!$I$5:$J$14,2,1),0))^($A2209-$A2208)*(1+1*(B2209/B2208-1))</f>
        <v>4.4305846699481233</v>
      </c>
      <c r="G2209" s="9" t="str">
        <f>IFERROR(VLOOKUP(A2209,'BITO-IV'!$A$1:$J$10000,4,0),"")</f>
        <v/>
      </c>
      <c r="I2209">
        <f>ROW()</f>
        <v>2209</v>
      </c>
      <c r="J2209" t="str">
        <f t="shared" si="47"/>
        <v/>
      </c>
      <c r="K2209" t="str">
        <f t="shared" si="46"/>
        <v/>
      </c>
      <c r="M2209" t="str">
        <f t="shared" si="48"/>
        <v/>
      </c>
      <c r="N2209">
        <f>VLOOKUP(A2209,Tbills!$B$4:$C$10000,2,1)</f>
        <v>2.1750013186813049</v>
      </c>
    </row>
    <row r="2210" spans="1:14">
      <c r="A2210" s="1">
        <v>43375</v>
      </c>
      <c r="B2210">
        <f>IFERROR(VLOOKUP($A2210,'BTC-Web'!$A$2:$H$10000,2,0),"")</f>
        <v>6593.2402339999999</v>
      </c>
      <c r="C2210">
        <f>VLOOKUP(A2210,H_SPBTFDUE!$B$2:$C$5828,2,0)</f>
        <v>44.48</v>
      </c>
      <c r="D2210" s="2">
        <f>D2209*(1-D$1+IF(AND(WEEKDAY($A2210)&lt;&gt;1,WEEKDAY($A2210)&lt;&gt;7),-VLOOKUP($A2210,ETF_OP_Fee!$G$5:$H$14,2,1),0))^($A2210-$A2209)*(1+2*(C2210/C2209-1))+IFERROR(VLOOKUP(A2210,BITXeom!$C$9:$D$100,2,0),0)</f>
        <v>16.991002368631069</v>
      </c>
      <c r="F2210" s="2">
        <f>F2209*(1-F$1+IF(AND(WEEKDAY($A2210)&lt;&gt;1,WEEKDAY($A2210)&lt;&gt;7),-VLOOKUP($A2210,ETF_OP_Fee!$I$5:$J$14,2,1),0))^($A2210-$A2209)*(1+1*(B2210/B2209-1))</f>
        <v>4.4126601605235534</v>
      </c>
      <c r="G2210" s="9" t="str">
        <f>IFERROR(VLOOKUP(A2210,'BITO-IV'!$A$1:$J$10000,4,0),"")</f>
        <v/>
      </c>
      <c r="I2210">
        <f>ROW()</f>
        <v>2210</v>
      </c>
      <c r="J2210" t="str">
        <f t="shared" si="47"/>
        <v/>
      </c>
      <c r="K2210" t="str">
        <f t="shared" si="46"/>
        <v/>
      </c>
      <c r="M2210" t="str">
        <f t="shared" si="48"/>
        <v/>
      </c>
      <c r="N2210">
        <f>VLOOKUP(A2210,Tbills!$B$4:$C$10000,2,1)</f>
        <v>2.1750013186813049</v>
      </c>
    </row>
    <row r="2211" spans="1:14">
      <c r="A2211" s="1">
        <v>43376</v>
      </c>
      <c r="B2211">
        <f>IFERROR(VLOOKUP($A2211,'BTC-Web'!$A$2:$H$10000,2,0),"")</f>
        <v>6553.8598629999997</v>
      </c>
      <c r="C2211">
        <f>VLOOKUP(A2211,H_SPBTFDUE!$B$2:$C$5828,2,0)</f>
        <v>43.9</v>
      </c>
      <c r="D2211" s="2">
        <f>D2210*(1-D$1+IF(AND(WEEKDAY($A2211)&lt;&gt;1,WEEKDAY($A2211)&lt;&gt;7),-VLOOKUP($A2211,ETF_OP_Fee!$G$5:$H$14,2,1),0))^($A2211-$A2210)*(1+2*(C2211/C2210-1))+IFERROR(VLOOKUP(A2211,BITXeom!$C$9:$D$100,2,0),0)</f>
        <v>16.545919549351858</v>
      </c>
      <c r="F2211" s="2">
        <f>F2210*(1-F$1+IF(AND(WEEKDAY($A2211)&lt;&gt;1,WEEKDAY($A2211)&lt;&gt;7),-VLOOKUP($A2211,ETF_OP_Fee!$I$5:$J$14,2,1),0))^($A2211-$A2210)*(1+1*(B2211/B2210-1))</f>
        <v>4.3861898819934142</v>
      </c>
      <c r="G2211" s="9" t="str">
        <f>IFERROR(VLOOKUP(A2211,'BITO-IV'!$A$1:$J$10000,4,0),"")</f>
        <v/>
      </c>
      <c r="I2211">
        <f>ROW()</f>
        <v>2211</v>
      </c>
      <c r="J2211" t="str">
        <f t="shared" si="47"/>
        <v/>
      </c>
      <c r="K2211" t="str">
        <f t="shared" si="46"/>
        <v/>
      </c>
      <c r="M2211" t="str">
        <f t="shared" si="48"/>
        <v/>
      </c>
      <c r="N2211">
        <f>VLOOKUP(A2211,Tbills!$B$4:$C$10000,2,1)</f>
        <v>2.1750013186813049</v>
      </c>
    </row>
    <row r="2212" spans="1:14">
      <c r="A2212" s="1">
        <v>43377</v>
      </c>
      <c r="B2212">
        <f>IFERROR(VLOOKUP($A2212,'BTC-Web'!$A$2:$H$10000,2,0),"")</f>
        <v>6497.9101559999999</v>
      </c>
      <c r="C2212">
        <f>VLOOKUP(A2212,H_SPBTFDUE!$B$2:$C$5828,2,0)</f>
        <v>44.79</v>
      </c>
      <c r="D2212" s="2">
        <f>D2211*(1-D$1+IF(AND(WEEKDAY($A2212)&lt;&gt;1,WEEKDAY($A2212)&lt;&gt;7),-VLOOKUP($A2212,ETF_OP_Fee!$G$5:$H$14,2,1),0))^($A2212-$A2211)*(1+2*(C2212/C2211-1))+IFERROR(VLOOKUP(A2212,BITXeom!$C$9:$D$100,2,0),0)</f>
        <v>17.214750071110263</v>
      </c>
      <c r="F2212" s="2">
        <f>F2211*(1-F$1+IF(AND(WEEKDAY($A2212)&lt;&gt;1,WEEKDAY($A2212)&lt;&gt;7),-VLOOKUP($A2212,ETF_OP_Fee!$I$5:$J$14,2,1),0))^($A2212-$A2211)*(1+1*(B2212/B2211-1))</f>
        <v>4.3486321904188676</v>
      </c>
      <c r="G2212" s="9" t="str">
        <f>IFERROR(VLOOKUP(A2212,'BITO-IV'!$A$1:$J$10000,4,0),"")</f>
        <v/>
      </c>
      <c r="I2212">
        <f>ROW()</f>
        <v>2212</v>
      </c>
      <c r="J2212" t="str">
        <f t="shared" si="47"/>
        <v/>
      </c>
      <c r="K2212" t="str">
        <f t="shared" si="46"/>
        <v/>
      </c>
      <c r="M2212" t="str">
        <f t="shared" si="48"/>
        <v/>
      </c>
      <c r="N2212">
        <f>VLOOKUP(A2212,Tbills!$B$4:$C$10000,2,1)</f>
        <v>2.1750013186813049</v>
      </c>
    </row>
    <row r="2213" spans="1:14">
      <c r="A2213" s="1">
        <v>43378</v>
      </c>
      <c r="B2213">
        <f>IFERROR(VLOOKUP($A2213,'BTC-Web'!$A$2:$H$10000,2,0),"")</f>
        <v>6574.1499020000001</v>
      </c>
      <c r="C2213">
        <f>VLOOKUP(A2213,H_SPBTFDUE!$B$2:$C$5828,2,0)</f>
        <v>44.63</v>
      </c>
      <c r="D2213" s="2">
        <f>D2212*(1-D$1+IF(AND(WEEKDAY($A2213)&lt;&gt;1,WEEKDAY($A2213)&lt;&gt;7),-VLOOKUP($A2213,ETF_OP_Fee!$G$5:$H$14,2,1),0))^($A2213-$A2212)*(1+2*(C2213/C2212-1))+IFERROR(VLOOKUP(A2213,BITXeom!$C$9:$D$100,2,0),0)</f>
        <v>17.089723154295601</v>
      </c>
      <c r="F2213" s="2">
        <f>F2212*(1-F$1+IF(AND(WEEKDAY($A2213)&lt;&gt;1,WEEKDAY($A2213)&lt;&gt;7),-VLOOKUP($A2213,ETF_OP_Fee!$I$5:$J$14,2,1),0))^($A2213-$A2212)*(1+1*(B2213/B2212-1))</f>
        <v>4.3995400238450024</v>
      </c>
      <c r="G2213" s="9" t="str">
        <f>IFERROR(VLOOKUP(A2213,'BITO-IV'!$A$1:$J$10000,4,0),"")</f>
        <v/>
      </c>
      <c r="I2213">
        <f>ROW()</f>
        <v>2213</v>
      </c>
      <c r="J2213" t="str">
        <f t="shared" si="47"/>
        <v/>
      </c>
      <c r="K2213" t="str">
        <f t="shared" si="46"/>
        <v/>
      </c>
      <c r="M2213" t="str">
        <f t="shared" si="48"/>
        <v/>
      </c>
      <c r="N2213">
        <f>VLOOKUP(A2213,Tbills!$B$4:$C$10000,2,1)</f>
        <v>2.1750013186813049</v>
      </c>
    </row>
    <row r="2214" spans="1:14">
      <c r="A2214" s="1">
        <v>43381</v>
      </c>
      <c r="B2214">
        <f>IFERROR(VLOOKUP($A2214,'BTC-Web'!$A$2:$H$10000,2,0),"")</f>
        <v>6600.1899409999996</v>
      </c>
      <c r="C2214">
        <f>VLOOKUP(A2214,H_SPBTFDUE!$B$2:$C$5828,2,0)</f>
        <v>45.29</v>
      </c>
      <c r="D2214" s="2">
        <f>D2213*(1-D$1+IF(AND(WEEKDAY($A2214)&lt;&gt;1,WEEKDAY($A2214)&lt;&gt;7),-VLOOKUP($A2214,ETF_OP_Fee!$G$5:$H$14,2,1),0))^($A2214-$A2213)*(1+2*(C2214/C2213-1))+IFERROR(VLOOKUP(A2214,BITXeom!$C$9:$D$100,2,0),0)</f>
        <v>17.588887530536528</v>
      </c>
      <c r="F2214" s="2">
        <f>F2213*(1-F$1+IF(AND(WEEKDAY($A2214)&lt;&gt;1,WEEKDAY($A2214)&lt;&gt;7),-VLOOKUP($A2214,ETF_OP_Fee!$I$5:$J$14,2,1),0))^($A2214-$A2213)*(1+1*(B2214/B2213-1))</f>
        <v>4.4166216114929266</v>
      </c>
      <c r="G2214" s="9" t="str">
        <f>IFERROR(VLOOKUP(A2214,'BITO-IV'!$A$1:$J$10000,4,0),"")</f>
        <v/>
      </c>
      <c r="I2214">
        <f>ROW()</f>
        <v>2214</v>
      </c>
      <c r="J2214" t="str">
        <f t="shared" si="47"/>
        <v/>
      </c>
      <c r="K2214" t="str">
        <f t="shared" si="46"/>
        <v/>
      </c>
      <c r="M2214" t="str">
        <f t="shared" si="48"/>
        <v/>
      </c>
      <c r="N2214">
        <f>VLOOKUP(A2214,Tbills!$B$4:$C$10000,2,1)</f>
        <v>2.1750013186813049</v>
      </c>
    </row>
    <row r="2215" spans="1:14">
      <c r="A2215" s="1">
        <v>43382</v>
      </c>
      <c r="B2215">
        <f>IFERROR(VLOOKUP($A2215,'BTC-Web'!$A$2:$H$10000,2,0),"")</f>
        <v>6653.080078</v>
      </c>
      <c r="C2215">
        <f>VLOOKUP(A2215,H_SPBTFDUE!$B$2:$C$5828,2,0)</f>
        <v>44.96</v>
      </c>
      <c r="D2215" s="2">
        <f>D2214*(1-D$1+IF(AND(WEEKDAY($A2215)&lt;&gt;1,WEEKDAY($A2215)&lt;&gt;7),-VLOOKUP($A2215,ETF_OP_Fee!$G$5:$H$14,2,1),0))^($A2215-$A2214)*(1+2*(C2215/C2214-1))+IFERROR(VLOOKUP(A2215,BITXeom!$C$9:$D$100,2,0),0)</f>
        <v>17.330503348216659</v>
      </c>
      <c r="F2215" s="2">
        <f>F2214*(1-F$1+IF(AND(WEEKDAY($A2215)&lt;&gt;1,WEEKDAY($A2215)&lt;&gt;7),-VLOOKUP($A2215,ETF_OP_Fee!$I$5:$J$14,2,1),0))^($A2215-$A2214)*(1+1*(B2215/B2214-1))</f>
        <v>4.4518980098355243</v>
      </c>
      <c r="G2215" s="9" t="str">
        <f>IFERROR(VLOOKUP(A2215,'BITO-IV'!$A$1:$J$10000,4,0),"")</f>
        <v/>
      </c>
      <c r="I2215">
        <f>ROW()</f>
        <v>2215</v>
      </c>
      <c r="J2215" t="str">
        <f t="shared" si="47"/>
        <v/>
      </c>
      <c r="K2215" t="str">
        <f t="shared" si="46"/>
        <v/>
      </c>
      <c r="M2215" t="str">
        <f t="shared" si="48"/>
        <v/>
      </c>
      <c r="N2215">
        <f>VLOOKUP(A2215,Tbills!$B$4:$C$10000,2,1)</f>
        <v>2.1750013186813049</v>
      </c>
    </row>
    <row r="2216" spans="1:14">
      <c r="A2216" s="1">
        <v>43383</v>
      </c>
      <c r="B2216">
        <f>IFERROR(VLOOKUP($A2216,'BTC-Web'!$A$2:$H$10000,2,0),"")</f>
        <v>6640.2900390000004</v>
      </c>
      <c r="C2216">
        <f>VLOOKUP(A2216,H_SPBTFDUE!$B$2:$C$5828,2,0)</f>
        <v>44.69</v>
      </c>
      <c r="D2216" s="2">
        <f>D2215*(1-D$1+IF(AND(WEEKDAY($A2216)&lt;&gt;1,WEEKDAY($A2216)&lt;&gt;7),-VLOOKUP($A2216,ETF_OP_Fee!$G$5:$H$14,2,1),0))^($A2216-$A2215)*(1+2*(C2216/C2215-1))+IFERROR(VLOOKUP(A2216,BITXeom!$C$9:$D$100,2,0),0)</f>
        <v>17.120311675762718</v>
      </c>
      <c r="F2216" s="2">
        <f>F2215*(1-F$1+IF(AND(WEEKDAY($A2216)&lt;&gt;1,WEEKDAY($A2216)&lt;&gt;7),-VLOOKUP($A2216,ETF_OP_Fee!$I$5:$J$14,2,1),0))^($A2216-$A2215)*(1+1*(B2216/B2215-1))</f>
        <v>4.4432239269066578</v>
      </c>
      <c r="G2216" s="9" t="str">
        <f>IFERROR(VLOOKUP(A2216,'BITO-IV'!$A$1:$J$10000,4,0),"")</f>
        <v/>
      </c>
      <c r="I2216">
        <f>ROW()</f>
        <v>2216</v>
      </c>
      <c r="J2216" t="str">
        <f t="shared" si="47"/>
        <v/>
      </c>
      <c r="K2216" t="str">
        <f t="shared" ref="K2216:K2279" si="49">IF($A2216&gt;=$J$2,F2216*K$4,"")</f>
        <v/>
      </c>
      <c r="M2216" t="str">
        <f t="shared" si="48"/>
        <v/>
      </c>
      <c r="N2216">
        <f>VLOOKUP(A2216,Tbills!$B$4:$C$10000,2,1)</f>
        <v>2.1750013186813049</v>
      </c>
    </row>
    <row r="2217" spans="1:14">
      <c r="A2217" s="1">
        <v>43384</v>
      </c>
      <c r="B2217">
        <f>IFERROR(VLOOKUP($A2217,'BTC-Web'!$A$2:$H$10000,2,0),"")</f>
        <v>6586.7402339999999</v>
      </c>
      <c r="C2217">
        <f>VLOOKUP(A2217,H_SPBTFDUE!$B$2:$C$5828,2,0)</f>
        <v>42.21</v>
      </c>
      <c r="D2217" s="2">
        <f>D2216*(1-D$1+IF(AND(WEEKDAY($A2217)&lt;&gt;1,WEEKDAY($A2217)&lt;&gt;7),-VLOOKUP($A2217,ETF_OP_Fee!$G$5:$H$14,2,1),0))^($A2217-$A2216)*(1+2*(C2217/C2216-1))+IFERROR(VLOOKUP(A2217,BITXeom!$C$9:$D$100,2,0),0)</f>
        <v>15.218369190878665</v>
      </c>
      <c r="F2217" s="2">
        <f>F2216*(1-F$1+IF(AND(WEEKDAY($A2217)&lt;&gt;1,WEEKDAY($A2217)&lt;&gt;7),-VLOOKUP($A2217,ETF_OP_Fee!$I$5:$J$14,2,1),0))^($A2217-$A2216)*(1+1*(B2217/B2216-1))</f>
        <v>4.4072773792889457</v>
      </c>
      <c r="G2217" s="9" t="str">
        <f>IFERROR(VLOOKUP(A2217,'BITO-IV'!$A$1:$J$10000,4,0),"")</f>
        <v/>
      </c>
      <c r="I2217">
        <f>ROW()</f>
        <v>2217</v>
      </c>
      <c r="J2217" t="str">
        <f t="shared" ref="J2217:J2280" si="50">IF($A2217&gt;=$J$2,B2217*J$4,"")</f>
        <v/>
      </c>
      <c r="K2217" t="str">
        <f t="shared" si="49"/>
        <v/>
      </c>
      <c r="M2217" t="str">
        <f t="shared" ref="M2217:M2280" si="51">IF($A2217&gt;=$J$2,D2217*M$4,"")</f>
        <v/>
      </c>
      <c r="N2217">
        <f>VLOOKUP(A2217,Tbills!$B$4:$C$10000,2,1)</f>
        <v>2.2200013186813088</v>
      </c>
    </row>
    <row r="2218" spans="1:14">
      <c r="A2218" s="1">
        <v>43385</v>
      </c>
      <c r="B2218">
        <f>IFERROR(VLOOKUP($A2218,'BTC-Web'!$A$2:$H$10000,2,0),"")</f>
        <v>6239.25</v>
      </c>
      <c r="C2218">
        <f>VLOOKUP(A2218,H_SPBTFDUE!$B$2:$C$5828,2,0)</f>
        <v>42.25</v>
      </c>
      <c r="D2218" s="2">
        <f>D2217*(1-D$1+IF(AND(WEEKDAY($A2218)&lt;&gt;1,WEEKDAY($A2218)&lt;&gt;7),-VLOOKUP($A2218,ETF_OP_Fee!$G$5:$H$14,2,1),0))^($A2218-$A2217)*(1+2*(C2218/C2217-1))+IFERROR(VLOOKUP(A2218,BITXeom!$C$9:$D$100,2,0),0)</f>
        <v>15.24539521146942</v>
      </c>
      <c r="F2218" s="2">
        <f>F2217*(1-F$1+IF(AND(WEEKDAY($A2218)&lt;&gt;1,WEEKDAY($A2218)&lt;&gt;7),-VLOOKUP($A2218,ETF_OP_Fee!$I$5:$J$14,2,1),0))^($A2218-$A2217)*(1+1*(B2218/B2217-1))</f>
        <v>4.1746582843327129</v>
      </c>
      <c r="G2218" s="9" t="str">
        <f>IFERROR(VLOOKUP(A2218,'BITO-IV'!$A$1:$J$10000,4,0),"")</f>
        <v/>
      </c>
      <c r="I2218">
        <f>ROW()</f>
        <v>2218</v>
      </c>
      <c r="J2218" t="str">
        <f t="shared" si="50"/>
        <v/>
      </c>
      <c r="K2218" t="str">
        <f t="shared" si="49"/>
        <v/>
      </c>
      <c r="M2218" t="str">
        <f t="shared" si="51"/>
        <v/>
      </c>
      <c r="N2218">
        <f>VLOOKUP(A2218,Tbills!$B$4:$C$10000,2,1)</f>
        <v>2.2200013186813088</v>
      </c>
    </row>
    <row r="2219" spans="1:14">
      <c r="A2219" s="1">
        <v>43388</v>
      </c>
      <c r="B2219">
        <f>IFERROR(VLOOKUP($A2219,'BTC-Web'!$A$2:$H$10000,2,0),"")</f>
        <v>6292.6401370000003</v>
      </c>
      <c r="C2219">
        <f>VLOOKUP(A2219,H_SPBTFDUE!$B$2:$C$5828,2,0)</f>
        <v>43.61</v>
      </c>
      <c r="D2219" s="2">
        <f>D2218*(1-D$1+IF(AND(WEEKDAY($A2219)&lt;&gt;1,WEEKDAY($A2219)&lt;&gt;7),-VLOOKUP($A2219,ETF_OP_Fee!$G$5:$H$14,2,1),0))^($A2219-$A2218)*(1+2*(C2219/C2218-1))+IFERROR(VLOOKUP(A2219,BITXeom!$C$9:$D$100,2,0),0)</f>
        <v>16.221072937373471</v>
      </c>
      <c r="F2219" s="2">
        <f>F2218*(1-F$1+IF(AND(WEEKDAY($A2219)&lt;&gt;1,WEEKDAY($A2219)&lt;&gt;7),-VLOOKUP($A2219,ETF_OP_Fee!$I$5:$J$14,2,1),0))^($A2219-$A2218)*(1+1*(B2219/B2218-1))</f>
        <v>4.2100526733106554</v>
      </c>
      <c r="G2219" s="9" t="str">
        <f>IFERROR(VLOOKUP(A2219,'BITO-IV'!$A$1:$J$10000,4,0),"")</f>
        <v/>
      </c>
      <c r="I2219">
        <f>ROW()</f>
        <v>2219</v>
      </c>
      <c r="J2219" t="str">
        <f t="shared" si="50"/>
        <v/>
      </c>
      <c r="K2219" t="str">
        <f t="shared" si="49"/>
        <v/>
      </c>
      <c r="M2219" t="str">
        <f t="shared" si="51"/>
        <v/>
      </c>
      <c r="N2219">
        <f>VLOOKUP(A2219,Tbills!$B$4:$C$10000,2,1)</f>
        <v>2.2200013186813088</v>
      </c>
    </row>
    <row r="2220" spans="1:14">
      <c r="A2220" s="1">
        <v>43389</v>
      </c>
      <c r="B2220">
        <f>IFERROR(VLOOKUP($A2220,'BTC-Web'!$A$2:$H$10000,2,0),"")</f>
        <v>6601.4101559999999</v>
      </c>
      <c r="C2220">
        <f>VLOOKUP(A2220,H_SPBTFDUE!$B$2:$C$5828,2,0)</f>
        <v>43.88</v>
      </c>
      <c r="D2220" s="2">
        <f>D2219*(1-D$1+IF(AND(WEEKDAY($A2220)&lt;&gt;1,WEEKDAY($A2220)&lt;&gt;7),-VLOOKUP($A2220,ETF_OP_Fee!$G$5:$H$14,2,1),0))^($A2220-$A2219)*(1+2*(C2220/C2219-1))+IFERROR(VLOOKUP(A2220,BITXeom!$C$9:$D$100,2,0),0)</f>
        <v>16.419972932024272</v>
      </c>
      <c r="F2220" s="2">
        <f>F2219*(1-F$1+IF(AND(WEEKDAY($A2220)&lt;&gt;1,WEEKDAY($A2220)&lt;&gt;7),-VLOOKUP($A2220,ETF_OP_Fee!$I$5:$J$14,2,1),0))^($A2220-$A2219)*(1+1*(B2220/B2219-1))</f>
        <v>4.4165184261289516</v>
      </c>
      <c r="G2220" s="9" t="str">
        <f>IFERROR(VLOOKUP(A2220,'BITO-IV'!$A$1:$J$10000,4,0),"")</f>
        <v/>
      </c>
      <c r="I2220">
        <f>ROW()</f>
        <v>2220</v>
      </c>
      <c r="J2220" t="str">
        <f t="shared" si="50"/>
        <v/>
      </c>
      <c r="K2220" t="str">
        <f t="shared" si="49"/>
        <v/>
      </c>
      <c r="M2220" t="str">
        <f t="shared" si="51"/>
        <v/>
      </c>
      <c r="N2220">
        <f>VLOOKUP(A2220,Tbills!$B$4:$C$10000,2,1)</f>
        <v>2.2200013186813088</v>
      </c>
    </row>
    <row r="2221" spans="1:14">
      <c r="A2221" s="1">
        <v>43390</v>
      </c>
      <c r="B2221">
        <f>IFERROR(VLOOKUP($A2221,'BTC-Web'!$A$2:$H$10000,2,0),"")</f>
        <v>6590.5200199999999</v>
      </c>
      <c r="C2221">
        <f>VLOOKUP(A2221,H_SPBTFDUE!$B$2:$C$5828,2,0)</f>
        <v>43.88</v>
      </c>
      <c r="D2221" s="2">
        <f>D2220*(1-D$1+IF(AND(WEEKDAY($A2221)&lt;&gt;1,WEEKDAY($A2221)&lt;&gt;7),-VLOOKUP($A2221,ETF_OP_Fee!$G$5:$H$14,2,1),0))^($A2221-$A2220)*(1+2*(C2221/C2220-1))+IFERROR(VLOOKUP(A2221,BITXeom!$C$9:$D$100,2,0),0)</f>
        <v>16.418016031140592</v>
      </c>
      <c r="F2221" s="2">
        <f>F2220*(1-F$1+IF(AND(WEEKDAY($A2221)&lt;&gt;1,WEEKDAY($A2221)&lt;&gt;7),-VLOOKUP($A2221,ETF_OP_Fee!$I$5:$J$14,2,1),0))^($A2221-$A2220)*(1+1*(B2221/B2220-1))</f>
        <v>4.4091178755511846</v>
      </c>
      <c r="G2221" s="9" t="str">
        <f>IFERROR(VLOOKUP(A2221,'BITO-IV'!$A$1:$J$10000,4,0),"")</f>
        <v/>
      </c>
      <c r="I2221">
        <f>ROW()</f>
        <v>2221</v>
      </c>
      <c r="J2221" t="str">
        <f t="shared" si="50"/>
        <v/>
      </c>
      <c r="K2221" t="str">
        <f t="shared" si="49"/>
        <v/>
      </c>
      <c r="M2221" t="str">
        <f t="shared" si="51"/>
        <v/>
      </c>
      <c r="N2221">
        <f>VLOOKUP(A2221,Tbills!$B$4:$C$10000,2,1)</f>
        <v>2.2200013186813088</v>
      </c>
    </row>
    <row r="2222" spans="1:14">
      <c r="A2222" s="1">
        <v>43391</v>
      </c>
      <c r="B2222">
        <f>IFERROR(VLOOKUP($A2222,'BTC-Web'!$A$2:$H$10000,2,0),"")</f>
        <v>6542.330078</v>
      </c>
      <c r="C2222">
        <f>VLOOKUP(A2222,H_SPBTFDUE!$B$2:$C$5828,2,0)</f>
        <v>43.65</v>
      </c>
      <c r="D2222" s="2">
        <f>D2221*(1-D$1+IF(AND(WEEKDAY($A2222)&lt;&gt;1,WEEKDAY($A2222)&lt;&gt;7),-VLOOKUP($A2222,ETF_OP_Fee!$G$5:$H$14,2,1),0))^($A2222-$A2221)*(1+2*(C2222/C2221-1))+IFERROR(VLOOKUP(A2222,BITXeom!$C$9:$D$100,2,0),0)</f>
        <v>16.243967583458389</v>
      </c>
      <c r="F2222" s="2">
        <f>F2221*(1-F$1+IF(AND(WEEKDAY($A2222)&lt;&gt;1,WEEKDAY($A2222)&lt;&gt;7),-VLOOKUP($A2222,ETF_OP_Fee!$I$5:$J$14,2,1),0))^($A2222-$A2221)*(1+1*(B2222/B2221-1))</f>
        <v>4.3767644470110199</v>
      </c>
      <c r="G2222" s="9" t="str">
        <f>IFERROR(VLOOKUP(A2222,'BITO-IV'!$A$1:$J$10000,4,0),"")</f>
        <v/>
      </c>
      <c r="I2222">
        <f>ROW()</f>
        <v>2222</v>
      </c>
      <c r="J2222" t="str">
        <f t="shared" si="50"/>
        <v/>
      </c>
      <c r="K2222" t="str">
        <f t="shared" si="49"/>
        <v/>
      </c>
      <c r="M2222" t="str">
        <f t="shared" si="51"/>
        <v/>
      </c>
      <c r="N2222">
        <f>VLOOKUP(A2222,Tbills!$B$4:$C$10000,2,1)</f>
        <v>2.2700017582417771</v>
      </c>
    </row>
    <row r="2223" spans="1:14">
      <c r="A2223" s="1">
        <v>43392</v>
      </c>
      <c r="B2223">
        <f>IFERROR(VLOOKUP($A2223,'BTC-Web'!$A$2:$H$10000,2,0),"")</f>
        <v>6478.0698240000002</v>
      </c>
      <c r="C2223">
        <f>VLOOKUP(A2223,H_SPBTFDUE!$B$2:$C$5828,2,0)</f>
        <v>43.61</v>
      </c>
      <c r="D2223" s="2">
        <f>D2222*(1-D$1+IF(AND(WEEKDAY($A2223)&lt;&gt;1,WEEKDAY($A2223)&lt;&gt;7),-VLOOKUP($A2223,ETF_OP_Fee!$G$5:$H$14,2,1),0))^($A2223-$A2222)*(1+2*(C2223/C2222-1))+IFERROR(VLOOKUP(A2223,BITXeom!$C$9:$D$100,2,0),0)</f>
        <v>16.212263902937558</v>
      </c>
      <c r="F2223" s="2">
        <f>F2222*(1-F$1+IF(AND(WEEKDAY($A2223)&lt;&gt;1,WEEKDAY($A2223)&lt;&gt;7),-VLOOKUP($A2223,ETF_OP_Fee!$I$5:$J$14,2,1),0))^($A2223-$A2222)*(1+1*(B2223/B2222-1))</f>
        <v>4.3336620742901077</v>
      </c>
      <c r="G2223" s="9" t="str">
        <f>IFERROR(VLOOKUP(A2223,'BITO-IV'!$A$1:$J$10000,4,0),"")</f>
        <v/>
      </c>
      <c r="I2223">
        <f>ROW()</f>
        <v>2223</v>
      </c>
      <c r="J2223" t="str">
        <f t="shared" si="50"/>
        <v/>
      </c>
      <c r="K2223" t="str">
        <f t="shared" si="49"/>
        <v/>
      </c>
      <c r="M2223" t="str">
        <f t="shared" si="51"/>
        <v/>
      </c>
      <c r="N2223">
        <f>VLOOKUP(A2223,Tbills!$B$4:$C$10000,2,1)</f>
        <v>2.2700017582417771</v>
      </c>
    </row>
    <row r="2224" spans="1:14">
      <c r="A2224" s="1">
        <v>43395</v>
      </c>
      <c r="B2224">
        <f>IFERROR(VLOOKUP($A2224,'BTC-Web'!$A$2:$H$10000,2,0),"")</f>
        <v>6486.0498049999997</v>
      </c>
      <c r="C2224">
        <f>VLOOKUP(A2224,H_SPBTFDUE!$B$2:$C$5828,2,0)</f>
        <v>43.68</v>
      </c>
      <c r="D2224" s="2">
        <f>D2223*(1-D$1+IF(AND(WEEKDAY($A2224)&lt;&gt;1,WEEKDAY($A2224)&lt;&gt;7),-VLOOKUP($A2224,ETF_OP_Fee!$G$5:$H$14,2,1),0))^($A2224-$A2223)*(1+2*(C2224/C2223-1))+IFERROR(VLOOKUP(A2224,BITXeom!$C$9:$D$100,2,0),0)</f>
        <v>16.258495339244433</v>
      </c>
      <c r="F2224" s="2">
        <f>F2223*(1-F$1+IF(AND(WEEKDAY($A2224)&lt;&gt;1,WEEKDAY($A2224)&lt;&gt;7),-VLOOKUP($A2224,ETF_OP_Fee!$I$5:$J$14,2,1),0))^($A2224-$A2223)*(1+1*(B2224/B2223-1))</f>
        <v>4.3386616864575256</v>
      </c>
      <c r="G2224" s="9" t="str">
        <f>IFERROR(VLOOKUP(A2224,'BITO-IV'!$A$1:$J$10000,4,0),"")</f>
        <v/>
      </c>
      <c r="I2224">
        <f>ROW()</f>
        <v>2224</v>
      </c>
      <c r="J2224" t="str">
        <f t="shared" si="50"/>
        <v/>
      </c>
      <c r="K2224" t="str">
        <f t="shared" si="49"/>
        <v/>
      </c>
      <c r="M2224" t="str">
        <f t="shared" si="51"/>
        <v/>
      </c>
      <c r="N2224">
        <f>VLOOKUP(A2224,Tbills!$B$4:$C$10000,2,1)</f>
        <v>2.2700017582417771</v>
      </c>
    </row>
    <row r="2225" spans="1:14">
      <c r="A2225" s="1">
        <v>43396</v>
      </c>
      <c r="B2225">
        <f>IFERROR(VLOOKUP($A2225,'BTC-Web'!$A$2:$H$10000,2,0),"")</f>
        <v>6472.3598629999997</v>
      </c>
      <c r="C2225">
        <f>VLOOKUP(A2225,H_SPBTFDUE!$B$2:$C$5828,2,0)</f>
        <v>43.68</v>
      </c>
      <c r="D2225" s="2">
        <f>D2224*(1-D$1+IF(AND(WEEKDAY($A2225)&lt;&gt;1,WEEKDAY($A2225)&lt;&gt;7),-VLOOKUP($A2225,ETF_OP_Fee!$G$5:$H$14,2,1),0))^($A2225-$A2224)*(1+2*(C2225/C2224-1))+IFERROR(VLOOKUP(A2225,BITXeom!$C$9:$D$100,2,0),0)</f>
        <v>16.256557682950579</v>
      </c>
      <c r="F2225" s="2">
        <f>F2224*(1-F$1+IF(AND(WEEKDAY($A2225)&lt;&gt;1,WEEKDAY($A2225)&lt;&gt;7),-VLOOKUP($A2225,ETF_OP_Fee!$I$5:$J$14,2,1),0))^($A2225-$A2224)*(1+1*(B2225/B2224-1))</f>
        <v>4.3293914967612537</v>
      </c>
      <c r="G2225" s="9" t="str">
        <f>IFERROR(VLOOKUP(A2225,'BITO-IV'!$A$1:$J$10000,4,0),"")</f>
        <v/>
      </c>
      <c r="I2225">
        <f>ROW()</f>
        <v>2225</v>
      </c>
      <c r="J2225" t="str">
        <f t="shared" si="50"/>
        <v/>
      </c>
      <c r="K2225" t="str">
        <f t="shared" si="49"/>
        <v/>
      </c>
      <c r="M2225" t="str">
        <f t="shared" si="51"/>
        <v/>
      </c>
      <c r="N2225">
        <f>VLOOKUP(A2225,Tbills!$B$4:$C$10000,2,1)</f>
        <v>2.2700017582417771</v>
      </c>
    </row>
    <row r="2226" spans="1:14">
      <c r="A2226" s="1">
        <v>43397</v>
      </c>
      <c r="B2226">
        <f>IFERROR(VLOOKUP($A2226,'BTC-Web'!$A$2:$H$10000,2,0),"")</f>
        <v>6478.8901370000003</v>
      </c>
      <c r="C2226">
        <f>VLOOKUP(A2226,H_SPBTFDUE!$B$2:$C$5828,2,0)</f>
        <v>43.85</v>
      </c>
      <c r="D2226" s="2">
        <f>D2225*(1-D$1+IF(AND(WEEKDAY($A2226)&lt;&gt;1,WEEKDAY($A2226)&lt;&gt;7),-VLOOKUP($A2226,ETF_OP_Fee!$G$5:$H$14,2,1),0))^($A2226-$A2225)*(1+2*(C2226/C2225-1))+IFERROR(VLOOKUP(A2226,BITXeom!$C$9:$D$100,2,0),0)</f>
        <v>16.381144316364438</v>
      </c>
      <c r="F2226" s="2">
        <f>F2225*(1-F$1+IF(AND(WEEKDAY($A2226)&lt;&gt;1,WEEKDAY($A2226)&lt;&gt;7),-VLOOKUP($A2226,ETF_OP_Fee!$I$5:$J$14,2,1),0))^($A2226-$A2225)*(1+1*(B2226/B2225-1))</f>
        <v>4.3336468308091023</v>
      </c>
      <c r="G2226" s="9" t="str">
        <f>IFERROR(VLOOKUP(A2226,'BITO-IV'!$A$1:$J$10000,4,0),"")</f>
        <v/>
      </c>
      <c r="I2226">
        <f>ROW()</f>
        <v>2226</v>
      </c>
      <c r="J2226" t="str">
        <f t="shared" si="50"/>
        <v/>
      </c>
      <c r="K2226" t="str">
        <f t="shared" si="49"/>
        <v/>
      </c>
      <c r="M2226" t="str">
        <f t="shared" si="51"/>
        <v/>
      </c>
      <c r="N2226">
        <f>VLOOKUP(A2226,Tbills!$B$4:$C$10000,2,1)</f>
        <v>2.2700017582417771</v>
      </c>
    </row>
    <row r="2227" spans="1:14">
      <c r="A2227" s="1">
        <v>43398</v>
      </c>
      <c r="B2227">
        <f>IFERROR(VLOOKUP($A2227,'BTC-Web'!$A$2:$H$10000,2,0),"")</f>
        <v>6484.6499020000001</v>
      </c>
      <c r="C2227">
        <f>VLOOKUP(A2227,H_SPBTFDUE!$B$2:$C$5828,2,0)</f>
        <v>43.78</v>
      </c>
      <c r="D2227" s="2">
        <f>D2226*(1-D$1+IF(AND(WEEKDAY($A2227)&lt;&gt;1,WEEKDAY($A2227)&lt;&gt;7),-VLOOKUP($A2227,ETF_OP_Fee!$G$5:$H$14,2,1),0))^($A2227-$A2226)*(1+2*(C2227/C2226-1))+IFERROR(VLOOKUP(A2227,BITXeom!$C$9:$D$100,2,0),0)</f>
        <v>16.326898157344605</v>
      </c>
      <c r="F2227" s="2">
        <f>F2226*(1-F$1+IF(AND(WEEKDAY($A2227)&lt;&gt;1,WEEKDAY($A2227)&lt;&gt;7),-VLOOKUP($A2227,ETF_OP_Fee!$I$5:$J$14,2,1),0))^($A2227-$A2226)*(1+1*(B2227/B2226-1))</f>
        <v>4.3373865702024847</v>
      </c>
      <c r="G2227" s="9" t="str">
        <f>IFERROR(VLOOKUP(A2227,'BITO-IV'!$A$1:$J$10000,4,0),"")</f>
        <v/>
      </c>
      <c r="I2227">
        <f>ROW()</f>
        <v>2227</v>
      </c>
      <c r="J2227" t="str">
        <f t="shared" si="50"/>
        <v/>
      </c>
      <c r="K2227" t="str">
        <f t="shared" si="49"/>
        <v/>
      </c>
      <c r="M2227" t="str">
        <f t="shared" si="51"/>
        <v/>
      </c>
      <c r="N2227">
        <f>VLOOKUP(A2227,Tbills!$B$4:$C$10000,2,1)</f>
        <v>2.3000004395604456</v>
      </c>
    </row>
    <row r="2228" spans="1:14">
      <c r="A2228" s="1">
        <v>43399</v>
      </c>
      <c r="B2228">
        <f>IFERROR(VLOOKUP($A2228,'BTC-Web'!$A$2:$H$10000,2,0),"")</f>
        <v>6468.4399409999996</v>
      </c>
      <c r="C2228">
        <f>VLOOKUP(A2228,H_SPBTFDUE!$B$2:$C$5828,2,0)</f>
        <v>43.68</v>
      </c>
      <c r="D2228" s="2">
        <f>D2227*(1-D$1+IF(AND(WEEKDAY($A2228)&lt;&gt;1,WEEKDAY($A2228)&lt;&gt;7),-VLOOKUP($A2228,ETF_OP_Fee!$G$5:$H$14,2,1),0))^($A2228-$A2227)*(1+2*(C2228/C2227-1))+IFERROR(VLOOKUP(A2228,BITXeom!$C$9:$D$100,2,0),0)</f>
        <v>16.25037513400061</v>
      </c>
      <c r="F2228" s="2">
        <f>F2227*(1-F$1+IF(AND(WEEKDAY($A2228)&lt;&gt;1,WEEKDAY($A2228)&lt;&gt;7),-VLOOKUP($A2228,ETF_OP_Fee!$I$5:$J$14,2,1),0))^($A2228-$A2227)*(1+1*(B2228/B2227-1))</f>
        <v>4.3264316079273852</v>
      </c>
      <c r="G2228" s="9" t="str">
        <f>IFERROR(VLOOKUP(A2228,'BITO-IV'!$A$1:$J$10000,4,0),"")</f>
        <v/>
      </c>
      <c r="I2228">
        <f>ROW()</f>
        <v>2228</v>
      </c>
      <c r="J2228" t="str">
        <f t="shared" si="50"/>
        <v/>
      </c>
      <c r="K2228" t="str">
        <f t="shared" si="49"/>
        <v/>
      </c>
      <c r="M2228" t="str">
        <f t="shared" si="51"/>
        <v/>
      </c>
      <c r="N2228">
        <f>VLOOKUP(A2228,Tbills!$B$4:$C$10000,2,1)</f>
        <v>2.3000004395604456</v>
      </c>
    </row>
    <row r="2229" spans="1:14">
      <c r="A2229" s="1">
        <v>43402</v>
      </c>
      <c r="B2229">
        <f>IFERROR(VLOOKUP($A2229,'BTC-Web'!$A$2:$H$10000,2,0),"")</f>
        <v>6492.3500979999999</v>
      </c>
      <c r="C2229">
        <f>VLOOKUP(A2229,H_SPBTFDUE!$B$2:$C$5828,2,0)</f>
        <v>42.66</v>
      </c>
      <c r="D2229" s="2">
        <f>D2228*(1-D$1+IF(AND(WEEKDAY($A2229)&lt;&gt;1,WEEKDAY($A2229)&lt;&gt;7),-VLOOKUP($A2229,ETF_OP_Fee!$G$5:$H$14,2,1),0))^($A2229-$A2228)*(1+2*(C2229/C2228-1))+IFERROR(VLOOKUP(A2229,BITXeom!$C$9:$D$100,2,0),0)</f>
        <v>15.485890986233766</v>
      </c>
      <c r="F2229" s="2">
        <f>F2228*(1-F$1+IF(AND(WEEKDAY($A2229)&lt;&gt;1,WEEKDAY($A2229)&lt;&gt;7),-VLOOKUP($A2229,ETF_OP_Fee!$I$5:$J$14,2,1),0))^($A2229-$A2228)*(1+1*(B2229/B2228-1))</f>
        <v>4.3420849167723041</v>
      </c>
      <c r="G2229" s="9" t="str">
        <f>IFERROR(VLOOKUP(A2229,'BITO-IV'!$A$1:$J$10000,4,0),"")</f>
        <v/>
      </c>
      <c r="I2229">
        <f>ROW()</f>
        <v>2229</v>
      </c>
      <c r="J2229" t="str">
        <f t="shared" si="50"/>
        <v/>
      </c>
      <c r="K2229" t="str">
        <f t="shared" si="49"/>
        <v/>
      </c>
      <c r="M2229" t="str">
        <f t="shared" si="51"/>
        <v/>
      </c>
      <c r="N2229">
        <f>VLOOKUP(A2229,Tbills!$B$4:$C$10000,2,1)</f>
        <v>2.3000004395604456</v>
      </c>
    </row>
    <row r="2230" spans="1:14">
      <c r="A2230" s="1">
        <v>43403</v>
      </c>
      <c r="B2230">
        <f>IFERROR(VLOOKUP($A2230,'BTC-Web'!$A$2:$H$10000,2,0),"")</f>
        <v>6337.0400390000004</v>
      </c>
      <c r="C2230">
        <f>VLOOKUP(A2230,H_SPBTFDUE!$B$2:$C$5828,2,0)</f>
        <v>42.69</v>
      </c>
      <c r="D2230" s="2">
        <f>D2229*(1-D$1+IF(AND(WEEKDAY($A2230)&lt;&gt;1,WEEKDAY($A2230)&lt;&gt;7),-VLOOKUP($A2230,ETF_OP_Fee!$G$5:$H$14,2,1),0))^($A2230-$A2229)*(1+2*(C2230/C2229-1))+IFERROR(VLOOKUP(A2230,BITXeom!$C$9:$D$100,2,0),0)</f>
        <v>15.505823249086975</v>
      </c>
      <c r="F2230" s="2">
        <f>F2229*(1-F$1+IF(AND(WEEKDAY($A2230)&lt;&gt;1,WEEKDAY($A2230)&lt;&gt;7),-VLOOKUP($A2230,ETF_OP_Fee!$I$5:$J$14,2,1),0))^($A2230-$A2229)*(1+1*(B2230/B2229-1))</f>
        <v>4.2381032116279398</v>
      </c>
      <c r="G2230" s="9" t="str">
        <f>IFERROR(VLOOKUP(A2230,'BITO-IV'!$A$1:$J$10000,4,0),"")</f>
        <v/>
      </c>
      <c r="I2230">
        <f>ROW()</f>
        <v>2230</v>
      </c>
      <c r="J2230" t="str">
        <f t="shared" si="50"/>
        <v/>
      </c>
      <c r="K2230" t="str">
        <f t="shared" si="49"/>
        <v/>
      </c>
      <c r="M2230" t="str">
        <f t="shared" si="51"/>
        <v/>
      </c>
      <c r="N2230">
        <f>VLOOKUP(A2230,Tbills!$B$4:$C$10000,2,1)</f>
        <v>2.3000004395604456</v>
      </c>
    </row>
    <row r="2231" spans="1:14">
      <c r="A2231" s="1">
        <v>43404</v>
      </c>
      <c r="B2231">
        <f>IFERROR(VLOOKUP($A2231,'BTC-Web'!$A$2:$H$10000,2,0),"")</f>
        <v>6336.9902339999999</v>
      </c>
      <c r="C2231">
        <f>VLOOKUP(A2231,H_SPBTFDUE!$B$2:$C$5828,2,0)</f>
        <v>43.03</v>
      </c>
      <c r="D2231" s="2">
        <f>D2230*(1-D$1+IF(AND(WEEKDAY($A2231)&lt;&gt;1,WEEKDAY($A2231)&lt;&gt;7),-VLOOKUP($A2231,ETF_OP_Fee!$G$5:$H$14,2,1),0))^($A2231-$A2230)*(1+2*(C2231/C2230-1))+IFERROR(VLOOKUP(A2231,BITXeom!$C$9:$D$100,2,0),0)</f>
        <v>15.750934845066324</v>
      </c>
      <c r="F2231" s="2">
        <f>F2230*(1-F$1+IF(AND(WEEKDAY($A2231)&lt;&gt;1,WEEKDAY($A2231)&lt;&gt;7),-VLOOKUP($A2231,ETF_OP_Fee!$I$5:$J$14,2,1),0))^($A2231-$A2230)*(1+1*(B2231/B2230-1))</f>
        <v>4.237959596972936</v>
      </c>
      <c r="G2231" s="9" t="str">
        <f>IFERROR(VLOOKUP(A2231,'BITO-IV'!$A$1:$J$10000,4,0),"")</f>
        <v/>
      </c>
      <c r="I2231">
        <f>ROW()</f>
        <v>2231</v>
      </c>
      <c r="J2231" t="str">
        <f t="shared" si="50"/>
        <v/>
      </c>
      <c r="K2231" t="str">
        <f t="shared" si="49"/>
        <v/>
      </c>
      <c r="M2231" t="str">
        <f t="shared" si="51"/>
        <v/>
      </c>
      <c r="N2231">
        <f>VLOOKUP(A2231,Tbills!$B$4:$C$10000,2,1)</f>
        <v>2.3000004395604456</v>
      </c>
    </row>
    <row r="2232" spans="1:14">
      <c r="A2232" s="1">
        <v>43405</v>
      </c>
      <c r="B2232">
        <f>IFERROR(VLOOKUP($A2232,'BTC-Web'!$A$2:$H$10000,2,0),"")</f>
        <v>6318.1401370000003</v>
      </c>
      <c r="C2232">
        <f>VLOOKUP(A2232,H_SPBTFDUE!$B$2:$C$5828,2,0)</f>
        <v>43.16</v>
      </c>
      <c r="D2232" s="2">
        <f>D2231*(1-D$1+IF(AND(WEEKDAY($A2232)&lt;&gt;1,WEEKDAY($A2232)&lt;&gt;7),-VLOOKUP($A2232,ETF_OP_Fee!$G$5:$H$14,2,1),0))^($A2232-$A2231)*(1+2*(C2232/C2231-1))+IFERROR(VLOOKUP(A2232,BITXeom!$C$9:$D$100,2,0),0)</f>
        <v>15.84421814821742</v>
      </c>
      <c r="F2232" s="2">
        <f>F2231*(1-F$1+IF(AND(WEEKDAY($A2232)&lt;&gt;1,WEEKDAY($A2232)&lt;&gt;7),-VLOOKUP($A2232,ETF_OP_Fee!$I$5:$J$14,2,1),0))^($A2232-$A2231)*(1+1*(B2232/B2231-1))</f>
        <v>4.2252433299932788</v>
      </c>
      <c r="G2232" s="9" t="str">
        <f>IFERROR(VLOOKUP(A2232,'BITO-IV'!$A$1:$J$10000,4,0),"")</f>
        <v/>
      </c>
      <c r="I2232">
        <f>ROW()</f>
        <v>2232</v>
      </c>
      <c r="J2232" t="str">
        <f t="shared" si="50"/>
        <v/>
      </c>
      <c r="K2232" t="str">
        <f t="shared" si="49"/>
        <v/>
      </c>
      <c r="M2232" t="str">
        <f t="shared" si="51"/>
        <v/>
      </c>
      <c r="N2232">
        <f>VLOOKUP(A2232,Tbills!$B$4:$C$10000,2,1)</f>
        <v>2.3050008791208532</v>
      </c>
    </row>
    <row r="2233" spans="1:14">
      <c r="A2233" s="1">
        <v>43406</v>
      </c>
      <c r="B2233">
        <f>IFERROR(VLOOKUP($A2233,'BTC-Web'!$A$2:$H$10000,2,0),"")</f>
        <v>6378.919922</v>
      </c>
      <c r="C2233">
        <f>VLOOKUP(A2233,H_SPBTFDUE!$B$2:$C$5828,2,0)</f>
        <v>43.38</v>
      </c>
      <c r="D2233" s="2">
        <f>D2232*(1-D$1+IF(AND(WEEKDAY($A2233)&lt;&gt;1,WEEKDAY($A2233)&lt;&gt;7),-VLOOKUP($A2233,ETF_OP_Fee!$G$5:$H$14,2,1),0))^($A2233-$A2232)*(1+2*(C2233/C2232-1))+IFERROR(VLOOKUP(A2233,BITXeom!$C$9:$D$100,2,0),0)</f>
        <v>16.003836471275545</v>
      </c>
      <c r="F2233" s="2">
        <f>F2232*(1-F$1+IF(AND(WEEKDAY($A2233)&lt;&gt;1,WEEKDAY($A2233)&lt;&gt;7),-VLOOKUP($A2233,ETF_OP_Fee!$I$5:$J$14,2,1),0))^($A2233-$A2232)*(1+1*(B2233/B2232-1))</f>
        <v>4.2657786572386085</v>
      </c>
      <c r="G2233" s="9" t="str">
        <f>IFERROR(VLOOKUP(A2233,'BITO-IV'!$A$1:$J$10000,4,0),"")</f>
        <v/>
      </c>
      <c r="J2233" t="str">
        <f t="shared" si="50"/>
        <v/>
      </c>
      <c r="K2233" t="str">
        <f t="shared" si="49"/>
        <v/>
      </c>
      <c r="M2233" t="str">
        <f t="shared" si="51"/>
        <v/>
      </c>
      <c r="N2233">
        <f>VLOOKUP(A2233,Tbills!$B$4:$C$10000,2,1)</f>
        <v>2.3050008791208532</v>
      </c>
    </row>
    <row r="2234" spans="1:14">
      <c r="A2234" s="1">
        <v>43409</v>
      </c>
      <c r="B2234">
        <f>IFERROR(VLOOKUP($A2234,'BTC-Web'!$A$2:$H$10000,2,0),"")</f>
        <v>6363.6201170000004</v>
      </c>
      <c r="C2234">
        <f>VLOOKUP(A2234,H_SPBTFDUE!$B$2:$C$5828,2,0)</f>
        <v>43.68</v>
      </c>
      <c r="D2234" s="2">
        <f>D2233*(1-D$1+IF(AND(WEEKDAY($A2234)&lt;&gt;1,WEEKDAY($A2234)&lt;&gt;7),-VLOOKUP($A2234,ETF_OP_Fee!$G$5:$H$14,2,1),0))^($A2234-$A2233)*(1+2*(C2234/C2233-1))+IFERROR(VLOOKUP(A2234,BITXeom!$C$9:$D$100,2,0),0)</f>
        <v>16.21938930318127</v>
      </c>
      <c r="F2234" s="2">
        <f>F2233*(1-F$1+IF(AND(WEEKDAY($A2234)&lt;&gt;1,WEEKDAY($A2234)&lt;&gt;7),-VLOOKUP($A2234,ETF_OP_Fee!$I$5:$J$14,2,1),0))^($A2234-$A2233)*(1+1*(B2234/B2233-1))</f>
        <v>4.2552149363505416</v>
      </c>
      <c r="G2234" s="9" t="str">
        <f>IFERROR(VLOOKUP(A2234,'BITO-IV'!$A$1:$J$10000,4,0),"")</f>
        <v/>
      </c>
      <c r="J2234" t="str">
        <f t="shared" si="50"/>
        <v/>
      </c>
      <c r="K2234" t="str">
        <f t="shared" si="49"/>
        <v/>
      </c>
      <c r="M2234" t="str">
        <f t="shared" si="51"/>
        <v/>
      </c>
      <c r="N2234">
        <f>VLOOKUP(A2234,Tbills!$B$4:$C$10000,2,1)</f>
        <v>2.3050008791208532</v>
      </c>
    </row>
    <row r="2235" spans="1:14">
      <c r="A2235" s="1">
        <v>43410</v>
      </c>
      <c r="B2235">
        <f>IFERROR(VLOOKUP($A2235,'BTC-Web'!$A$2:$H$10000,2,0),"")</f>
        <v>6433.3798829999996</v>
      </c>
      <c r="C2235">
        <f>VLOOKUP(A2235,H_SPBTFDUE!$B$2:$C$5828,2,0)</f>
        <v>43.85</v>
      </c>
      <c r="D2235" s="2">
        <f>D2234*(1-D$1+IF(AND(WEEKDAY($A2235)&lt;&gt;1,WEEKDAY($A2235)&lt;&gt;7),-VLOOKUP($A2235,ETF_OP_Fee!$G$5:$H$14,2,1),0))^($A2235-$A2234)*(1+2*(C2235/C2234-1))+IFERROR(VLOOKUP(A2235,BITXeom!$C$9:$D$100,2,0),0)</f>
        <v>16.343691086419881</v>
      </c>
      <c r="F2235" s="2">
        <f>F2234*(1-F$1+IF(AND(WEEKDAY($A2235)&lt;&gt;1,WEEKDAY($A2235)&lt;&gt;7),-VLOOKUP($A2235,ETF_OP_Fee!$I$5:$J$14,2,1),0))^($A2235-$A2234)*(1+1*(B2235/B2234-1))</f>
        <v>4.3017498146140429</v>
      </c>
      <c r="G2235" s="9" t="str">
        <f>IFERROR(VLOOKUP(A2235,'BITO-IV'!$A$1:$J$10000,4,0),"")</f>
        <v/>
      </c>
      <c r="J2235" t="str">
        <f t="shared" si="50"/>
        <v/>
      </c>
      <c r="K2235" t="str">
        <f t="shared" si="49"/>
        <v/>
      </c>
      <c r="M2235" t="str">
        <f t="shared" si="51"/>
        <v/>
      </c>
      <c r="N2235">
        <f>VLOOKUP(A2235,Tbills!$B$4:$C$10000,2,1)</f>
        <v>2.3050008791208532</v>
      </c>
    </row>
    <row r="2236" spans="1:14">
      <c r="A2236" s="1">
        <v>43411</v>
      </c>
      <c r="B2236">
        <f>IFERROR(VLOOKUP($A2236,'BTC-Web'!$A$2:$H$10000,2,0),"")</f>
        <v>6468.5</v>
      </c>
      <c r="C2236">
        <f>VLOOKUP(A2236,H_SPBTFDUE!$B$2:$C$5828,2,0)</f>
        <v>44.49</v>
      </c>
      <c r="D2236" s="2">
        <f>D2235*(1-D$1+IF(AND(WEEKDAY($A2236)&lt;&gt;1,WEEKDAY($A2236)&lt;&gt;7),-VLOOKUP($A2236,ETF_OP_Fee!$G$5:$H$14,2,1),0))^($A2236-$A2235)*(1+2*(C2236/C2235-1))+IFERROR(VLOOKUP(A2236,BITXeom!$C$9:$D$100,2,0),0)</f>
        <v>16.818765657370079</v>
      </c>
      <c r="F2236" s="2">
        <f>F2235*(1-F$1+IF(AND(WEEKDAY($A2236)&lt;&gt;1,WEEKDAY($A2236)&lt;&gt;7),-VLOOKUP($A2236,ETF_OP_Fee!$I$5:$J$14,2,1),0))^($A2236-$A2235)*(1+1*(B2236/B2235-1))</f>
        <v>4.3251206903574673</v>
      </c>
      <c r="G2236" s="9" t="str">
        <f>IFERROR(VLOOKUP(A2236,'BITO-IV'!$A$1:$J$10000,4,0),"")</f>
        <v/>
      </c>
      <c r="J2236" t="str">
        <f t="shared" si="50"/>
        <v/>
      </c>
      <c r="K2236" t="str">
        <f t="shared" si="49"/>
        <v/>
      </c>
      <c r="M2236" t="str">
        <f t="shared" si="51"/>
        <v/>
      </c>
      <c r="N2236">
        <f>VLOOKUP(A2236,Tbills!$B$4:$C$10000,2,1)</f>
        <v>2.3050008791208532</v>
      </c>
    </row>
    <row r="2237" spans="1:14">
      <c r="A2237" s="1">
        <v>43412</v>
      </c>
      <c r="B2237">
        <f>IFERROR(VLOOKUP($A2237,'BTC-Web'!$A$2:$H$10000,2,0),"")</f>
        <v>6522.2700199999999</v>
      </c>
      <c r="C2237">
        <f>VLOOKUP(A2237,H_SPBTFDUE!$B$2:$C$5828,2,0)</f>
        <v>43.83</v>
      </c>
      <c r="D2237" s="2">
        <f>D2236*(1-D$1+IF(AND(WEEKDAY($A2237)&lt;&gt;1,WEEKDAY($A2237)&lt;&gt;7),-VLOOKUP($A2237,ETF_OP_Fee!$G$5:$H$14,2,1),0))^($A2237-$A2236)*(1+2*(C2237/C2236-1))+IFERROR(VLOOKUP(A2237,BITXeom!$C$9:$D$100,2,0),0)</f>
        <v>16.31781484067708</v>
      </c>
      <c r="F2237" s="2">
        <f>F2236*(1-F$1+IF(AND(WEEKDAY($A2237)&lt;&gt;1,WEEKDAY($A2237)&lt;&gt;7),-VLOOKUP($A2237,ETF_OP_Fee!$I$5:$J$14,2,1),0))^($A2237-$A2236)*(1+1*(B2237/B2236-1))</f>
        <v>4.360960159079232</v>
      </c>
      <c r="G2237" s="9" t="str">
        <f>IFERROR(VLOOKUP(A2237,'BITO-IV'!$A$1:$J$10000,4,0),"")</f>
        <v/>
      </c>
      <c r="J2237" t="str">
        <f t="shared" si="50"/>
        <v/>
      </c>
      <c r="K2237" t="str">
        <f t="shared" si="49"/>
        <v/>
      </c>
      <c r="M2237" t="str">
        <f t="shared" si="51"/>
        <v/>
      </c>
      <c r="N2237">
        <f>VLOOKUP(A2237,Tbills!$B$4:$C$10000,2,1)</f>
        <v>2.3199982417582423</v>
      </c>
    </row>
    <row r="2238" spans="1:14">
      <c r="A2238" s="1">
        <v>43413</v>
      </c>
      <c r="B2238">
        <f>IFERROR(VLOOKUP($A2238,'BTC-Web'!$A$2:$H$10000,2,0),"")</f>
        <v>6442.6000979999999</v>
      </c>
      <c r="C2238">
        <f>VLOOKUP(A2238,H_SPBTFDUE!$B$2:$C$5828,2,0)</f>
        <v>43.3</v>
      </c>
      <c r="D2238" s="2">
        <f>D2237*(1-D$1+IF(AND(WEEKDAY($A2238)&lt;&gt;1,WEEKDAY($A2238)&lt;&gt;7),-VLOOKUP($A2238,ETF_OP_Fee!$G$5:$H$14,2,1),0))^($A2238-$A2237)*(1+2*(C2238/C2237-1))+IFERROR(VLOOKUP(A2238,BITXeom!$C$9:$D$100,2,0),0)</f>
        <v>15.92128142390931</v>
      </c>
      <c r="F2238" s="2">
        <f>F2237*(1-F$1+IF(AND(WEEKDAY($A2238)&lt;&gt;1,WEEKDAY($A2238)&lt;&gt;7),-VLOOKUP($A2238,ETF_OP_Fee!$I$5:$J$14,2,1),0))^($A2238-$A2237)*(1+1*(B2238/B2237-1))</f>
        <v>4.307578649515281</v>
      </c>
      <c r="G2238" s="9" t="str">
        <f>IFERROR(VLOOKUP(A2238,'BITO-IV'!$A$1:$J$10000,4,0),"")</f>
        <v/>
      </c>
      <c r="J2238" t="str">
        <f t="shared" si="50"/>
        <v/>
      </c>
      <c r="K2238" t="str">
        <f t="shared" si="49"/>
        <v/>
      </c>
      <c r="M2238" t="str">
        <f t="shared" si="51"/>
        <v/>
      </c>
      <c r="N2238">
        <f>VLOOKUP(A2238,Tbills!$B$4:$C$10000,2,1)</f>
        <v>2.3199982417582423</v>
      </c>
    </row>
    <row r="2239" spans="1:14">
      <c r="A2239" s="1">
        <v>43416</v>
      </c>
      <c r="B2239">
        <f>IFERROR(VLOOKUP($A2239,'BTC-Web'!$A$2:$H$10000,2,0),"")</f>
        <v>6411.7597660000001</v>
      </c>
      <c r="C2239">
        <f>VLOOKUP(A2239,H_SPBTFDUE!$B$2:$C$5828,2,0)</f>
        <v>43.23</v>
      </c>
      <c r="D2239" s="2">
        <f>D2238*(1-D$1+IF(AND(WEEKDAY($A2239)&lt;&gt;1,WEEKDAY($A2239)&lt;&gt;7),-VLOOKUP($A2239,ETF_OP_Fee!$G$5:$H$14,2,1),0))^($A2239-$A2238)*(1+2*(C2239/C2238-1))+IFERROR(VLOOKUP(A2239,BITXeom!$C$9:$D$100,2,0),0)</f>
        <v>15.864130517459051</v>
      </c>
      <c r="F2239" s="2">
        <f>F2238*(1-F$1+IF(AND(WEEKDAY($A2239)&lt;&gt;1,WEEKDAY($A2239)&lt;&gt;7),-VLOOKUP($A2239,ETF_OP_Fee!$I$5:$J$14,2,1),0))^($A2239-$A2238)*(1+1*(B2239/B2238-1))</f>
        <v>4.2866238079930419</v>
      </c>
      <c r="G2239" s="9" t="str">
        <f>IFERROR(VLOOKUP(A2239,'BITO-IV'!$A$1:$J$10000,4,0),"")</f>
        <v/>
      </c>
      <c r="J2239" t="str">
        <f t="shared" si="50"/>
        <v/>
      </c>
      <c r="K2239" t="str">
        <f t="shared" si="49"/>
        <v/>
      </c>
      <c r="M2239" t="str">
        <f t="shared" si="51"/>
        <v/>
      </c>
      <c r="N2239">
        <f>VLOOKUP(A2239,Tbills!$B$4:$C$10000,2,1)</f>
        <v>2.3199982417582423</v>
      </c>
    </row>
    <row r="2240" spans="1:14">
      <c r="A2240" s="1">
        <v>43417</v>
      </c>
      <c r="B2240">
        <f>IFERROR(VLOOKUP($A2240,'BTC-Web'!$A$2:$H$10000,2,0),"")</f>
        <v>6373.1899409999996</v>
      </c>
      <c r="C2240">
        <f>VLOOKUP(A2240,H_SPBTFDUE!$B$2:$C$5828,2,0)</f>
        <v>42.96</v>
      </c>
      <c r="D2240" s="2">
        <f>D2239*(1-D$1+IF(AND(WEEKDAY($A2240)&lt;&gt;1,WEEKDAY($A2240)&lt;&gt;7),-VLOOKUP($A2240,ETF_OP_Fee!$G$5:$H$14,2,1),0))^($A2240-$A2239)*(1+2*(C2240/C2239-1))+IFERROR(VLOOKUP(A2240,BITXeom!$C$9:$D$100,2,0),0)</f>
        <v>15.664099460048767</v>
      </c>
      <c r="F2240" s="2">
        <f>F2239*(1-F$1+IF(AND(WEEKDAY($A2240)&lt;&gt;1,WEEKDAY($A2240)&lt;&gt;7),-VLOOKUP($A2240,ETF_OP_Fee!$I$5:$J$14,2,1),0))^($A2240-$A2239)*(1+1*(B2240/B2239-1))</f>
        <v>4.2607268014278121</v>
      </c>
      <c r="G2240" s="9" t="str">
        <f>IFERROR(VLOOKUP(A2240,'BITO-IV'!$A$1:$J$10000,4,0),"")</f>
        <v/>
      </c>
      <c r="J2240" t="str">
        <f t="shared" si="50"/>
        <v/>
      </c>
      <c r="K2240" t="str">
        <f t="shared" si="49"/>
        <v/>
      </c>
      <c r="M2240" t="str">
        <f t="shared" si="51"/>
        <v/>
      </c>
      <c r="N2240">
        <f>VLOOKUP(A2240,Tbills!$B$4:$C$10000,2,1)</f>
        <v>2.3199982417582423</v>
      </c>
    </row>
    <row r="2241" spans="1:14">
      <c r="A2241" s="1">
        <v>43418</v>
      </c>
      <c r="B2241">
        <f>IFERROR(VLOOKUP($A2241,'BTC-Web'!$A$2:$H$10000,2,0),"")</f>
        <v>6351.2402339999999</v>
      </c>
      <c r="C2241">
        <f>VLOOKUP(A2241,H_SPBTFDUE!$B$2:$C$5828,2,0)</f>
        <v>36.65</v>
      </c>
      <c r="D2241" s="2">
        <f>D2240*(1-D$1+IF(AND(WEEKDAY($A2241)&lt;&gt;1,WEEKDAY($A2241)&lt;&gt;7),-VLOOKUP($A2241,ETF_OP_Fee!$G$5:$H$14,2,1),0))^($A2241-$A2240)*(1+2*(C2241/C2240-1))+IFERROR(VLOOKUP(A2241,BITXeom!$C$9:$D$100,2,0),0)</f>
        <v>11.061269515363108</v>
      </c>
      <c r="F2241" s="2">
        <f>F2240*(1-F$1+IF(AND(WEEKDAY($A2241)&lt;&gt;1,WEEKDAY($A2241)&lt;&gt;7),-VLOOKUP($A2241,ETF_OP_Fee!$I$5:$J$14,2,1),0))^($A2241-$A2240)*(1+1*(B2241/B2240-1))</f>
        <v>4.2459420499059108</v>
      </c>
      <c r="G2241" s="9" t="str">
        <f>IFERROR(VLOOKUP(A2241,'BITO-IV'!$A$1:$J$10000,4,0),"")</f>
        <v/>
      </c>
      <c r="J2241" t="str">
        <f t="shared" si="50"/>
        <v/>
      </c>
      <c r="K2241" t="str">
        <f t="shared" si="49"/>
        <v/>
      </c>
      <c r="M2241" t="str">
        <f t="shared" si="51"/>
        <v/>
      </c>
      <c r="N2241">
        <f>VLOOKUP(A2241,Tbills!$B$4:$C$10000,2,1)</f>
        <v>2.3199982417582423</v>
      </c>
    </row>
    <row r="2242" spans="1:14">
      <c r="A2242" s="1">
        <v>43419</v>
      </c>
      <c r="B2242">
        <f>IFERROR(VLOOKUP($A2242,'BTC-Web'!$A$2:$H$10000,2,0),"")</f>
        <v>5736.1499020000001</v>
      </c>
      <c r="C2242">
        <f>VLOOKUP(A2242,H_SPBTFDUE!$B$2:$C$5828,2,0)</f>
        <v>37.020000000000003</v>
      </c>
      <c r="D2242" s="2">
        <f>D2241*(1-D$1+IF(AND(WEEKDAY($A2242)&lt;&gt;1,WEEKDAY($A2242)&lt;&gt;7),-VLOOKUP($A2242,ETF_OP_Fee!$G$5:$H$14,2,1),0))^($A2242-$A2241)*(1+2*(C2242/C2241-1))+IFERROR(VLOOKUP(A2242,BITXeom!$C$9:$D$100,2,0),0)</f>
        <v>11.283262684988953</v>
      </c>
      <c r="F2242" s="2">
        <f>F2241*(1-F$1+IF(AND(WEEKDAY($A2242)&lt;&gt;1,WEEKDAY($A2242)&lt;&gt;7),-VLOOKUP($A2242,ETF_OP_Fee!$I$5:$J$14,2,1),0))^($A2242-$A2241)*(1+1*(B2242/B2241-1))</f>
        <v>3.834640994440051</v>
      </c>
      <c r="G2242" s="9" t="str">
        <f>IFERROR(VLOOKUP(A2242,'BITO-IV'!$A$1:$J$10000,4,0),"")</f>
        <v/>
      </c>
      <c r="J2242" t="str">
        <f t="shared" si="50"/>
        <v/>
      </c>
      <c r="K2242" t="str">
        <f t="shared" si="49"/>
        <v/>
      </c>
      <c r="M2242" t="str">
        <f t="shared" si="51"/>
        <v/>
      </c>
      <c r="N2242">
        <f>VLOOKUP(A2242,Tbills!$B$4:$C$10000,2,1)</f>
        <v>2.3399999999999856</v>
      </c>
    </row>
    <row r="2243" spans="1:14">
      <c r="A2243" s="1">
        <v>43420</v>
      </c>
      <c r="B2243">
        <f>IFERROR(VLOOKUP($A2243,'BTC-Web'!$A$2:$H$10000,2,0),"")</f>
        <v>5645.3198240000002</v>
      </c>
      <c r="C2243">
        <f>VLOOKUP(A2243,H_SPBTFDUE!$B$2:$C$5828,2,0)</f>
        <v>37.17</v>
      </c>
      <c r="D2243" s="2">
        <f>D2242*(1-D$1+IF(AND(WEEKDAY($A2243)&lt;&gt;1,WEEKDAY($A2243)&lt;&gt;7),-VLOOKUP($A2243,ETF_OP_Fee!$G$5:$H$14,2,1),0))^($A2243-$A2242)*(1+2*(C2243/C2242-1))+IFERROR(VLOOKUP(A2243,BITXeom!$C$9:$D$100,2,0),0)</f>
        <v>11.373343558689077</v>
      </c>
      <c r="F2243" s="2">
        <f>F2242*(1-F$1+IF(AND(WEEKDAY($A2243)&lt;&gt;1,WEEKDAY($A2243)&lt;&gt;7),-VLOOKUP($A2243,ETF_OP_Fee!$I$5:$J$14,2,1),0))^($A2243-$A2242)*(1+1*(B2243/B2242-1))</f>
        <v>3.7738224695021843</v>
      </c>
      <c r="G2243" s="9" t="str">
        <f>IFERROR(VLOOKUP(A2243,'BITO-IV'!$A$1:$J$10000,4,0),"")</f>
        <v/>
      </c>
      <c r="J2243" t="str">
        <f t="shared" si="50"/>
        <v/>
      </c>
      <c r="K2243" t="str">
        <f t="shared" si="49"/>
        <v/>
      </c>
      <c r="M2243" t="str">
        <f t="shared" si="51"/>
        <v/>
      </c>
      <c r="N2243">
        <f>VLOOKUP(A2243,Tbills!$B$4:$C$10000,2,1)</f>
        <v>2.3399999999999856</v>
      </c>
    </row>
    <row r="2244" spans="1:14">
      <c r="A2244" s="1">
        <v>43423</v>
      </c>
      <c r="B2244">
        <f>IFERROR(VLOOKUP($A2244,'BTC-Web'!$A$2:$H$10000,2,0),"")</f>
        <v>5620.7797849999997</v>
      </c>
      <c r="C2244">
        <f>VLOOKUP(A2244,H_SPBTFDUE!$B$2:$C$5828,2,0)</f>
        <v>32.979999999999997</v>
      </c>
      <c r="D2244" s="2">
        <f>D2243*(1-D$1+IF(AND(WEEKDAY($A2244)&lt;&gt;1,WEEKDAY($A2244)&lt;&gt;7),-VLOOKUP($A2244,ETF_OP_Fee!$G$5:$H$14,2,1),0))^($A2244-$A2243)*(1+2*(C2244/C2243-1))+IFERROR(VLOOKUP(A2244,BITXeom!$C$9:$D$100,2,0),0)</f>
        <v>8.806066841730301</v>
      </c>
      <c r="F2244" s="2">
        <f>F2243*(1-F$1+IF(AND(WEEKDAY($A2244)&lt;&gt;1,WEEKDAY($A2244)&lt;&gt;7),-VLOOKUP($A2244,ETF_OP_Fee!$I$5:$J$14,2,1),0))^($A2244-$A2243)*(1+1*(B2244/B2243-1))</f>
        <v>3.7571243946006567</v>
      </c>
      <c r="G2244" s="9" t="str">
        <f>IFERROR(VLOOKUP(A2244,'BITO-IV'!$A$1:$J$10000,4,0),"")</f>
        <v/>
      </c>
      <c r="J2244" t="str">
        <f t="shared" si="50"/>
        <v/>
      </c>
      <c r="K2244" t="str">
        <f t="shared" si="49"/>
        <v/>
      </c>
      <c r="M2244" t="str">
        <f t="shared" si="51"/>
        <v/>
      </c>
      <c r="N2244">
        <f>VLOOKUP(A2244,Tbills!$B$4:$C$10000,2,1)</f>
        <v>2.3399999999999856</v>
      </c>
    </row>
    <row r="2245" spans="1:14">
      <c r="A2245" s="1">
        <v>43424</v>
      </c>
      <c r="B2245">
        <f>IFERROR(VLOOKUP($A2245,'BTC-Web'!$A$2:$H$10000,2,0),"")</f>
        <v>4863.9301759999998</v>
      </c>
      <c r="C2245">
        <f>VLOOKUP(A2245,H_SPBTFDUE!$B$2:$C$5828,2,0)</f>
        <v>28.94</v>
      </c>
      <c r="D2245" s="2">
        <f>D2244*(1-D$1+IF(AND(WEEKDAY($A2245)&lt;&gt;1,WEEKDAY($A2245)&lt;&gt;7),-VLOOKUP($A2245,ETF_OP_Fee!$G$5:$H$14,2,1),0))^($A2245-$A2244)*(1+2*(C2245/C2244-1))+IFERROR(VLOOKUP(A2245,BITXeom!$C$9:$D$100,2,0),0)</f>
        <v>6.6478147984886018</v>
      </c>
      <c r="F2245" s="2">
        <f>F2244*(1-F$1+IF(AND(WEEKDAY($A2245)&lt;&gt;1,WEEKDAY($A2245)&lt;&gt;7),-VLOOKUP($A2245,ETF_OP_Fee!$I$5:$J$14,2,1),0))^($A2245-$A2244)*(1+1*(B2245/B2244-1))</f>
        <v>3.2511352129154734</v>
      </c>
      <c r="G2245" s="9" t="str">
        <f>IFERROR(VLOOKUP(A2245,'BITO-IV'!$A$1:$J$10000,4,0),"")</f>
        <v/>
      </c>
      <c r="J2245" t="str">
        <f t="shared" si="50"/>
        <v/>
      </c>
      <c r="K2245" t="str">
        <f t="shared" si="49"/>
        <v/>
      </c>
      <c r="M2245" t="str">
        <f t="shared" si="51"/>
        <v/>
      </c>
      <c r="N2245">
        <f>VLOOKUP(A2245,Tbills!$B$4:$C$10000,2,1)</f>
        <v>2.3399999999999856</v>
      </c>
    </row>
    <row r="2246" spans="1:14">
      <c r="A2246" s="1">
        <v>43425</v>
      </c>
      <c r="B2246">
        <f>IFERROR(VLOOKUP($A2246,'BTC-Web'!$A$2:$H$10000,2,0),"")</f>
        <v>4465.5400390000004</v>
      </c>
      <c r="C2246">
        <f>VLOOKUP(A2246,H_SPBTFDUE!$B$2:$C$5828,2,0)</f>
        <v>29.96</v>
      </c>
      <c r="D2246" s="2">
        <f>D2245*(1-D$1+IF(AND(WEEKDAY($A2246)&lt;&gt;1,WEEKDAY($A2246)&lt;&gt;7),-VLOOKUP($A2246,ETF_OP_Fee!$G$5:$H$14,2,1),0))^($A2246-$A2245)*(1+2*(C2246/C2245-1))+IFERROR(VLOOKUP(A2246,BITXeom!$C$9:$D$100,2,0),0)</f>
        <v>7.1155755982820095</v>
      </c>
      <c r="F2246" s="2">
        <f>F2245*(1-F$1+IF(AND(WEEKDAY($A2246)&lt;&gt;1,WEEKDAY($A2246)&lt;&gt;7),-VLOOKUP($A2246,ETF_OP_Fee!$I$5:$J$14,2,1),0))^($A2246-$A2245)*(1+1*(B2246/B2245-1))</f>
        <v>2.9847666542212448</v>
      </c>
      <c r="G2246" s="9" t="str">
        <f>IFERROR(VLOOKUP(A2246,'BITO-IV'!$A$1:$J$10000,4,0),"")</f>
        <v/>
      </c>
      <c r="J2246" t="str">
        <f t="shared" si="50"/>
        <v/>
      </c>
      <c r="K2246" t="str">
        <f t="shared" si="49"/>
        <v/>
      </c>
      <c r="M2246" t="str">
        <f t="shared" si="51"/>
        <v/>
      </c>
      <c r="N2246">
        <f>VLOOKUP(A2246,Tbills!$B$4:$C$10000,2,1)</f>
        <v>2.3399999999999856</v>
      </c>
    </row>
    <row r="2247" spans="1:14">
      <c r="A2247" s="1">
        <v>43427</v>
      </c>
      <c r="B2247">
        <f>IFERROR(VLOOKUP($A2247,'BTC-Web'!$A$2:$H$10000,2,0),"")</f>
        <v>4360.7001950000003</v>
      </c>
      <c r="C2247">
        <f>VLOOKUP(A2247,H_SPBTFDUE!$B$2:$C$5828,2,0)</f>
        <v>28.59</v>
      </c>
      <c r="D2247" s="2">
        <f>D2246*(1-D$1+IF(AND(WEEKDAY($A2247)&lt;&gt;1,WEEKDAY($A2247)&lt;&gt;7),-VLOOKUP($A2247,ETF_OP_Fee!$G$5:$H$14,2,1),0))^($A2247-$A2246)*(1+2*(C2247/C2246-1))+IFERROR(VLOOKUP(A2247,BITXeom!$C$9:$D$100,2,0),0)</f>
        <v>6.4632778468578875</v>
      </c>
      <c r="F2247" s="2">
        <f>F2246*(1-F$1+IF(AND(WEEKDAY($A2247)&lt;&gt;1,WEEKDAY($A2247)&lt;&gt;7),-VLOOKUP($A2247,ETF_OP_Fee!$I$5:$J$14,2,1),0))^($A2247-$A2246)*(1+1*(B2247/B2246-1))</f>
        <v>2.9145399880155622</v>
      </c>
      <c r="G2247" s="9" t="str">
        <f>IFERROR(VLOOKUP(A2247,'BITO-IV'!$A$1:$J$10000,4,0),"")</f>
        <v/>
      </c>
      <c r="J2247" t="str">
        <f t="shared" si="50"/>
        <v/>
      </c>
      <c r="K2247" t="str">
        <f t="shared" si="49"/>
        <v/>
      </c>
      <c r="M2247" t="str">
        <f t="shared" si="51"/>
        <v/>
      </c>
      <c r="N2247">
        <f>VLOOKUP(A2247,Tbills!$B$4:$C$10000,2,1)</f>
        <v>2.3192307692307961</v>
      </c>
    </row>
    <row r="2248" spans="1:14">
      <c r="A2248" s="1">
        <v>43430</v>
      </c>
      <c r="B2248">
        <f>IFERROR(VLOOKUP($A2248,'BTC-Web'!$A$2:$H$10000,2,0),"")</f>
        <v>4015.070068</v>
      </c>
      <c r="C2248">
        <f>VLOOKUP(A2248,H_SPBTFDUE!$B$2:$C$5828,2,0)</f>
        <v>24.68</v>
      </c>
      <c r="D2248" s="2">
        <f>D2247*(1-D$1+IF(AND(WEEKDAY($A2248)&lt;&gt;1,WEEKDAY($A2248)&lt;&gt;7),-VLOOKUP($A2248,ETF_OP_Fee!$G$5:$H$14,2,1),0))^($A2248-$A2247)*(1+2*(C2248/C2247-1))+IFERROR(VLOOKUP(A2248,BITXeom!$C$9:$D$100,2,0),0)</f>
        <v>4.6937492265251812</v>
      </c>
      <c r="F2248" s="2">
        <f>F2247*(1-F$1+IF(AND(WEEKDAY($A2248)&lt;&gt;1,WEEKDAY($A2248)&lt;&gt;7),-VLOOKUP($A2248,ETF_OP_Fee!$I$5:$J$14,2,1),0))^($A2248-$A2247)*(1+1*(B2248/B2247-1))</f>
        <v>2.6833233297801025</v>
      </c>
      <c r="G2248" s="9" t="str">
        <f>IFERROR(VLOOKUP(A2248,'BITO-IV'!$A$1:$J$10000,4,0),"")</f>
        <v/>
      </c>
      <c r="J2248" t="str">
        <f t="shared" si="50"/>
        <v/>
      </c>
      <c r="K2248" t="str">
        <f t="shared" si="49"/>
        <v/>
      </c>
      <c r="M2248" t="str">
        <f t="shared" si="51"/>
        <v/>
      </c>
      <c r="N2248">
        <f>VLOOKUP(A2248,Tbills!$B$4:$C$10000,2,1)</f>
        <v>2.3192307692307961</v>
      </c>
    </row>
    <row r="2249" spans="1:14">
      <c r="A2249" s="1">
        <v>43431</v>
      </c>
      <c r="B2249">
        <f>IFERROR(VLOOKUP($A2249,'BTC-Web'!$A$2:$H$10000,2,0),"")</f>
        <v>3765.9499510000001</v>
      </c>
      <c r="C2249">
        <f>VLOOKUP(A2249,H_SPBTFDUE!$B$2:$C$5828,2,0)</f>
        <v>25.34</v>
      </c>
      <c r="D2249" s="2">
        <f>D2248*(1-D$1+IF(AND(WEEKDAY($A2249)&lt;&gt;1,WEEKDAY($A2249)&lt;&gt;7),-VLOOKUP($A2249,ETF_OP_Fee!$G$5:$H$14,2,1),0))^($A2249-$A2248)*(1+2*(C2249/C2248-1))+IFERROR(VLOOKUP(A2249,BITXeom!$C$9:$D$100,2,0),0)</f>
        <v>4.9442032292076963</v>
      </c>
      <c r="F2249" s="2">
        <f>F2248*(1-F$1+IF(AND(WEEKDAY($A2249)&lt;&gt;1,WEEKDAY($A2249)&lt;&gt;7),-VLOOKUP($A2249,ETF_OP_Fee!$I$5:$J$14,2,1),0))^($A2249-$A2248)*(1+1*(B2249/B2248-1))</f>
        <v>2.516767622360367</v>
      </c>
      <c r="G2249" s="9" t="str">
        <f>IFERROR(VLOOKUP(A2249,'BITO-IV'!$A$1:$J$10000,4,0),"")</f>
        <v/>
      </c>
      <c r="J2249" t="str">
        <f t="shared" si="50"/>
        <v/>
      </c>
      <c r="K2249" t="str">
        <f t="shared" si="49"/>
        <v/>
      </c>
      <c r="M2249" t="str">
        <f t="shared" si="51"/>
        <v/>
      </c>
      <c r="N2249">
        <f>VLOOKUP(A2249,Tbills!$B$4:$C$10000,2,1)</f>
        <v>2.3192307692307961</v>
      </c>
    </row>
    <row r="2250" spans="1:14">
      <c r="A2250" s="1">
        <v>43432</v>
      </c>
      <c r="B2250">
        <f>IFERROR(VLOOKUP($A2250,'BTC-Web'!$A$2:$H$10000,2,0),"")</f>
        <v>3822.469971</v>
      </c>
      <c r="C2250">
        <f>VLOOKUP(A2250,H_SPBTFDUE!$B$2:$C$5828,2,0)</f>
        <v>29.35</v>
      </c>
      <c r="D2250" s="2">
        <f>D2249*(1-D$1+IF(AND(WEEKDAY($A2250)&lt;&gt;1,WEEKDAY($A2250)&lt;&gt;7),-VLOOKUP($A2250,ETF_OP_Fee!$G$5:$H$14,2,1),0))^($A2250-$A2249)*(1+2*(C2250/C2249-1))+IFERROR(VLOOKUP(A2250,BITXeom!$C$9:$D$100,2,0),0)</f>
        <v>6.5082463558796544</v>
      </c>
      <c r="F2250" s="2">
        <f>F2249*(1-F$1+IF(AND(WEEKDAY($A2250)&lt;&gt;1,WEEKDAY($A2250)&lt;&gt;7),-VLOOKUP($A2250,ETF_OP_Fee!$I$5:$J$14,2,1),0))^($A2250-$A2249)*(1+1*(B2250/B2249-1))</f>
        <v>2.5544732126216707</v>
      </c>
      <c r="G2250" s="9" t="str">
        <f>IFERROR(VLOOKUP(A2250,'BITO-IV'!$A$1:$J$10000,4,0),"")</f>
        <v/>
      </c>
      <c r="J2250" t="str">
        <f t="shared" si="50"/>
        <v/>
      </c>
      <c r="K2250" t="str">
        <f t="shared" si="49"/>
        <v/>
      </c>
      <c r="M2250" t="str">
        <f t="shared" si="51"/>
        <v/>
      </c>
      <c r="N2250">
        <f>VLOOKUP(A2250,Tbills!$B$4:$C$10000,2,1)</f>
        <v>2.3192307692307961</v>
      </c>
    </row>
    <row r="2251" spans="1:14">
      <c r="A2251" s="1">
        <v>43433</v>
      </c>
      <c r="B2251">
        <f>IFERROR(VLOOKUP($A2251,'BTC-Web'!$A$2:$H$10000,2,0),"")</f>
        <v>4269.0043949999999</v>
      </c>
      <c r="C2251">
        <f>VLOOKUP(A2251,H_SPBTFDUE!$B$2:$C$5828,2,0)</f>
        <v>28.59</v>
      </c>
      <c r="D2251" s="2">
        <f>D2250*(1-D$1+IF(AND(WEEKDAY($A2251)&lt;&gt;1,WEEKDAY($A2251)&lt;&gt;7),-VLOOKUP($A2251,ETF_OP_Fee!$G$5:$H$14,2,1),0))^($A2251-$A2250)*(1+2*(C2251/C2250-1))+IFERROR(VLOOKUP(A2251,BITXeom!$C$9:$D$100,2,0),0)</f>
        <v>6.1704568999676148</v>
      </c>
      <c r="F2251" s="2">
        <f>F2250*(1-F$1+IF(AND(WEEKDAY($A2251)&lt;&gt;1,WEEKDAY($A2251)&lt;&gt;7),-VLOOKUP($A2251,ETF_OP_Fee!$I$5:$J$14,2,1),0))^($A2251-$A2250)*(1+1*(B2251/B2250-1))</f>
        <v>2.8528081643708814</v>
      </c>
      <c r="G2251" s="9" t="str">
        <f>IFERROR(VLOOKUP(A2251,'BITO-IV'!$A$1:$J$10000,4,0),"")</f>
        <v/>
      </c>
      <c r="J2251" t="str">
        <f t="shared" si="50"/>
        <v/>
      </c>
      <c r="K2251" t="str">
        <f t="shared" si="49"/>
        <v/>
      </c>
      <c r="M2251" t="str">
        <f t="shared" si="51"/>
        <v/>
      </c>
      <c r="N2251">
        <f>VLOOKUP(A2251,Tbills!$B$4:$C$10000,2,1)</f>
        <v>2.3699986813186542</v>
      </c>
    </row>
    <row r="2252" spans="1:14">
      <c r="A2252" s="1">
        <v>43434</v>
      </c>
      <c r="B2252">
        <f>IFERROR(VLOOKUP($A2252,'BTC-Web'!$A$2:$H$10000,2,0),"")</f>
        <v>4289.0888670000004</v>
      </c>
      <c r="C2252">
        <f>VLOOKUP(A2252,H_SPBTFDUE!$B$2:$C$5828,2,0)</f>
        <v>26.92</v>
      </c>
      <c r="D2252" s="2">
        <f>D2251*(1-D$1+IF(AND(WEEKDAY($A2252)&lt;&gt;1,WEEKDAY($A2252)&lt;&gt;7),-VLOOKUP($A2252,ETF_OP_Fee!$G$5:$H$14,2,1),0))^($A2252-$A2251)*(1+2*(C2252/C2251-1))+IFERROR(VLOOKUP(A2252,BITXeom!$C$9:$D$100,2,0),0)</f>
        <v>5.4489495732034898</v>
      </c>
      <c r="F2252" s="2">
        <f>F2251*(1-F$1+IF(AND(WEEKDAY($A2252)&lt;&gt;1,WEEKDAY($A2252)&lt;&gt;7),-VLOOKUP($A2252,ETF_OP_Fee!$I$5:$J$14,2,1),0))^($A2252-$A2251)*(1+1*(B2252/B2251-1))</f>
        <v>2.8661552285933483</v>
      </c>
      <c r="G2252" s="9" t="str">
        <f>IFERROR(VLOOKUP(A2252,'BITO-IV'!$A$1:$J$10000,4,0),"")</f>
        <v/>
      </c>
      <c r="J2252" t="str">
        <f t="shared" si="50"/>
        <v/>
      </c>
      <c r="K2252" t="str">
        <f t="shared" si="49"/>
        <v/>
      </c>
      <c r="M2252" t="str">
        <f t="shared" si="51"/>
        <v/>
      </c>
      <c r="N2252">
        <f>VLOOKUP(A2252,Tbills!$B$4:$C$10000,2,1)</f>
        <v>2.3699986813186542</v>
      </c>
    </row>
    <row r="2253" spans="1:14">
      <c r="A2253" s="1">
        <v>43437</v>
      </c>
      <c r="B2253">
        <f>IFERROR(VLOOKUP($A2253,'BTC-Web'!$A$2:$H$10000,2,0),"")</f>
        <v>4147.3237300000001</v>
      </c>
      <c r="C2253">
        <f>VLOOKUP(A2253,H_SPBTFDUE!$B$2:$C$5828,2,0)</f>
        <v>26.03</v>
      </c>
      <c r="D2253" s="2">
        <f>D2252*(1-D$1+IF(AND(WEEKDAY($A2253)&lt;&gt;1,WEEKDAY($A2253)&lt;&gt;7),-VLOOKUP($A2253,ETF_OP_Fee!$G$5:$H$14,2,1),0))^($A2253-$A2252)*(1+2*(C2253/C2252-1))+IFERROR(VLOOKUP(A2253,BITXeom!$C$9:$D$100,2,0),0)</f>
        <v>5.0868358361470252</v>
      </c>
      <c r="F2253" s="2">
        <f>F2252*(1-F$1+IF(AND(WEEKDAY($A2253)&lt;&gt;1,WEEKDAY($A2253)&lt;&gt;7),-VLOOKUP($A2253,ETF_OP_Fee!$I$5:$J$14,2,1),0))^($A2253-$A2252)*(1+1*(B2253/B2252-1))</f>
        <v>2.7712052216665746</v>
      </c>
      <c r="G2253" s="9" t="str">
        <f>IFERROR(VLOOKUP(A2253,'BITO-IV'!$A$1:$J$10000,4,0),"")</f>
        <v/>
      </c>
      <c r="J2253" t="str">
        <f t="shared" si="50"/>
        <v/>
      </c>
      <c r="K2253" t="str">
        <f t="shared" si="49"/>
        <v/>
      </c>
      <c r="M2253" t="str">
        <f t="shared" si="51"/>
        <v/>
      </c>
      <c r="N2253">
        <f>VLOOKUP(A2253,Tbills!$B$4:$C$10000,2,1)</f>
        <v>2.3699986813186542</v>
      </c>
    </row>
    <row r="2254" spans="1:14">
      <c r="A2254" s="1">
        <v>43438</v>
      </c>
      <c r="B2254">
        <f>IFERROR(VLOOKUP($A2254,'BTC-Web'!$A$2:$H$10000,2,0),"")</f>
        <v>3886.294922</v>
      </c>
      <c r="C2254">
        <f>VLOOKUP(A2254,H_SPBTFDUE!$B$2:$C$5828,2,0)</f>
        <v>26.3</v>
      </c>
      <c r="D2254" s="2">
        <f>D2253*(1-D$1+IF(AND(WEEKDAY($A2254)&lt;&gt;1,WEEKDAY($A2254)&lt;&gt;7),-VLOOKUP($A2254,ETF_OP_Fee!$G$5:$H$14,2,1),0))^($A2254-$A2253)*(1+2*(C2254/C2253-1))+IFERROR(VLOOKUP(A2254,BITXeom!$C$9:$D$100,2,0),0)</f>
        <v>5.1917449245938991</v>
      </c>
      <c r="F2254" s="2">
        <f>F2253*(1-F$1+IF(AND(WEEKDAY($A2254)&lt;&gt;1,WEEKDAY($A2254)&lt;&gt;7),-VLOOKUP($A2254,ETF_OP_Fee!$I$5:$J$14,2,1),0))^($A2254-$A2253)*(1+1*(B2254/B2253-1))</f>
        <v>2.5967204814709626</v>
      </c>
      <c r="G2254" s="9" t="str">
        <f>IFERROR(VLOOKUP(A2254,'BITO-IV'!$A$1:$J$10000,4,0),"")</f>
        <v/>
      </c>
      <c r="J2254" t="str">
        <f t="shared" si="50"/>
        <v/>
      </c>
      <c r="K2254" t="str">
        <f t="shared" si="49"/>
        <v/>
      </c>
      <c r="M2254" t="str">
        <f t="shared" si="51"/>
        <v/>
      </c>
      <c r="N2254">
        <f>VLOOKUP(A2254,Tbills!$B$4:$C$10000,2,1)</f>
        <v>2.3699986813186542</v>
      </c>
    </row>
    <row r="2255" spans="1:14">
      <c r="A2255" s="1">
        <v>43440</v>
      </c>
      <c r="B2255">
        <f>IFERROR(VLOOKUP($A2255,'BTC-Web'!$A$2:$H$10000,2,0),"")</f>
        <v>3754.0744629999999</v>
      </c>
      <c r="C2255">
        <f>VLOOKUP(A2255,H_SPBTFDUE!$B$2:$C$5828,2,0)</f>
        <v>24.65</v>
      </c>
      <c r="D2255" s="2">
        <f>D2254*(1-D$1+IF(AND(WEEKDAY($A2255)&lt;&gt;1,WEEKDAY($A2255)&lt;&gt;7),-VLOOKUP($A2255,ETF_OP_Fee!$G$5:$H$14,2,1),0))^($A2255-$A2254)*(1+2*(C2255/C2254-1))+IFERROR(VLOOKUP(A2255,BITXeom!$C$9:$D$100,2,0),0)</f>
        <v>4.5392271034348921</v>
      </c>
      <c r="F2255" s="2">
        <f>F2254*(1-F$1+IF(AND(WEEKDAY($A2255)&lt;&gt;1,WEEKDAY($A2255)&lt;&gt;7),-VLOOKUP($A2255,ETF_OP_Fee!$I$5:$J$14,2,1),0))^($A2255-$A2254)*(1+1*(B2255/B2254-1))</f>
        <v>2.5082436625287214</v>
      </c>
      <c r="G2255" s="9" t="str">
        <f>IFERROR(VLOOKUP(A2255,'BITO-IV'!$A$1:$J$10000,4,0),"")</f>
        <v/>
      </c>
      <c r="J2255" t="str">
        <f t="shared" si="50"/>
        <v/>
      </c>
      <c r="K2255" t="str">
        <f t="shared" si="49"/>
        <v/>
      </c>
      <c r="M2255" t="str">
        <f t="shared" si="51"/>
        <v/>
      </c>
      <c r="N2255">
        <f>VLOOKUP(A2255,Tbills!$B$4:$C$10000,2,1)</f>
        <v>2.3649982417582467</v>
      </c>
    </row>
    <row r="2256" spans="1:14">
      <c r="A2256" s="1">
        <v>43441</v>
      </c>
      <c r="B2256">
        <f>IFERROR(VLOOKUP($A2256,'BTC-Web'!$A$2:$H$10000,2,0),"")</f>
        <v>3512.5903320000002</v>
      </c>
      <c r="C2256">
        <f>VLOOKUP(A2256,H_SPBTFDUE!$B$2:$C$5828,2,0)</f>
        <v>22.57</v>
      </c>
      <c r="D2256" s="2">
        <f>D2255*(1-D$1+IF(AND(WEEKDAY($A2256)&lt;&gt;1,WEEKDAY($A2256)&lt;&gt;7),-VLOOKUP($A2256,ETF_OP_Fee!$G$5:$H$14,2,1),0))^($A2256-$A2255)*(1+2*(C2256/C2255-1))+IFERROR(VLOOKUP(A2256,BITXeom!$C$9:$D$100,2,0),0)</f>
        <v>3.7727253039893691</v>
      </c>
      <c r="F2256" s="2">
        <f>F2255*(1-F$1+IF(AND(WEEKDAY($A2256)&lt;&gt;1,WEEKDAY($A2256)&lt;&gt;7),-VLOOKUP($A2256,ETF_OP_Fee!$I$5:$J$14,2,1),0))^($A2256-$A2255)*(1+1*(B2256/B2255-1))</f>
        <v>2.3468376063145566</v>
      </c>
      <c r="G2256" s="9" t="str">
        <f>IFERROR(VLOOKUP(A2256,'BITO-IV'!$A$1:$J$10000,4,0),"")</f>
        <v/>
      </c>
      <c r="J2256" t="str">
        <f t="shared" si="50"/>
        <v/>
      </c>
      <c r="K2256" t="str">
        <f t="shared" si="49"/>
        <v/>
      </c>
      <c r="M2256" t="str">
        <f t="shared" si="51"/>
        <v/>
      </c>
      <c r="N2256">
        <f>VLOOKUP(A2256,Tbills!$B$4:$C$10000,2,1)</f>
        <v>2.3649982417582467</v>
      </c>
    </row>
    <row r="2257" spans="1:14">
      <c r="A2257" s="1">
        <v>43444</v>
      </c>
      <c r="B2257">
        <f>IFERROR(VLOOKUP($A2257,'BTC-Web'!$A$2:$H$10000,2,0),"")</f>
        <v>3612.0463869999999</v>
      </c>
      <c r="C2257">
        <f>VLOOKUP(A2257,H_SPBTFDUE!$B$2:$C$5828,2,0)</f>
        <v>23.1</v>
      </c>
      <c r="D2257" s="2">
        <f>D2256*(1-D$1+IF(AND(WEEKDAY($A2257)&lt;&gt;1,WEEKDAY($A2257)&lt;&gt;7),-VLOOKUP($A2257,ETF_OP_Fee!$G$5:$H$14,2,1),0))^($A2257-$A2256)*(1+2*(C2257/C2256-1))+IFERROR(VLOOKUP(A2257,BITXeom!$C$9:$D$100,2,0),0)</f>
        <v>3.9484992792585856</v>
      </c>
      <c r="F2257" s="2">
        <f>F2256*(1-F$1+IF(AND(WEEKDAY($A2257)&lt;&gt;1,WEEKDAY($A2257)&lt;&gt;7),-VLOOKUP($A2257,ETF_OP_Fee!$I$5:$J$14,2,1),0))^($A2257-$A2256)*(1+1*(B2257/B2256-1))</f>
        <v>2.4130979189092403</v>
      </c>
      <c r="G2257" s="9" t="str">
        <f>IFERROR(VLOOKUP(A2257,'BITO-IV'!$A$1:$J$10000,4,0),"")</f>
        <v/>
      </c>
      <c r="J2257" t="str">
        <f t="shared" si="50"/>
        <v/>
      </c>
      <c r="K2257" t="str">
        <f t="shared" si="49"/>
        <v/>
      </c>
      <c r="M2257" t="str">
        <f t="shared" si="51"/>
        <v/>
      </c>
      <c r="N2257">
        <f>VLOOKUP(A2257,Tbills!$B$4:$C$10000,2,1)</f>
        <v>2.3649982417582467</v>
      </c>
    </row>
    <row r="2258" spans="1:14">
      <c r="A2258" s="1">
        <v>43445</v>
      </c>
      <c r="B2258">
        <f>IFERROR(VLOOKUP($A2258,'BTC-Web'!$A$2:$H$10000,2,0),"")</f>
        <v>3497.5546880000002</v>
      </c>
      <c r="C2258">
        <f>VLOOKUP(A2258,H_SPBTFDUE!$B$2:$C$5828,2,0)</f>
        <v>22.74</v>
      </c>
      <c r="D2258" s="2">
        <f>D2257*(1-D$1+IF(AND(WEEKDAY($A2258)&lt;&gt;1,WEEKDAY($A2258)&lt;&gt;7),-VLOOKUP($A2258,ETF_OP_Fee!$G$5:$H$14,2,1),0))^($A2258-$A2257)*(1+2*(C2258/C2257-1))+IFERROR(VLOOKUP(A2258,BITXeom!$C$9:$D$100,2,0),0)</f>
        <v>3.8249732645408607</v>
      </c>
      <c r="F2258" s="2">
        <f>F2257*(1-F$1+IF(AND(WEEKDAY($A2258)&lt;&gt;1,WEEKDAY($A2258)&lt;&gt;7),-VLOOKUP($A2258,ETF_OP_Fee!$I$5:$J$14,2,1),0))^($A2258-$A2257)*(1+1*(B2258/B2257-1))</f>
        <v>2.3365486942630342</v>
      </c>
      <c r="G2258" s="9" t="str">
        <f>IFERROR(VLOOKUP(A2258,'BITO-IV'!$A$1:$J$10000,4,0),"")</f>
        <v/>
      </c>
      <c r="J2258" t="str">
        <f t="shared" si="50"/>
        <v/>
      </c>
      <c r="K2258" t="str">
        <f t="shared" si="49"/>
        <v/>
      </c>
      <c r="M2258" t="str">
        <f t="shared" si="51"/>
        <v/>
      </c>
      <c r="N2258">
        <f>VLOOKUP(A2258,Tbills!$B$4:$C$10000,2,1)</f>
        <v>2.3649982417582467</v>
      </c>
    </row>
    <row r="2259" spans="1:14">
      <c r="A2259" s="1">
        <v>43446</v>
      </c>
      <c r="B2259">
        <f>IFERROR(VLOOKUP($A2259,'BTC-Web'!$A$2:$H$10000,2,0),"")</f>
        <v>3421.4582519999999</v>
      </c>
      <c r="C2259">
        <f>VLOOKUP(A2259,H_SPBTFDUE!$B$2:$C$5828,2,0)</f>
        <v>23.42</v>
      </c>
      <c r="D2259" s="2">
        <f>D2258*(1-D$1+IF(AND(WEEKDAY($A2259)&lt;&gt;1,WEEKDAY($A2259)&lt;&gt;7),-VLOOKUP($A2259,ETF_OP_Fee!$G$5:$H$14,2,1),0))^($A2259-$A2258)*(1+2*(C2259/C2258-1))+IFERROR(VLOOKUP(A2259,BITXeom!$C$9:$D$100,2,0),0)</f>
        <v>4.0532484440924579</v>
      </c>
      <c r="F2259" s="2">
        <f>F2258*(1-F$1+IF(AND(WEEKDAY($A2259)&lt;&gt;1,WEEKDAY($A2259)&lt;&gt;7),-VLOOKUP($A2259,ETF_OP_Fee!$I$5:$J$14,2,1),0))^($A2259-$A2258)*(1+1*(B2259/B2258-1))</f>
        <v>2.2856528205520452</v>
      </c>
      <c r="G2259" s="9" t="str">
        <f>IFERROR(VLOOKUP(A2259,'BITO-IV'!$A$1:$J$10000,4,0),"")</f>
        <v/>
      </c>
      <c r="J2259" t="str">
        <f t="shared" si="50"/>
        <v/>
      </c>
      <c r="K2259" t="str">
        <f t="shared" si="49"/>
        <v/>
      </c>
      <c r="M2259" t="str">
        <f t="shared" si="51"/>
        <v/>
      </c>
      <c r="N2259">
        <f>VLOOKUP(A2259,Tbills!$B$4:$C$10000,2,1)</f>
        <v>2.3649982417582467</v>
      </c>
    </row>
    <row r="2260" spans="1:14">
      <c r="A2260" s="1">
        <v>43447</v>
      </c>
      <c r="B2260">
        <f>IFERROR(VLOOKUP($A2260,'BTC-Web'!$A$2:$H$10000,2,0),"")</f>
        <v>3487.8793949999999</v>
      </c>
      <c r="C2260">
        <f>VLOOKUP(A2260,H_SPBTFDUE!$B$2:$C$5828,2,0)</f>
        <v>22.03</v>
      </c>
      <c r="D2260" s="2">
        <f>D2259*(1-D$1+IF(AND(WEEKDAY($A2260)&lt;&gt;1,WEEKDAY($A2260)&lt;&gt;7),-VLOOKUP($A2260,ETF_OP_Fee!$G$5:$H$14,2,1),0))^($A2260-$A2259)*(1+2*(C2260/C2259-1))+IFERROR(VLOOKUP(A2260,BITXeom!$C$9:$D$100,2,0),0)</f>
        <v>3.5716941742606019</v>
      </c>
      <c r="F2260" s="2">
        <f>F2259*(1-F$1+IF(AND(WEEKDAY($A2260)&lt;&gt;1,WEEKDAY($A2260)&lt;&gt;7),-VLOOKUP($A2260,ETF_OP_Fee!$I$5:$J$14,2,1),0))^($A2260-$A2259)*(1+1*(B2260/B2259-1))</f>
        <v>2.329963804099668</v>
      </c>
      <c r="G2260" s="9" t="str">
        <f>IFERROR(VLOOKUP(A2260,'BITO-IV'!$A$1:$J$10000,4,0),"")</f>
        <v/>
      </c>
      <c r="J2260" t="str">
        <f t="shared" si="50"/>
        <v/>
      </c>
      <c r="K2260" t="str">
        <f t="shared" si="49"/>
        <v/>
      </c>
      <c r="M2260" t="str">
        <f t="shared" si="51"/>
        <v/>
      </c>
      <c r="N2260">
        <f>VLOOKUP(A2260,Tbills!$B$4:$C$10000,2,1)</f>
        <v>2.3749991208791186</v>
      </c>
    </row>
    <row r="2261" spans="1:14">
      <c r="A2261" s="1">
        <v>43448</v>
      </c>
      <c r="B2261">
        <f>IFERROR(VLOOKUP($A2261,'BTC-Web'!$A$2:$H$10000,2,0),"")</f>
        <v>3311.751953</v>
      </c>
      <c r="C2261">
        <f>VLOOKUP(A2261,H_SPBTFDUE!$B$2:$C$5828,2,0)</f>
        <v>21.53</v>
      </c>
      <c r="D2261" s="2">
        <f>D2260*(1-D$1+IF(AND(WEEKDAY($A2261)&lt;&gt;1,WEEKDAY($A2261)&lt;&gt;7),-VLOOKUP($A2261,ETF_OP_Fee!$G$5:$H$14,2,1),0))^($A2261-$A2260)*(1+2*(C2261/C2260-1))+IFERROR(VLOOKUP(A2261,BITXeom!$C$9:$D$100,2,0),0)</f>
        <v>3.4091591781103703</v>
      </c>
      <c r="F2261" s="2">
        <f>F2260*(1-F$1+IF(AND(WEEKDAY($A2261)&lt;&gt;1,WEEKDAY($A2261)&lt;&gt;7),-VLOOKUP($A2261,ETF_OP_Fee!$I$5:$J$14,2,1),0))^($A2261-$A2260)*(1+1*(B2261/B2260-1))</f>
        <v>2.2122500438193327</v>
      </c>
      <c r="G2261" s="9" t="str">
        <f>IFERROR(VLOOKUP(A2261,'BITO-IV'!$A$1:$J$10000,4,0),"")</f>
        <v/>
      </c>
      <c r="J2261" t="str">
        <f t="shared" si="50"/>
        <v/>
      </c>
      <c r="K2261" t="str">
        <f t="shared" si="49"/>
        <v/>
      </c>
      <c r="M2261" t="str">
        <f t="shared" si="51"/>
        <v/>
      </c>
      <c r="N2261">
        <f>VLOOKUP(A2261,Tbills!$B$4:$C$10000,2,1)</f>
        <v>2.3749991208791186</v>
      </c>
    </row>
    <row r="2262" spans="1:14">
      <c r="A2262" s="1">
        <v>43451</v>
      </c>
      <c r="B2262">
        <f>IFERROR(VLOOKUP($A2262,'BTC-Web'!$A$2:$H$10000,2,0),"")</f>
        <v>3253.123047</v>
      </c>
      <c r="C2262">
        <f>VLOOKUP(A2262,H_SPBTFDUE!$B$2:$C$5828,2,0)</f>
        <v>24.22</v>
      </c>
      <c r="D2262" s="2">
        <f>D2261*(1-D$1+IF(AND(WEEKDAY($A2262)&lt;&gt;1,WEEKDAY($A2262)&lt;&gt;7),-VLOOKUP($A2262,ETF_OP_Fee!$G$5:$H$14,2,1),0))^($A2262-$A2261)*(1+2*(C2262/C2261-1))+IFERROR(VLOOKUP(A2262,BITXeom!$C$9:$D$100,2,0),0)</f>
        <v>4.2595298202885141</v>
      </c>
      <c r="F2262" s="2">
        <f>F2261*(1-F$1+IF(AND(WEEKDAY($A2262)&lt;&gt;1,WEEKDAY($A2262)&lt;&gt;7),-VLOOKUP($A2262,ETF_OP_Fee!$I$5:$J$14,2,1),0))^($A2262-$A2261)*(1+1*(B2262/B2261-1))</f>
        <v>2.1729162643312883</v>
      </c>
      <c r="G2262" s="9" t="str">
        <f>IFERROR(VLOOKUP(A2262,'BITO-IV'!$A$1:$J$10000,4,0),"")</f>
        <v/>
      </c>
      <c r="J2262" t="str">
        <f t="shared" si="50"/>
        <v/>
      </c>
      <c r="K2262" t="str">
        <f t="shared" si="49"/>
        <v/>
      </c>
      <c r="M2262" t="str">
        <f t="shared" si="51"/>
        <v/>
      </c>
      <c r="N2262">
        <f>VLOOKUP(A2262,Tbills!$B$4:$C$10000,2,1)</f>
        <v>2.3749991208791186</v>
      </c>
    </row>
    <row r="2263" spans="1:14">
      <c r="A2263" s="1">
        <v>43452</v>
      </c>
      <c r="B2263">
        <f>IFERROR(VLOOKUP($A2263,'BTC-Web'!$A$2:$H$10000,2,0),"")</f>
        <v>3544.7614749999998</v>
      </c>
      <c r="C2263">
        <f>VLOOKUP(A2263,H_SPBTFDUE!$B$2:$C$5828,2,0)</f>
        <v>23.96</v>
      </c>
      <c r="D2263" s="2">
        <f>D2262*(1-D$1+IF(AND(WEEKDAY($A2263)&lt;&gt;1,WEEKDAY($A2263)&lt;&gt;7),-VLOOKUP($A2263,ETF_OP_Fee!$G$5:$H$14,2,1),0))^($A2263-$A2262)*(1+2*(C2263/C2262-1))+IFERROR(VLOOKUP(A2263,BITXeom!$C$9:$D$100,2,0),0)</f>
        <v>4.1675815694193146</v>
      </c>
      <c r="F2263" s="2">
        <f>F2262*(1-F$1+IF(AND(WEEKDAY($A2263)&lt;&gt;1,WEEKDAY($A2263)&lt;&gt;7),-VLOOKUP($A2263,ETF_OP_Fee!$I$5:$J$14,2,1),0))^($A2263-$A2262)*(1+1*(B2263/B2262-1))</f>
        <v>2.3676538746551374</v>
      </c>
      <c r="G2263" s="9" t="str">
        <f>IFERROR(VLOOKUP(A2263,'BITO-IV'!$A$1:$J$10000,4,0),"")</f>
        <v/>
      </c>
      <c r="J2263" t="str">
        <f t="shared" si="50"/>
        <v/>
      </c>
      <c r="K2263" t="str">
        <f t="shared" si="49"/>
        <v/>
      </c>
      <c r="M2263" t="str">
        <f t="shared" si="51"/>
        <v/>
      </c>
      <c r="N2263">
        <f>VLOOKUP(A2263,Tbills!$B$4:$C$10000,2,1)</f>
        <v>2.3749991208791186</v>
      </c>
    </row>
    <row r="2264" spans="1:14">
      <c r="A2264" s="1">
        <v>43453</v>
      </c>
      <c r="B2264">
        <f>IFERROR(VLOOKUP($A2264,'BTC-Web'!$A$2:$H$10000,2,0),"")</f>
        <v>3706.8249510000001</v>
      </c>
      <c r="C2264">
        <f>VLOOKUP(A2264,H_SPBTFDUE!$B$2:$C$5828,2,0)</f>
        <v>25.3</v>
      </c>
      <c r="D2264" s="2">
        <f>D2263*(1-D$1+IF(AND(WEEKDAY($A2264)&lt;&gt;1,WEEKDAY($A2264)&lt;&gt;7),-VLOOKUP($A2264,ETF_OP_Fee!$G$5:$H$14,2,1),0))^($A2264-$A2263)*(1+2*(C2264/C2263-1))+IFERROR(VLOOKUP(A2264,BITXeom!$C$9:$D$100,2,0),0)</f>
        <v>4.6331861993939372</v>
      </c>
      <c r="F2264" s="2">
        <f>F2263*(1-F$1+IF(AND(WEEKDAY($A2264)&lt;&gt;1,WEEKDAY($A2264)&lt;&gt;7),-VLOOKUP($A2264,ETF_OP_Fee!$I$5:$J$14,2,1),0))^($A2264-$A2263)*(1+1*(B2264/B2263-1))</f>
        <v>2.4758365523062791</v>
      </c>
      <c r="G2264" s="9" t="str">
        <f>IFERROR(VLOOKUP(A2264,'BITO-IV'!$A$1:$J$10000,4,0),"")</f>
        <v/>
      </c>
      <c r="J2264" t="str">
        <f t="shared" si="50"/>
        <v/>
      </c>
      <c r="K2264" t="str">
        <f t="shared" si="49"/>
        <v/>
      </c>
      <c r="M2264" t="str">
        <f t="shared" si="51"/>
        <v/>
      </c>
      <c r="N2264">
        <f>VLOOKUP(A2264,Tbills!$B$4:$C$10000,2,1)</f>
        <v>2.3749991208791186</v>
      </c>
    </row>
    <row r="2265" spans="1:14">
      <c r="A2265" s="1">
        <v>43454</v>
      </c>
      <c r="B2265">
        <f>IFERROR(VLOOKUP($A2265,'BTC-Web'!$A$2:$H$10000,2,0),"")</f>
        <v>3742.195068</v>
      </c>
      <c r="C2265">
        <f>VLOOKUP(A2265,H_SPBTFDUE!$B$2:$C$5828,2,0)</f>
        <v>26.57</v>
      </c>
      <c r="D2265" s="2">
        <f>D2264*(1-D$1+IF(AND(WEEKDAY($A2265)&lt;&gt;1,WEEKDAY($A2265)&lt;&gt;7),-VLOOKUP($A2265,ETF_OP_Fee!$G$5:$H$14,2,1),0))^($A2265-$A2264)*(1+2*(C2265/C2264-1))+IFERROR(VLOOKUP(A2265,BITXeom!$C$9:$D$100,2,0),0)</f>
        <v>5.0977285083054324</v>
      </c>
      <c r="F2265" s="2">
        <f>F2264*(1-F$1+IF(AND(WEEKDAY($A2265)&lt;&gt;1,WEEKDAY($A2265)&lt;&gt;7),-VLOOKUP($A2265,ETF_OP_Fee!$I$5:$J$14,2,1),0))^($A2265-$A2264)*(1+1*(B2265/B2264-1))</f>
        <v>2.4993956586029826</v>
      </c>
      <c r="G2265" s="9" t="str">
        <f>IFERROR(VLOOKUP(A2265,'BITO-IV'!$A$1:$J$10000,4,0),"")</f>
        <v/>
      </c>
      <c r="J2265" t="str">
        <f t="shared" si="50"/>
        <v/>
      </c>
      <c r="K2265" t="str">
        <f t="shared" si="49"/>
        <v/>
      </c>
      <c r="M2265" t="str">
        <f t="shared" si="51"/>
        <v/>
      </c>
      <c r="N2265">
        <f>VLOOKUP(A2265,Tbills!$B$4:$C$10000,2,1)</f>
        <v>2.3749991208791186</v>
      </c>
    </row>
    <row r="2266" spans="1:14">
      <c r="A2266" s="1">
        <v>43455</v>
      </c>
      <c r="B2266">
        <f>IFERROR(VLOOKUP($A2266,'BTC-Web'!$A$2:$H$10000,2,0),"")</f>
        <v>4133.7036129999997</v>
      </c>
      <c r="C2266">
        <f>VLOOKUP(A2266,H_SPBTFDUE!$B$2:$C$5828,2,0)</f>
        <v>25.85</v>
      </c>
      <c r="D2266" s="2">
        <f>D2265*(1-D$1+IF(AND(WEEKDAY($A2266)&lt;&gt;1,WEEKDAY($A2266)&lt;&gt;7),-VLOOKUP($A2266,ETF_OP_Fee!$G$5:$H$14,2,1),0))^($A2266-$A2265)*(1+2*(C2266/C2265-1))+IFERROR(VLOOKUP(A2266,BITXeom!$C$9:$D$100,2,0),0)</f>
        <v>4.8208750469010448</v>
      </c>
      <c r="F2266" s="2">
        <f>F2265*(1-F$1+IF(AND(WEEKDAY($A2266)&lt;&gt;1,WEEKDAY($A2266)&lt;&gt;7),-VLOOKUP($A2266,ETF_OP_Fee!$I$5:$J$14,2,1),0))^($A2266-$A2265)*(1+1*(B2266/B2265-1))</f>
        <v>2.7608106385969</v>
      </c>
      <c r="G2266" s="9" t="str">
        <f>IFERROR(VLOOKUP(A2266,'BITO-IV'!$A$1:$J$10000,4,0),"")</f>
        <v/>
      </c>
      <c r="J2266" t="str">
        <f t="shared" si="50"/>
        <v/>
      </c>
      <c r="K2266" t="str">
        <f t="shared" si="49"/>
        <v/>
      </c>
      <c r="M2266" t="str">
        <f t="shared" si="51"/>
        <v/>
      </c>
      <c r="N2266">
        <f>VLOOKUP(A2266,Tbills!$B$4:$C$10000,2,1)</f>
        <v>2.3749991208791186</v>
      </c>
    </row>
    <row r="2267" spans="1:14">
      <c r="A2267" s="1">
        <v>43458</v>
      </c>
      <c r="B2267">
        <f>IFERROR(VLOOKUP($A2267,'BTC-Web'!$A$2:$H$10000,2,0),"")</f>
        <v>4000.3317870000001</v>
      </c>
      <c r="C2267">
        <f>VLOOKUP(A2267,H_SPBTFDUE!$B$2:$C$5828,2,0)</f>
        <v>27.88</v>
      </c>
      <c r="D2267" s="2">
        <f>D2266*(1-D$1+IF(AND(WEEKDAY($A2267)&lt;&gt;1,WEEKDAY($A2267)&lt;&gt;7),-VLOOKUP($A2267,ETF_OP_Fee!$G$5:$H$14,2,1),0))^($A2267-$A2266)*(1+2*(C2267/C2266-1))+IFERROR(VLOOKUP(A2267,BITXeom!$C$9:$D$100,2,0),0)</f>
        <v>5.576047392082021</v>
      </c>
      <c r="F2267" s="2">
        <f>F2266*(1-F$1+IF(AND(WEEKDAY($A2267)&lt;&gt;1,WEEKDAY($A2267)&lt;&gt;7),-VLOOKUP($A2267,ETF_OP_Fee!$I$5:$J$14,2,1),0))^($A2267-$A2266)*(1+1*(B2267/B2266-1))</f>
        <v>2.671525890505384</v>
      </c>
      <c r="G2267" s="9" t="str">
        <f>IFERROR(VLOOKUP(A2267,'BITO-IV'!$A$1:$J$10000,4,0),"")</f>
        <v/>
      </c>
      <c r="J2267" t="str">
        <f t="shared" si="50"/>
        <v/>
      </c>
      <c r="K2267" t="str">
        <f t="shared" si="49"/>
        <v/>
      </c>
      <c r="M2267" t="str">
        <f t="shared" si="51"/>
        <v/>
      </c>
      <c r="N2267">
        <f>VLOOKUP(A2267,Tbills!$B$4:$C$10000,2,1)</f>
        <v>2.3749991208791186</v>
      </c>
    </row>
    <row r="2268" spans="1:14">
      <c r="A2268" s="1">
        <v>43460</v>
      </c>
      <c r="B2268">
        <f>IFERROR(VLOOKUP($A2268,'BTC-Web'!$A$2:$H$10000,2,0),"")</f>
        <v>3819.6667480000001</v>
      </c>
      <c r="C2268">
        <f>VLOOKUP(A2268,H_SPBTFDUE!$B$2:$C$5828,2,0)</f>
        <v>25.78</v>
      </c>
      <c r="D2268" s="2">
        <f>D2267*(1-D$1+IF(AND(WEEKDAY($A2268)&lt;&gt;1,WEEKDAY($A2268)&lt;&gt;7),-VLOOKUP($A2268,ETF_OP_Fee!$G$5:$H$14,2,1),0))^($A2268-$A2267)*(1+2*(C2268/C2267-1))+IFERROR(VLOOKUP(A2268,BITXeom!$C$9:$D$100,2,0),0)</f>
        <v>4.7349114555512024</v>
      </c>
      <c r="F2268" s="2">
        <f>F2267*(1-F$1+IF(AND(WEEKDAY($A2268)&lt;&gt;1,WEEKDAY($A2268)&lt;&gt;7),-VLOOKUP($A2268,ETF_OP_Fee!$I$5:$J$14,2,1),0))^($A2268-$A2267)*(1+1*(B2268/B2267-1))</f>
        <v>2.5507402825203709</v>
      </c>
      <c r="G2268" s="9" t="str">
        <f>IFERROR(VLOOKUP(A2268,'BITO-IV'!$A$1:$J$10000,4,0),"")</f>
        <v/>
      </c>
      <c r="J2268" t="str">
        <f t="shared" si="50"/>
        <v/>
      </c>
      <c r="K2268" t="str">
        <f t="shared" si="49"/>
        <v/>
      </c>
      <c r="M2268" t="str">
        <f t="shared" si="51"/>
        <v/>
      </c>
      <c r="N2268">
        <f>VLOOKUP(A2268,Tbills!$B$4:$C$10000,2,1)</f>
        <v>2.3749991208791186</v>
      </c>
    </row>
    <row r="2269" spans="1:14">
      <c r="A2269" s="1">
        <v>43461</v>
      </c>
      <c r="B2269">
        <f>IFERROR(VLOOKUP($A2269,'BTC-Web'!$A$2:$H$10000,2,0),"")</f>
        <v>3854.6884770000001</v>
      </c>
      <c r="C2269">
        <f>VLOOKUP(A2269,H_SPBTFDUE!$B$2:$C$5828,2,0)</f>
        <v>24.34</v>
      </c>
      <c r="D2269" s="2">
        <f>D2268*(1-D$1+IF(AND(WEEKDAY($A2269)&lt;&gt;1,WEEKDAY($A2269)&lt;&gt;7),-VLOOKUP($A2269,ETF_OP_Fee!$G$5:$H$14,2,1),0))^($A2269-$A2268)*(1+2*(C2269/C2268-1))+IFERROR(VLOOKUP(A2269,BITXeom!$C$9:$D$100,2,0),0)</f>
        <v>4.2054518974226882</v>
      </c>
      <c r="F2269" s="2">
        <f>F2268*(1-F$1+IF(AND(WEEKDAY($A2269)&lt;&gt;1,WEEKDAY($A2269)&lt;&gt;7),-VLOOKUP($A2269,ETF_OP_Fee!$I$5:$J$14,2,1),0))^($A2269-$A2268)*(1+1*(B2269/B2268-1))</f>
        <v>2.5740604911625447</v>
      </c>
      <c r="G2269" s="9" t="str">
        <f>IFERROR(VLOOKUP(A2269,'BITO-IV'!$A$1:$J$10000,4,0),"")</f>
        <v/>
      </c>
      <c r="J2269" t="str">
        <f t="shared" si="50"/>
        <v/>
      </c>
      <c r="K2269" t="str">
        <f t="shared" si="49"/>
        <v/>
      </c>
      <c r="M2269" t="str">
        <f t="shared" si="51"/>
        <v/>
      </c>
      <c r="N2269">
        <f>VLOOKUP(A2269,Tbills!$B$4:$C$10000,2,1)</f>
        <v>2.4149986813186586</v>
      </c>
    </row>
    <row r="2270" spans="1:14">
      <c r="A2270" s="1">
        <v>43462</v>
      </c>
      <c r="B2270">
        <f>IFERROR(VLOOKUP($A2270,'BTC-Web'!$A$2:$H$10000,2,0),"")</f>
        <v>3653.131836</v>
      </c>
      <c r="C2270">
        <f>VLOOKUP(A2270,H_SPBTFDUE!$B$2:$C$5828,2,0)</f>
        <v>26.57</v>
      </c>
      <c r="D2270" s="2">
        <f>D2269*(1-D$1+IF(AND(WEEKDAY($A2270)&lt;&gt;1,WEEKDAY($A2270)&lt;&gt;7),-VLOOKUP($A2270,ETF_OP_Fee!$G$5:$H$14,2,1),0))^($A2270-$A2269)*(1+2*(C2270/C2269-1))+IFERROR(VLOOKUP(A2270,BITXeom!$C$9:$D$100,2,0),0)</f>
        <v>4.9754552240035812</v>
      </c>
      <c r="F2270" s="2">
        <f>F2269*(1-F$1+IF(AND(WEEKDAY($A2270)&lt;&gt;1,WEEKDAY($A2270)&lt;&gt;7),-VLOOKUP($A2270,ETF_OP_Fee!$I$5:$J$14,2,1),0))^($A2270-$A2269)*(1+1*(B2270/B2269-1))</f>
        <v>2.4394027269893552</v>
      </c>
      <c r="G2270" s="9" t="str">
        <f>IFERROR(VLOOKUP(A2270,'BITO-IV'!$A$1:$J$10000,4,0),"")</f>
        <v/>
      </c>
      <c r="J2270" t="str">
        <f t="shared" si="50"/>
        <v/>
      </c>
      <c r="K2270" t="str">
        <f t="shared" si="49"/>
        <v/>
      </c>
      <c r="M2270" t="str">
        <f t="shared" si="51"/>
        <v/>
      </c>
      <c r="N2270">
        <f>VLOOKUP(A2270,Tbills!$B$4:$C$10000,2,1)</f>
        <v>2.4149986813186586</v>
      </c>
    </row>
    <row r="2271" spans="1:14">
      <c r="A2271" s="1">
        <v>43465</v>
      </c>
      <c r="B2271">
        <f>IFERROR(VLOOKUP($A2271,'BTC-Web'!$A$2:$H$10000,2,0),"")</f>
        <v>3866.8391109999998</v>
      </c>
      <c r="C2271">
        <f>VLOOKUP(A2271,H_SPBTFDUE!$B$2:$C$5828,2,0)</f>
        <v>25.07</v>
      </c>
      <c r="D2271" s="2">
        <f>D2270*(1-D$1+IF(AND(WEEKDAY($A2271)&lt;&gt;1,WEEKDAY($A2271)&lt;&gt;7),-VLOOKUP($A2271,ETF_OP_Fee!$G$5:$H$14,2,1),0))^($A2271-$A2270)*(1+2*(C2271/C2270-1))+IFERROR(VLOOKUP(A2271,BITXeom!$C$9:$D$100,2,0),0)</f>
        <v>4.4121022226728739</v>
      </c>
      <c r="F2271" s="2">
        <f>F2270*(1-F$1+IF(AND(WEEKDAY($A2271)&lt;&gt;1,WEEKDAY($A2271)&lt;&gt;7),-VLOOKUP($A2271,ETF_OP_Fee!$I$5:$J$14,2,1),0))^($A2271-$A2270)*(1+1*(B2271/B2270-1))</f>
        <v>2.5819055492202314</v>
      </c>
      <c r="G2271" s="9" t="str">
        <f>IFERROR(VLOOKUP(A2271,'BITO-IV'!$A$1:$J$10000,4,0),"")</f>
        <v/>
      </c>
      <c r="J2271" t="str">
        <f t="shared" si="50"/>
        <v/>
      </c>
      <c r="K2271" t="str">
        <f t="shared" si="49"/>
        <v/>
      </c>
      <c r="M2271" t="str">
        <f t="shared" si="51"/>
        <v/>
      </c>
      <c r="N2271">
        <f>VLOOKUP(A2271,Tbills!$B$4:$C$10000,2,1)</f>
        <v>2.4149986813186586</v>
      </c>
    </row>
    <row r="2272" spans="1:14">
      <c r="A2272" s="1">
        <v>43467</v>
      </c>
      <c r="B2272">
        <f>IFERROR(VLOOKUP($A2272,'BTC-Web'!$A$2:$H$10000,2,0),"")</f>
        <v>3849.2163089999999</v>
      </c>
      <c r="C2272">
        <f>VLOOKUP(A2272,H_SPBTFDUE!$B$2:$C$5828,2,0)</f>
        <v>26.3</v>
      </c>
      <c r="D2272" s="2">
        <f>D2271*(1-D$1+IF(AND(WEEKDAY($A2272)&lt;&gt;1,WEEKDAY($A2272)&lt;&gt;7),-VLOOKUP($A2272,ETF_OP_Fee!$G$5:$H$14,2,1),0))^($A2272-$A2271)*(1+2*(C2272/C2271-1))+IFERROR(VLOOKUP(A2272,BITXeom!$C$9:$D$100,2,0),0)</f>
        <v>4.8438860766804304</v>
      </c>
      <c r="F2272" s="2">
        <f>F2271*(1-F$1+IF(AND(WEEKDAY($A2272)&lt;&gt;1,WEEKDAY($A2272)&lt;&gt;7),-VLOOKUP($A2272,ETF_OP_Fee!$I$5:$J$14,2,1),0))^($A2272-$A2271)*(1+1*(B2272/B2271-1))</f>
        <v>2.5700049402055858</v>
      </c>
      <c r="G2272" s="9" t="str">
        <f>IFERROR(VLOOKUP(A2272,'BITO-IV'!$A$1:$J$10000,4,0),"")</f>
        <v/>
      </c>
      <c r="J2272" t="str">
        <f t="shared" si="50"/>
        <v/>
      </c>
      <c r="K2272" t="str">
        <f t="shared" si="49"/>
        <v/>
      </c>
      <c r="M2272" t="str">
        <f t="shared" si="51"/>
        <v/>
      </c>
      <c r="N2272">
        <f>VLOOKUP(A2272,Tbills!$B$4:$C$10000,2,1)</f>
        <v>2.4149986813186586</v>
      </c>
    </row>
    <row r="2273" spans="1:14">
      <c r="A2273" s="1">
        <v>43468</v>
      </c>
      <c r="B2273">
        <f>IFERROR(VLOOKUP($A2273,'BTC-Web'!$A$2:$H$10000,2,0),"")</f>
        <v>3931.0485840000001</v>
      </c>
      <c r="C2273">
        <f>VLOOKUP(A2273,H_SPBTFDUE!$B$2:$C$5828,2,0)</f>
        <v>25.82</v>
      </c>
      <c r="D2273" s="2">
        <f>D2272*(1-D$1+IF(AND(WEEKDAY($A2273)&lt;&gt;1,WEEKDAY($A2273)&lt;&gt;7),-VLOOKUP($A2273,ETF_OP_Fee!$G$5:$H$14,2,1),0))^($A2273-$A2272)*(1+2*(C2273/C2272-1))+IFERROR(VLOOKUP(A2273,BITXeom!$C$9:$D$100,2,0),0)</f>
        <v>4.6665188129216633</v>
      </c>
      <c r="F2273" s="2">
        <f>F2272*(1-F$1+IF(AND(WEEKDAY($A2273)&lt;&gt;1,WEEKDAY($A2273)&lt;&gt;7),-VLOOKUP($A2273,ETF_OP_Fee!$I$5:$J$14,2,1),0))^($A2273-$A2272)*(1+1*(B2273/B2272-1))</f>
        <v>2.6245735547483444</v>
      </c>
      <c r="G2273" s="9" t="str">
        <f>IFERROR(VLOOKUP(A2273,'BITO-IV'!$A$1:$J$10000,4,0),"")</f>
        <v/>
      </c>
      <c r="J2273" t="str">
        <f t="shared" si="50"/>
        <v/>
      </c>
      <c r="K2273" t="str">
        <f t="shared" si="49"/>
        <v/>
      </c>
      <c r="M2273" t="str">
        <f t="shared" si="51"/>
        <v/>
      </c>
      <c r="N2273">
        <f>VLOOKUP(A2273,Tbills!$B$4:$C$10000,2,1)</f>
        <v>2.464999120879126</v>
      </c>
    </row>
    <row r="2274" spans="1:14">
      <c r="A2274" s="1">
        <v>43469</v>
      </c>
      <c r="B2274">
        <f>IFERROR(VLOOKUP($A2274,'BTC-Web'!$A$2:$H$10000,2,0),"")</f>
        <v>3832.040039</v>
      </c>
      <c r="C2274">
        <f>VLOOKUP(A2274,H_SPBTFDUE!$B$2:$C$5828,2,0)</f>
        <v>25.72</v>
      </c>
      <c r="D2274" s="2">
        <f>D2273*(1-D$1+IF(AND(WEEKDAY($A2274)&lt;&gt;1,WEEKDAY($A2274)&lt;&gt;7),-VLOOKUP($A2274,ETF_OP_Fee!$G$5:$H$14,2,1),0))^($A2274-$A2273)*(1+2*(C2274/C2273-1))+IFERROR(VLOOKUP(A2274,BITXeom!$C$9:$D$100,2,0),0)</f>
        <v>4.6298204301701888</v>
      </c>
      <c r="F2274" s="2">
        <f>F2273*(1-F$1+IF(AND(WEEKDAY($A2274)&lt;&gt;1,WEEKDAY($A2274)&lt;&gt;7),-VLOOKUP($A2274,ETF_OP_Fee!$I$5:$J$14,2,1),0))^($A2274-$A2273)*(1+1*(B2274/B2273-1))</f>
        <v>2.5584036834952633</v>
      </c>
      <c r="G2274" s="9" t="str">
        <f>IFERROR(VLOOKUP(A2274,'BITO-IV'!$A$1:$J$10000,4,0),"")</f>
        <v/>
      </c>
      <c r="J2274" t="str">
        <f t="shared" si="50"/>
        <v/>
      </c>
      <c r="K2274" t="str">
        <f t="shared" si="49"/>
        <v/>
      </c>
      <c r="M2274" t="str">
        <f t="shared" si="51"/>
        <v/>
      </c>
      <c r="N2274">
        <f>VLOOKUP(A2274,Tbills!$B$4:$C$10000,2,1)</f>
        <v>2.464999120879126</v>
      </c>
    </row>
    <row r="2275" spans="1:14">
      <c r="A2275" s="1">
        <v>43472</v>
      </c>
      <c r="B2275">
        <f>IFERROR(VLOOKUP($A2275,'BTC-Web'!$A$2:$H$10000,2,0),"")</f>
        <v>4078.584961</v>
      </c>
      <c r="C2275">
        <f>VLOOKUP(A2275,H_SPBTFDUE!$B$2:$C$5828,2,0)</f>
        <v>27.37</v>
      </c>
      <c r="D2275" s="2">
        <f>D2274*(1-D$1+IF(AND(WEEKDAY($A2275)&lt;&gt;1,WEEKDAY($A2275)&lt;&gt;7),-VLOOKUP($A2275,ETF_OP_Fee!$G$5:$H$14,2,1),0))^($A2275-$A2274)*(1+2*(C2275/C2274-1))+IFERROR(VLOOKUP(A2275,BITXeom!$C$9:$D$100,2,0),0)</f>
        <v>5.2219812301907682</v>
      </c>
      <c r="F2275" s="2">
        <f>F2274*(1-F$1+IF(AND(WEEKDAY($A2275)&lt;&gt;1,WEEKDAY($A2275)&lt;&gt;7),-VLOOKUP($A2275,ETF_OP_Fee!$I$5:$J$14,2,1),0))^($A2275-$A2274)*(1+1*(B2275/B2274-1))</f>
        <v>2.7227930661043493</v>
      </c>
      <c r="G2275" s="9" t="str">
        <f>IFERROR(VLOOKUP(A2275,'BITO-IV'!$A$1:$J$10000,4,0),"")</f>
        <v/>
      </c>
      <c r="J2275" t="str">
        <f t="shared" si="50"/>
        <v/>
      </c>
      <c r="K2275" t="str">
        <f t="shared" si="49"/>
        <v/>
      </c>
      <c r="M2275" t="str">
        <f t="shared" si="51"/>
        <v/>
      </c>
      <c r="N2275">
        <f>VLOOKUP(A2275,Tbills!$B$4:$C$10000,2,1)</f>
        <v>2.464999120879126</v>
      </c>
    </row>
    <row r="2276" spans="1:14">
      <c r="A2276" s="1">
        <v>43473</v>
      </c>
      <c r="B2276">
        <f>IFERROR(VLOOKUP($A2276,'BTC-Web'!$A$2:$H$10000,2,0),"")</f>
        <v>4028.4721679999998</v>
      </c>
      <c r="C2276">
        <f>VLOOKUP(A2276,H_SPBTFDUE!$B$2:$C$5828,2,0)</f>
        <v>27.38</v>
      </c>
      <c r="D2276" s="2">
        <f>D2275*(1-D$1+IF(AND(WEEKDAY($A2276)&lt;&gt;1,WEEKDAY($A2276)&lt;&gt;7),-VLOOKUP($A2276,ETF_OP_Fee!$G$5:$H$14,2,1),0))^($A2276-$A2275)*(1+2*(C2276/C2275-1))+IFERROR(VLOOKUP(A2276,BITXeom!$C$9:$D$100,2,0),0)</f>
        <v>5.2251742727795385</v>
      </c>
      <c r="F2276" s="2">
        <f>F2275*(1-F$1+IF(AND(WEEKDAY($A2276)&lt;&gt;1,WEEKDAY($A2276)&lt;&gt;7),-VLOOKUP($A2276,ETF_OP_Fee!$I$5:$J$14,2,1),0))^($A2276-$A2275)*(1+1*(B2276/B2275-1))</f>
        <v>2.6892686322084187</v>
      </c>
      <c r="G2276" s="9" t="str">
        <f>IFERROR(VLOOKUP(A2276,'BITO-IV'!$A$1:$J$10000,4,0),"")</f>
        <v/>
      </c>
      <c r="J2276" t="str">
        <f t="shared" si="50"/>
        <v/>
      </c>
      <c r="K2276" t="str">
        <f t="shared" si="49"/>
        <v/>
      </c>
      <c r="M2276" t="str">
        <f t="shared" si="51"/>
        <v/>
      </c>
      <c r="N2276">
        <f>VLOOKUP(A2276,Tbills!$B$4:$C$10000,2,1)</f>
        <v>2.464999120879126</v>
      </c>
    </row>
    <row r="2277" spans="1:14">
      <c r="A2277" s="1">
        <v>43474</v>
      </c>
      <c r="B2277">
        <f>IFERROR(VLOOKUP($A2277,'BTC-Web'!$A$2:$H$10000,2,0),"")</f>
        <v>4031.5520019999999</v>
      </c>
      <c r="C2277">
        <f>VLOOKUP(A2277,H_SPBTFDUE!$B$2:$C$5828,2,0)</f>
        <v>27.42</v>
      </c>
      <c r="D2277" s="2">
        <f>D2276*(1-D$1+IF(AND(WEEKDAY($A2277)&lt;&gt;1,WEEKDAY($A2277)&lt;&gt;7),-VLOOKUP($A2277,ETF_OP_Fee!$G$5:$H$14,2,1),0))^($A2277-$A2276)*(1+2*(C2277/C2276-1))+IFERROR(VLOOKUP(A2277,BITXeom!$C$9:$D$100,2,0),0)</f>
        <v>5.2398168541902885</v>
      </c>
      <c r="F2277" s="2">
        <f>F2276*(1-F$1+IF(AND(WEEKDAY($A2277)&lt;&gt;1,WEEKDAY($A2277)&lt;&gt;7),-VLOOKUP($A2277,ETF_OP_Fee!$I$5:$J$14,2,1),0))^($A2277-$A2276)*(1+1*(B2277/B2276-1))</f>
        <v>2.69125457464791</v>
      </c>
      <c r="G2277" s="9" t="str">
        <f>IFERROR(VLOOKUP(A2277,'BITO-IV'!$A$1:$J$10000,4,0),"")</f>
        <v/>
      </c>
      <c r="J2277" t="str">
        <f t="shared" si="50"/>
        <v/>
      </c>
      <c r="K2277" t="str">
        <f t="shared" si="49"/>
        <v/>
      </c>
      <c r="M2277" t="str">
        <f t="shared" si="51"/>
        <v/>
      </c>
      <c r="N2277">
        <f>VLOOKUP(A2277,Tbills!$B$4:$C$10000,2,1)</f>
        <v>2.464999120879126</v>
      </c>
    </row>
    <row r="2278" spans="1:14">
      <c r="A2278" s="1">
        <v>43475</v>
      </c>
      <c r="B2278">
        <f>IFERROR(VLOOKUP($A2278,'BTC-Web'!$A$2:$H$10000,2,0),"")</f>
        <v>4034.4113769999999</v>
      </c>
      <c r="C2278">
        <f>VLOOKUP(A2278,H_SPBTFDUE!$B$2:$C$5828,2,0)</f>
        <v>24.77</v>
      </c>
      <c r="D2278" s="2">
        <f>D2277*(1-D$1+IF(AND(WEEKDAY($A2278)&lt;&gt;1,WEEKDAY($A2278)&lt;&gt;7),-VLOOKUP($A2278,ETF_OP_Fee!$G$5:$H$14,2,1),0))^($A2278-$A2277)*(1+2*(C2278/C2277-1))+IFERROR(VLOOKUP(A2278,BITXeom!$C$9:$D$100,2,0),0)</f>
        <v>4.2265111418310921</v>
      </c>
      <c r="F2278" s="2">
        <f>F2277*(1-F$1+IF(AND(WEEKDAY($A2278)&lt;&gt;1,WEEKDAY($A2278)&lt;&gt;7),-VLOOKUP($A2278,ETF_OP_Fee!$I$5:$J$14,2,1),0))^($A2278-$A2277)*(1+1*(B2278/B2277-1))</f>
        <v>2.6930932487482337</v>
      </c>
      <c r="G2278" s="9" t="str">
        <f>IFERROR(VLOOKUP(A2278,'BITO-IV'!$A$1:$J$10000,4,0),"")</f>
        <v/>
      </c>
      <c r="J2278" t="str">
        <f t="shared" si="50"/>
        <v/>
      </c>
      <c r="K2278" t="str">
        <f t="shared" si="49"/>
        <v/>
      </c>
      <c r="M2278" t="str">
        <f t="shared" si="51"/>
        <v/>
      </c>
      <c r="N2278">
        <f>VLOOKUP(A2278,Tbills!$B$4:$C$10000,2,1)</f>
        <v>2.4099982417582511</v>
      </c>
    </row>
    <row r="2279" spans="1:14">
      <c r="A2279" s="1">
        <v>43476</v>
      </c>
      <c r="B2279">
        <f>IFERROR(VLOOKUP($A2279,'BTC-Web'!$A$2:$H$10000,2,0),"")</f>
        <v>3674.0153810000002</v>
      </c>
      <c r="C2279">
        <f>VLOOKUP(A2279,H_SPBTFDUE!$B$2:$C$5828,2,0)</f>
        <v>24.96</v>
      </c>
      <c r="D2279" s="2">
        <f>D2278*(1-D$1+IF(AND(WEEKDAY($A2279)&lt;&gt;1,WEEKDAY($A2279)&lt;&gt;7),-VLOOKUP($A2279,ETF_OP_Fee!$G$5:$H$14,2,1),0))^($A2279-$A2278)*(1+2*(C2279/C2278-1))+IFERROR(VLOOKUP(A2279,BITXeom!$C$9:$D$100,2,0),0)</f>
        <v>4.2908391995810256</v>
      </c>
      <c r="F2279" s="2">
        <f>F2278*(1-F$1+IF(AND(WEEKDAY($A2279)&lt;&gt;1,WEEKDAY($A2279)&lt;&gt;7),-VLOOKUP($A2279,ETF_OP_Fee!$I$5:$J$14,2,1),0))^($A2279-$A2278)*(1+1*(B2279/B2278-1))</f>
        <v>2.4524540426335735</v>
      </c>
      <c r="G2279" s="9" t="str">
        <f>IFERROR(VLOOKUP(A2279,'BITO-IV'!$A$1:$J$10000,4,0),"")</f>
        <v/>
      </c>
      <c r="J2279" t="str">
        <f t="shared" si="50"/>
        <v/>
      </c>
      <c r="K2279" t="str">
        <f t="shared" si="49"/>
        <v/>
      </c>
      <c r="M2279" t="str">
        <f t="shared" si="51"/>
        <v/>
      </c>
      <c r="N2279">
        <f>VLOOKUP(A2279,Tbills!$B$4:$C$10000,2,1)</f>
        <v>2.4099982417582511</v>
      </c>
    </row>
    <row r="2280" spans="1:14">
      <c r="A2280" s="1">
        <v>43479</v>
      </c>
      <c r="B2280">
        <f>IFERROR(VLOOKUP($A2280,'BTC-Web'!$A$2:$H$10000,2,0),"")</f>
        <v>3557.3110350000002</v>
      </c>
      <c r="C2280">
        <f>VLOOKUP(A2280,H_SPBTFDUE!$B$2:$C$5828,2,0)</f>
        <v>25.1</v>
      </c>
      <c r="D2280" s="2">
        <f>D2279*(1-D$1+IF(AND(WEEKDAY($A2280)&lt;&gt;1,WEEKDAY($A2280)&lt;&gt;7),-VLOOKUP($A2280,ETF_OP_Fee!$G$5:$H$14,2,1),0))^($A2280-$A2279)*(1+2*(C2280/C2279-1))+IFERROR(VLOOKUP(A2280,BITXeom!$C$9:$D$100,2,0),0)</f>
        <v>4.3374224668944006</v>
      </c>
      <c r="F2280" s="2">
        <f>F2279*(1-F$1+IF(AND(WEEKDAY($A2280)&lt;&gt;1,WEEKDAY($A2280)&lt;&gt;7),-VLOOKUP($A2280,ETF_OP_Fee!$I$5:$J$14,2,1),0))^($A2280-$A2279)*(1+1*(B2280/B2279-1))</f>
        <v>2.3743669368990838</v>
      </c>
      <c r="G2280" s="9" t="str">
        <f>IFERROR(VLOOKUP(A2280,'BITO-IV'!$A$1:$J$10000,4,0),"")</f>
        <v/>
      </c>
      <c r="J2280" t="str">
        <f t="shared" si="50"/>
        <v/>
      </c>
      <c r="K2280" t="str">
        <f t="shared" ref="K2280:K2343" si="52">IF($A2280&gt;=$J$2,F2280*K$4,"")</f>
        <v/>
      </c>
      <c r="M2280" t="str">
        <f t="shared" si="51"/>
        <v/>
      </c>
      <c r="N2280">
        <f>VLOOKUP(A2280,Tbills!$B$4:$C$10000,2,1)</f>
        <v>2.4099982417582511</v>
      </c>
    </row>
    <row r="2281" spans="1:14">
      <c r="A2281" s="1">
        <v>43480</v>
      </c>
      <c r="B2281">
        <f>IFERROR(VLOOKUP($A2281,'BTC-Web'!$A$2:$H$10000,2,0),"")</f>
        <v>3704.2163089999999</v>
      </c>
      <c r="C2281">
        <f>VLOOKUP(A2281,H_SPBTFDUE!$B$2:$C$5828,2,0)</f>
        <v>24.31</v>
      </c>
      <c r="D2281" s="2">
        <f>D2280*(1-D$1+IF(AND(WEEKDAY($A2281)&lt;&gt;1,WEEKDAY($A2281)&lt;&gt;7),-VLOOKUP($A2281,ETF_OP_Fee!$G$5:$H$14,2,1),0))^($A2281-$A2280)*(1+2*(C2281/C2280-1))+IFERROR(VLOOKUP(A2281,BITXeom!$C$9:$D$100,2,0),0)</f>
        <v>4.0639051127130612</v>
      </c>
      <c r="F2281" s="2">
        <f>F2280*(1-F$1+IF(AND(WEEKDAY($A2281)&lt;&gt;1,WEEKDAY($A2281)&lt;&gt;7),-VLOOKUP($A2281,ETF_OP_Fee!$I$5:$J$14,2,1),0))^($A2281-$A2280)*(1+1*(B2281/B2280-1))</f>
        <v>2.472356150285695</v>
      </c>
      <c r="G2281" s="9" t="str">
        <f>IFERROR(VLOOKUP(A2281,'BITO-IV'!$A$1:$J$10000,4,0),"")</f>
        <v/>
      </c>
      <c r="J2281" t="str">
        <f t="shared" ref="J2281:J2344" si="53">IF($A2281&gt;=$J$2,B2281*J$4,"")</f>
        <v/>
      </c>
      <c r="K2281" t="str">
        <f t="shared" si="52"/>
        <v/>
      </c>
      <c r="M2281" t="str">
        <f t="shared" ref="M2281:M2344" si="54">IF($A2281&gt;=$J$2,D2281*M$4,"")</f>
        <v/>
      </c>
      <c r="N2281">
        <f>VLOOKUP(A2281,Tbills!$B$4:$C$10000,2,1)</f>
        <v>2.4099982417582511</v>
      </c>
    </row>
    <row r="2282" spans="1:14">
      <c r="A2282" s="1">
        <v>43481</v>
      </c>
      <c r="B2282">
        <f>IFERROR(VLOOKUP($A2282,'BTC-Web'!$A$2:$H$10000,2,0),"")</f>
        <v>3631.5097660000001</v>
      </c>
      <c r="C2282">
        <f>VLOOKUP(A2282,H_SPBTFDUE!$B$2:$C$5828,2,0)</f>
        <v>24.43</v>
      </c>
      <c r="D2282" s="2">
        <f>D2281*(1-D$1+IF(AND(WEEKDAY($A2282)&lt;&gt;1,WEEKDAY($A2282)&lt;&gt;7),-VLOOKUP($A2282,ETF_OP_Fee!$G$5:$H$14,2,1),0))^($A2282-$A2281)*(1+2*(C2282/C2281-1))+IFERROR(VLOOKUP(A2282,BITXeom!$C$9:$D$100,2,0),0)</f>
        <v>4.1035368265921432</v>
      </c>
      <c r="F2282" s="2">
        <f>F2281*(1-F$1+IF(AND(WEEKDAY($A2282)&lt;&gt;1,WEEKDAY($A2282)&lt;&gt;7),-VLOOKUP($A2282,ETF_OP_Fee!$I$5:$J$14,2,1),0))^($A2282-$A2281)*(1+1*(B2282/B2281-1))</f>
        <v>2.4237655341488797</v>
      </c>
      <c r="G2282" s="9" t="str">
        <f>IFERROR(VLOOKUP(A2282,'BITO-IV'!$A$1:$J$10000,4,0),"")</f>
        <v/>
      </c>
      <c r="J2282" t="str">
        <f t="shared" si="53"/>
        <v/>
      </c>
      <c r="K2282" t="str">
        <f t="shared" si="52"/>
        <v/>
      </c>
      <c r="M2282" t="str">
        <f t="shared" si="54"/>
        <v/>
      </c>
      <c r="N2282">
        <f>VLOOKUP(A2282,Tbills!$B$4:$C$10000,2,1)</f>
        <v>2.4099982417582511</v>
      </c>
    </row>
    <row r="2283" spans="1:14">
      <c r="A2283" s="1">
        <v>43482</v>
      </c>
      <c r="B2283">
        <f>IFERROR(VLOOKUP($A2283,'BTC-Web'!$A$2:$H$10000,2,0),"")</f>
        <v>3651.8710940000001</v>
      </c>
      <c r="C2283">
        <f>VLOOKUP(A2283,H_SPBTFDUE!$B$2:$C$5828,2,0)</f>
        <v>24.74</v>
      </c>
      <c r="D2283" s="2">
        <f>D2282*(1-D$1+IF(AND(WEEKDAY($A2283)&lt;&gt;1,WEEKDAY($A2283)&lt;&gt;7),-VLOOKUP($A2283,ETF_OP_Fee!$G$5:$H$14,2,1),0))^($A2283-$A2282)*(1+2*(C2283/C2282-1))+IFERROR(VLOOKUP(A2283,BITXeom!$C$9:$D$100,2,0),0)</f>
        <v>4.2071775179009743</v>
      </c>
      <c r="F2283" s="2">
        <f>F2282*(1-F$1+IF(AND(WEEKDAY($A2283)&lt;&gt;1,WEEKDAY($A2283)&lt;&gt;7),-VLOOKUP($A2283,ETF_OP_Fee!$I$5:$J$14,2,1),0))^($A2283-$A2282)*(1+1*(B2283/B2282-1))</f>
        <v>2.4372917842318005</v>
      </c>
      <c r="G2283" s="9" t="str">
        <f>IFERROR(VLOOKUP(A2283,'BITO-IV'!$A$1:$J$10000,4,0),"")</f>
        <v/>
      </c>
      <c r="J2283" t="str">
        <f t="shared" si="53"/>
        <v/>
      </c>
      <c r="K2283" t="str">
        <f t="shared" si="52"/>
        <v/>
      </c>
      <c r="M2283" t="str">
        <f t="shared" si="54"/>
        <v/>
      </c>
      <c r="N2283">
        <f>VLOOKUP(A2283,Tbills!$B$4:$C$10000,2,1)</f>
        <v>2.4050017582417325</v>
      </c>
    </row>
    <row r="2284" spans="1:14">
      <c r="A2284" s="1">
        <v>43483</v>
      </c>
      <c r="B2284">
        <f>IFERROR(VLOOKUP($A2284,'BTC-Web'!$A$2:$H$10000,2,0),"")</f>
        <v>3677.9904790000001</v>
      </c>
      <c r="C2284">
        <f>VLOOKUP(A2284,H_SPBTFDUE!$B$2:$C$5828,2,0)</f>
        <v>24.55</v>
      </c>
      <c r="D2284" s="2">
        <f>D2283*(1-D$1+IF(AND(WEEKDAY($A2284)&lt;&gt;1,WEEKDAY($A2284)&lt;&gt;7),-VLOOKUP($A2284,ETF_OP_Fee!$G$5:$H$14,2,1),0))^($A2284-$A2283)*(1+2*(C2284/C2283-1))+IFERROR(VLOOKUP(A2284,BITXeom!$C$9:$D$100,2,0),0)</f>
        <v>4.1420626576600608</v>
      </c>
      <c r="F2284" s="2">
        <f>F2283*(1-F$1+IF(AND(WEEKDAY($A2284)&lt;&gt;1,WEEKDAY($A2284)&lt;&gt;7),-VLOOKUP($A2284,ETF_OP_Fee!$I$5:$J$14,2,1),0))^($A2284-$A2283)*(1+1*(B2284/B2283-1))</f>
        <v>2.4546602078435353</v>
      </c>
      <c r="G2284" s="9" t="str">
        <f>IFERROR(VLOOKUP(A2284,'BITO-IV'!$A$1:$J$10000,4,0),"")</f>
        <v/>
      </c>
      <c r="J2284" t="str">
        <f t="shared" si="53"/>
        <v/>
      </c>
      <c r="K2284" t="str">
        <f t="shared" si="52"/>
        <v/>
      </c>
      <c r="M2284" t="str">
        <f t="shared" si="54"/>
        <v/>
      </c>
      <c r="N2284">
        <f>VLOOKUP(A2284,Tbills!$B$4:$C$10000,2,1)</f>
        <v>2.4050017582417325</v>
      </c>
    </row>
    <row r="2285" spans="1:14">
      <c r="A2285" s="1">
        <v>43487</v>
      </c>
      <c r="B2285">
        <f>IFERROR(VLOOKUP($A2285,'BTC-Web'!$A$2:$H$10000,2,0),"")</f>
        <v>3575.0812989999999</v>
      </c>
      <c r="C2285">
        <f>VLOOKUP(A2285,H_SPBTFDUE!$B$2:$C$5828,2,0)</f>
        <v>24.54</v>
      </c>
      <c r="D2285" s="2">
        <f>D2284*(1-D$1+IF(AND(WEEKDAY($A2285)&lt;&gt;1,WEEKDAY($A2285)&lt;&gt;7),-VLOOKUP($A2285,ETF_OP_Fee!$G$5:$H$14,2,1),0))^($A2285-$A2284)*(1+2*(C2285/C2284-1))+IFERROR(VLOOKUP(A2285,BITXeom!$C$9:$D$100,2,0),0)</f>
        <v>4.1367156574800781</v>
      </c>
      <c r="F2285" s="2">
        <f>F2284*(1-F$1+IF(AND(WEEKDAY($A2285)&lt;&gt;1,WEEKDAY($A2285)&lt;&gt;7),-VLOOKUP($A2285,ETF_OP_Fee!$I$5:$J$14,2,1),0))^($A2285-$A2284)*(1+1*(B2285/B2284-1))</f>
        <v>2.3857310847048701</v>
      </c>
      <c r="G2285" s="9" t="str">
        <f>IFERROR(VLOOKUP(A2285,'BITO-IV'!$A$1:$J$10000,4,0),"")</f>
        <v/>
      </c>
      <c r="J2285" t="str">
        <f t="shared" si="53"/>
        <v/>
      </c>
      <c r="K2285" t="str">
        <f t="shared" si="52"/>
        <v/>
      </c>
      <c r="M2285" t="str">
        <f t="shared" si="54"/>
        <v/>
      </c>
      <c r="N2285">
        <f>VLOOKUP(A2285,Tbills!$B$4:$C$10000,2,1)</f>
        <v>2.4050017582417325</v>
      </c>
    </row>
    <row r="2286" spans="1:14">
      <c r="A2286" s="1">
        <v>43488</v>
      </c>
      <c r="B2286">
        <f>IFERROR(VLOOKUP($A2286,'BTC-Web'!$A$2:$H$10000,2,0),"")</f>
        <v>3605.5571289999998</v>
      </c>
      <c r="C2286">
        <f>VLOOKUP(A2286,H_SPBTFDUE!$B$2:$C$5828,2,0)</f>
        <v>24.17</v>
      </c>
      <c r="D2286" s="2">
        <f>D2285*(1-D$1+IF(AND(WEEKDAY($A2286)&lt;&gt;1,WEEKDAY($A2286)&lt;&gt;7),-VLOOKUP($A2286,ETF_OP_Fee!$G$5:$H$14,2,1),0))^($A2286-$A2285)*(1+2*(C2286/C2285-1))+IFERROR(VLOOKUP(A2286,BITXeom!$C$9:$D$100,2,0),0)</f>
        <v>4.0114954812170511</v>
      </c>
      <c r="F2286" s="2">
        <f>F2285*(1-F$1+IF(AND(WEEKDAY($A2286)&lt;&gt;1,WEEKDAY($A2286)&lt;&gt;7),-VLOOKUP($A2286,ETF_OP_Fee!$I$5:$J$14,2,1),0))^($A2286-$A2285)*(1+1*(B2286/B2285-1))</f>
        <v>2.4060056586516261</v>
      </c>
      <c r="G2286" s="9" t="str">
        <f>IFERROR(VLOOKUP(A2286,'BITO-IV'!$A$1:$J$10000,4,0),"")</f>
        <v/>
      </c>
      <c r="J2286" t="str">
        <f t="shared" si="53"/>
        <v/>
      </c>
      <c r="K2286" t="str">
        <f t="shared" si="52"/>
        <v/>
      </c>
      <c r="M2286" t="str">
        <f t="shared" si="54"/>
        <v/>
      </c>
      <c r="N2286">
        <f>VLOOKUP(A2286,Tbills!$B$4:$C$10000,2,1)</f>
        <v>2.4050017582417325</v>
      </c>
    </row>
    <row r="2287" spans="1:14">
      <c r="A2287" s="1">
        <v>43489</v>
      </c>
      <c r="B2287">
        <f>IFERROR(VLOOKUP($A2287,'BTC-Web'!$A$2:$H$10000,2,0),"")</f>
        <v>3584.5002439999998</v>
      </c>
      <c r="C2287">
        <f>VLOOKUP(A2287,H_SPBTFDUE!$B$2:$C$5828,2,0)</f>
        <v>24.27</v>
      </c>
      <c r="D2287" s="2">
        <f>D2286*(1-D$1+IF(AND(WEEKDAY($A2287)&lt;&gt;1,WEEKDAY($A2287)&lt;&gt;7),-VLOOKUP($A2287,ETF_OP_Fee!$G$5:$H$14,2,1),0))^($A2287-$A2286)*(1+2*(C2287/C2286-1))+IFERROR(VLOOKUP(A2287,BITXeom!$C$9:$D$100,2,0),0)</f>
        <v>4.0442074476904528</v>
      </c>
      <c r="F2287" s="2">
        <f>F2286*(1-F$1+IF(AND(WEEKDAY($A2287)&lt;&gt;1,WEEKDAY($A2287)&lt;&gt;7),-VLOOKUP($A2287,ETF_OP_Fee!$I$5:$J$14,2,1),0))^($A2287-$A2286)*(1+1*(B2287/B2286-1))</f>
        <v>2.3918920414073255</v>
      </c>
      <c r="G2287" s="9" t="str">
        <f>IFERROR(VLOOKUP(A2287,'BITO-IV'!$A$1:$J$10000,4,0),"")</f>
        <v/>
      </c>
      <c r="J2287" t="str">
        <f t="shared" si="53"/>
        <v/>
      </c>
      <c r="K2287" t="str">
        <f t="shared" si="52"/>
        <v/>
      </c>
      <c r="M2287" t="str">
        <f t="shared" si="54"/>
        <v/>
      </c>
      <c r="N2287">
        <f>VLOOKUP(A2287,Tbills!$B$4:$C$10000,2,1)</f>
        <v>2.3900004395604535</v>
      </c>
    </row>
    <row r="2288" spans="1:14">
      <c r="A2288" s="1">
        <v>43490</v>
      </c>
      <c r="B2288">
        <f>IFERROR(VLOOKUP($A2288,'BTC-Web'!$A$2:$H$10000,2,0),"")</f>
        <v>3607.3903810000002</v>
      </c>
      <c r="C2288">
        <f>VLOOKUP(A2288,H_SPBTFDUE!$B$2:$C$5828,2,0)</f>
        <v>24.16</v>
      </c>
      <c r="D2288" s="2">
        <f>D2287*(1-D$1+IF(AND(WEEKDAY($A2288)&lt;&gt;1,WEEKDAY($A2288)&lt;&gt;7),-VLOOKUP($A2288,ETF_OP_Fee!$G$5:$H$14,2,1),0))^($A2288-$A2287)*(1+2*(C2288/C2287-1))+IFERROR(VLOOKUP(A2288,BITXeom!$C$9:$D$100,2,0),0)</f>
        <v>4.0070703533831304</v>
      </c>
      <c r="F2288" s="2">
        <f>F2287*(1-F$1+IF(AND(WEEKDAY($A2288)&lt;&gt;1,WEEKDAY($A2288)&lt;&gt;7),-VLOOKUP($A2288,ETF_OP_Fee!$I$5:$J$14,2,1),0))^($A2288-$A2287)*(1+1*(B2288/B2287-1))</f>
        <v>2.407103690371347</v>
      </c>
      <c r="G2288" s="9" t="str">
        <f>IFERROR(VLOOKUP(A2288,'BITO-IV'!$A$1:$J$10000,4,0),"")</f>
        <v/>
      </c>
      <c r="J2288" t="str">
        <f t="shared" si="53"/>
        <v/>
      </c>
      <c r="K2288" t="str">
        <f t="shared" si="52"/>
        <v/>
      </c>
      <c r="M2288" t="str">
        <f t="shared" si="54"/>
        <v/>
      </c>
      <c r="N2288">
        <f>VLOOKUP(A2288,Tbills!$B$4:$C$10000,2,1)</f>
        <v>2.3900004395604535</v>
      </c>
    </row>
    <row r="2289" spans="1:14">
      <c r="A2289" s="1">
        <v>43493</v>
      </c>
      <c r="B2289">
        <f>IFERROR(VLOOKUP($A2289,'BTC-Web'!$A$2:$H$10000,2,0),"")</f>
        <v>3584.283203</v>
      </c>
      <c r="C2289">
        <f>VLOOKUP(A2289,H_SPBTFDUE!$B$2:$C$5828,2,0)</f>
        <v>23.3</v>
      </c>
      <c r="D2289" s="2">
        <f>D2288*(1-D$1+IF(AND(WEEKDAY($A2289)&lt;&gt;1,WEEKDAY($A2289)&lt;&gt;7),-VLOOKUP($A2289,ETF_OP_Fee!$G$5:$H$14,2,1),0))^($A2289-$A2288)*(1+2*(C2289/C2288-1))+IFERROR(VLOOKUP(A2289,BITXeom!$C$9:$D$100,2,0),0)</f>
        <v>3.7204682765446746</v>
      </c>
      <c r="F2289" s="2">
        <f>F2288*(1-F$1+IF(AND(WEEKDAY($A2289)&lt;&gt;1,WEEKDAY($A2289)&lt;&gt;7),-VLOOKUP($A2289,ETF_OP_Fee!$I$5:$J$14,2,1),0))^($A2289-$A2288)*(1+1*(B2289/B2288-1))</f>
        <v>2.3914982185728504</v>
      </c>
      <c r="G2289" s="9" t="str">
        <f>IFERROR(VLOOKUP(A2289,'BITO-IV'!$A$1:$J$10000,4,0),"")</f>
        <v/>
      </c>
      <c r="J2289" t="str">
        <f t="shared" si="53"/>
        <v/>
      </c>
      <c r="K2289" t="str">
        <f t="shared" si="52"/>
        <v/>
      </c>
      <c r="M2289" t="str">
        <f t="shared" si="54"/>
        <v/>
      </c>
      <c r="N2289">
        <f>VLOOKUP(A2289,Tbills!$B$4:$C$10000,2,1)</f>
        <v>2.3900004395604535</v>
      </c>
    </row>
    <row r="2290" spans="1:14">
      <c r="A2290" s="1">
        <v>43494</v>
      </c>
      <c r="B2290">
        <f>IFERROR(VLOOKUP($A2290,'BTC-Web'!$A$2:$H$10000,2,0),"")</f>
        <v>3468.8701169999999</v>
      </c>
      <c r="C2290">
        <f>VLOOKUP(A2290,H_SPBTFDUE!$B$2:$C$5828,2,0)</f>
        <v>23.23</v>
      </c>
      <c r="D2290" s="2">
        <f>D2289*(1-D$1+IF(AND(WEEKDAY($A2290)&lt;&gt;1,WEEKDAY($A2290)&lt;&gt;7),-VLOOKUP($A2290,ETF_OP_Fee!$G$5:$H$14,2,1),0))^($A2290-$A2289)*(1+2*(C2290/C2289-1))+IFERROR(VLOOKUP(A2290,BITXeom!$C$9:$D$100,2,0),0)</f>
        <v>3.6976727974569776</v>
      </c>
      <c r="F2290" s="2">
        <f>F2289*(1-F$1+IF(AND(WEEKDAY($A2290)&lt;&gt;1,WEEKDAY($A2290)&lt;&gt;7),-VLOOKUP($A2290,ETF_OP_Fee!$I$5:$J$14,2,1),0))^($A2290-$A2289)*(1+1*(B2290/B2289-1))</f>
        <v>2.3144322916019471</v>
      </c>
      <c r="G2290" s="9" t="str">
        <f>IFERROR(VLOOKUP(A2290,'BITO-IV'!$A$1:$J$10000,4,0),"")</f>
        <v/>
      </c>
      <c r="J2290" t="str">
        <f t="shared" si="53"/>
        <v/>
      </c>
      <c r="K2290" t="str">
        <f t="shared" si="52"/>
        <v/>
      </c>
      <c r="M2290" t="str">
        <f t="shared" si="54"/>
        <v/>
      </c>
      <c r="N2290">
        <f>VLOOKUP(A2290,Tbills!$B$4:$C$10000,2,1)</f>
        <v>2.3900004395604535</v>
      </c>
    </row>
    <row r="2291" spans="1:14">
      <c r="A2291" s="1">
        <v>43495</v>
      </c>
      <c r="B2291">
        <f>IFERROR(VLOOKUP($A2291,'BTC-Web'!$A$2:$H$10000,2,0),"")</f>
        <v>3443.8969729999999</v>
      </c>
      <c r="C2291">
        <f>VLOOKUP(A2291,H_SPBTFDUE!$B$2:$C$5828,2,0)</f>
        <v>23.51</v>
      </c>
      <c r="D2291" s="2">
        <f>D2290*(1-D$1+IF(AND(WEEKDAY($A2291)&lt;&gt;1,WEEKDAY($A2291)&lt;&gt;7),-VLOOKUP($A2291,ETF_OP_Fee!$G$5:$H$14,2,1),0))^($A2291-$A2290)*(1+2*(C2291/C2290-1))+IFERROR(VLOOKUP(A2291,BITXeom!$C$9:$D$100,2,0),0)</f>
        <v>3.7863603976481186</v>
      </c>
      <c r="F2291" s="2">
        <f>F2290*(1-F$1+IF(AND(WEEKDAY($A2291)&lt;&gt;1,WEEKDAY($A2291)&lt;&gt;7),-VLOOKUP($A2291,ETF_OP_Fee!$I$5:$J$14,2,1),0))^($A2291-$A2290)*(1+1*(B2291/B2290-1))</f>
        <v>2.2977103894724844</v>
      </c>
      <c r="G2291" s="9" t="str">
        <f>IFERROR(VLOOKUP(A2291,'BITO-IV'!$A$1:$J$10000,4,0),"")</f>
        <v/>
      </c>
      <c r="J2291" t="str">
        <f t="shared" si="53"/>
        <v/>
      </c>
      <c r="K2291" t="str">
        <f t="shared" si="52"/>
        <v/>
      </c>
      <c r="M2291" t="str">
        <f t="shared" si="54"/>
        <v/>
      </c>
      <c r="N2291">
        <f>VLOOKUP(A2291,Tbills!$B$4:$C$10000,2,1)</f>
        <v>2.3900004395604535</v>
      </c>
    </row>
    <row r="2292" spans="1:14">
      <c r="A2292" s="1">
        <v>43496</v>
      </c>
      <c r="B2292">
        <f>IFERROR(VLOOKUP($A2292,'BTC-Web'!$A$2:$H$10000,2,0),"")</f>
        <v>3485.4091800000001</v>
      </c>
      <c r="C2292">
        <f>VLOOKUP(A2292,H_SPBTFDUE!$B$2:$C$5828,2,0)</f>
        <v>23.41</v>
      </c>
      <c r="D2292" s="2">
        <f>D2291*(1-D$1+IF(AND(WEEKDAY($A2292)&lt;&gt;1,WEEKDAY($A2292)&lt;&gt;7),-VLOOKUP($A2292,ETF_OP_Fee!$G$5:$H$14,2,1),0))^($A2292-$A2291)*(1+2*(C2292/C2291-1))+IFERROR(VLOOKUP(A2292,BITXeom!$C$9:$D$100,2,0),0)</f>
        <v>3.7537023481237397</v>
      </c>
      <c r="F2292" s="2">
        <f>F2291*(1-F$1+IF(AND(WEEKDAY($A2292)&lt;&gt;1,WEEKDAY($A2292)&lt;&gt;7),-VLOOKUP($A2292,ETF_OP_Fee!$I$5:$J$14,2,1),0))^($A2292-$A2291)*(1+1*(B2292/B2291-1))</f>
        <v>2.3253461145441441</v>
      </c>
      <c r="G2292" s="9" t="str">
        <f>IFERROR(VLOOKUP(A2292,'BITO-IV'!$A$1:$J$10000,4,0),"")</f>
        <v/>
      </c>
      <c r="J2292" t="str">
        <f t="shared" si="53"/>
        <v/>
      </c>
      <c r="K2292" t="str">
        <f t="shared" si="52"/>
        <v/>
      </c>
      <c r="M2292" t="str">
        <f t="shared" si="54"/>
        <v/>
      </c>
      <c r="N2292">
        <f>VLOOKUP(A2292,Tbills!$B$4:$C$10000,2,1)</f>
        <v>2.3749991208791186</v>
      </c>
    </row>
    <row r="2293" spans="1:14">
      <c r="A2293" s="1">
        <v>43497</v>
      </c>
      <c r="B2293">
        <f>IFERROR(VLOOKUP($A2293,'BTC-Web'!$A$2:$H$10000,2,0),"")</f>
        <v>3460.5471189999998</v>
      </c>
      <c r="C2293">
        <f>VLOOKUP(A2293,H_SPBTFDUE!$B$2:$C$5828,2,0)</f>
        <v>23.62</v>
      </c>
      <c r="D2293" s="2">
        <f>D2292*(1-D$1+IF(AND(WEEKDAY($A2293)&lt;&gt;1,WEEKDAY($A2293)&lt;&gt;7),-VLOOKUP($A2293,ETF_OP_Fee!$G$5:$H$14,2,1),0))^($A2293-$A2292)*(1+2*(C2293/C2292-1))+IFERROR(VLOOKUP(A2293,BITXeom!$C$9:$D$100,2,0),0)</f>
        <v>3.8205923276249241</v>
      </c>
      <c r="F2293" s="2">
        <f>F2292*(1-F$1+IF(AND(WEEKDAY($A2293)&lt;&gt;1,WEEKDAY($A2293)&lt;&gt;7),-VLOOKUP($A2293,ETF_OP_Fee!$I$5:$J$14,2,1),0))^($A2293-$A2292)*(1+1*(B2293/B2292-1))</f>
        <v>2.3086989045240087</v>
      </c>
      <c r="G2293" s="9" t="str">
        <f>IFERROR(VLOOKUP(A2293,'BITO-IV'!$A$1:$J$10000,4,0),"")</f>
        <v/>
      </c>
      <c r="J2293" t="str">
        <f t="shared" si="53"/>
        <v/>
      </c>
      <c r="K2293" t="str">
        <f t="shared" si="52"/>
        <v/>
      </c>
      <c r="M2293" t="str">
        <f t="shared" si="54"/>
        <v/>
      </c>
      <c r="N2293">
        <f>VLOOKUP(A2293,Tbills!$B$4:$C$10000,2,1)</f>
        <v>2.3749991208791186</v>
      </c>
    </row>
    <row r="2294" spans="1:14">
      <c r="A2294" s="1">
        <v>43500</v>
      </c>
      <c r="B2294">
        <f>IFERROR(VLOOKUP($A2294,'BTC-Web'!$A$2:$H$10000,2,0),"")</f>
        <v>3467.2116700000001</v>
      </c>
      <c r="C2294">
        <f>VLOOKUP(A2294,H_SPBTFDUE!$B$2:$C$5828,2,0)</f>
        <v>23.4</v>
      </c>
      <c r="D2294" s="2">
        <f>D2293*(1-D$1+IF(AND(WEEKDAY($A2294)&lt;&gt;1,WEEKDAY($A2294)&lt;&gt;7),-VLOOKUP($A2294,ETF_OP_Fee!$G$5:$H$14,2,1),0))^($A2294-$A2293)*(1+2*(C2294/C2293-1))+IFERROR(VLOOKUP(A2294,BITXeom!$C$9:$D$100,2,0),0)</f>
        <v>3.7480808729620416</v>
      </c>
      <c r="F2294" s="2">
        <f>F2293*(1-F$1+IF(AND(WEEKDAY($A2294)&lt;&gt;1,WEEKDAY($A2294)&lt;&gt;7),-VLOOKUP($A2294,ETF_OP_Fee!$I$5:$J$14,2,1),0))^($A2294-$A2293)*(1+1*(B2294/B2293-1))</f>
        <v>2.312964539148044</v>
      </c>
      <c r="G2294" s="9" t="str">
        <f>IFERROR(VLOOKUP(A2294,'BITO-IV'!$A$1:$J$10000,4,0),"")</f>
        <v/>
      </c>
      <c r="J2294" t="str">
        <f t="shared" si="53"/>
        <v/>
      </c>
      <c r="K2294" t="str">
        <f t="shared" si="52"/>
        <v/>
      </c>
      <c r="M2294" t="str">
        <f t="shared" si="54"/>
        <v/>
      </c>
      <c r="N2294">
        <f>VLOOKUP(A2294,Tbills!$B$4:$C$10000,2,1)</f>
        <v>2.3749991208791186</v>
      </c>
    </row>
    <row r="2295" spans="1:14">
      <c r="A2295" s="1">
        <v>43501</v>
      </c>
      <c r="B2295">
        <f>IFERROR(VLOOKUP($A2295,'BTC-Web'!$A$2:$H$10000,2,0),"")</f>
        <v>3454.9509280000002</v>
      </c>
      <c r="C2295">
        <f>VLOOKUP(A2295,H_SPBTFDUE!$B$2:$C$5828,2,0)</f>
        <v>23.45</v>
      </c>
      <c r="D2295" s="2">
        <f>D2294*(1-D$1+IF(AND(WEEKDAY($A2295)&lt;&gt;1,WEEKDAY($A2295)&lt;&gt;7),-VLOOKUP($A2295,ETF_OP_Fee!$G$5:$H$14,2,1),0))^($A2295-$A2294)*(1+2*(C2295/C2294-1))+IFERROR(VLOOKUP(A2295,BITXeom!$C$9:$D$100,2,0),0)</f>
        <v>3.7636497145720087</v>
      </c>
      <c r="F2295" s="2">
        <f>F2294*(1-F$1+IF(AND(WEEKDAY($A2295)&lt;&gt;1,WEEKDAY($A2295)&lt;&gt;7),-VLOOKUP($A2295,ETF_OP_Fee!$I$5:$J$14,2,1),0))^($A2295-$A2294)*(1+1*(B2295/B2294-1))</f>
        <v>2.3047254543218334</v>
      </c>
      <c r="G2295" s="9" t="str">
        <f>IFERROR(VLOOKUP(A2295,'BITO-IV'!$A$1:$J$10000,4,0),"")</f>
        <v/>
      </c>
      <c r="J2295" t="str">
        <f t="shared" si="53"/>
        <v/>
      </c>
      <c r="K2295" t="str">
        <f t="shared" si="52"/>
        <v/>
      </c>
      <c r="M2295" t="str">
        <f t="shared" si="54"/>
        <v/>
      </c>
      <c r="N2295">
        <f>VLOOKUP(A2295,Tbills!$B$4:$C$10000,2,1)</f>
        <v>2.3749991208791186</v>
      </c>
    </row>
    <row r="2296" spans="1:14">
      <c r="A2296" s="1">
        <v>43502</v>
      </c>
      <c r="B2296">
        <f>IFERROR(VLOOKUP($A2296,'BTC-Web'!$A$2:$H$10000,2,0),"")</f>
        <v>3469.091797</v>
      </c>
      <c r="C2296">
        <f>VLOOKUP(A2296,H_SPBTFDUE!$B$2:$C$5828,2,0)</f>
        <v>23.02</v>
      </c>
      <c r="D2296" s="2">
        <f>D2295*(1-D$1+IF(AND(WEEKDAY($A2296)&lt;&gt;1,WEEKDAY($A2296)&lt;&gt;7),-VLOOKUP($A2296,ETF_OP_Fee!$G$5:$H$14,2,1),0))^($A2296-$A2295)*(1+2*(C2296/C2295-1))+IFERROR(VLOOKUP(A2296,BITXeom!$C$9:$D$100,2,0),0)</f>
        <v>3.6251903808393897</v>
      </c>
      <c r="F2296" s="2">
        <f>F2295*(1-F$1+IF(AND(WEEKDAY($A2296)&lt;&gt;1,WEEKDAY($A2296)&lt;&gt;7),-VLOOKUP($A2296,ETF_OP_Fee!$I$5:$J$14,2,1),0))^($A2296-$A2295)*(1+1*(B2296/B2295-1))</f>
        <v>2.3140983005496323</v>
      </c>
      <c r="G2296" s="9" t="str">
        <f>IFERROR(VLOOKUP(A2296,'BITO-IV'!$A$1:$J$10000,4,0),"")</f>
        <v/>
      </c>
      <c r="J2296" t="str">
        <f t="shared" si="53"/>
        <v/>
      </c>
      <c r="K2296" t="str">
        <f t="shared" si="52"/>
        <v/>
      </c>
      <c r="M2296" t="str">
        <f t="shared" si="54"/>
        <v/>
      </c>
      <c r="N2296">
        <f>VLOOKUP(A2296,Tbills!$B$4:$C$10000,2,1)</f>
        <v>2.3749991208791186</v>
      </c>
    </row>
    <row r="2297" spans="1:14">
      <c r="A2297" s="1">
        <v>43503</v>
      </c>
      <c r="B2297">
        <f>IFERROR(VLOOKUP($A2297,'BTC-Web'!$A$2:$H$10000,2,0),"")</f>
        <v>3414.929443</v>
      </c>
      <c r="C2297">
        <f>VLOOKUP(A2297,H_SPBTFDUE!$B$2:$C$5828,2,0)</f>
        <v>23.03</v>
      </c>
      <c r="D2297" s="2">
        <f>D2296*(1-D$1+IF(AND(WEEKDAY($A2297)&lt;&gt;1,WEEKDAY($A2297)&lt;&gt;7),-VLOOKUP($A2297,ETF_OP_Fee!$G$5:$H$14,2,1),0))^($A2297-$A2296)*(1+2*(C2297/C2296-1))+IFERROR(VLOOKUP(A2297,BITXeom!$C$9:$D$100,2,0),0)</f>
        <v>3.6279075629172546</v>
      </c>
      <c r="F2297" s="2">
        <f>F2296*(1-F$1+IF(AND(WEEKDAY($A2297)&lt;&gt;1,WEEKDAY($A2297)&lt;&gt;7),-VLOOKUP($A2297,ETF_OP_Fee!$I$5:$J$14,2,1),0))^($A2297-$A2296)*(1+1*(B2297/B2296-1))</f>
        <v>2.2779093785663522</v>
      </c>
      <c r="G2297" s="9" t="str">
        <f>IFERROR(VLOOKUP(A2297,'BITO-IV'!$A$1:$J$10000,4,0),"")</f>
        <v/>
      </c>
      <c r="J2297" t="str">
        <f t="shared" si="53"/>
        <v/>
      </c>
      <c r="K2297" t="str">
        <f t="shared" si="52"/>
        <v/>
      </c>
      <c r="M2297" t="str">
        <f t="shared" si="54"/>
        <v/>
      </c>
      <c r="N2297">
        <f>VLOOKUP(A2297,Tbills!$B$4:$C$10000,2,1)</f>
        <v>2.38499999999999</v>
      </c>
    </row>
    <row r="2298" spans="1:14">
      <c r="A2298" s="1">
        <v>43504</v>
      </c>
      <c r="B2298">
        <f>IFERROR(VLOOKUP($A2298,'BTC-Web'!$A$2:$H$10000,2,0),"")</f>
        <v>3401.3764649999998</v>
      </c>
      <c r="C2298">
        <f>VLOOKUP(A2298,H_SPBTFDUE!$B$2:$C$5828,2,0)</f>
        <v>24.93</v>
      </c>
      <c r="D2298" s="2">
        <f>D2297*(1-D$1+IF(AND(WEEKDAY($A2298)&lt;&gt;1,WEEKDAY($A2298)&lt;&gt;7),-VLOOKUP($A2298,ETF_OP_Fee!$G$5:$H$14,2,1),0))^($A2298-$A2297)*(1+2*(C2298/C2297-1))+IFERROR(VLOOKUP(A2298,BITXeom!$C$9:$D$100,2,0),0)</f>
        <v>4.2260164787102363</v>
      </c>
      <c r="F2298" s="2">
        <f>F2297*(1-F$1+IF(AND(WEEKDAY($A2298)&lt;&gt;1,WEEKDAY($A2298)&lt;&gt;7),-VLOOKUP($A2298,ETF_OP_Fee!$I$5:$J$14,2,1),0))^($A2298-$A2297)*(1+1*(B2298/B2297-1))</f>
        <v>2.2688098884602788</v>
      </c>
      <c r="G2298" s="9" t="str">
        <f>IFERROR(VLOOKUP(A2298,'BITO-IV'!$A$1:$J$10000,4,0),"")</f>
        <v/>
      </c>
      <c r="J2298" t="str">
        <f t="shared" si="53"/>
        <v/>
      </c>
      <c r="K2298" t="str">
        <f t="shared" si="52"/>
        <v/>
      </c>
      <c r="M2298" t="str">
        <f t="shared" si="54"/>
        <v/>
      </c>
      <c r="N2298">
        <f>VLOOKUP(A2298,Tbills!$B$4:$C$10000,2,1)</f>
        <v>2.38499999999999</v>
      </c>
    </row>
    <row r="2299" spans="1:14">
      <c r="A2299" s="1">
        <v>43507</v>
      </c>
      <c r="B2299">
        <f>IFERROR(VLOOKUP($A2299,'BTC-Web'!$A$2:$H$10000,2,0),"")</f>
        <v>3695.6130370000001</v>
      </c>
      <c r="C2299">
        <f>VLOOKUP(A2299,H_SPBTFDUE!$B$2:$C$5828,2,0)</f>
        <v>24.87</v>
      </c>
      <c r="D2299" s="2">
        <f>D2298*(1-D$1+IF(AND(WEEKDAY($A2299)&lt;&gt;1,WEEKDAY($A2299)&lt;&gt;7),-VLOOKUP($A2299,ETF_OP_Fee!$G$5:$H$14,2,1),0))^($A2299-$A2298)*(1+2*(C2299/C2298-1))+IFERROR(VLOOKUP(A2299,BITXeom!$C$9:$D$100,2,0),0)</f>
        <v>4.2041711489540328</v>
      </c>
      <c r="F2299" s="2">
        <f>F2298*(1-F$1+IF(AND(WEEKDAY($A2299)&lt;&gt;1,WEEKDAY($A2299)&lt;&gt;7),-VLOOKUP($A2299,ETF_OP_Fee!$I$5:$J$14,2,1),0))^($A2299-$A2298)*(1+1*(B2299/B2298-1))</f>
        <v>2.464881148630496</v>
      </c>
      <c r="G2299" s="9" t="str">
        <f>IFERROR(VLOOKUP(A2299,'BITO-IV'!$A$1:$J$10000,4,0),"")</f>
        <v/>
      </c>
      <c r="J2299" t="str">
        <f t="shared" si="53"/>
        <v/>
      </c>
      <c r="K2299" t="str">
        <f t="shared" si="52"/>
        <v/>
      </c>
      <c r="M2299" t="str">
        <f t="shared" si="54"/>
        <v/>
      </c>
      <c r="N2299">
        <f>VLOOKUP(A2299,Tbills!$B$4:$C$10000,2,1)</f>
        <v>2.38499999999999</v>
      </c>
    </row>
    <row r="2300" spans="1:14">
      <c r="A2300" s="1">
        <v>43508</v>
      </c>
      <c r="B2300">
        <f>IFERROR(VLOOKUP($A2300,'BTC-Web'!$A$2:$H$10000,2,0),"")</f>
        <v>3642.751953</v>
      </c>
      <c r="C2300">
        <f>VLOOKUP(A2300,H_SPBTFDUE!$B$2:$C$5828,2,0)</f>
        <v>24.87</v>
      </c>
      <c r="D2300" s="2">
        <f>D2299*(1-D$1+IF(AND(WEEKDAY($A2300)&lt;&gt;1,WEEKDAY($A2300)&lt;&gt;7),-VLOOKUP($A2300,ETF_OP_Fee!$G$5:$H$14,2,1),0))^($A2300-$A2299)*(1+2*(C2300/C2299-1))+IFERROR(VLOOKUP(A2300,BITXeom!$C$9:$D$100,2,0),0)</f>
        <v>4.2036701038992943</v>
      </c>
      <c r="F2300" s="2">
        <f>F2299*(1-F$1+IF(AND(WEEKDAY($A2300)&lt;&gt;1,WEEKDAY($A2300)&lt;&gt;7),-VLOOKUP($A2300,ETF_OP_Fee!$I$5:$J$14,2,1),0))^($A2300-$A2299)*(1+1*(B2300/B2299-1))</f>
        <v>2.4295608954395798</v>
      </c>
      <c r="G2300" s="9" t="str">
        <f>IFERROR(VLOOKUP(A2300,'BITO-IV'!$A$1:$J$10000,4,0),"")</f>
        <v/>
      </c>
      <c r="J2300" t="str">
        <f t="shared" si="53"/>
        <v/>
      </c>
      <c r="K2300" t="str">
        <f t="shared" si="52"/>
        <v/>
      </c>
      <c r="M2300" t="str">
        <f t="shared" si="54"/>
        <v/>
      </c>
      <c r="N2300">
        <f>VLOOKUP(A2300,Tbills!$B$4:$C$10000,2,1)</f>
        <v>2.38499999999999</v>
      </c>
    </row>
    <row r="2301" spans="1:14">
      <c r="A2301" s="1">
        <v>43509</v>
      </c>
      <c r="B2301">
        <f>IFERROR(VLOOKUP($A2301,'BTC-Web'!$A$2:$H$10000,2,0),"")</f>
        <v>3653.6040039999998</v>
      </c>
      <c r="C2301">
        <f>VLOOKUP(A2301,H_SPBTFDUE!$B$2:$C$5828,2,0)</f>
        <v>24.6</v>
      </c>
      <c r="D2301" s="2">
        <f>D2300*(1-D$1+IF(AND(WEEKDAY($A2301)&lt;&gt;1,WEEKDAY($A2301)&lt;&gt;7),-VLOOKUP($A2301,ETF_OP_Fee!$G$5:$H$14,2,1),0))^($A2301-$A2300)*(1+2*(C2301/C2300-1))+IFERROR(VLOOKUP(A2301,BITXeom!$C$9:$D$100,2,0),0)</f>
        <v>4.1119060978898139</v>
      </c>
      <c r="F2301" s="2">
        <f>F2300*(1-F$1+IF(AND(WEEKDAY($A2301)&lt;&gt;1,WEEKDAY($A2301)&lt;&gt;7),-VLOOKUP($A2301,ETF_OP_Fee!$I$5:$J$14,2,1),0))^($A2301-$A2300)*(1+1*(B2301/B2300-1))</f>
        <v>2.4367353291911296</v>
      </c>
      <c r="G2301" s="9" t="str">
        <f>IFERROR(VLOOKUP(A2301,'BITO-IV'!$A$1:$J$10000,4,0),"")</f>
        <v/>
      </c>
      <c r="J2301" t="str">
        <f t="shared" si="53"/>
        <v/>
      </c>
      <c r="K2301" t="str">
        <f t="shared" si="52"/>
        <v/>
      </c>
      <c r="M2301" t="str">
        <f t="shared" si="54"/>
        <v/>
      </c>
      <c r="N2301">
        <f>VLOOKUP(A2301,Tbills!$B$4:$C$10000,2,1)</f>
        <v>2.38499999999999</v>
      </c>
    </row>
    <row r="2302" spans="1:14">
      <c r="A2302" s="1">
        <v>43510</v>
      </c>
      <c r="B2302">
        <f>IFERROR(VLOOKUP($A2302,'BTC-Web'!$A$2:$H$10000,2,0),"")</f>
        <v>3631.1701659999999</v>
      </c>
      <c r="C2302">
        <f>VLOOKUP(A2302,H_SPBTFDUE!$B$2:$C$5828,2,0)</f>
        <v>24.59</v>
      </c>
      <c r="D2302" s="2">
        <f>D2301*(1-D$1+IF(AND(WEEKDAY($A2302)&lt;&gt;1,WEEKDAY($A2302)&lt;&gt;7),-VLOOKUP($A2302,ETF_OP_Fee!$G$5:$H$14,2,1),0))^($A2302-$A2301)*(1+2*(C2302/C2301-1))+IFERROR(VLOOKUP(A2302,BITXeom!$C$9:$D$100,2,0),0)</f>
        <v>4.1080734341330878</v>
      </c>
      <c r="F2302" s="2">
        <f>F2301*(1-F$1+IF(AND(WEEKDAY($A2302)&lt;&gt;1,WEEKDAY($A2302)&lt;&gt;7),-VLOOKUP($A2302,ETF_OP_Fee!$I$5:$J$14,2,1),0))^($A2302-$A2301)*(1+1*(B2302/B2301-1))</f>
        <v>2.4217102686764487</v>
      </c>
      <c r="G2302" s="9" t="str">
        <f>IFERROR(VLOOKUP(A2302,'BITO-IV'!$A$1:$J$10000,4,0),"")</f>
        <v/>
      </c>
      <c r="J2302" t="str">
        <f t="shared" si="53"/>
        <v/>
      </c>
      <c r="K2302" t="str">
        <f t="shared" si="52"/>
        <v/>
      </c>
      <c r="M2302" t="str">
        <f t="shared" si="54"/>
        <v/>
      </c>
      <c r="N2302">
        <f>VLOOKUP(A2302,Tbills!$B$4:$C$10000,2,1)</f>
        <v>2.4000013186813249</v>
      </c>
    </row>
    <row r="2303" spans="1:14">
      <c r="A2303" s="1">
        <v>43511</v>
      </c>
      <c r="B2303">
        <f>IFERROR(VLOOKUP($A2303,'BTC-Web'!$A$2:$H$10000,2,0),"")</f>
        <v>3617.3684079999998</v>
      </c>
      <c r="C2303">
        <f>VLOOKUP(A2303,H_SPBTFDUE!$B$2:$C$5828,2,0)</f>
        <v>24.59</v>
      </c>
      <c r="D2303" s="2">
        <f>D2302*(1-D$1+IF(AND(WEEKDAY($A2303)&lt;&gt;1,WEEKDAY($A2303)&lt;&gt;7),-VLOOKUP($A2303,ETF_OP_Fee!$G$5:$H$14,2,1),0))^($A2303-$A2302)*(1+2*(C2303/C2302-1))+IFERROR(VLOOKUP(A2303,BITXeom!$C$9:$D$100,2,0),0)</f>
        <v>4.1075838418197046</v>
      </c>
      <c r="F2303" s="2">
        <f>F2302*(1-F$1+IF(AND(WEEKDAY($A2303)&lt;&gt;1,WEEKDAY($A2303)&lt;&gt;7),-VLOOKUP($A2303,ETF_OP_Fee!$I$5:$J$14,2,1),0))^($A2303-$A2302)*(1+1*(B2303/B2302-1))</f>
        <v>2.4124427699871389</v>
      </c>
      <c r="G2303" s="9" t="str">
        <f>IFERROR(VLOOKUP(A2303,'BITO-IV'!$A$1:$J$10000,4,0),"")</f>
        <v/>
      </c>
      <c r="J2303" t="str">
        <f t="shared" si="53"/>
        <v/>
      </c>
      <c r="K2303" t="str">
        <f t="shared" si="52"/>
        <v/>
      </c>
      <c r="M2303" t="str">
        <f t="shared" si="54"/>
        <v/>
      </c>
      <c r="N2303">
        <f>VLOOKUP(A2303,Tbills!$B$4:$C$10000,2,1)</f>
        <v>2.4000013186813249</v>
      </c>
    </row>
    <row r="2304" spans="1:14">
      <c r="A2304" s="1">
        <v>43515</v>
      </c>
      <c r="B2304">
        <f>IFERROR(VLOOKUP($A2304,'BTC-Web'!$A$2:$H$10000,2,0),"")</f>
        <v>3911.6616210000002</v>
      </c>
      <c r="C2304">
        <f>VLOOKUP(A2304,H_SPBTFDUE!$B$2:$C$5828,2,0)</f>
        <v>27.21</v>
      </c>
      <c r="D2304" s="2">
        <f>D2303*(1-D$1+IF(AND(WEEKDAY($A2304)&lt;&gt;1,WEEKDAY($A2304)&lt;&gt;7),-VLOOKUP($A2304,ETF_OP_Fee!$G$5:$H$14,2,1),0))^($A2304-$A2303)*(1+2*(C2304/C2303-1))+IFERROR(VLOOKUP(A2304,BITXeom!$C$9:$D$100,2,0),0)</f>
        <v>4.9805134302555443</v>
      </c>
      <c r="F2304" s="2">
        <f>F2303*(1-F$1+IF(AND(WEEKDAY($A2304)&lt;&gt;1,WEEKDAY($A2304)&lt;&gt;7),-VLOOKUP($A2304,ETF_OP_Fee!$I$5:$J$14,2,1),0))^($A2304-$A2303)*(1+1*(B2304/B2303-1))</f>
        <v>2.6084369418751909</v>
      </c>
      <c r="G2304" s="9" t="str">
        <f>IFERROR(VLOOKUP(A2304,'BITO-IV'!$A$1:$J$10000,4,0),"")</f>
        <v/>
      </c>
      <c r="J2304" t="str">
        <f t="shared" si="53"/>
        <v/>
      </c>
      <c r="K2304" t="str">
        <f t="shared" si="52"/>
        <v/>
      </c>
      <c r="M2304" t="str">
        <f t="shared" si="54"/>
        <v/>
      </c>
      <c r="N2304">
        <f>VLOOKUP(A2304,Tbills!$B$4:$C$10000,2,1)</f>
        <v>2.4000013186813249</v>
      </c>
    </row>
    <row r="2305" spans="1:14">
      <c r="A2305" s="1">
        <v>43516</v>
      </c>
      <c r="B2305">
        <f>IFERROR(VLOOKUP($A2305,'BTC-Web'!$A$2:$H$10000,2,0),"")</f>
        <v>3946.6850589999999</v>
      </c>
      <c r="C2305">
        <f>VLOOKUP(A2305,H_SPBTFDUE!$B$2:$C$5828,2,0)</f>
        <v>27.24</v>
      </c>
      <c r="D2305" s="2">
        <f>D2304*(1-D$1+IF(AND(WEEKDAY($A2305)&lt;&gt;1,WEEKDAY($A2305)&lt;&gt;7),-VLOOKUP($A2305,ETF_OP_Fee!$G$5:$H$14,2,1),0))^($A2305-$A2304)*(1+2*(C2305/C2304-1))+IFERROR(VLOOKUP(A2305,BITXeom!$C$9:$D$100,2,0),0)</f>
        <v>4.9909009423978885</v>
      </c>
      <c r="F2305" s="2">
        <f>F2304*(1-F$1+IF(AND(WEEKDAY($A2305)&lt;&gt;1,WEEKDAY($A2305)&lt;&gt;7),-VLOOKUP($A2305,ETF_OP_Fee!$I$5:$J$14,2,1),0))^($A2305-$A2304)*(1+1*(B2305/B2304-1))</f>
        <v>2.631723333857285</v>
      </c>
      <c r="G2305" s="9" t="str">
        <f>IFERROR(VLOOKUP(A2305,'BITO-IV'!$A$1:$J$10000,4,0),"")</f>
        <v/>
      </c>
      <c r="J2305" t="str">
        <f t="shared" si="53"/>
        <v/>
      </c>
      <c r="K2305" t="str">
        <f t="shared" si="52"/>
        <v/>
      </c>
      <c r="M2305" t="str">
        <f t="shared" si="54"/>
        <v/>
      </c>
      <c r="N2305">
        <f>VLOOKUP(A2305,Tbills!$B$4:$C$10000,2,1)</f>
        <v>2.4000013186813249</v>
      </c>
    </row>
    <row r="2306" spans="1:14">
      <c r="A2306" s="1">
        <v>43517</v>
      </c>
      <c r="B2306">
        <f>IFERROR(VLOOKUP($A2306,'BTC-Web'!$A$2:$H$10000,2,0),"")</f>
        <v>4000.256836</v>
      </c>
      <c r="C2306">
        <f>VLOOKUP(A2306,H_SPBTFDUE!$B$2:$C$5828,2,0)</f>
        <v>26.97</v>
      </c>
      <c r="D2306" s="2">
        <f>D2305*(1-D$1+IF(AND(WEEKDAY($A2306)&lt;&gt;1,WEEKDAY($A2306)&lt;&gt;7),-VLOOKUP($A2306,ETF_OP_Fee!$G$5:$H$14,2,1),0))^($A2306-$A2305)*(1+2*(C2306/C2305-1))+IFERROR(VLOOKUP(A2306,BITXeom!$C$9:$D$100,2,0),0)</f>
        <v>4.8913793627661857</v>
      </c>
      <c r="F2306" s="2">
        <f>F2305*(1-F$1+IF(AND(WEEKDAY($A2306)&lt;&gt;1,WEEKDAY($A2306)&lt;&gt;7),-VLOOKUP($A2306,ETF_OP_Fee!$I$5:$J$14,2,1),0))^($A2306-$A2305)*(1+1*(B2306/B2305-1))</f>
        <v>2.6673765689739279</v>
      </c>
      <c r="G2306" s="9" t="str">
        <f>IFERROR(VLOOKUP(A2306,'BITO-IV'!$A$1:$J$10000,4,0),"")</f>
        <v/>
      </c>
      <c r="J2306" t="str">
        <f t="shared" si="53"/>
        <v/>
      </c>
      <c r="K2306" t="str">
        <f t="shared" si="52"/>
        <v/>
      </c>
      <c r="M2306" t="str">
        <f t="shared" si="54"/>
        <v/>
      </c>
      <c r="N2306">
        <f>VLOOKUP(A2306,Tbills!$B$4:$C$10000,2,1)</f>
        <v>2.395000879120861</v>
      </c>
    </row>
    <row r="2307" spans="1:14">
      <c r="A2307" s="1">
        <v>43518</v>
      </c>
      <c r="B2307">
        <f>IFERROR(VLOOKUP($A2307,'BTC-Web'!$A$2:$H$10000,2,0),"")</f>
        <v>3952.4064939999998</v>
      </c>
      <c r="C2307">
        <f>VLOOKUP(A2307,H_SPBTFDUE!$B$2:$C$5828,2,0)</f>
        <v>27.17</v>
      </c>
      <c r="D2307" s="2">
        <f>D2306*(1-D$1+IF(AND(WEEKDAY($A2307)&lt;&gt;1,WEEKDAY($A2307)&lt;&gt;7),-VLOOKUP($A2307,ETF_OP_Fee!$G$5:$H$14,2,1),0))^($A2307-$A2306)*(1+2*(C2307/C2306-1))+IFERROR(VLOOKUP(A2307,BITXeom!$C$9:$D$100,2,0),0)</f>
        <v>4.9633332572660578</v>
      </c>
      <c r="F2307" s="2">
        <f>F2306*(1-F$1+IF(AND(WEEKDAY($A2307)&lt;&gt;1,WEEKDAY($A2307)&lt;&gt;7),-VLOOKUP($A2307,ETF_OP_Fee!$I$5:$J$14,2,1),0))^($A2307-$A2306)*(1+1*(B2307/B2306-1))</f>
        <v>2.6354013029803687</v>
      </c>
      <c r="G2307" s="9" t="str">
        <f>IFERROR(VLOOKUP(A2307,'BITO-IV'!$A$1:$J$10000,4,0),"")</f>
        <v/>
      </c>
      <c r="J2307" t="str">
        <f t="shared" si="53"/>
        <v/>
      </c>
      <c r="K2307" t="str">
        <f t="shared" si="52"/>
        <v/>
      </c>
      <c r="M2307" t="str">
        <f t="shared" si="54"/>
        <v/>
      </c>
      <c r="N2307">
        <f>VLOOKUP(A2307,Tbills!$B$4:$C$10000,2,1)</f>
        <v>2.395000879120861</v>
      </c>
    </row>
    <row r="2308" spans="1:14">
      <c r="A2308" s="1">
        <v>43521</v>
      </c>
      <c r="B2308">
        <f>IFERROR(VLOOKUP($A2308,'BTC-Web'!$A$2:$H$10000,2,0),"")</f>
        <v>3807.0024410000001</v>
      </c>
      <c r="C2308">
        <f>VLOOKUP(A2308,H_SPBTFDUE!$B$2:$C$5828,2,0)</f>
        <v>26.41</v>
      </c>
      <c r="D2308" s="2">
        <f>D2307*(1-D$1+IF(AND(WEEKDAY($A2308)&lt;&gt;1,WEEKDAY($A2308)&lt;&gt;7),-VLOOKUP($A2308,ETF_OP_Fee!$G$5:$H$14,2,1),0))^($A2308-$A2307)*(1+2*(C2308/C2307-1))+IFERROR(VLOOKUP(A2308,BITXeom!$C$9:$D$100,2,0),0)</f>
        <v>4.6839891780596643</v>
      </c>
      <c r="F2308" s="2">
        <f>F2307*(1-F$1+IF(AND(WEEKDAY($A2308)&lt;&gt;1,WEEKDAY($A2308)&lt;&gt;7),-VLOOKUP($A2308,ETF_OP_Fee!$I$5:$J$14,2,1),0))^($A2308-$A2307)*(1+1*(B2308/B2307-1))</f>
        <v>2.5382500084630553</v>
      </c>
      <c r="G2308" s="9" t="str">
        <f>IFERROR(VLOOKUP(A2308,'BITO-IV'!$A$1:$J$10000,4,0),"")</f>
        <v/>
      </c>
      <c r="J2308" t="str">
        <f t="shared" si="53"/>
        <v/>
      </c>
      <c r="K2308" t="str">
        <f t="shared" si="52"/>
        <v/>
      </c>
      <c r="M2308" t="str">
        <f t="shared" si="54"/>
        <v/>
      </c>
      <c r="N2308">
        <f>VLOOKUP(A2308,Tbills!$B$4:$C$10000,2,1)</f>
        <v>2.395000879120861</v>
      </c>
    </row>
    <row r="2309" spans="1:14">
      <c r="A2309" s="1">
        <v>43522</v>
      </c>
      <c r="B2309">
        <f>IFERROR(VLOOKUP($A2309,'BTC-Web'!$A$2:$H$10000,2,0),"")</f>
        <v>3878.6972660000001</v>
      </c>
      <c r="C2309">
        <f>VLOOKUP(A2309,H_SPBTFDUE!$B$2:$C$5828,2,0)</f>
        <v>26.11</v>
      </c>
      <c r="D2309" s="2">
        <f>D2308*(1-D$1+IF(AND(WEEKDAY($A2309)&lt;&gt;1,WEEKDAY($A2309)&lt;&gt;7),-VLOOKUP($A2309,ETF_OP_Fee!$G$5:$H$14,2,1),0))^($A2309-$A2308)*(1+2*(C2309/C2308-1))+IFERROR(VLOOKUP(A2309,BITXeom!$C$9:$D$100,2,0),0)</f>
        <v>4.5770296402564359</v>
      </c>
      <c r="F2309" s="2">
        <f>F2308*(1-F$1+IF(AND(WEEKDAY($A2309)&lt;&gt;1,WEEKDAY($A2309)&lt;&gt;7),-VLOOKUP($A2309,ETF_OP_Fee!$I$5:$J$14,2,1),0))^($A2309-$A2308)*(1+1*(B2309/B2308-1))</f>
        <v>2.5859839278820402</v>
      </c>
      <c r="G2309" s="9" t="str">
        <f>IFERROR(VLOOKUP(A2309,'BITO-IV'!$A$1:$J$10000,4,0),"")</f>
        <v/>
      </c>
      <c r="J2309" t="str">
        <f t="shared" si="53"/>
        <v/>
      </c>
      <c r="K2309" t="str">
        <f t="shared" si="52"/>
        <v/>
      </c>
      <c r="M2309" t="str">
        <f t="shared" si="54"/>
        <v/>
      </c>
      <c r="N2309">
        <f>VLOOKUP(A2309,Tbills!$B$4:$C$10000,2,1)</f>
        <v>2.395000879120861</v>
      </c>
    </row>
    <row r="2310" spans="1:14">
      <c r="A2310" s="1">
        <v>43523</v>
      </c>
      <c r="B2310">
        <f>IFERROR(VLOOKUP($A2310,'BTC-Web'!$A$2:$H$10000,2,0),"")</f>
        <v>3857.4797359999998</v>
      </c>
      <c r="C2310">
        <f>VLOOKUP(A2310,H_SPBTFDUE!$B$2:$C$5828,2,0)</f>
        <v>25.65</v>
      </c>
      <c r="D2310" s="2">
        <f>D2309*(1-D$1+IF(AND(WEEKDAY($A2310)&lt;&gt;1,WEEKDAY($A2310)&lt;&gt;7),-VLOOKUP($A2310,ETF_OP_Fee!$G$5:$H$14,2,1),0))^($A2310-$A2309)*(1+2*(C2310/C2309-1))+IFERROR(VLOOKUP(A2310,BITXeom!$C$9:$D$100,2,0),0)</f>
        <v>4.4152292591415669</v>
      </c>
      <c r="F2310" s="2">
        <f>F2309*(1-F$1+IF(AND(WEEKDAY($A2310)&lt;&gt;1,WEEKDAY($A2310)&lt;&gt;7),-VLOOKUP($A2310,ETF_OP_Fee!$I$5:$J$14,2,1),0))^($A2310-$A2309)*(1+1*(B2310/B2309-1))</f>
        <v>2.5717709535294708</v>
      </c>
      <c r="G2310" s="9" t="str">
        <f>IFERROR(VLOOKUP(A2310,'BITO-IV'!$A$1:$J$10000,4,0),"")</f>
        <v/>
      </c>
      <c r="J2310" t="str">
        <f t="shared" si="53"/>
        <v/>
      </c>
      <c r="K2310" t="str">
        <f t="shared" si="52"/>
        <v/>
      </c>
      <c r="M2310" t="str">
        <f t="shared" si="54"/>
        <v/>
      </c>
      <c r="N2310">
        <f>VLOOKUP(A2310,Tbills!$B$4:$C$10000,2,1)</f>
        <v>2.395000879120861</v>
      </c>
    </row>
    <row r="2311" spans="1:14">
      <c r="A2311" s="1">
        <v>43524</v>
      </c>
      <c r="B2311">
        <f>IFERROR(VLOOKUP($A2311,'BTC-Web'!$A$2:$H$10000,2,0),"")</f>
        <v>3848.2619629999999</v>
      </c>
      <c r="C2311">
        <f>VLOOKUP(A2311,H_SPBTFDUE!$B$2:$C$5828,2,0)</f>
        <v>26.2</v>
      </c>
      <c r="D2311" s="2">
        <f>D2310*(1-D$1+IF(AND(WEEKDAY($A2311)&lt;&gt;1,WEEKDAY($A2311)&lt;&gt;7),-VLOOKUP($A2311,ETF_OP_Fee!$G$5:$H$14,2,1),0))^($A2311-$A2310)*(1+2*(C2311/C2310-1))+IFERROR(VLOOKUP(A2311,BITXeom!$C$9:$D$100,2,0),0)</f>
        <v>4.6040275583109613</v>
      </c>
      <c r="F2311" s="2">
        <f>F2310*(1-F$1+IF(AND(WEEKDAY($A2311)&lt;&gt;1,WEEKDAY($A2311)&lt;&gt;7),-VLOOKUP($A2311,ETF_OP_Fee!$I$5:$J$14,2,1),0))^($A2311-$A2310)*(1+1*(B2311/B2310-1))</f>
        <v>2.5655587134916797</v>
      </c>
      <c r="G2311" s="9" t="str">
        <f>IFERROR(VLOOKUP(A2311,'BITO-IV'!$A$1:$J$10000,4,0),"")</f>
        <v/>
      </c>
      <c r="J2311" t="str">
        <f t="shared" si="53"/>
        <v/>
      </c>
      <c r="K2311" t="str">
        <f t="shared" si="52"/>
        <v/>
      </c>
      <c r="M2311" t="str">
        <f t="shared" si="54"/>
        <v/>
      </c>
      <c r="N2311">
        <f>VLOOKUP(A2311,Tbills!$B$4:$C$10000,2,1)</f>
        <v>2.4050017582417325</v>
      </c>
    </row>
    <row r="2312" spans="1:14">
      <c r="A2312" s="1">
        <v>43525</v>
      </c>
      <c r="B2312">
        <f>IFERROR(VLOOKUP($A2312,'BTC-Web'!$A$2:$H$10000,2,0),"")</f>
        <v>3853.7570799999999</v>
      </c>
      <c r="C2312">
        <f>VLOOKUP(A2312,H_SPBTFDUE!$B$2:$C$5828,2,0)</f>
        <v>26.42</v>
      </c>
      <c r="D2312" s="2">
        <f>D2311*(1-D$1+IF(AND(WEEKDAY($A2312)&lt;&gt;1,WEEKDAY($A2312)&lt;&gt;7),-VLOOKUP($A2312,ETF_OP_Fee!$G$5:$H$14,2,1),0))^($A2312-$A2311)*(1+2*(C2312/C2311-1))+IFERROR(VLOOKUP(A2312,BITXeom!$C$9:$D$100,2,0),0)</f>
        <v>4.6807891911216988</v>
      </c>
      <c r="F2312" s="2">
        <f>F2311*(1-F$1+IF(AND(WEEKDAY($A2312)&lt;&gt;1,WEEKDAY($A2312)&lt;&gt;7),-VLOOKUP($A2312,ETF_OP_Fee!$I$5:$J$14,2,1),0))^($A2312-$A2311)*(1+1*(B2312/B2311-1))</f>
        <v>2.5691553271096739</v>
      </c>
      <c r="G2312" s="9" t="str">
        <f>IFERROR(VLOOKUP(A2312,'BITO-IV'!$A$1:$J$10000,4,0),"")</f>
        <v/>
      </c>
      <c r="J2312" t="str">
        <f t="shared" si="53"/>
        <v/>
      </c>
      <c r="K2312" t="str">
        <f t="shared" si="52"/>
        <v/>
      </c>
      <c r="M2312" t="str">
        <f t="shared" si="54"/>
        <v/>
      </c>
      <c r="N2312">
        <f>VLOOKUP(A2312,Tbills!$B$4:$C$10000,2,1)</f>
        <v>2.4050017582417325</v>
      </c>
    </row>
    <row r="2313" spans="1:14">
      <c r="A2313" s="1">
        <v>43528</v>
      </c>
      <c r="B2313">
        <f>IFERROR(VLOOKUP($A2313,'BTC-Web'!$A$2:$H$10000,2,0),"")</f>
        <v>3845.0915530000002</v>
      </c>
      <c r="C2313">
        <f>VLOOKUP(A2313,H_SPBTFDUE!$B$2:$C$5828,2,0)</f>
        <v>25.53</v>
      </c>
      <c r="D2313" s="2">
        <f>D2312*(1-D$1+IF(AND(WEEKDAY($A2313)&lt;&gt;1,WEEKDAY($A2313)&lt;&gt;7),-VLOOKUP($A2313,ETF_OP_Fee!$G$5:$H$14,2,1),0))^($A2313-$A2312)*(1+2*(C2313/C2312-1))+IFERROR(VLOOKUP(A2313,BITXeom!$C$9:$D$100,2,0),0)</f>
        <v>4.363868830349646</v>
      </c>
      <c r="F2313" s="2">
        <f>F2312*(1-F$1+IF(AND(WEEKDAY($A2313)&lt;&gt;1,WEEKDAY($A2313)&lt;&gt;7),-VLOOKUP($A2313,ETF_OP_Fee!$I$5:$J$14,2,1),0))^($A2313-$A2312)*(1+1*(B2313/B2312-1))</f>
        <v>2.563178196230953</v>
      </c>
      <c r="G2313" s="9" t="str">
        <f>IFERROR(VLOOKUP(A2313,'BITO-IV'!$A$1:$J$10000,4,0),"")</f>
        <v/>
      </c>
      <c r="J2313" t="str">
        <f t="shared" si="53"/>
        <v/>
      </c>
      <c r="K2313" t="str">
        <f t="shared" si="52"/>
        <v/>
      </c>
      <c r="M2313" t="str">
        <f t="shared" si="54"/>
        <v/>
      </c>
      <c r="N2313">
        <f>VLOOKUP(A2313,Tbills!$B$4:$C$10000,2,1)</f>
        <v>2.4050017582417325</v>
      </c>
    </row>
    <row r="2314" spans="1:14">
      <c r="A2314" s="1">
        <v>43529</v>
      </c>
      <c r="B2314">
        <f>IFERROR(VLOOKUP($A2314,'BTC-Web'!$A$2:$H$10000,2,0),"")</f>
        <v>3759.8325199999999</v>
      </c>
      <c r="C2314">
        <f>VLOOKUP(A2314,H_SPBTFDUE!$B$2:$C$5828,2,0)</f>
        <v>26.51</v>
      </c>
      <c r="D2314" s="2">
        <f>D2313*(1-D$1+IF(AND(WEEKDAY($A2314)&lt;&gt;1,WEEKDAY($A2314)&lt;&gt;7),-VLOOKUP($A2314,ETF_OP_Fee!$G$5:$H$14,2,1),0))^($A2314-$A2313)*(1+2*(C2314/C2313-1))+IFERROR(VLOOKUP(A2314,BITXeom!$C$9:$D$100,2,0),0)</f>
        <v>4.6983336159552751</v>
      </c>
      <c r="F2314" s="2">
        <f>F2313*(1-F$1+IF(AND(WEEKDAY($A2314)&lt;&gt;1,WEEKDAY($A2314)&lt;&gt;7),-VLOOKUP($A2314,ETF_OP_Fee!$I$5:$J$14,2,1),0))^($A2314-$A2313)*(1+1*(B2314/B2313-1))</f>
        <v>2.5062784005898071</v>
      </c>
      <c r="G2314" s="9" t="str">
        <f>IFERROR(VLOOKUP(A2314,'BITO-IV'!$A$1:$J$10000,4,0),"")</f>
        <v/>
      </c>
      <c r="J2314" t="str">
        <f t="shared" si="53"/>
        <v/>
      </c>
      <c r="K2314" t="str">
        <f t="shared" si="52"/>
        <v/>
      </c>
      <c r="M2314" t="str">
        <f t="shared" si="54"/>
        <v/>
      </c>
      <c r="N2314">
        <f>VLOOKUP(A2314,Tbills!$B$4:$C$10000,2,1)</f>
        <v>2.4050017582417325</v>
      </c>
    </row>
    <row r="2315" spans="1:14">
      <c r="A2315" s="1">
        <v>43530</v>
      </c>
      <c r="B2315">
        <f>IFERROR(VLOOKUP($A2315,'BTC-Web'!$A$2:$H$10000,2,0),"")</f>
        <v>3897.0810550000001</v>
      </c>
      <c r="C2315">
        <f>VLOOKUP(A2315,H_SPBTFDUE!$B$2:$C$5828,2,0)</f>
        <v>26.56</v>
      </c>
      <c r="D2315" s="2">
        <f>D2314*(1-D$1+IF(AND(WEEKDAY($A2315)&lt;&gt;1,WEEKDAY($A2315)&lt;&gt;7),-VLOOKUP($A2315,ETF_OP_Fee!$G$5:$H$14,2,1),0))^($A2315-$A2314)*(1+2*(C2315/C2314-1))+IFERROR(VLOOKUP(A2315,BITXeom!$C$9:$D$100,2,0),0)</f>
        <v>4.7154944383257646</v>
      </c>
      <c r="F2315" s="2">
        <f>F2314*(1-F$1+IF(AND(WEEKDAY($A2315)&lt;&gt;1,WEEKDAY($A2315)&lt;&gt;7),-VLOOKUP($A2315,ETF_OP_Fee!$I$5:$J$14,2,1),0))^($A2315-$A2314)*(1+1*(B2315/B2314-1))</f>
        <v>2.5976997133581436</v>
      </c>
      <c r="G2315" s="9" t="str">
        <f>IFERROR(VLOOKUP(A2315,'BITO-IV'!$A$1:$J$10000,4,0),"")</f>
        <v/>
      </c>
      <c r="J2315" t="str">
        <f t="shared" si="53"/>
        <v/>
      </c>
      <c r="K2315" t="str">
        <f t="shared" si="52"/>
        <v/>
      </c>
      <c r="M2315" t="str">
        <f t="shared" si="54"/>
        <v/>
      </c>
      <c r="N2315">
        <f>VLOOKUP(A2315,Tbills!$B$4:$C$10000,2,1)</f>
        <v>2.4050017582417325</v>
      </c>
    </row>
    <row r="2316" spans="1:14">
      <c r="A2316" s="1">
        <v>43531</v>
      </c>
      <c r="B2316">
        <f>IFERROR(VLOOKUP($A2316,'BTC-Web'!$A$2:$H$10000,2,0),"")</f>
        <v>3903.3847660000001</v>
      </c>
      <c r="C2316">
        <f>VLOOKUP(A2316,H_SPBTFDUE!$B$2:$C$5828,2,0)</f>
        <v>26.75</v>
      </c>
      <c r="D2316" s="2">
        <f>D2315*(1-D$1+IF(AND(WEEKDAY($A2316)&lt;&gt;1,WEEKDAY($A2316)&lt;&gt;7),-VLOOKUP($A2316,ETF_OP_Fee!$G$5:$H$14,2,1),0))^($A2316-$A2315)*(1+2*(C2316/C2315-1))+IFERROR(VLOOKUP(A2316,BITXeom!$C$9:$D$100,2,0),0)</f>
        <v>4.7823900726939019</v>
      </c>
      <c r="F2316" s="2">
        <f>F2315*(1-F$1+IF(AND(WEEKDAY($A2316)&lt;&gt;1,WEEKDAY($A2316)&lt;&gt;7),-VLOOKUP($A2316,ETF_OP_Fee!$I$5:$J$14,2,1),0))^($A2316-$A2315)*(1+1*(B2316/B2315-1))</f>
        <v>2.6018338934966629</v>
      </c>
      <c r="G2316" s="9" t="str">
        <f>IFERROR(VLOOKUP(A2316,'BITO-IV'!$A$1:$J$10000,4,0),"")</f>
        <v/>
      </c>
      <c r="J2316" t="str">
        <f t="shared" si="53"/>
        <v/>
      </c>
      <c r="K2316" t="str">
        <f t="shared" si="52"/>
        <v/>
      </c>
      <c r="M2316" t="str">
        <f t="shared" si="54"/>
        <v/>
      </c>
      <c r="N2316">
        <f>VLOOKUP(A2316,Tbills!$B$4:$C$10000,2,1)</f>
        <v>2.4099982417582511</v>
      </c>
    </row>
    <row r="2317" spans="1:14">
      <c r="A2317" s="1">
        <v>43532</v>
      </c>
      <c r="B2317">
        <f>IFERROR(VLOOKUP($A2317,'BTC-Web'!$A$2:$H$10000,2,0),"")</f>
        <v>3913.2258299999999</v>
      </c>
      <c r="C2317">
        <f>VLOOKUP(A2317,H_SPBTFDUE!$B$2:$C$5828,2,0)</f>
        <v>26.9</v>
      </c>
      <c r="D2317" s="2">
        <f>D2316*(1-D$1+IF(AND(WEEKDAY($A2317)&lt;&gt;1,WEEKDAY($A2317)&lt;&gt;7),-VLOOKUP($A2317,ETF_OP_Fee!$G$5:$H$14,2,1),0))^($A2317-$A2316)*(1+2*(C2317/C2316-1))+IFERROR(VLOOKUP(A2317,BITXeom!$C$9:$D$100,2,0),0)</f>
        <v>4.8354480057750626</v>
      </c>
      <c r="F2317" s="2">
        <f>F2316*(1-F$1+IF(AND(WEEKDAY($A2317)&lt;&gt;1,WEEKDAY($A2317)&lt;&gt;7),-VLOOKUP($A2317,ETF_OP_Fee!$I$5:$J$14,2,1),0))^($A2317-$A2316)*(1+1*(B2317/B2316-1))</f>
        <v>2.6083256476489844</v>
      </c>
      <c r="G2317" s="9" t="str">
        <f>IFERROR(VLOOKUP(A2317,'BITO-IV'!$A$1:$J$10000,4,0),"")</f>
        <v/>
      </c>
      <c r="J2317" t="str">
        <f t="shared" si="53"/>
        <v/>
      </c>
      <c r="K2317" t="str">
        <f t="shared" si="52"/>
        <v/>
      </c>
      <c r="M2317" t="str">
        <f t="shared" si="54"/>
        <v/>
      </c>
      <c r="N2317">
        <f>VLOOKUP(A2317,Tbills!$B$4:$C$10000,2,1)</f>
        <v>2.4099982417582511</v>
      </c>
    </row>
    <row r="2318" spans="1:14">
      <c r="A2318" s="1">
        <v>43535</v>
      </c>
      <c r="B2318">
        <f>IFERROR(VLOOKUP($A2318,'BTC-Web'!$A$2:$H$10000,2,0),"")</f>
        <v>3953.7402339999999</v>
      </c>
      <c r="C2318">
        <f>VLOOKUP(A2318,H_SPBTFDUE!$B$2:$C$5828,2,0)</f>
        <v>26.52</v>
      </c>
      <c r="D2318" s="2">
        <f>D2317*(1-D$1+IF(AND(WEEKDAY($A2318)&lt;&gt;1,WEEKDAY($A2318)&lt;&gt;7),-VLOOKUP($A2318,ETF_OP_Fee!$G$5:$H$14,2,1),0))^($A2318-$A2317)*(1+2*(C2318/C2317-1))+IFERROR(VLOOKUP(A2318,BITXeom!$C$9:$D$100,2,0),0)</f>
        <v>4.697153324331456</v>
      </c>
      <c r="F2318" s="2">
        <f>F2317*(1-F$1+IF(AND(WEEKDAY($A2318)&lt;&gt;1,WEEKDAY($A2318)&lt;&gt;7),-VLOOKUP($A2318,ETF_OP_Fee!$I$5:$J$14,2,1),0))^($A2318-$A2317)*(1+1*(B2318/B2317-1))</f>
        <v>2.6351243939701354</v>
      </c>
      <c r="G2318" s="9" t="str">
        <f>IFERROR(VLOOKUP(A2318,'BITO-IV'!$A$1:$J$10000,4,0),"")</f>
        <v/>
      </c>
      <c r="J2318" t="str">
        <f t="shared" si="53"/>
        <v/>
      </c>
      <c r="K2318" t="str">
        <f t="shared" si="52"/>
        <v/>
      </c>
      <c r="M2318" t="str">
        <f t="shared" si="54"/>
        <v/>
      </c>
      <c r="N2318">
        <f>VLOOKUP(A2318,Tbills!$B$4:$C$10000,2,1)</f>
        <v>2.4099982417582511</v>
      </c>
    </row>
    <row r="2319" spans="1:14">
      <c r="A2319" s="1">
        <v>43536</v>
      </c>
      <c r="B2319">
        <f>IFERROR(VLOOKUP($A2319,'BTC-Web'!$A$2:$H$10000,2,0),"")</f>
        <v>3903.7583009999998</v>
      </c>
      <c r="C2319">
        <f>VLOOKUP(A2319,H_SPBTFDUE!$B$2:$C$5828,2,0)</f>
        <v>26.56</v>
      </c>
      <c r="D2319" s="2">
        <f>D2318*(1-D$1+IF(AND(WEEKDAY($A2319)&lt;&gt;1,WEEKDAY($A2319)&lt;&gt;7),-VLOOKUP($A2319,ETF_OP_Fee!$G$5:$H$14,2,1),0))^($A2319-$A2318)*(1+2*(C2319/C2318-1))+IFERROR(VLOOKUP(A2319,BITXeom!$C$9:$D$100,2,0),0)</f>
        <v>4.7107612295525243</v>
      </c>
      <c r="F2319" s="2">
        <f>F2318*(1-F$1+IF(AND(WEEKDAY($A2319)&lt;&gt;1,WEEKDAY($A2319)&lt;&gt;7),-VLOOKUP($A2319,ETF_OP_Fee!$I$5:$J$14,2,1),0))^($A2319-$A2318)*(1+1*(B2319/B2318-1))</f>
        <v>2.6017442667906536</v>
      </c>
      <c r="G2319" s="9" t="str">
        <f>IFERROR(VLOOKUP(A2319,'BITO-IV'!$A$1:$J$10000,4,0),"")</f>
        <v/>
      </c>
      <c r="J2319" t="str">
        <f t="shared" si="53"/>
        <v/>
      </c>
      <c r="K2319" t="str">
        <f t="shared" si="52"/>
        <v/>
      </c>
      <c r="M2319" t="str">
        <f t="shared" si="54"/>
        <v/>
      </c>
      <c r="N2319">
        <f>VLOOKUP(A2319,Tbills!$B$4:$C$10000,2,1)</f>
        <v>2.4099982417582511</v>
      </c>
    </row>
    <row r="2320" spans="1:14">
      <c r="A2320" s="1">
        <v>43537</v>
      </c>
      <c r="B2320">
        <f>IFERROR(VLOOKUP($A2320,'BTC-Web'!$A$2:$H$10000,2,0),"")</f>
        <v>3913.0473630000001</v>
      </c>
      <c r="C2320">
        <f>VLOOKUP(A2320,H_SPBTFDUE!$B$2:$C$5828,2,0)</f>
        <v>26.56</v>
      </c>
      <c r="D2320" s="2">
        <f>D2319*(1-D$1+IF(AND(WEEKDAY($A2320)&lt;&gt;1,WEEKDAY($A2320)&lt;&gt;7),-VLOOKUP($A2320,ETF_OP_Fee!$G$5:$H$14,2,1),0))^($A2320-$A2319)*(1+2*(C2320/C2319-1))+IFERROR(VLOOKUP(A2320,BITXeom!$C$9:$D$100,2,0),0)</f>
        <v>4.7101998100635232</v>
      </c>
      <c r="F2320" s="2">
        <f>F2319*(1-F$1+IF(AND(WEEKDAY($A2320)&lt;&gt;1,WEEKDAY($A2320)&lt;&gt;7),-VLOOKUP($A2320,ETF_OP_Fee!$I$5:$J$14,2,1),0))^($A2320-$A2319)*(1+1*(B2320/B2319-1))</f>
        <v>2.6078672855773242</v>
      </c>
      <c r="G2320" s="9" t="str">
        <f>IFERROR(VLOOKUP(A2320,'BITO-IV'!$A$1:$J$10000,4,0),"")</f>
        <v/>
      </c>
      <c r="J2320" t="str">
        <f t="shared" si="53"/>
        <v/>
      </c>
      <c r="K2320" t="str">
        <f t="shared" si="52"/>
        <v/>
      </c>
      <c r="M2320" t="str">
        <f t="shared" si="54"/>
        <v/>
      </c>
      <c r="N2320">
        <f>VLOOKUP(A2320,Tbills!$B$4:$C$10000,2,1)</f>
        <v>2.4099982417582511</v>
      </c>
    </row>
    <row r="2321" spans="1:14">
      <c r="A2321" s="1">
        <v>43538</v>
      </c>
      <c r="B2321">
        <f>IFERROR(VLOOKUP($A2321,'BTC-Web'!$A$2:$H$10000,2,0),"")</f>
        <v>3905.576904</v>
      </c>
      <c r="C2321">
        <f>VLOOKUP(A2321,H_SPBTFDUE!$B$2:$C$5828,2,0)</f>
        <v>26.58</v>
      </c>
      <c r="D2321" s="2">
        <f>D2320*(1-D$1+IF(AND(WEEKDAY($A2321)&lt;&gt;1,WEEKDAY($A2321)&lt;&gt;7),-VLOOKUP($A2321,ETF_OP_Fee!$G$5:$H$14,2,1),0))^($A2321-$A2320)*(1+2*(C2321/C2320-1))+IFERROR(VLOOKUP(A2321,BITXeom!$C$9:$D$100,2,0),0)</f>
        <v>4.7167312864856532</v>
      </c>
      <c r="F2321" s="2">
        <f>F2320*(1-F$1+IF(AND(WEEKDAY($A2321)&lt;&gt;1,WEEKDAY($A2321)&lt;&gt;7),-VLOOKUP($A2321,ETF_OP_Fee!$I$5:$J$14,2,1),0))^($A2321-$A2320)*(1+1*(B2321/B2320-1))</f>
        <v>2.6028208195543003</v>
      </c>
      <c r="G2321" s="9" t="str">
        <f>IFERROR(VLOOKUP(A2321,'BITO-IV'!$A$1:$J$10000,4,0),"")</f>
        <v/>
      </c>
      <c r="J2321" t="str">
        <f t="shared" si="53"/>
        <v/>
      </c>
      <c r="K2321" t="str">
        <f t="shared" si="52"/>
        <v/>
      </c>
      <c r="M2321" t="str">
        <f t="shared" si="54"/>
        <v/>
      </c>
      <c r="N2321">
        <f>VLOOKUP(A2321,Tbills!$B$4:$C$10000,2,1)</f>
        <v>2.4050017582417325</v>
      </c>
    </row>
    <row r="2322" spans="1:14">
      <c r="A2322" s="1">
        <v>43539</v>
      </c>
      <c r="B2322">
        <f>IFERROR(VLOOKUP($A2322,'BTC-Web'!$A$2:$H$10000,2,0),"")</f>
        <v>3926.6633299999999</v>
      </c>
      <c r="C2322">
        <f>VLOOKUP(A2322,H_SPBTFDUE!$B$2:$C$5828,2,0)</f>
        <v>26.98</v>
      </c>
      <c r="D2322" s="2">
        <f>D2321*(1-D$1+IF(AND(WEEKDAY($A2322)&lt;&gt;1,WEEKDAY($A2322)&lt;&gt;7),-VLOOKUP($A2322,ETF_OP_Fee!$G$5:$H$14,2,1),0))^($A2322-$A2321)*(1+2*(C2322/C2321-1))+IFERROR(VLOOKUP(A2322,BITXeom!$C$9:$D$100,2,0),0)</f>
        <v>4.858115555963133</v>
      </c>
      <c r="F2322" s="2">
        <f>F2321*(1-F$1+IF(AND(WEEKDAY($A2322)&lt;&gt;1,WEEKDAY($A2322)&lt;&gt;7),-VLOOKUP($A2322,ETF_OP_Fee!$I$5:$J$14,2,1),0))^($A2322-$A2321)*(1+1*(B2322/B2321-1))</f>
        <v>2.616805482897667</v>
      </c>
      <c r="G2322" s="9" t="str">
        <f>IFERROR(VLOOKUP(A2322,'BITO-IV'!$A$1:$J$10000,4,0),"")</f>
        <v/>
      </c>
      <c r="J2322" t="str">
        <f t="shared" si="53"/>
        <v/>
      </c>
      <c r="K2322" t="str">
        <f t="shared" si="52"/>
        <v/>
      </c>
      <c r="M2322" t="str">
        <f t="shared" si="54"/>
        <v/>
      </c>
      <c r="N2322">
        <f>VLOOKUP(A2322,Tbills!$B$4:$C$10000,2,1)</f>
        <v>2.4050017582417325</v>
      </c>
    </row>
    <row r="2323" spans="1:14">
      <c r="A2323" s="1">
        <v>43542</v>
      </c>
      <c r="B2323">
        <f>IFERROR(VLOOKUP($A2323,'BTC-Web'!$A$2:$H$10000,2,0),"")</f>
        <v>4029.9685060000002</v>
      </c>
      <c r="C2323">
        <f>VLOOKUP(A2323,H_SPBTFDUE!$B$2:$C$5828,2,0)</f>
        <v>27.4</v>
      </c>
      <c r="D2323" s="2">
        <f>D2322*(1-D$1+IF(AND(WEEKDAY($A2323)&lt;&gt;1,WEEKDAY($A2323)&lt;&gt;7),-VLOOKUP($A2323,ETF_OP_Fee!$G$5:$H$14,2,1),0))^($A2323-$A2322)*(1+2*(C2323/C2322-1))+IFERROR(VLOOKUP(A2323,BITXeom!$C$9:$D$100,2,0),0)</f>
        <v>5.0075781608621082</v>
      </c>
      <c r="F2323" s="2">
        <f>F2322*(1-F$1+IF(AND(WEEKDAY($A2323)&lt;&gt;1,WEEKDAY($A2323)&lt;&gt;7),-VLOOKUP($A2323,ETF_OP_Fee!$I$5:$J$14,2,1),0))^($A2323-$A2322)*(1+1*(B2323/B2322-1))</f>
        <v>2.6854403830095439</v>
      </c>
      <c r="G2323" s="9" t="str">
        <f>IFERROR(VLOOKUP(A2323,'BITO-IV'!$A$1:$J$10000,4,0),"")</f>
        <v/>
      </c>
      <c r="J2323" t="str">
        <f t="shared" si="53"/>
        <v/>
      </c>
      <c r="K2323" t="str">
        <f t="shared" si="52"/>
        <v/>
      </c>
      <c r="M2323" t="str">
        <f t="shared" si="54"/>
        <v/>
      </c>
      <c r="N2323">
        <f>VLOOKUP(A2323,Tbills!$B$4:$C$10000,2,1)</f>
        <v>2.4050017582417325</v>
      </c>
    </row>
    <row r="2324" spans="1:14">
      <c r="A2324" s="1">
        <v>43543</v>
      </c>
      <c r="B2324">
        <f>IFERROR(VLOOKUP($A2324,'BTC-Web'!$A$2:$H$10000,2,0),"")</f>
        <v>4032.6918949999999</v>
      </c>
      <c r="C2324">
        <f>VLOOKUP(A2324,H_SPBTFDUE!$B$2:$C$5828,2,0)</f>
        <v>27.61</v>
      </c>
      <c r="D2324" s="2">
        <f>D2323*(1-D$1+IF(AND(WEEKDAY($A2324)&lt;&gt;1,WEEKDAY($A2324)&lt;&gt;7),-VLOOKUP($A2324,ETF_OP_Fee!$G$5:$H$14,2,1),0))^($A2324-$A2323)*(1+2*(C2324/C2323-1))+IFERROR(VLOOKUP(A2324,BITXeom!$C$9:$D$100,2,0),0)</f>
        <v>5.0837307167262455</v>
      </c>
      <c r="F2324" s="2">
        <f>F2323*(1-F$1+IF(AND(WEEKDAY($A2324)&lt;&gt;1,WEEKDAY($A2324)&lt;&gt;7),-VLOOKUP($A2324,ETF_OP_Fee!$I$5:$J$14,2,1),0))^($A2324-$A2323)*(1+1*(B2324/B2323-1))</f>
        <v>2.6871852189042489</v>
      </c>
      <c r="G2324" s="9" t="str">
        <f>IFERROR(VLOOKUP(A2324,'BITO-IV'!$A$1:$J$10000,4,0),"")</f>
        <v/>
      </c>
      <c r="J2324" t="str">
        <f t="shared" si="53"/>
        <v/>
      </c>
      <c r="K2324" t="str">
        <f t="shared" si="52"/>
        <v/>
      </c>
      <c r="M2324" t="str">
        <f t="shared" si="54"/>
        <v/>
      </c>
      <c r="N2324">
        <f>VLOOKUP(A2324,Tbills!$B$4:$C$10000,2,1)</f>
        <v>2.4050017582417325</v>
      </c>
    </row>
    <row r="2325" spans="1:14">
      <c r="A2325" s="1">
        <v>43544</v>
      </c>
      <c r="B2325">
        <f>IFERROR(VLOOKUP($A2325,'BTC-Web'!$A$2:$H$10000,2,0),"")</f>
        <v>4070.7939449999999</v>
      </c>
      <c r="C2325">
        <f>VLOOKUP(A2325,H_SPBTFDUE!$B$2:$C$5828,2,0)</f>
        <v>27.74</v>
      </c>
      <c r="D2325" s="2">
        <f>D2324*(1-D$1+IF(AND(WEEKDAY($A2325)&lt;&gt;1,WEEKDAY($A2325)&lt;&gt;7),-VLOOKUP($A2325,ETF_OP_Fee!$G$5:$H$14,2,1),0))^($A2325-$A2324)*(1+2*(C2325/C2324-1))+IFERROR(VLOOKUP(A2325,BITXeom!$C$9:$D$100,2,0),0)</f>
        <v>5.1309920137053577</v>
      </c>
      <c r="F2325" s="2">
        <f>F2324*(1-F$1+IF(AND(WEEKDAY($A2325)&lt;&gt;1,WEEKDAY($A2325)&lt;&gt;7),-VLOOKUP($A2325,ETF_OP_Fee!$I$5:$J$14,2,1),0))^($A2325-$A2324)*(1+1*(B2325/B2324-1))</f>
        <v>2.7125039278758574</v>
      </c>
      <c r="G2325" s="9" t="str">
        <f>IFERROR(VLOOKUP(A2325,'BITO-IV'!$A$1:$J$10000,4,0),"")</f>
        <v/>
      </c>
      <c r="J2325" t="str">
        <f t="shared" si="53"/>
        <v/>
      </c>
      <c r="K2325" t="str">
        <f t="shared" si="52"/>
        <v/>
      </c>
      <c r="M2325" t="str">
        <f t="shared" si="54"/>
        <v/>
      </c>
      <c r="N2325">
        <f>VLOOKUP(A2325,Tbills!$B$4:$C$10000,2,1)</f>
        <v>2.4050017582417325</v>
      </c>
    </row>
    <row r="2326" spans="1:14">
      <c r="A2326" s="1">
        <v>43545</v>
      </c>
      <c r="B2326">
        <f>IFERROR(VLOOKUP($A2326,'BTC-Web'!$A$2:$H$10000,2,0),"")</f>
        <v>4083.953857</v>
      </c>
      <c r="C2326">
        <f>VLOOKUP(A2326,H_SPBTFDUE!$B$2:$C$5828,2,0)</f>
        <v>27.4</v>
      </c>
      <c r="D2326" s="2">
        <f>D2325*(1-D$1+IF(AND(WEEKDAY($A2326)&lt;&gt;1,WEEKDAY($A2326)&lt;&gt;7),-VLOOKUP($A2326,ETF_OP_Fee!$G$5:$H$14,2,1),0))^($A2326-$A2325)*(1+2*(C2326/C2325-1))+IFERROR(VLOOKUP(A2326,BITXeom!$C$9:$D$100,2,0),0)</f>
        <v>5.0046177596425911</v>
      </c>
      <c r="F2326" s="2">
        <f>F2325*(1-F$1+IF(AND(WEEKDAY($A2326)&lt;&gt;1,WEEKDAY($A2326)&lt;&gt;7),-VLOOKUP($A2326,ETF_OP_Fee!$I$5:$J$14,2,1),0))^($A2326-$A2325)*(1+1*(B2326/B2325-1))</f>
        <v>2.7212019825320999</v>
      </c>
      <c r="G2326" s="9" t="str">
        <f>IFERROR(VLOOKUP(A2326,'BITO-IV'!$A$1:$J$10000,4,0),"")</f>
        <v/>
      </c>
      <c r="J2326" t="str">
        <f t="shared" si="53"/>
        <v/>
      </c>
      <c r="K2326" t="str">
        <f t="shared" si="52"/>
        <v/>
      </c>
      <c r="M2326" t="str">
        <f t="shared" si="54"/>
        <v/>
      </c>
      <c r="N2326">
        <f>VLOOKUP(A2326,Tbills!$B$4:$C$10000,2,1)</f>
        <v>2.4099982417582511</v>
      </c>
    </row>
    <row r="2327" spans="1:14">
      <c r="A2327" s="1">
        <v>43546</v>
      </c>
      <c r="B2327">
        <f>IFERROR(VLOOKUP($A2327,'BTC-Web'!$A$2:$H$10000,2,0),"")</f>
        <v>4028.5146479999999</v>
      </c>
      <c r="C2327">
        <f>VLOOKUP(A2327,H_SPBTFDUE!$B$2:$C$5828,2,0)</f>
        <v>27.54</v>
      </c>
      <c r="D2327" s="2">
        <f>D2326*(1-D$1+IF(AND(WEEKDAY($A2327)&lt;&gt;1,WEEKDAY($A2327)&lt;&gt;7),-VLOOKUP($A2327,ETF_OP_Fee!$G$5:$H$14,2,1),0))^($A2327-$A2326)*(1+2*(C2327/C2326-1))+IFERROR(VLOOKUP(A2327,BITXeom!$C$9:$D$100,2,0),0)</f>
        <v>5.0551573031765837</v>
      </c>
      <c r="F2327" s="2">
        <f>F2326*(1-F$1+IF(AND(WEEKDAY($A2327)&lt;&gt;1,WEEKDAY($A2327)&lt;&gt;7),-VLOOKUP($A2327,ETF_OP_Fee!$I$5:$J$14,2,1),0))^($A2327-$A2326)*(1+1*(B2327/B2326-1))</f>
        <v>2.6841921108425013</v>
      </c>
      <c r="G2327" s="9" t="str">
        <f>IFERROR(VLOOKUP(A2327,'BITO-IV'!$A$1:$J$10000,4,0),"")</f>
        <v/>
      </c>
      <c r="J2327" t="str">
        <f t="shared" si="53"/>
        <v/>
      </c>
      <c r="K2327" t="str">
        <f t="shared" si="52"/>
        <v/>
      </c>
      <c r="M2327" t="str">
        <f t="shared" si="54"/>
        <v/>
      </c>
      <c r="N2327">
        <f>VLOOKUP(A2327,Tbills!$B$4:$C$10000,2,1)</f>
        <v>2.4099982417582511</v>
      </c>
    </row>
    <row r="2328" spans="1:14">
      <c r="A2328" s="1">
        <v>43549</v>
      </c>
      <c r="B2328">
        <f>IFERROR(VLOOKUP($A2328,'BTC-Web'!$A$2:$H$10000,2,0),"")</f>
        <v>4024.1127929999998</v>
      </c>
      <c r="C2328">
        <f>VLOOKUP(A2328,H_SPBTFDUE!$B$2:$C$5828,2,0)</f>
        <v>26.92</v>
      </c>
      <c r="D2328" s="2">
        <f>D2327*(1-D$1+IF(AND(WEEKDAY($A2328)&lt;&gt;1,WEEKDAY($A2328)&lt;&gt;7),-VLOOKUP($A2328,ETF_OP_Fee!$G$5:$H$14,2,1),0))^($A2328-$A2327)*(1+2*(C2328/C2327-1))+IFERROR(VLOOKUP(A2328,BITXeom!$C$9:$D$100,2,0),0)</f>
        <v>4.8258209271067782</v>
      </c>
      <c r="F2328" s="2">
        <f>F2327*(1-F$1+IF(AND(WEEKDAY($A2328)&lt;&gt;1,WEEKDAY($A2328)&lt;&gt;7),-VLOOKUP($A2328,ETF_OP_Fee!$I$5:$J$14,2,1),0))^($A2328-$A2327)*(1+1*(B2328/B2327-1))</f>
        <v>2.6810498095791493</v>
      </c>
      <c r="G2328" s="9" t="str">
        <f>IFERROR(VLOOKUP(A2328,'BITO-IV'!$A$1:$J$10000,4,0),"")</f>
        <v/>
      </c>
      <c r="J2328" t="str">
        <f t="shared" si="53"/>
        <v/>
      </c>
      <c r="K2328" t="str">
        <f t="shared" si="52"/>
        <v/>
      </c>
      <c r="M2328" t="str">
        <f t="shared" si="54"/>
        <v/>
      </c>
      <c r="N2328">
        <f>VLOOKUP(A2328,Tbills!$B$4:$C$10000,2,1)</f>
        <v>2.4099982417582511</v>
      </c>
    </row>
    <row r="2329" spans="1:14">
      <c r="A2329" s="1">
        <v>43550</v>
      </c>
      <c r="B2329">
        <f>IFERROR(VLOOKUP($A2329,'BTC-Web'!$A$2:$H$10000,2,0),"")</f>
        <v>3969.22876</v>
      </c>
      <c r="C2329">
        <f>VLOOKUP(A2329,H_SPBTFDUE!$B$2:$C$5828,2,0)</f>
        <v>27.02</v>
      </c>
      <c r="D2329" s="2">
        <f>D2328*(1-D$1+IF(AND(WEEKDAY($A2329)&lt;&gt;1,WEEKDAY($A2329)&lt;&gt;7),-VLOOKUP($A2329,ETF_OP_Fee!$G$5:$H$14,2,1),0))^($A2329-$A2328)*(1+2*(C2329/C2328-1))+IFERROR(VLOOKUP(A2329,BITXeom!$C$9:$D$100,2,0),0)</f>
        <v>4.8610945750758665</v>
      </c>
      <c r="F2329" s="2">
        <f>F2328*(1-F$1+IF(AND(WEEKDAY($A2329)&lt;&gt;1,WEEKDAY($A2329)&lt;&gt;7),-VLOOKUP($A2329,ETF_OP_Fee!$I$5:$J$14,2,1),0))^($A2329-$A2328)*(1+1*(B2329/B2328-1))</f>
        <v>2.6444147027715701</v>
      </c>
      <c r="G2329" s="9" t="str">
        <f>IFERROR(VLOOKUP(A2329,'BITO-IV'!$A$1:$J$10000,4,0),"")</f>
        <v/>
      </c>
      <c r="J2329" t="str">
        <f t="shared" si="53"/>
        <v/>
      </c>
      <c r="K2329" t="str">
        <f t="shared" si="52"/>
        <v/>
      </c>
      <c r="M2329" t="str">
        <f t="shared" si="54"/>
        <v/>
      </c>
      <c r="N2329">
        <f>VLOOKUP(A2329,Tbills!$B$4:$C$10000,2,1)</f>
        <v>2.4099982417582511</v>
      </c>
    </row>
    <row r="2330" spans="1:14">
      <c r="A2330" s="1">
        <v>43551</v>
      </c>
      <c r="B2330">
        <f>IFERROR(VLOOKUP($A2330,'BTC-Web'!$A$2:$H$10000,2,0),"")</f>
        <v>3984.2448730000001</v>
      </c>
      <c r="C2330">
        <f>VLOOKUP(A2330,H_SPBTFDUE!$B$2:$C$5828,2,0)</f>
        <v>27.71</v>
      </c>
      <c r="D2330" s="2">
        <f>D2329*(1-D$1+IF(AND(WEEKDAY($A2330)&lt;&gt;1,WEEKDAY($A2330)&lt;&gt;7),-VLOOKUP($A2330,ETF_OP_Fee!$G$5:$H$14,2,1),0))^($A2330-$A2329)*(1+2*(C2330/C2329-1))+IFERROR(VLOOKUP(A2330,BITXeom!$C$9:$D$100,2,0),0)</f>
        <v>5.1087576902952039</v>
      </c>
      <c r="F2330" s="2">
        <f>F2329*(1-F$1+IF(AND(WEEKDAY($A2330)&lt;&gt;1,WEEKDAY($A2330)&lt;&gt;7),-VLOOKUP($A2330,ETF_OP_Fee!$I$5:$J$14,2,1),0))^($A2330-$A2329)*(1+1*(B2330/B2329-1))</f>
        <v>2.6543497828170697</v>
      </c>
      <c r="G2330" s="9" t="str">
        <f>IFERROR(VLOOKUP(A2330,'BITO-IV'!$A$1:$J$10000,4,0),"")</f>
        <v/>
      </c>
      <c r="J2330" t="str">
        <f t="shared" si="53"/>
        <v/>
      </c>
      <c r="K2330" t="str">
        <f t="shared" si="52"/>
        <v/>
      </c>
      <c r="M2330" t="str">
        <f t="shared" si="54"/>
        <v/>
      </c>
      <c r="N2330">
        <f>VLOOKUP(A2330,Tbills!$B$4:$C$10000,2,1)</f>
        <v>2.4099982417582511</v>
      </c>
    </row>
    <row r="2331" spans="1:14">
      <c r="A2331" s="1">
        <v>43552</v>
      </c>
      <c r="B2331">
        <f>IFERROR(VLOOKUP($A2331,'BTC-Web'!$A$2:$H$10000,2,0),"")</f>
        <v>4087.5844729999999</v>
      </c>
      <c r="C2331">
        <f>VLOOKUP(A2331,H_SPBTFDUE!$B$2:$C$5828,2,0)</f>
        <v>27.71</v>
      </c>
      <c r="D2331" s="2">
        <f>D2330*(1-D$1+IF(AND(WEEKDAY($A2331)&lt;&gt;1,WEEKDAY($A2331)&lt;&gt;7),-VLOOKUP($A2331,ETF_OP_Fee!$G$5:$H$14,2,1),0))^($A2331-$A2330)*(1+2*(C2331/C2330-1))+IFERROR(VLOOKUP(A2331,BITXeom!$C$9:$D$100,2,0),0)</f>
        <v>5.1081488383512923</v>
      </c>
      <c r="F2331" s="2">
        <f>F2330*(1-F$1+IF(AND(WEEKDAY($A2331)&lt;&gt;1,WEEKDAY($A2331)&lt;&gt;7),-VLOOKUP($A2331,ETF_OP_Fee!$I$5:$J$14,2,1),0))^($A2331-$A2330)*(1+1*(B2331/B2330-1))</f>
        <v>2.7231249358111693</v>
      </c>
      <c r="G2331" s="9" t="str">
        <f>IFERROR(VLOOKUP(A2331,'BITO-IV'!$A$1:$J$10000,4,0),"")</f>
        <v/>
      </c>
      <c r="J2331" t="str">
        <f t="shared" si="53"/>
        <v/>
      </c>
      <c r="K2331" t="str">
        <f t="shared" si="52"/>
        <v/>
      </c>
      <c r="M2331" t="str">
        <f t="shared" si="54"/>
        <v/>
      </c>
      <c r="N2331">
        <f>VLOOKUP(A2331,Tbills!$B$4:$C$10000,2,1)</f>
        <v>2.4099982417582511</v>
      </c>
    </row>
    <row r="2332" spans="1:14">
      <c r="A2332" s="1">
        <v>43553</v>
      </c>
      <c r="B2332">
        <f>IFERROR(VLOOKUP($A2332,'BTC-Web'!$A$2:$H$10000,2,0),"")</f>
        <v>4068.2998050000001</v>
      </c>
      <c r="C2332">
        <f>VLOOKUP(A2332,H_SPBTFDUE!$B$2:$C$5828,2,0)</f>
        <v>28.2</v>
      </c>
      <c r="D2332" s="2">
        <f>D2331*(1-D$1+IF(AND(WEEKDAY($A2332)&lt;&gt;1,WEEKDAY($A2332)&lt;&gt;7),-VLOOKUP($A2332,ETF_OP_Fee!$G$5:$H$14,2,1),0))^($A2332-$A2331)*(1+2*(C2332/C2331-1))+IFERROR(VLOOKUP(A2332,BITXeom!$C$9:$D$100,2,0),0)</f>
        <v>5.2881748210691431</v>
      </c>
      <c r="F2332" s="2">
        <f>F2331*(1-F$1+IF(AND(WEEKDAY($A2332)&lt;&gt;1,WEEKDAY($A2332)&lt;&gt;7),-VLOOKUP($A2332,ETF_OP_Fee!$I$5:$J$14,2,1),0))^($A2332-$A2331)*(1+1*(B2332/B2331-1))</f>
        <v>2.7102070609920825</v>
      </c>
      <c r="G2332" s="9" t="str">
        <f>IFERROR(VLOOKUP(A2332,'BITO-IV'!$A$1:$J$10000,4,0),"")</f>
        <v/>
      </c>
      <c r="J2332" t="str">
        <f t="shared" si="53"/>
        <v/>
      </c>
      <c r="K2332" t="str">
        <f t="shared" si="52"/>
        <v/>
      </c>
      <c r="M2332" t="str">
        <f t="shared" si="54"/>
        <v/>
      </c>
      <c r="N2332">
        <f>VLOOKUP(A2332,Tbills!$B$4:$C$10000,2,1)</f>
        <v>2.4099982417582511</v>
      </c>
    </row>
    <row r="2333" spans="1:14">
      <c r="A2333" s="1">
        <v>43556</v>
      </c>
      <c r="B2333">
        <f>IFERROR(VLOOKUP($A2333,'BTC-Web'!$A$2:$H$10000,2,0),"")</f>
        <v>4105.3623049999997</v>
      </c>
      <c r="C2333">
        <f>VLOOKUP(A2333,H_SPBTFDUE!$B$2:$C$5828,2,0)</f>
        <v>28.54</v>
      </c>
      <c r="D2333" s="2">
        <f>D2332*(1-D$1+IF(AND(WEEKDAY($A2333)&lt;&gt;1,WEEKDAY($A2333)&lt;&gt;7),-VLOOKUP($A2333,ETF_OP_Fee!$G$5:$H$14,2,1),0))^($A2333-$A2332)*(1+2*(C2333/C2332-1))+IFERROR(VLOOKUP(A2333,BITXeom!$C$9:$D$100,2,0),0)</f>
        <v>5.4137550290702592</v>
      </c>
      <c r="F2333" s="2">
        <f>F2332*(1-F$1+IF(AND(WEEKDAY($A2333)&lt;&gt;1,WEEKDAY($A2333)&lt;&gt;7),-VLOOKUP($A2333,ETF_OP_Fee!$I$5:$J$14,2,1),0))^($A2333-$A2332)*(1+1*(B2333/B2332-1))</f>
        <v>2.7346836984811471</v>
      </c>
      <c r="G2333" s="9" t="str">
        <f>IFERROR(VLOOKUP(A2333,'BITO-IV'!$A$1:$J$10000,4,0),"")</f>
        <v/>
      </c>
      <c r="J2333" t="str">
        <f t="shared" si="53"/>
        <v/>
      </c>
      <c r="K2333" t="str">
        <f t="shared" si="52"/>
        <v/>
      </c>
      <c r="M2333" t="str">
        <f t="shared" si="54"/>
        <v/>
      </c>
      <c r="N2333">
        <f>VLOOKUP(A2333,Tbills!$B$4:$C$10000,2,1)</f>
        <v>2.4099982417582511</v>
      </c>
    </row>
    <row r="2334" spans="1:14">
      <c r="A2334" s="1">
        <v>43557</v>
      </c>
      <c r="B2334">
        <f>IFERROR(VLOOKUP($A2334,'BTC-Web'!$A$2:$H$10000,2,0),"")</f>
        <v>4156.9194340000004</v>
      </c>
      <c r="C2334">
        <f>VLOOKUP(A2334,H_SPBTFDUE!$B$2:$C$5828,2,0)</f>
        <v>33.03</v>
      </c>
      <c r="D2334" s="2">
        <f>D2333*(1-D$1+IF(AND(WEEKDAY($A2334)&lt;&gt;1,WEEKDAY($A2334)&lt;&gt;7),-VLOOKUP($A2334,ETF_OP_Fee!$G$5:$H$14,2,1),0))^($A2334-$A2333)*(1+2*(C2334/C2333-1))+IFERROR(VLOOKUP(A2334,BITXeom!$C$9:$D$100,2,0),0)</f>
        <v>7.1163237824589709</v>
      </c>
      <c r="F2334" s="2">
        <f>F2333*(1-F$1+IF(AND(WEEKDAY($A2334)&lt;&gt;1,WEEKDAY($A2334)&lt;&gt;7),-VLOOKUP($A2334,ETF_OP_Fee!$I$5:$J$14,2,1),0))^($A2334-$A2333)*(1+1*(B2334/B2333-1))</f>
        <v>2.7689551108342316</v>
      </c>
      <c r="G2334" s="9" t="str">
        <f>IFERROR(VLOOKUP(A2334,'BITO-IV'!$A$1:$J$10000,4,0),"")</f>
        <v/>
      </c>
      <c r="J2334" t="str">
        <f t="shared" si="53"/>
        <v/>
      </c>
      <c r="K2334" t="str">
        <f t="shared" si="52"/>
        <v/>
      </c>
      <c r="M2334" t="str">
        <f t="shared" si="54"/>
        <v/>
      </c>
      <c r="N2334">
        <f>VLOOKUP(A2334,Tbills!$B$4:$C$10000,2,1)</f>
        <v>2.4099982417582511</v>
      </c>
    </row>
    <row r="2335" spans="1:14">
      <c r="A2335" s="1">
        <v>43558</v>
      </c>
      <c r="B2335">
        <f>IFERROR(VLOOKUP($A2335,'BTC-Web'!$A$2:$H$10000,2,0),"")</f>
        <v>4879.9580079999996</v>
      </c>
      <c r="C2335">
        <f>VLOOKUP(A2335,H_SPBTFDUE!$B$2:$C$5828,2,0)</f>
        <v>35.619999999999997</v>
      </c>
      <c r="D2335" s="2">
        <f>D2334*(1-D$1+IF(AND(WEEKDAY($A2335)&lt;&gt;1,WEEKDAY($A2335)&lt;&gt;7),-VLOOKUP($A2335,ETF_OP_Fee!$G$5:$H$14,2,1),0))^($A2335-$A2334)*(1+2*(C2335/C2334-1))+IFERROR(VLOOKUP(A2335,BITXeom!$C$9:$D$100,2,0),0)</f>
        <v>8.2313752785803871</v>
      </c>
      <c r="F2335" s="2">
        <f>F2334*(1-F$1+IF(AND(WEEKDAY($A2335)&lt;&gt;1,WEEKDAY($A2335)&lt;&gt;7),-VLOOKUP($A2335,ETF_OP_Fee!$I$5:$J$14,2,1),0))^($A2335-$A2334)*(1+1*(B2335/B2334-1))</f>
        <v>3.2504919061427193</v>
      </c>
      <c r="G2335" s="9" t="str">
        <f>IFERROR(VLOOKUP(A2335,'BITO-IV'!$A$1:$J$10000,4,0),"")</f>
        <v/>
      </c>
      <c r="J2335" t="str">
        <f t="shared" si="53"/>
        <v/>
      </c>
      <c r="K2335" t="str">
        <f t="shared" si="52"/>
        <v/>
      </c>
      <c r="M2335" t="str">
        <f t="shared" si="54"/>
        <v/>
      </c>
      <c r="N2335">
        <f>VLOOKUP(A2335,Tbills!$B$4:$C$10000,2,1)</f>
        <v>2.4099982417582511</v>
      </c>
    </row>
    <row r="2336" spans="1:14">
      <c r="A2336" s="1">
        <v>43559</v>
      </c>
      <c r="B2336">
        <f>IFERROR(VLOOKUP($A2336,'BTC-Web'!$A$2:$H$10000,2,0),"")</f>
        <v>4971.3076170000004</v>
      </c>
      <c r="C2336">
        <f>VLOOKUP(A2336,H_SPBTFDUE!$B$2:$C$5828,2,0)</f>
        <v>33.49</v>
      </c>
      <c r="D2336" s="2">
        <f>D2335*(1-D$1+IF(AND(WEEKDAY($A2336)&lt;&gt;1,WEEKDAY($A2336)&lt;&gt;7),-VLOOKUP($A2336,ETF_OP_Fee!$G$5:$H$14,2,1),0))^($A2336-$A2335)*(1+2*(C2336/C2335-1))+IFERROR(VLOOKUP(A2336,BITXeom!$C$9:$D$100,2,0),0)</f>
        <v>7.2460742445634319</v>
      </c>
      <c r="F2336" s="2">
        <f>F2335*(1-F$1+IF(AND(WEEKDAY($A2336)&lt;&gt;1,WEEKDAY($A2336)&lt;&gt;7),-VLOOKUP($A2336,ETF_OP_Fee!$I$5:$J$14,2,1),0))^($A2336-$A2335)*(1+1*(B2336/B2335-1))</f>
        <v>3.3112527943318328</v>
      </c>
      <c r="G2336" s="9" t="str">
        <f>IFERROR(VLOOKUP(A2336,'BITO-IV'!$A$1:$J$10000,4,0),"")</f>
        <v/>
      </c>
      <c r="J2336" t="str">
        <f t="shared" si="53"/>
        <v/>
      </c>
      <c r="K2336" t="str">
        <f t="shared" si="52"/>
        <v/>
      </c>
      <c r="M2336" t="str">
        <f t="shared" si="54"/>
        <v/>
      </c>
      <c r="N2336">
        <f>VLOOKUP(A2336,Tbills!$B$4:$C$10000,2,1)</f>
        <v>2.4061529670329587</v>
      </c>
    </row>
    <row r="2337" spans="1:14">
      <c r="A2337" s="1">
        <v>43560</v>
      </c>
      <c r="B2337">
        <f>IFERROR(VLOOKUP($A2337,'BTC-Web'!$A$2:$H$10000,2,0),"")</f>
        <v>4922.8061520000001</v>
      </c>
      <c r="C2337">
        <f>VLOOKUP(A2337,H_SPBTFDUE!$B$2:$C$5828,2,0)</f>
        <v>34.729999999999997</v>
      </c>
      <c r="D2337" s="2">
        <f>D2336*(1-D$1+IF(AND(WEEKDAY($A2337)&lt;&gt;1,WEEKDAY($A2337)&lt;&gt;7),-VLOOKUP($A2337,ETF_OP_Fee!$G$5:$H$14,2,1),0))^($A2337-$A2336)*(1+2*(C2337/C2336-1))+IFERROR(VLOOKUP(A2337,BITXeom!$C$9:$D$100,2,0),0)</f>
        <v>7.7817326917824916</v>
      </c>
      <c r="F2337" s="2">
        <f>F2336*(1-F$1+IF(AND(WEEKDAY($A2337)&lt;&gt;1,WEEKDAY($A2337)&lt;&gt;7),-VLOOKUP($A2337,ETF_OP_Fee!$I$5:$J$14,2,1),0))^($A2337-$A2336)*(1+1*(B2337/B2336-1))</f>
        <v>3.2788619451718661</v>
      </c>
      <c r="G2337" s="9" t="str">
        <f>IFERROR(VLOOKUP(A2337,'BITO-IV'!$A$1:$J$10000,4,0),"")</f>
        <v/>
      </c>
      <c r="J2337" t="str">
        <f t="shared" si="53"/>
        <v/>
      </c>
      <c r="K2337" t="str">
        <f t="shared" si="52"/>
        <v/>
      </c>
      <c r="M2337" t="str">
        <f t="shared" si="54"/>
        <v/>
      </c>
      <c r="N2337">
        <f>VLOOKUP(A2337,Tbills!$B$4:$C$10000,2,1)</f>
        <v>2.4061529670329587</v>
      </c>
    </row>
    <row r="2338" spans="1:14">
      <c r="A2338" s="1">
        <v>43563</v>
      </c>
      <c r="B2338">
        <f>IFERROR(VLOOKUP($A2338,'BTC-Web'!$A$2:$H$10000,2,0),"")</f>
        <v>5199.8354490000002</v>
      </c>
      <c r="C2338">
        <f>VLOOKUP(A2338,H_SPBTFDUE!$B$2:$C$5828,2,0)</f>
        <v>36.06</v>
      </c>
      <c r="D2338" s="2">
        <f>D2337*(1-D$1+IF(AND(WEEKDAY($A2338)&lt;&gt;1,WEEKDAY($A2338)&lt;&gt;7),-VLOOKUP($A2338,ETF_OP_Fee!$G$5:$H$14,2,1),0))^($A2338-$A2337)*(1+2*(C2338/C2337-1))+IFERROR(VLOOKUP(A2338,BITXeom!$C$9:$D$100,2,0),0)</f>
        <v>8.37474719094382</v>
      </c>
      <c r="F2338" s="2">
        <f>F2337*(1-F$1+IF(AND(WEEKDAY($A2338)&lt;&gt;1,WEEKDAY($A2338)&lt;&gt;7),-VLOOKUP($A2338,ETF_OP_Fee!$I$5:$J$14,2,1),0))^($A2338-$A2337)*(1+1*(B2338/B2337-1))</f>
        <v>3.4631084014859121</v>
      </c>
      <c r="G2338" s="9" t="str">
        <f>IFERROR(VLOOKUP(A2338,'BITO-IV'!$A$1:$J$10000,4,0),"")</f>
        <v/>
      </c>
      <c r="J2338" t="str">
        <f t="shared" si="53"/>
        <v/>
      </c>
      <c r="K2338" t="str">
        <f t="shared" si="52"/>
        <v/>
      </c>
      <c r="M2338" t="str">
        <f t="shared" si="54"/>
        <v/>
      </c>
      <c r="N2338">
        <f>VLOOKUP(A2338,Tbills!$B$4:$C$10000,2,1)</f>
        <v>2.4061529670329587</v>
      </c>
    </row>
    <row r="2339" spans="1:14">
      <c r="A2339" s="1">
        <v>43564</v>
      </c>
      <c r="B2339">
        <f>IFERROR(VLOOKUP($A2339,'BTC-Web'!$A$2:$H$10000,2,0),"")</f>
        <v>5289.9179690000001</v>
      </c>
      <c r="C2339">
        <f>VLOOKUP(A2339,H_SPBTFDUE!$B$2:$C$5828,2,0)</f>
        <v>36.130000000000003</v>
      </c>
      <c r="D2339" s="2">
        <f>D2338*(1-D$1+IF(AND(WEEKDAY($A2339)&lt;&gt;1,WEEKDAY($A2339)&lt;&gt;7),-VLOOKUP($A2339,ETF_OP_Fee!$G$5:$H$14,2,1),0))^($A2339-$A2338)*(1+2*(C2339/C2338-1))+IFERROR(VLOOKUP(A2339,BITXeom!$C$9:$D$100,2,0),0)</f>
        <v>8.4062595004930234</v>
      </c>
      <c r="F2339" s="2">
        <f>F2338*(1-F$1+IF(AND(WEEKDAY($A2339)&lt;&gt;1,WEEKDAY($A2339)&lt;&gt;7),-VLOOKUP($A2339,ETF_OP_Fee!$I$5:$J$14,2,1),0))^($A2339-$A2338)*(1+1*(B2339/B2338-1))</f>
        <v>3.5230119742902763</v>
      </c>
      <c r="G2339" s="9" t="str">
        <f>IFERROR(VLOOKUP(A2339,'BITO-IV'!$A$1:$J$10000,4,0),"")</f>
        <v/>
      </c>
      <c r="J2339" t="str">
        <f t="shared" si="53"/>
        <v/>
      </c>
      <c r="K2339" t="str">
        <f t="shared" si="52"/>
        <v/>
      </c>
      <c r="M2339" t="str">
        <f t="shared" si="54"/>
        <v/>
      </c>
      <c r="N2339">
        <f>VLOOKUP(A2339,Tbills!$B$4:$C$10000,2,1)</f>
        <v>2.4061529670329587</v>
      </c>
    </row>
    <row r="2340" spans="1:14">
      <c r="A2340" s="1">
        <v>43565</v>
      </c>
      <c r="B2340">
        <f>IFERROR(VLOOKUP($A2340,'BTC-Web'!$A$2:$H$10000,2,0),"")</f>
        <v>5204.1054690000001</v>
      </c>
      <c r="C2340">
        <f>VLOOKUP(A2340,H_SPBTFDUE!$B$2:$C$5828,2,0)</f>
        <v>37.479999999999997</v>
      </c>
      <c r="D2340" s="2">
        <f>D2339*(1-D$1+IF(AND(WEEKDAY($A2340)&lt;&gt;1,WEEKDAY($A2340)&lt;&gt;7),-VLOOKUP($A2340,ETF_OP_Fee!$G$5:$H$14,2,1),0))^($A2340-$A2339)*(1+2*(C2340/C2339-1))+IFERROR(VLOOKUP(A2340,BITXeom!$C$9:$D$100,2,0),0)</f>
        <v>9.033383749895469</v>
      </c>
      <c r="F2340" s="2">
        <f>F2339*(1-F$1+IF(AND(WEEKDAY($A2340)&lt;&gt;1,WEEKDAY($A2340)&lt;&gt;7),-VLOOKUP($A2340,ETF_OP_Fee!$I$5:$J$14,2,1),0))^($A2340-$A2339)*(1+1*(B2340/B2339-1))</f>
        <v>3.4657718324967739</v>
      </c>
      <c r="G2340" s="9" t="str">
        <f>IFERROR(VLOOKUP(A2340,'BITO-IV'!$A$1:$J$10000,4,0),"")</f>
        <v/>
      </c>
      <c r="J2340" t="str">
        <f t="shared" si="53"/>
        <v/>
      </c>
      <c r="K2340" t="str">
        <f t="shared" si="52"/>
        <v/>
      </c>
      <c r="M2340" t="str">
        <f t="shared" si="54"/>
        <v/>
      </c>
      <c r="N2340">
        <f>VLOOKUP(A2340,Tbills!$B$4:$C$10000,2,1)</f>
        <v>2.4061529670329587</v>
      </c>
    </row>
    <row r="2341" spans="1:14">
      <c r="A2341" s="1">
        <v>43566</v>
      </c>
      <c r="B2341">
        <f>IFERROR(VLOOKUP($A2341,'BTC-Web'!$A$2:$H$10000,2,0),"")</f>
        <v>5325.0815430000002</v>
      </c>
      <c r="C2341">
        <f>VLOOKUP(A2341,H_SPBTFDUE!$B$2:$C$5828,2,0)</f>
        <v>35.14</v>
      </c>
      <c r="D2341" s="2">
        <f>D2340*(1-D$1+IF(AND(WEEKDAY($A2341)&lt;&gt;1,WEEKDAY($A2341)&lt;&gt;7),-VLOOKUP($A2341,ETF_OP_Fee!$G$5:$H$14,2,1),0))^($A2341-$A2340)*(1+2*(C2341/C2340-1))+IFERROR(VLOOKUP(A2341,BITXeom!$C$9:$D$100,2,0),0)</f>
        <v>7.9044737227390121</v>
      </c>
      <c r="F2341" s="2">
        <f>F2340*(1-F$1+IF(AND(WEEKDAY($A2341)&lt;&gt;1,WEEKDAY($A2341)&lt;&gt;7),-VLOOKUP($A2341,ETF_OP_Fee!$I$5:$J$14,2,1),0))^($A2341-$A2340)*(1+1*(B2341/B2340-1))</f>
        <v>3.546245820405217</v>
      </c>
      <c r="G2341" s="9" t="str">
        <f>IFERROR(VLOOKUP(A2341,'BITO-IV'!$A$1:$J$10000,4,0),"")</f>
        <v/>
      </c>
      <c r="J2341" t="str">
        <f t="shared" si="53"/>
        <v/>
      </c>
      <c r="K2341" t="str">
        <f t="shared" si="52"/>
        <v/>
      </c>
      <c r="M2341" t="str">
        <f t="shared" si="54"/>
        <v/>
      </c>
      <c r="N2341">
        <f>VLOOKUP(A2341,Tbills!$B$4:$C$10000,2,1)</f>
        <v>2.3749991208791186</v>
      </c>
    </row>
    <row r="2342" spans="1:14">
      <c r="A2342" s="1">
        <v>43567</v>
      </c>
      <c r="B2342">
        <f>IFERROR(VLOOKUP($A2342,'BTC-Web'!$A$2:$H$10000,2,0),"")</f>
        <v>5061.2006840000004</v>
      </c>
      <c r="C2342">
        <f>VLOOKUP(A2342,H_SPBTFDUE!$B$2:$C$5828,2,0)</f>
        <v>35.049999999999997</v>
      </c>
      <c r="D2342" s="2">
        <f>D2341*(1-D$1+IF(AND(WEEKDAY($A2342)&lt;&gt;1,WEEKDAY($A2342)&lt;&gt;7),-VLOOKUP($A2342,ETF_OP_Fee!$G$5:$H$14,2,1),0))^($A2342-$A2341)*(1+2*(C2342/C2341-1))+IFERROR(VLOOKUP(A2342,BITXeom!$C$9:$D$100,2,0),0)</f>
        <v>7.8630468875324757</v>
      </c>
      <c r="F2342" s="2">
        <f>F2341*(1-F$1+IF(AND(WEEKDAY($A2342)&lt;&gt;1,WEEKDAY($A2342)&lt;&gt;7),-VLOOKUP($A2342,ETF_OP_Fee!$I$5:$J$14,2,1),0))^($A2342-$A2341)*(1+1*(B2342/B2341-1))</f>
        <v>3.3704262517671193</v>
      </c>
      <c r="G2342" s="9" t="str">
        <f>IFERROR(VLOOKUP(A2342,'BITO-IV'!$A$1:$J$10000,4,0),"")</f>
        <v/>
      </c>
      <c r="J2342" t="str">
        <f t="shared" si="53"/>
        <v/>
      </c>
      <c r="K2342" t="str">
        <f t="shared" si="52"/>
        <v/>
      </c>
      <c r="M2342" t="str">
        <f t="shared" si="54"/>
        <v/>
      </c>
      <c r="N2342">
        <f>VLOOKUP(A2342,Tbills!$B$4:$C$10000,2,1)</f>
        <v>2.3749991208791186</v>
      </c>
    </row>
    <row r="2343" spans="1:14">
      <c r="A2343" s="1">
        <v>43570</v>
      </c>
      <c r="B2343">
        <f>IFERROR(VLOOKUP($A2343,'BTC-Web'!$A$2:$H$10000,2,0),"")</f>
        <v>5167.3217770000001</v>
      </c>
      <c r="C2343">
        <f>VLOOKUP(A2343,H_SPBTFDUE!$B$2:$C$5828,2,0)</f>
        <v>34.69</v>
      </c>
      <c r="D2343" s="2">
        <f>D2342*(1-D$1+IF(AND(WEEKDAY($A2343)&lt;&gt;1,WEEKDAY($A2343)&lt;&gt;7),-VLOOKUP($A2343,ETF_OP_Fee!$G$5:$H$14,2,1),0))^($A2343-$A2342)*(1+2*(C2343/C2342-1))+IFERROR(VLOOKUP(A2343,BITXeom!$C$9:$D$100,2,0),0)</f>
        <v>7.6987702975273677</v>
      </c>
      <c r="F2343" s="2">
        <f>F2342*(1-F$1+IF(AND(WEEKDAY($A2343)&lt;&gt;1,WEEKDAY($A2343)&lt;&gt;7),-VLOOKUP($A2343,ETF_OP_Fee!$I$5:$J$14,2,1),0))^($A2343-$A2342)*(1+1*(B2343/B2342-1))</f>
        <v>3.4408272277196983</v>
      </c>
      <c r="G2343" s="9" t="str">
        <f>IFERROR(VLOOKUP(A2343,'BITO-IV'!$A$1:$J$10000,4,0),"")</f>
        <v/>
      </c>
      <c r="J2343" t="str">
        <f t="shared" si="53"/>
        <v/>
      </c>
      <c r="K2343" t="str">
        <f t="shared" si="52"/>
        <v/>
      </c>
      <c r="M2343" t="str">
        <f t="shared" si="54"/>
        <v/>
      </c>
      <c r="N2343">
        <f>VLOOKUP(A2343,Tbills!$B$4:$C$10000,2,1)</f>
        <v>2.3749991208791186</v>
      </c>
    </row>
    <row r="2344" spans="1:14">
      <c r="A2344" s="1">
        <v>43571</v>
      </c>
      <c r="B2344">
        <f>IFERROR(VLOOKUP($A2344,'BTC-Web'!$A$2:$H$10000,2,0),"")</f>
        <v>5066.5776370000003</v>
      </c>
      <c r="C2344">
        <f>VLOOKUP(A2344,H_SPBTFDUE!$B$2:$C$5828,2,0)</f>
        <v>35.99</v>
      </c>
      <c r="D2344" s="2">
        <f>D2343*(1-D$1+IF(AND(WEEKDAY($A2344)&lt;&gt;1,WEEKDAY($A2344)&lt;&gt;7),-VLOOKUP($A2344,ETF_OP_Fee!$G$5:$H$14,2,1),0))^($A2344-$A2343)*(1+2*(C2344/C2343-1))+IFERROR(VLOOKUP(A2344,BITXeom!$C$9:$D$100,2,0),0)</f>
        <v>8.2748033986596941</v>
      </c>
      <c r="F2344" s="2">
        <f>F2343*(1-F$1+IF(AND(WEEKDAY($A2344)&lt;&gt;1,WEEKDAY($A2344)&lt;&gt;7),-VLOOKUP($A2344,ETF_OP_Fee!$I$5:$J$14,2,1),0))^($A2344-$A2343)*(1+1*(B2344/B2343-1))</f>
        <v>3.3736556954981185</v>
      </c>
      <c r="G2344" s="9" t="str">
        <f>IFERROR(VLOOKUP(A2344,'BITO-IV'!$A$1:$J$10000,4,0),"")</f>
        <v/>
      </c>
      <c r="J2344" t="str">
        <f t="shared" si="53"/>
        <v/>
      </c>
      <c r="K2344" t="str">
        <f t="shared" ref="K2344:K2407" si="55">IF($A2344&gt;=$J$2,F2344*K$4,"")</f>
        <v/>
      </c>
      <c r="M2344" t="str">
        <f t="shared" si="54"/>
        <v/>
      </c>
      <c r="N2344">
        <f>VLOOKUP(A2344,Tbills!$B$4:$C$10000,2,1)</f>
        <v>2.3749991208791186</v>
      </c>
    </row>
    <row r="2345" spans="1:14">
      <c r="A2345" s="1">
        <v>43572</v>
      </c>
      <c r="B2345">
        <f>IFERROR(VLOOKUP($A2345,'BTC-Web'!$A$2:$H$10000,2,0),"")</f>
        <v>5236.1352539999998</v>
      </c>
      <c r="C2345">
        <f>VLOOKUP(A2345,H_SPBTFDUE!$B$2:$C$5828,2,0)</f>
        <v>36.200000000000003</v>
      </c>
      <c r="D2345" s="2">
        <f>D2344*(1-D$1+IF(AND(WEEKDAY($A2345)&lt;&gt;1,WEEKDAY($A2345)&lt;&gt;7),-VLOOKUP($A2345,ETF_OP_Fee!$G$5:$H$14,2,1),0))^($A2345-$A2344)*(1+2*(C2345/C2344-1))+IFERROR(VLOOKUP(A2345,BITXeom!$C$9:$D$100,2,0),0)</f>
        <v>8.3703719118139297</v>
      </c>
      <c r="F2345" s="2">
        <f>F2344*(1-F$1+IF(AND(WEEKDAY($A2345)&lt;&gt;1,WEEKDAY($A2345)&lt;&gt;7),-VLOOKUP($A2345,ETF_OP_Fee!$I$5:$J$14,2,1),0))^($A2345-$A2344)*(1+1*(B2345/B2344-1))</f>
        <v>3.4864673978802525</v>
      </c>
      <c r="G2345" s="9" t="str">
        <f>IFERROR(VLOOKUP(A2345,'BITO-IV'!$A$1:$J$10000,4,0),"")</f>
        <v/>
      </c>
      <c r="J2345" t="str">
        <f t="shared" ref="J2345:J2408" si="56">IF($A2345&gt;=$J$2,B2345*J$4,"")</f>
        <v/>
      </c>
      <c r="K2345" t="str">
        <f t="shared" si="55"/>
        <v/>
      </c>
      <c r="M2345" t="str">
        <f t="shared" ref="M2345:M2408" si="57">IF($A2345&gt;=$J$2,D2345*M$4,"")</f>
        <v/>
      </c>
      <c r="N2345">
        <f>VLOOKUP(A2345,Tbills!$B$4:$C$10000,2,1)</f>
        <v>2.3749991208791186</v>
      </c>
    </row>
    <row r="2346" spans="1:14">
      <c r="A2346" s="1">
        <v>43573</v>
      </c>
      <c r="B2346">
        <f>IFERROR(VLOOKUP($A2346,'BTC-Web'!$A$2:$H$10000,2,0),"")</f>
        <v>5251.4804690000001</v>
      </c>
      <c r="C2346">
        <f>VLOOKUP(A2346,H_SPBTFDUE!$B$2:$C$5828,2,0)</f>
        <v>36.65</v>
      </c>
      <c r="D2346" s="2">
        <f>D2345*(1-D$1+IF(AND(WEEKDAY($A2346)&lt;&gt;1,WEEKDAY($A2346)&lt;&gt;7),-VLOOKUP($A2346,ETF_OP_Fee!$G$5:$H$14,2,1),0))^($A2346-$A2345)*(1+2*(C2346/C2345-1))+IFERROR(VLOOKUP(A2346,BITXeom!$C$9:$D$100,2,0),0)</f>
        <v>8.5774527146839024</v>
      </c>
      <c r="F2346" s="2">
        <f>F2345*(1-F$1+IF(AND(WEEKDAY($A2346)&lt;&gt;1,WEEKDAY($A2346)&lt;&gt;7),-VLOOKUP($A2346,ETF_OP_Fee!$I$5:$J$14,2,1),0))^($A2346-$A2345)*(1+1*(B2346/B2345-1))</f>
        <v>3.4965939608160106</v>
      </c>
      <c r="G2346" s="9" t="str">
        <f>IFERROR(VLOOKUP(A2346,'BITO-IV'!$A$1:$J$10000,4,0),"")</f>
        <v/>
      </c>
      <c r="J2346" t="str">
        <f t="shared" si="56"/>
        <v/>
      </c>
      <c r="K2346" t="str">
        <f t="shared" si="55"/>
        <v/>
      </c>
      <c r="M2346" t="str">
        <f t="shared" si="57"/>
        <v/>
      </c>
      <c r="N2346">
        <f>VLOOKUP(A2346,Tbills!$B$4:$C$10000,2,1)</f>
        <v>2.3799995604395821</v>
      </c>
    </row>
    <row r="2347" spans="1:14">
      <c r="A2347" s="1">
        <v>43577</v>
      </c>
      <c r="B2347">
        <f>IFERROR(VLOOKUP($A2347,'BTC-Web'!$A$2:$H$10000,2,0),"")</f>
        <v>5312.4946289999998</v>
      </c>
      <c r="C2347">
        <f>VLOOKUP(A2347,H_SPBTFDUE!$B$2:$C$5828,2,0)</f>
        <v>37.340000000000003</v>
      </c>
      <c r="D2347" s="2">
        <f>D2346*(1-D$1+IF(AND(WEEKDAY($A2347)&lt;&gt;1,WEEKDAY($A2347)&lt;&gt;7),-VLOOKUP($A2347,ETF_OP_Fee!$G$5:$H$14,2,1),0))^($A2347-$A2346)*(1+2*(C2347/C2346-1))+IFERROR(VLOOKUP(A2347,BITXeom!$C$9:$D$100,2,0),0)</f>
        <v>8.8961814658510932</v>
      </c>
      <c r="F2347" s="2">
        <f>F2346*(1-F$1+IF(AND(WEEKDAY($A2347)&lt;&gt;1,WEEKDAY($A2347)&lt;&gt;7),-VLOOKUP($A2347,ETF_OP_Fee!$I$5:$J$14,2,1),0))^($A2347-$A2346)*(1+1*(B2347/B2346-1))</f>
        <v>3.5368507832934322</v>
      </c>
      <c r="G2347" s="9" t="str">
        <f>IFERROR(VLOOKUP(A2347,'BITO-IV'!$A$1:$J$10000,4,0),"")</f>
        <v/>
      </c>
      <c r="J2347" t="str">
        <f t="shared" si="56"/>
        <v/>
      </c>
      <c r="K2347" t="str">
        <f t="shared" si="55"/>
        <v/>
      </c>
      <c r="M2347" t="str">
        <f t="shared" si="57"/>
        <v/>
      </c>
      <c r="N2347">
        <f>VLOOKUP(A2347,Tbills!$B$4:$C$10000,2,1)</f>
        <v>2.3799995604395821</v>
      </c>
    </row>
    <row r="2348" spans="1:14">
      <c r="A2348" s="1">
        <v>43578</v>
      </c>
      <c r="B2348">
        <f>IFERROR(VLOOKUP($A2348,'BTC-Web'!$A$2:$H$10000,2,0),"")</f>
        <v>5399.3657229999999</v>
      </c>
      <c r="C2348">
        <f>VLOOKUP(A2348,H_SPBTFDUE!$B$2:$C$5828,2,0)</f>
        <v>38.75</v>
      </c>
      <c r="D2348" s="2">
        <f>D2347*(1-D$1+IF(AND(WEEKDAY($A2348)&lt;&gt;1,WEEKDAY($A2348)&lt;&gt;7),-VLOOKUP($A2348,ETF_OP_Fee!$G$5:$H$14,2,1),0))^($A2348-$A2347)*(1+2*(C2348/C2347-1))+IFERROR(VLOOKUP(A2348,BITXeom!$C$9:$D$100,2,0),0)</f>
        <v>9.5669006116220494</v>
      </c>
      <c r="F2348" s="2">
        <f>F2347*(1-F$1+IF(AND(WEEKDAY($A2348)&lt;&gt;1,WEEKDAY($A2348)&lt;&gt;7),-VLOOKUP($A2348,ETF_OP_Fee!$I$5:$J$14,2,1),0))^($A2348-$A2347)*(1+1*(B2348/B2347-1))</f>
        <v>3.5945925937911283</v>
      </c>
      <c r="G2348" s="9" t="str">
        <f>IFERROR(VLOOKUP(A2348,'BITO-IV'!$A$1:$J$10000,4,0),"")</f>
        <v/>
      </c>
      <c r="J2348" t="str">
        <f t="shared" si="56"/>
        <v/>
      </c>
      <c r="K2348" t="str">
        <f t="shared" si="55"/>
        <v/>
      </c>
      <c r="M2348" t="str">
        <f t="shared" si="57"/>
        <v/>
      </c>
      <c r="N2348">
        <f>VLOOKUP(A2348,Tbills!$B$4:$C$10000,2,1)</f>
        <v>2.3799995604395821</v>
      </c>
    </row>
    <row r="2349" spans="1:14">
      <c r="A2349" s="1">
        <v>43579</v>
      </c>
      <c r="B2349">
        <f>IFERROR(VLOOKUP($A2349,'BTC-Web'!$A$2:$H$10000,2,0),"")</f>
        <v>5571.5083009999998</v>
      </c>
      <c r="C2349">
        <f>VLOOKUP(A2349,H_SPBTFDUE!$B$2:$C$5828,2,0)</f>
        <v>37.61</v>
      </c>
      <c r="D2349" s="2">
        <f>D2348*(1-D$1+IF(AND(WEEKDAY($A2349)&lt;&gt;1,WEEKDAY($A2349)&lt;&gt;7),-VLOOKUP($A2349,ETF_OP_Fee!$G$5:$H$14,2,1),0))^($A2349-$A2348)*(1+2*(C2349/C2348-1))+IFERROR(VLOOKUP(A2349,BITXeom!$C$9:$D$100,2,0),0)</f>
        <v>9.0029234449842992</v>
      </c>
      <c r="F2349" s="2">
        <f>F2348*(1-F$1+IF(AND(WEEKDAY($A2349)&lt;&gt;1,WEEKDAY($A2349)&lt;&gt;7),-VLOOKUP($A2349,ETF_OP_Fee!$I$5:$J$14,2,1),0))^($A2349-$A2348)*(1+1*(B2349/B2348-1))</f>
        <v>3.7090988541771766</v>
      </c>
      <c r="G2349" s="9" t="str">
        <f>IFERROR(VLOOKUP(A2349,'BITO-IV'!$A$1:$J$10000,4,0),"")</f>
        <v/>
      </c>
      <c r="J2349" t="str">
        <f t="shared" si="56"/>
        <v/>
      </c>
      <c r="K2349" t="str">
        <f t="shared" si="55"/>
        <v/>
      </c>
      <c r="M2349" t="str">
        <f t="shared" si="57"/>
        <v/>
      </c>
      <c r="N2349">
        <f>VLOOKUP(A2349,Tbills!$B$4:$C$10000,2,1)</f>
        <v>2.3799995604395821</v>
      </c>
    </row>
    <row r="2350" spans="1:14">
      <c r="A2350" s="1">
        <v>43580</v>
      </c>
      <c r="B2350">
        <f>IFERROR(VLOOKUP($A2350,'BTC-Web'!$A$2:$H$10000,2,0),"")</f>
        <v>5466.5244140000004</v>
      </c>
      <c r="C2350">
        <f>VLOOKUP(A2350,H_SPBTFDUE!$B$2:$C$5828,2,0)</f>
        <v>37.99</v>
      </c>
      <c r="D2350" s="2">
        <f>D2349*(1-D$1+IF(AND(WEEKDAY($A2350)&lt;&gt;1,WEEKDAY($A2350)&lt;&gt;7),-VLOOKUP($A2350,ETF_OP_Fee!$G$5:$H$14,2,1),0))^($A2350-$A2349)*(1+2*(C2350/C2349-1))+IFERROR(VLOOKUP(A2350,BITXeom!$C$9:$D$100,2,0),0)</f>
        <v>9.1837544123480725</v>
      </c>
      <c r="F2350" s="2">
        <f>F2349*(1-F$1+IF(AND(WEEKDAY($A2350)&lt;&gt;1,WEEKDAY($A2350)&lt;&gt;7),-VLOOKUP($A2350,ETF_OP_Fee!$I$5:$J$14,2,1),0))^($A2350-$A2349)*(1+1*(B2350/B2349-1))</f>
        <v>3.6391136145827612</v>
      </c>
      <c r="G2350" s="9" t="str">
        <f>IFERROR(VLOOKUP(A2350,'BITO-IV'!$A$1:$J$10000,4,0),"")</f>
        <v/>
      </c>
      <c r="J2350" t="str">
        <f t="shared" si="56"/>
        <v/>
      </c>
      <c r="K2350" t="str">
        <f t="shared" si="55"/>
        <v/>
      </c>
      <c r="M2350" t="str">
        <f t="shared" si="57"/>
        <v/>
      </c>
      <c r="N2350">
        <f>VLOOKUP(A2350,Tbills!$B$4:$C$10000,2,1)</f>
        <v>2.4000013186813249</v>
      </c>
    </row>
    <row r="2351" spans="1:14">
      <c r="A2351" s="1">
        <v>43581</v>
      </c>
      <c r="B2351">
        <f>IFERROR(VLOOKUP($A2351,'BTC-Web'!$A$2:$H$10000,2,0),"")</f>
        <v>5210.3046880000002</v>
      </c>
      <c r="C2351">
        <f>VLOOKUP(A2351,H_SPBTFDUE!$B$2:$C$5828,2,0)</f>
        <v>35.15</v>
      </c>
      <c r="D2351" s="2">
        <f>D2350*(1-D$1+IF(AND(WEEKDAY($A2351)&lt;&gt;1,WEEKDAY($A2351)&lt;&gt;7),-VLOOKUP($A2351,ETF_OP_Fee!$G$5:$H$14,2,1),0))^($A2351-$A2350)*(1+2*(C2351/C2350-1))+IFERROR(VLOOKUP(A2351,BITXeom!$C$9:$D$100,2,0),0)</f>
        <v>7.8097326058344416</v>
      </c>
      <c r="F2351" s="2">
        <f>F2350*(1-F$1+IF(AND(WEEKDAY($A2351)&lt;&gt;1,WEEKDAY($A2351)&lt;&gt;7),-VLOOKUP($A2351,ETF_OP_Fee!$I$5:$J$14,2,1),0))^($A2351-$A2350)*(1+1*(B2351/B2350-1))</f>
        <v>3.4684556013381127</v>
      </c>
      <c r="G2351" s="9" t="str">
        <f>IFERROR(VLOOKUP(A2351,'BITO-IV'!$A$1:$J$10000,4,0),"")</f>
        <v/>
      </c>
      <c r="J2351" t="str">
        <f t="shared" si="56"/>
        <v/>
      </c>
      <c r="K2351" t="str">
        <f t="shared" si="55"/>
        <v/>
      </c>
      <c r="M2351" t="str">
        <f t="shared" si="57"/>
        <v/>
      </c>
      <c r="N2351">
        <f>VLOOKUP(A2351,Tbills!$B$4:$C$10000,2,1)</f>
        <v>2.4000013186813249</v>
      </c>
    </row>
    <row r="2352" spans="1:14">
      <c r="A2352" s="1">
        <v>43584</v>
      </c>
      <c r="B2352">
        <f>IFERROR(VLOOKUP($A2352,'BTC-Web'!$A$2:$H$10000,2,0),"")</f>
        <v>5284.8583980000003</v>
      </c>
      <c r="C2352">
        <f>VLOOKUP(A2352,H_SPBTFDUE!$B$2:$C$5828,2,0)</f>
        <v>35.57</v>
      </c>
      <c r="D2352" s="2">
        <f>D2351*(1-D$1+IF(AND(WEEKDAY($A2352)&lt;&gt;1,WEEKDAY($A2352)&lt;&gt;7),-VLOOKUP($A2352,ETF_OP_Fee!$G$5:$H$14,2,1),0))^($A2352-$A2351)*(1+2*(C2352/C2351-1))+IFERROR(VLOOKUP(A2352,BITXeom!$C$9:$D$100,2,0),0)</f>
        <v>7.9935076954611279</v>
      </c>
      <c r="F2352" s="2">
        <f>F2351*(1-F$1+IF(AND(WEEKDAY($A2352)&lt;&gt;1,WEEKDAY($A2352)&lt;&gt;7),-VLOOKUP($A2352,ETF_OP_Fee!$I$5:$J$14,2,1),0))^($A2352-$A2351)*(1+1*(B2352/B2351-1))</f>
        <v>3.5178106805431484</v>
      </c>
      <c r="G2352" s="9" t="str">
        <f>IFERROR(VLOOKUP(A2352,'BITO-IV'!$A$1:$J$10000,4,0),"")</f>
        <v/>
      </c>
      <c r="J2352" t="str">
        <f t="shared" si="56"/>
        <v/>
      </c>
      <c r="K2352" t="str">
        <f t="shared" si="55"/>
        <v/>
      </c>
      <c r="M2352" t="str">
        <f t="shared" si="57"/>
        <v/>
      </c>
      <c r="N2352">
        <f>VLOOKUP(A2352,Tbills!$B$4:$C$10000,2,1)</f>
        <v>2.4000013186813249</v>
      </c>
    </row>
    <row r="2353" spans="1:14">
      <c r="A2353" s="1">
        <v>43585</v>
      </c>
      <c r="B2353">
        <f>IFERROR(VLOOKUP($A2353,'BTC-Web'!$A$2:$H$10000,2,0),"")</f>
        <v>5247.7260740000002</v>
      </c>
      <c r="C2353">
        <f>VLOOKUP(A2353,H_SPBTFDUE!$B$2:$C$5828,2,0)</f>
        <v>36.19</v>
      </c>
      <c r="D2353" s="2">
        <f>D2352*(1-D$1+IF(AND(WEEKDAY($A2353)&lt;&gt;1,WEEKDAY($A2353)&lt;&gt;7),-VLOOKUP($A2353,ETF_OP_Fee!$G$5:$H$14,2,1),0))^($A2353-$A2352)*(1+2*(C2353/C2352-1))+IFERROR(VLOOKUP(A2353,BITXeom!$C$9:$D$100,2,0),0)</f>
        <v>8.2711822094367307</v>
      </c>
      <c r="F2353" s="2">
        <f>F2352*(1-F$1+IF(AND(WEEKDAY($A2353)&lt;&gt;1,WEEKDAY($A2353)&lt;&gt;7),-VLOOKUP($A2353,ETF_OP_Fee!$I$5:$J$14,2,1),0))^($A2353-$A2352)*(1+1*(B2353/B2352-1))</f>
        <v>3.4930030215611896</v>
      </c>
      <c r="G2353" s="9" t="str">
        <f>IFERROR(VLOOKUP(A2353,'BITO-IV'!$A$1:$J$10000,4,0),"")</f>
        <v/>
      </c>
      <c r="J2353" t="str">
        <f t="shared" si="56"/>
        <v/>
      </c>
      <c r="K2353" t="str">
        <f t="shared" si="55"/>
        <v/>
      </c>
      <c r="M2353" t="str">
        <f t="shared" si="57"/>
        <v/>
      </c>
      <c r="N2353">
        <f>VLOOKUP(A2353,Tbills!$B$4:$C$10000,2,1)</f>
        <v>2.4000013186813249</v>
      </c>
    </row>
    <row r="2354" spans="1:14">
      <c r="A2354" s="1">
        <v>43586</v>
      </c>
      <c r="B2354">
        <f>IFERROR(VLOOKUP($A2354,'BTC-Web'!$A$2:$H$10000,2,0),"")</f>
        <v>5350.9145509999998</v>
      </c>
      <c r="C2354">
        <f>VLOOKUP(A2354,H_SPBTFDUE!$B$2:$C$5828,2,0)</f>
        <v>36.659999999999997</v>
      </c>
      <c r="D2354" s="2">
        <f>D2353*(1-D$1+IF(AND(WEEKDAY($A2354)&lt;&gt;1,WEEKDAY($A2354)&lt;&gt;7),-VLOOKUP($A2354,ETF_OP_Fee!$G$5:$H$14,2,1),0))^($A2354-$A2353)*(1+2*(C2354/C2353-1))+IFERROR(VLOOKUP(A2354,BITXeom!$C$9:$D$100,2,0),0)</f>
        <v>8.485006763616628</v>
      </c>
      <c r="F2354" s="2">
        <f>F2353*(1-F$1+IF(AND(WEEKDAY($A2354)&lt;&gt;1,WEEKDAY($A2354)&lt;&gt;7),-VLOOKUP($A2354,ETF_OP_Fee!$I$5:$J$14,2,1),0))^($A2354-$A2353)*(1+1*(B2354/B2353-1))</f>
        <v>3.5615948621073232</v>
      </c>
      <c r="G2354" s="9" t="str">
        <f>IFERROR(VLOOKUP(A2354,'BITO-IV'!$A$1:$J$10000,4,0),"")</f>
        <v/>
      </c>
      <c r="J2354" t="str">
        <f t="shared" si="56"/>
        <v/>
      </c>
      <c r="K2354" t="str">
        <f t="shared" si="55"/>
        <v/>
      </c>
      <c r="M2354" t="str">
        <f t="shared" si="57"/>
        <v/>
      </c>
      <c r="N2354">
        <f>VLOOKUP(A2354,Tbills!$B$4:$C$10000,2,1)</f>
        <v>2.4000013186813249</v>
      </c>
    </row>
    <row r="2355" spans="1:14">
      <c r="A2355" s="1">
        <v>43587</v>
      </c>
      <c r="B2355">
        <f>IFERROR(VLOOKUP($A2355,'BTC-Web'!$A$2:$H$10000,2,0),"")</f>
        <v>5402.4228519999997</v>
      </c>
      <c r="C2355">
        <f>VLOOKUP(A2355,H_SPBTFDUE!$B$2:$C$5828,2,0)</f>
        <v>37.299999999999997</v>
      </c>
      <c r="D2355" s="2">
        <f>D2354*(1-D$1+IF(AND(WEEKDAY($A2355)&lt;&gt;1,WEEKDAY($A2355)&lt;&gt;7),-VLOOKUP($A2355,ETF_OP_Fee!$G$5:$H$14,2,1),0))^($A2355-$A2354)*(1+2*(C2355/C2354-1))+IFERROR(VLOOKUP(A2355,BITXeom!$C$9:$D$100,2,0),0)</f>
        <v>8.7802179668726943</v>
      </c>
      <c r="F2355" s="2">
        <f>F2354*(1-F$1+IF(AND(WEEKDAY($A2355)&lt;&gt;1,WEEKDAY($A2355)&lt;&gt;7),-VLOOKUP($A2355,ETF_OP_Fee!$I$5:$J$14,2,1),0))^($A2355-$A2354)*(1+1*(B2355/B2354-1))</f>
        <v>3.5957854474770143</v>
      </c>
      <c r="G2355" s="9" t="str">
        <f>IFERROR(VLOOKUP(A2355,'BITO-IV'!$A$1:$J$10000,4,0),"")</f>
        <v/>
      </c>
      <c r="J2355" t="str">
        <f t="shared" si="56"/>
        <v/>
      </c>
      <c r="K2355" t="str">
        <f t="shared" si="55"/>
        <v/>
      </c>
      <c r="M2355" t="str">
        <f t="shared" si="57"/>
        <v/>
      </c>
      <c r="N2355">
        <f>VLOOKUP(A2355,Tbills!$B$4:$C$10000,2,1)</f>
        <v>2.3799995604395821</v>
      </c>
    </row>
    <row r="2356" spans="1:14">
      <c r="A2356" s="1">
        <v>43588</v>
      </c>
      <c r="B2356">
        <f>IFERROR(VLOOKUP($A2356,'BTC-Web'!$A$2:$H$10000,2,0),"")</f>
        <v>5505.5522460000002</v>
      </c>
      <c r="C2356">
        <f>VLOOKUP(A2356,H_SPBTFDUE!$B$2:$C$5828,2,0)</f>
        <v>39.25</v>
      </c>
      <c r="D2356" s="2">
        <f>D2355*(1-D$1+IF(AND(WEEKDAY($A2356)&lt;&gt;1,WEEKDAY($A2356)&lt;&gt;7),-VLOOKUP($A2356,ETF_OP_Fee!$G$5:$H$14,2,1),0))^($A2356-$A2355)*(1+2*(C2356/C2355-1))+IFERROR(VLOOKUP(A2356,BITXeom!$C$9:$D$100,2,0),0)</f>
        <v>9.6971010231144277</v>
      </c>
      <c r="F2356" s="2">
        <f>F2355*(1-F$1+IF(AND(WEEKDAY($A2356)&lt;&gt;1,WEEKDAY($A2356)&lt;&gt;7),-VLOOKUP($A2356,ETF_OP_Fee!$I$5:$J$14,2,1),0))^($A2356-$A2355)*(1+1*(B2356/B2355-1))</f>
        <v>3.664331713757663</v>
      </c>
      <c r="G2356" s="9" t="str">
        <f>IFERROR(VLOOKUP(A2356,'BITO-IV'!$A$1:$J$10000,4,0),"")</f>
        <v/>
      </c>
      <c r="J2356" t="str">
        <f t="shared" si="56"/>
        <v/>
      </c>
      <c r="K2356" t="str">
        <f t="shared" si="55"/>
        <v/>
      </c>
      <c r="M2356" t="str">
        <f t="shared" si="57"/>
        <v/>
      </c>
      <c r="N2356">
        <f>VLOOKUP(A2356,Tbills!$B$4:$C$10000,2,1)</f>
        <v>2.3799995604395821</v>
      </c>
    </row>
    <row r="2357" spans="1:14">
      <c r="A2357" s="1">
        <v>43591</v>
      </c>
      <c r="B2357">
        <f>IFERROR(VLOOKUP($A2357,'BTC-Web'!$A$2:$H$10000,2,0),"")</f>
        <v>5791.6933589999999</v>
      </c>
      <c r="C2357">
        <f>VLOOKUP(A2357,H_SPBTFDUE!$B$2:$C$5828,2,0)</f>
        <v>39.75</v>
      </c>
      <c r="D2357" s="2">
        <f>D2356*(1-D$1+IF(AND(WEEKDAY($A2357)&lt;&gt;1,WEEKDAY($A2357)&lt;&gt;7),-VLOOKUP($A2357,ETF_OP_Fee!$G$5:$H$14,2,1),0))^($A2357-$A2356)*(1+2*(C2357/C2356-1))+IFERROR(VLOOKUP(A2357,BITXeom!$C$9:$D$100,2,0),0)</f>
        <v>9.9406059674158147</v>
      </c>
      <c r="F2357" s="2">
        <f>F2356*(1-F$1+IF(AND(WEEKDAY($A2357)&lt;&gt;1,WEEKDAY($A2357)&lt;&gt;7),-VLOOKUP($A2357,ETF_OP_Fee!$I$5:$J$14,2,1),0))^($A2357-$A2356)*(1+1*(B2357/B2356-1))</f>
        <v>3.8544777404446706</v>
      </c>
      <c r="G2357" s="9" t="str">
        <f>IFERROR(VLOOKUP(A2357,'BITO-IV'!$A$1:$J$10000,4,0),"")</f>
        <v/>
      </c>
      <c r="J2357" t="str">
        <f t="shared" si="56"/>
        <v/>
      </c>
      <c r="K2357" t="str">
        <f t="shared" si="55"/>
        <v/>
      </c>
      <c r="M2357" t="str">
        <f t="shared" si="57"/>
        <v/>
      </c>
      <c r="N2357">
        <f>VLOOKUP(A2357,Tbills!$B$4:$C$10000,2,1)</f>
        <v>2.3799995604395821</v>
      </c>
    </row>
    <row r="2358" spans="1:14">
      <c r="A2358" s="1">
        <v>43592</v>
      </c>
      <c r="B2358">
        <f>IFERROR(VLOOKUP($A2358,'BTC-Web'!$A$2:$H$10000,2,0),"")</f>
        <v>5745.5991210000002</v>
      </c>
      <c r="C2358">
        <f>VLOOKUP(A2358,H_SPBTFDUE!$B$2:$C$5828,2,0)</f>
        <v>40.44</v>
      </c>
      <c r="D2358" s="2">
        <f>D2357*(1-D$1+IF(AND(WEEKDAY($A2358)&lt;&gt;1,WEEKDAY($A2358)&lt;&gt;7),-VLOOKUP($A2358,ETF_OP_Fee!$G$5:$H$14,2,1),0))^($A2358-$A2357)*(1+2*(C2358/C2357-1))+IFERROR(VLOOKUP(A2358,BITXeom!$C$9:$D$100,2,0),0)</f>
        <v>10.28448796558366</v>
      </c>
      <c r="F2358" s="2">
        <f>F2357*(1-F$1+IF(AND(WEEKDAY($A2358)&lt;&gt;1,WEEKDAY($A2358)&lt;&gt;7),-VLOOKUP($A2358,ETF_OP_Fee!$I$5:$J$14,2,1),0))^($A2358-$A2357)*(1+1*(B2358/B2357-1))</f>
        <v>3.8237016593549957</v>
      </c>
      <c r="G2358" s="9" t="str">
        <f>IFERROR(VLOOKUP(A2358,'BITO-IV'!$A$1:$J$10000,4,0),"")</f>
        <v/>
      </c>
      <c r="J2358" t="str">
        <f t="shared" si="56"/>
        <v/>
      </c>
      <c r="K2358" t="str">
        <f t="shared" si="55"/>
        <v/>
      </c>
      <c r="M2358" t="str">
        <f t="shared" si="57"/>
        <v/>
      </c>
      <c r="N2358">
        <f>VLOOKUP(A2358,Tbills!$B$4:$C$10000,2,1)</f>
        <v>2.3799995604395821</v>
      </c>
    </row>
    <row r="2359" spans="1:14">
      <c r="A2359" s="1">
        <v>43593</v>
      </c>
      <c r="B2359">
        <f>IFERROR(VLOOKUP($A2359,'BTC-Web'!$A$2:$H$10000,2,0),"")</f>
        <v>5849.4814450000003</v>
      </c>
      <c r="C2359">
        <f>VLOOKUP(A2359,H_SPBTFDUE!$B$2:$C$5828,2,0)</f>
        <v>40.82</v>
      </c>
      <c r="D2359" s="2">
        <f>D2358*(1-D$1+IF(AND(WEEKDAY($A2359)&lt;&gt;1,WEEKDAY($A2359)&lt;&gt;7),-VLOOKUP($A2359,ETF_OP_Fee!$G$5:$H$14,2,1),0))^($A2359-$A2358)*(1+2*(C2359/C2358-1))+IFERROR(VLOOKUP(A2359,BITXeom!$C$9:$D$100,2,0),0)</f>
        <v>10.476518445531697</v>
      </c>
      <c r="F2359" s="2">
        <f>F2358*(1-F$1+IF(AND(WEEKDAY($A2359)&lt;&gt;1,WEEKDAY($A2359)&lt;&gt;7),-VLOOKUP($A2359,ETF_OP_Fee!$I$5:$J$14,2,1),0))^($A2359-$A2358)*(1+1*(B2359/B2358-1))</f>
        <v>3.8927341240376849</v>
      </c>
      <c r="G2359" s="9" t="str">
        <f>IFERROR(VLOOKUP(A2359,'BITO-IV'!$A$1:$J$10000,4,0),"")</f>
        <v/>
      </c>
      <c r="J2359" t="str">
        <f t="shared" si="56"/>
        <v/>
      </c>
      <c r="K2359" t="str">
        <f t="shared" si="55"/>
        <v/>
      </c>
      <c r="M2359" t="str">
        <f t="shared" si="57"/>
        <v/>
      </c>
      <c r="N2359">
        <f>VLOOKUP(A2359,Tbills!$B$4:$C$10000,2,1)</f>
        <v>2.3799995604395821</v>
      </c>
    </row>
    <row r="2360" spans="1:14">
      <c r="A2360" s="1">
        <v>43594</v>
      </c>
      <c r="B2360">
        <f>IFERROR(VLOOKUP($A2360,'BTC-Web'!$A$2:$H$10000,2,0),"")</f>
        <v>5982.3164059999999</v>
      </c>
      <c r="C2360">
        <f>VLOOKUP(A2360,H_SPBTFDUE!$B$2:$C$5828,2,0)</f>
        <v>41.95</v>
      </c>
      <c r="D2360" s="2">
        <f>D2359*(1-D$1+IF(AND(WEEKDAY($A2360)&lt;&gt;1,WEEKDAY($A2360)&lt;&gt;7),-VLOOKUP($A2360,ETF_OP_Fee!$G$5:$H$14,2,1),0))^($A2360-$A2359)*(1+2*(C2360/C2359-1))+IFERROR(VLOOKUP(A2360,BITXeom!$C$9:$D$100,2,0),0)</f>
        <v>11.055233370372637</v>
      </c>
      <c r="F2360" s="2">
        <f>F2359*(1-F$1+IF(AND(WEEKDAY($A2360)&lt;&gt;1,WEEKDAY($A2360)&lt;&gt;7),-VLOOKUP($A2360,ETF_OP_Fee!$I$5:$J$14,2,1),0))^($A2360-$A2359)*(1+1*(B2360/B2359-1))</f>
        <v>3.981029997038235</v>
      </c>
      <c r="G2360" s="9" t="str">
        <f>IFERROR(VLOOKUP(A2360,'BITO-IV'!$A$1:$J$10000,4,0),"")</f>
        <v/>
      </c>
      <c r="J2360" t="str">
        <f t="shared" si="56"/>
        <v/>
      </c>
      <c r="K2360" t="str">
        <f t="shared" si="55"/>
        <v/>
      </c>
      <c r="M2360" t="str">
        <f t="shared" si="57"/>
        <v/>
      </c>
      <c r="N2360">
        <f>VLOOKUP(A2360,Tbills!$B$4:$C$10000,2,1)</f>
        <v>2.3600017582417849</v>
      </c>
    </row>
    <row r="2361" spans="1:14">
      <c r="A2361" s="1">
        <v>43595</v>
      </c>
      <c r="B2361">
        <f>IFERROR(VLOOKUP($A2361,'BTC-Web'!$A$2:$H$10000,2,0),"")</f>
        <v>6175.8227539999998</v>
      </c>
      <c r="C2361">
        <f>VLOOKUP(A2361,H_SPBTFDUE!$B$2:$C$5828,2,0)</f>
        <v>44.04</v>
      </c>
      <c r="D2361" s="2">
        <f>D2360*(1-D$1+IF(AND(WEEKDAY($A2361)&lt;&gt;1,WEEKDAY($A2361)&lt;&gt;7),-VLOOKUP($A2361,ETF_OP_Fee!$G$5:$H$14,2,1),0))^($A2361-$A2360)*(1+2*(C2361/C2360-1))+IFERROR(VLOOKUP(A2361,BITXeom!$C$9:$D$100,2,0),0)</f>
        <v>12.155354879269966</v>
      </c>
      <c r="F2361" s="2">
        <f>F2360*(1-F$1+IF(AND(WEEKDAY($A2361)&lt;&gt;1,WEEKDAY($A2361)&lt;&gt;7),-VLOOKUP($A2361,ETF_OP_Fee!$I$5:$J$14,2,1),0))^($A2361-$A2360)*(1+1*(B2361/B2360-1))</f>
        <v>4.1096949840847126</v>
      </c>
      <c r="G2361" s="9" t="str">
        <f>IFERROR(VLOOKUP(A2361,'BITO-IV'!$A$1:$J$10000,4,0),"")</f>
        <v/>
      </c>
      <c r="J2361" t="str">
        <f t="shared" si="56"/>
        <v/>
      </c>
      <c r="K2361" t="str">
        <f t="shared" si="55"/>
        <v/>
      </c>
      <c r="M2361" t="str">
        <f t="shared" si="57"/>
        <v/>
      </c>
      <c r="N2361">
        <f>VLOOKUP(A2361,Tbills!$B$4:$C$10000,2,1)</f>
        <v>2.3600017582417849</v>
      </c>
    </row>
    <row r="2362" spans="1:14">
      <c r="A2362" s="1">
        <v>43598</v>
      </c>
      <c r="B2362">
        <f>IFERROR(VLOOKUP($A2362,'BTC-Web'!$A$2:$H$10000,2,0),"")</f>
        <v>6971.1782229999999</v>
      </c>
      <c r="C2362">
        <f>VLOOKUP(A2362,H_SPBTFDUE!$B$2:$C$5828,2,0)</f>
        <v>55.01</v>
      </c>
      <c r="D2362" s="2">
        <f>D2361*(1-D$1+IF(AND(WEEKDAY($A2362)&lt;&gt;1,WEEKDAY($A2362)&lt;&gt;7),-VLOOKUP($A2362,ETF_OP_Fee!$G$5:$H$14,2,1),0))^($A2362-$A2361)*(1+2*(C2362/C2361-1))+IFERROR(VLOOKUP(A2362,BITXeom!$C$9:$D$100,2,0),0)</f>
        <v>18.204441483947225</v>
      </c>
      <c r="F2362" s="2">
        <f>F2361*(1-F$1+IF(AND(WEEKDAY($A2362)&lt;&gt;1,WEEKDAY($A2362)&lt;&gt;7),-VLOOKUP($A2362,ETF_OP_Fee!$I$5:$J$14,2,1),0))^($A2362-$A2361)*(1+1*(B2362/B2361-1))</f>
        <v>4.6386012627522399</v>
      </c>
      <c r="G2362" s="9" t="str">
        <f>IFERROR(VLOOKUP(A2362,'BITO-IV'!$A$1:$J$10000,4,0),"")</f>
        <v/>
      </c>
      <c r="J2362" t="str">
        <f t="shared" si="56"/>
        <v/>
      </c>
      <c r="K2362" t="str">
        <f t="shared" si="55"/>
        <v/>
      </c>
      <c r="M2362" t="str">
        <f t="shared" si="57"/>
        <v/>
      </c>
      <c r="N2362">
        <f>VLOOKUP(A2362,Tbills!$B$4:$C$10000,2,1)</f>
        <v>2.3600017582417849</v>
      </c>
    </row>
    <row r="2363" spans="1:14">
      <c r="A2363" s="1">
        <v>43599</v>
      </c>
      <c r="B2363">
        <f>IFERROR(VLOOKUP($A2363,'BTC-Web'!$A$2:$H$10000,2,0),"")</f>
        <v>7807.8842770000001</v>
      </c>
      <c r="C2363">
        <f>VLOOKUP(A2363,H_SPBTFDUE!$B$2:$C$5828,2,0)</f>
        <v>53.87</v>
      </c>
      <c r="D2363" s="2">
        <f>D2362*(1-D$1+IF(AND(WEEKDAY($A2363)&lt;&gt;1,WEEKDAY($A2363)&lt;&gt;7),-VLOOKUP($A2363,ETF_OP_Fee!$G$5:$H$14,2,1),0))^($A2363-$A2362)*(1+2*(C2363/C2362-1))+IFERROR(VLOOKUP(A2363,BITXeom!$C$9:$D$100,2,0),0)</f>
        <v>17.447842174152147</v>
      </c>
      <c r="F2363" s="2">
        <f>F2362*(1-F$1+IF(AND(WEEKDAY($A2363)&lt;&gt;1,WEEKDAY($A2363)&lt;&gt;7),-VLOOKUP($A2363,ETF_OP_Fee!$I$5:$J$14,2,1),0))^($A2363-$A2362)*(1+1*(B2363/B2362-1))</f>
        <v>5.195207762118681</v>
      </c>
      <c r="G2363" s="9" t="str">
        <f>IFERROR(VLOOKUP(A2363,'BITO-IV'!$A$1:$J$10000,4,0),"")</f>
        <v/>
      </c>
      <c r="J2363" t="str">
        <f t="shared" si="56"/>
        <v/>
      </c>
      <c r="K2363" t="str">
        <f t="shared" si="55"/>
        <v/>
      </c>
      <c r="M2363" t="str">
        <f t="shared" si="57"/>
        <v/>
      </c>
      <c r="N2363">
        <f>VLOOKUP(A2363,Tbills!$B$4:$C$10000,2,1)</f>
        <v>2.3600017582417849</v>
      </c>
    </row>
    <row r="2364" spans="1:14">
      <c r="A2364" s="1">
        <v>43600</v>
      </c>
      <c r="B2364">
        <f>IFERROR(VLOOKUP($A2364,'BTC-Web'!$A$2:$H$10000,2,0),"")</f>
        <v>7989.3745120000003</v>
      </c>
      <c r="C2364">
        <f>VLOOKUP(A2364,H_SPBTFDUE!$B$2:$C$5828,2,0)</f>
        <v>56.95</v>
      </c>
      <c r="D2364" s="2">
        <f>D2363*(1-D$1+IF(AND(WEEKDAY($A2364)&lt;&gt;1,WEEKDAY($A2364)&lt;&gt;7),-VLOOKUP($A2364,ETF_OP_Fee!$G$5:$H$14,2,1),0))^($A2364-$A2363)*(1+2*(C2364/C2363-1))+IFERROR(VLOOKUP(A2364,BITXeom!$C$9:$D$100,2,0),0)</f>
        <v>19.440674574164106</v>
      </c>
      <c r="F2364" s="2">
        <f>F2363*(1-F$1+IF(AND(WEEKDAY($A2364)&lt;&gt;1,WEEKDAY($A2364)&lt;&gt;7),-VLOOKUP($A2364,ETF_OP_Fee!$I$5:$J$14,2,1),0))^($A2364-$A2363)*(1+1*(B2364/B2363-1))</f>
        <v>5.3158293209267793</v>
      </c>
      <c r="G2364" s="9" t="str">
        <f>IFERROR(VLOOKUP(A2364,'BITO-IV'!$A$1:$J$10000,4,0),"")</f>
        <v/>
      </c>
      <c r="J2364" t="str">
        <f t="shared" si="56"/>
        <v/>
      </c>
      <c r="K2364" t="str">
        <f t="shared" si="55"/>
        <v/>
      </c>
      <c r="M2364" t="str">
        <f t="shared" si="57"/>
        <v/>
      </c>
      <c r="N2364">
        <f>VLOOKUP(A2364,Tbills!$B$4:$C$10000,2,1)</f>
        <v>2.3600017582417849</v>
      </c>
    </row>
    <row r="2365" spans="1:14">
      <c r="A2365" s="1">
        <v>43601</v>
      </c>
      <c r="B2365">
        <f>IFERROR(VLOOKUP($A2365,'BTC-Web'!$A$2:$H$10000,2,0),"")</f>
        <v>8194.5009769999997</v>
      </c>
      <c r="C2365">
        <f>VLOOKUP(A2365,H_SPBTFDUE!$B$2:$C$5828,2,0)</f>
        <v>54.6</v>
      </c>
      <c r="D2365" s="2">
        <f>D2364*(1-D$1+IF(AND(WEEKDAY($A2365)&lt;&gt;1,WEEKDAY($A2365)&lt;&gt;7),-VLOOKUP($A2365,ETF_OP_Fee!$G$5:$H$14,2,1),0))^($A2365-$A2364)*(1+2*(C2365/C2364-1))+IFERROR(VLOOKUP(A2365,BITXeom!$C$9:$D$100,2,0),0)</f>
        <v>17.834138513683207</v>
      </c>
      <c r="F2365" s="2">
        <f>F2364*(1-F$1+IF(AND(WEEKDAY($A2365)&lt;&gt;1,WEEKDAY($A2365)&lt;&gt;7),-VLOOKUP($A2365,ETF_OP_Fee!$I$5:$J$14,2,1),0))^($A2365-$A2364)*(1+1*(B2365/B2364-1))</f>
        <v>5.4521708464474647</v>
      </c>
      <c r="G2365" s="9" t="str">
        <f>IFERROR(VLOOKUP(A2365,'BITO-IV'!$A$1:$J$10000,4,0),"")</f>
        <v/>
      </c>
      <c r="J2365" t="str">
        <f t="shared" si="56"/>
        <v/>
      </c>
      <c r="K2365" t="str">
        <f t="shared" si="55"/>
        <v/>
      </c>
      <c r="M2365" t="str">
        <f t="shared" si="57"/>
        <v/>
      </c>
      <c r="N2365">
        <f>VLOOKUP(A2365,Tbills!$B$4:$C$10000,2,1)</f>
        <v>2.3349995604395777</v>
      </c>
    </row>
    <row r="2366" spans="1:14">
      <c r="A2366" s="1">
        <v>43602</v>
      </c>
      <c r="B2366">
        <f>IFERROR(VLOOKUP($A2366,'BTC-Web'!$A$2:$H$10000,2,0),"")</f>
        <v>7886.9257809999999</v>
      </c>
      <c r="C2366">
        <f>VLOOKUP(A2366,H_SPBTFDUE!$B$2:$C$5828,2,0)</f>
        <v>49.76</v>
      </c>
      <c r="D2366" s="2">
        <f>D2365*(1-D$1+IF(AND(WEEKDAY($A2366)&lt;&gt;1,WEEKDAY($A2366)&lt;&gt;7),-VLOOKUP($A2366,ETF_OP_Fee!$G$5:$H$14,2,1),0))^($A2366-$A2365)*(1+2*(C2366/C2365-1))+IFERROR(VLOOKUP(A2366,BITXeom!$C$9:$D$100,2,0),0)</f>
        <v>14.67058658132915</v>
      </c>
      <c r="F2366" s="2">
        <f>F2365*(1-F$1+IF(AND(WEEKDAY($A2366)&lt;&gt;1,WEEKDAY($A2366)&lt;&gt;7),-VLOOKUP($A2366,ETF_OP_Fee!$I$5:$J$14,2,1),0))^($A2366-$A2365)*(1+1*(B2366/B2365-1))</f>
        <v>5.247390625897788</v>
      </c>
      <c r="G2366" s="9" t="str">
        <f>IFERROR(VLOOKUP(A2366,'BITO-IV'!$A$1:$J$10000,4,0),"")</f>
        <v/>
      </c>
      <c r="J2366" t="str">
        <f t="shared" si="56"/>
        <v/>
      </c>
      <c r="K2366" t="str">
        <f t="shared" si="55"/>
        <v/>
      </c>
      <c r="M2366" t="str">
        <f t="shared" si="57"/>
        <v/>
      </c>
      <c r="N2366">
        <f>VLOOKUP(A2366,Tbills!$B$4:$C$10000,2,1)</f>
        <v>2.3349995604395777</v>
      </c>
    </row>
    <row r="2367" spans="1:14">
      <c r="A2367" s="1">
        <v>43605</v>
      </c>
      <c r="B2367">
        <f>IFERROR(VLOOKUP($A2367,'BTC-Web'!$A$2:$H$10000,2,0),"")</f>
        <v>8196.9238280000009</v>
      </c>
      <c r="C2367">
        <f>VLOOKUP(A2367,H_SPBTFDUE!$B$2:$C$5828,2,0)</f>
        <v>54.33</v>
      </c>
      <c r="D2367" s="2">
        <f>D2366*(1-D$1+IF(AND(WEEKDAY($A2367)&lt;&gt;1,WEEKDAY($A2367)&lt;&gt;7),-VLOOKUP($A2367,ETF_OP_Fee!$G$5:$H$14,2,1),0))^($A2367-$A2366)*(1+2*(C2367/C2366-1))+IFERROR(VLOOKUP(A2367,BITXeom!$C$9:$D$100,2,0),0)</f>
        <v>17.359096503051749</v>
      </c>
      <c r="F2367" s="2">
        <f>F2366*(1-F$1+IF(AND(WEEKDAY($A2367)&lt;&gt;1,WEEKDAY($A2367)&lt;&gt;7),-VLOOKUP($A2367,ETF_OP_Fee!$I$5:$J$14,2,1),0))^($A2367-$A2366)*(1+1*(B2367/B2366-1))</f>
        <v>5.453215109494268</v>
      </c>
      <c r="G2367" s="9" t="str">
        <f>IFERROR(VLOOKUP(A2367,'BITO-IV'!$A$1:$J$10000,4,0),"")</f>
        <v/>
      </c>
      <c r="J2367" t="str">
        <f t="shared" si="56"/>
        <v/>
      </c>
      <c r="K2367" t="str">
        <f t="shared" si="55"/>
        <v/>
      </c>
      <c r="M2367" t="str">
        <f t="shared" si="57"/>
        <v/>
      </c>
      <c r="N2367">
        <f>VLOOKUP(A2367,Tbills!$B$4:$C$10000,2,1)</f>
        <v>2.3349995604395777</v>
      </c>
    </row>
    <row r="2368" spans="1:14">
      <c r="A2368" s="1">
        <v>43606</v>
      </c>
      <c r="B2368">
        <f>IFERROR(VLOOKUP($A2368,'BTC-Web'!$A$2:$H$10000,2,0),"")</f>
        <v>7977.9692379999997</v>
      </c>
      <c r="C2368">
        <f>VLOOKUP(A2368,H_SPBTFDUE!$B$2:$C$5828,2,0)</f>
        <v>55.71</v>
      </c>
      <c r="D2368" s="2">
        <f>D2367*(1-D$1+IF(AND(WEEKDAY($A2368)&lt;&gt;1,WEEKDAY($A2368)&lt;&gt;7),-VLOOKUP($A2368,ETF_OP_Fee!$G$5:$H$14,2,1),0))^($A2368-$A2367)*(1+2*(C2368/C2367-1))+IFERROR(VLOOKUP(A2368,BITXeom!$C$9:$D$100,2,0),0)</f>
        <v>18.238776186393892</v>
      </c>
      <c r="F2368" s="2">
        <f>F2367*(1-F$1+IF(AND(WEEKDAY($A2368)&lt;&gt;1,WEEKDAY($A2368)&lt;&gt;7),-VLOOKUP($A2368,ETF_OP_Fee!$I$5:$J$14,2,1),0))^($A2368-$A2367)*(1+1*(B2368/B2367-1))</f>
        <v>5.3074117763615893</v>
      </c>
      <c r="G2368" s="9" t="str">
        <f>IFERROR(VLOOKUP(A2368,'BITO-IV'!$A$1:$J$10000,4,0),"")</f>
        <v/>
      </c>
      <c r="J2368" t="str">
        <f t="shared" si="56"/>
        <v/>
      </c>
      <c r="K2368" t="str">
        <f t="shared" si="55"/>
        <v/>
      </c>
      <c r="M2368" t="str">
        <f t="shared" si="57"/>
        <v/>
      </c>
      <c r="N2368">
        <f>VLOOKUP(A2368,Tbills!$B$4:$C$10000,2,1)</f>
        <v>2.3349995604395777</v>
      </c>
    </row>
    <row r="2369" spans="1:14">
      <c r="A2369" s="1">
        <v>43607</v>
      </c>
      <c r="B2369">
        <f>IFERROR(VLOOKUP($A2369,'BTC-Web'!$A$2:$H$10000,2,0),"")</f>
        <v>7956.2919920000004</v>
      </c>
      <c r="C2369">
        <f>VLOOKUP(A2369,H_SPBTFDUE!$B$2:$C$5828,2,0)</f>
        <v>55.1</v>
      </c>
      <c r="D2369" s="2">
        <f>D2368*(1-D$1+IF(AND(WEEKDAY($A2369)&lt;&gt;1,WEEKDAY($A2369)&lt;&gt;7),-VLOOKUP($A2369,ETF_OP_Fee!$G$5:$H$14,2,1),0))^($A2369-$A2368)*(1+2*(C2369/C2368-1))+IFERROR(VLOOKUP(A2369,BITXeom!$C$9:$D$100,2,0),0)</f>
        <v>17.837236968842266</v>
      </c>
      <c r="F2369" s="2">
        <f>F2368*(1-F$1+IF(AND(WEEKDAY($A2369)&lt;&gt;1,WEEKDAY($A2369)&lt;&gt;7),-VLOOKUP($A2369,ETF_OP_Fee!$I$5:$J$14,2,1),0))^($A2369-$A2368)*(1+1*(B2369/B2368-1))</f>
        <v>5.2928530416246531</v>
      </c>
      <c r="G2369" s="9" t="str">
        <f>IFERROR(VLOOKUP(A2369,'BITO-IV'!$A$1:$J$10000,4,0),"")</f>
        <v/>
      </c>
      <c r="J2369" t="str">
        <f t="shared" si="56"/>
        <v/>
      </c>
      <c r="K2369" t="str">
        <f t="shared" si="55"/>
        <v/>
      </c>
      <c r="M2369" t="str">
        <f t="shared" si="57"/>
        <v/>
      </c>
      <c r="N2369">
        <f>VLOOKUP(A2369,Tbills!$B$4:$C$10000,2,1)</f>
        <v>2.3349995604395777</v>
      </c>
    </row>
    <row r="2370" spans="1:14">
      <c r="A2370" s="1">
        <v>43608</v>
      </c>
      <c r="B2370">
        <f>IFERROR(VLOOKUP($A2370,'BTC-Web'!$A$2:$H$10000,2,0),"")</f>
        <v>7677.2690430000002</v>
      </c>
      <c r="C2370">
        <f>VLOOKUP(A2370,H_SPBTFDUE!$B$2:$C$5828,2,0)</f>
        <v>54.1</v>
      </c>
      <c r="D2370" s="2">
        <f>D2369*(1-D$1+IF(AND(WEEKDAY($A2370)&lt;&gt;1,WEEKDAY($A2370)&lt;&gt;7),-VLOOKUP($A2370,ETF_OP_Fee!$G$5:$H$14,2,1),0))^($A2370-$A2369)*(1+2*(C2370/C2369-1))+IFERROR(VLOOKUP(A2370,BITXeom!$C$9:$D$100,2,0),0)</f>
        <v>17.187738705208659</v>
      </c>
      <c r="F2370" s="2">
        <f>F2369*(1-F$1+IF(AND(WEEKDAY($A2370)&lt;&gt;1,WEEKDAY($A2370)&lt;&gt;7),-VLOOKUP($A2370,ETF_OP_Fee!$I$5:$J$14,2,1),0))^($A2370-$A2369)*(1+1*(B2370/B2369-1))</f>
        <v>5.1071025588446153</v>
      </c>
      <c r="G2370" s="9" t="str">
        <f>IFERROR(VLOOKUP(A2370,'BITO-IV'!$A$1:$J$10000,4,0),"")</f>
        <v/>
      </c>
      <c r="J2370" t="str">
        <f t="shared" si="56"/>
        <v/>
      </c>
      <c r="K2370" t="str">
        <f t="shared" si="55"/>
        <v/>
      </c>
      <c r="M2370" t="str">
        <f t="shared" si="57"/>
        <v/>
      </c>
      <c r="N2370">
        <f>VLOOKUP(A2370,Tbills!$B$4:$C$10000,2,1)</f>
        <v>2.3100013186813171</v>
      </c>
    </row>
    <row r="2371" spans="1:14">
      <c r="A2371" s="1">
        <v>43609</v>
      </c>
      <c r="B2371">
        <f>IFERROR(VLOOKUP($A2371,'BTC-Web'!$A$2:$H$10000,2,0),"")</f>
        <v>7881.6953130000002</v>
      </c>
      <c r="C2371">
        <f>VLOOKUP(A2371,H_SPBTFDUE!$B$2:$C$5828,2,0)</f>
        <v>56.01</v>
      </c>
      <c r="D2371" s="2">
        <f>D2370*(1-D$1+IF(AND(WEEKDAY($A2371)&lt;&gt;1,WEEKDAY($A2371)&lt;&gt;7),-VLOOKUP($A2371,ETF_OP_Fee!$G$5:$H$14,2,1),0))^($A2371-$A2370)*(1+2*(C2371/C2370-1))+IFERROR(VLOOKUP(A2371,BITXeom!$C$9:$D$100,2,0),0)</f>
        <v>18.399171578135498</v>
      </c>
      <c r="F2371" s="2">
        <f>F2370*(1-F$1+IF(AND(WEEKDAY($A2371)&lt;&gt;1,WEEKDAY($A2371)&lt;&gt;7),-VLOOKUP($A2371,ETF_OP_Fee!$I$5:$J$14,2,1),0))^($A2371-$A2370)*(1+1*(B2371/B2370-1))</f>
        <v>5.2429553275407343</v>
      </c>
      <c r="G2371" s="9" t="str">
        <f>IFERROR(VLOOKUP(A2371,'BITO-IV'!$A$1:$J$10000,4,0),"")</f>
        <v/>
      </c>
      <c r="J2371" t="str">
        <f t="shared" si="56"/>
        <v/>
      </c>
      <c r="K2371" t="str">
        <f t="shared" si="55"/>
        <v/>
      </c>
      <c r="M2371" t="str">
        <f t="shared" si="57"/>
        <v/>
      </c>
      <c r="N2371">
        <f>VLOOKUP(A2371,Tbills!$B$4:$C$10000,2,1)</f>
        <v>2.3100013186813171</v>
      </c>
    </row>
    <row r="2372" spans="1:14">
      <c r="A2372" s="1">
        <v>43613</v>
      </c>
      <c r="B2372">
        <f>IFERROR(VLOOKUP($A2372,'BTC-Web'!$A$2:$H$10000,2,0),"")</f>
        <v>8802.7578130000002</v>
      </c>
      <c r="C2372">
        <f>VLOOKUP(A2372,H_SPBTFDUE!$B$2:$C$5828,2,0)</f>
        <v>60.68</v>
      </c>
      <c r="D2372" s="2">
        <f>D2371*(1-D$1+IF(AND(WEEKDAY($A2372)&lt;&gt;1,WEEKDAY($A2372)&lt;&gt;7),-VLOOKUP($A2372,ETF_OP_Fee!$G$5:$H$14,2,1),0))^($A2372-$A2371)*(1+2*(C2372/C2371-1))+IFERROR(VLOOKUP(A2372,BITXeom!$C$9:$D$100,2,0),0)</f>
        <v>21.457110746764442</v>
      </c>
      <c r="F2372" s="2">
        <f>F2371*(1-F$1+IF(AND(WEEKDAY($A2372)&lt;&gt;1,WEEKDAY($A2372)&lt;&gt;7),-VLOOKUP($A2372,ETF_OP_Fee!$I$5:$J$14,2,1),0))^($A2372-$A2371)*(1+1*(B2372/B2371-1))</f>
        <v>5.8550425274526692</v>
      </c>
      <c r="G2372" s="9" t="str">
        <f>IFERROR(VLOOKUP(A2372,'BITO-IV'!$A$1:$J$10000,4,0),"")</f>
        <v/>
      </c>
      <c r="J2372" t="str">
        <f t="shared" si="56"/>
        <v/>
      </c>
      <c r="K2372" t="str">
        <f t="shared" si="55"/>
        <v/>
      </c>
      <c r="M2372" t="str">
        <f t="shared" si="57"/>
        <v/>
      </c>
      <c r="N2372">
        <f>VLOOKUP(A2372,Tbills!$B$4:$C$10000,2,1)</f>
        <v>2.3100013186813171</v>
      </c>
    </row>
    <row r="2373" spans="1:14">
      <c r="A2373" s="1">
        <v>43614</v>
      </c>
      <c r="B2373">
        <f>IFERROR(VLOOKUP($A2373,'BTC-Web'!$A$2:$H$10000,2,0),"")</f>
        <v>8718.5917969999991</v>
      </c>
      <c r="C2373">
        <f>VLOOKUP(A2373,H_SPBTFDUE!$B$2:$C$5828,2,0)</f>
        <v>60.54</v>
      </c>
      <c r="D2373" s="2">
        <f>D2372*(1-D$1+IF(AND(WEEKDAY($A2373)&lt;&gt;1,WEEKDAY($A2373)&lt;&gt;7),-VLOOKUP($A2373,ETF_OP_Fee!$G$5:$H$14,2,1),0))^($A2373-$A2372)*(1+2*(C2373/C2372-1))+IFERROR(VLOOKUP(A2373,BITXeom!$C$9:$D$100,2,0),0)</f>
        <v>21.355554271245197</v>
      </c>
      <c r="F2373" s="2">
        <f>F2372*(1-F$1+IF(AND(WEEKDAY($A2373)&lt;&gt;1,WEEKDAY($A2373)&lt;&gt;7),-VLOOKUP($A2373,ETF_OP_Fee!$I$5:$J$14,2,1),0))^($A2373-$A2372)*(1+1*(B2373/B2372-1))</f>
        <v>5.7989096367176893</v>
      </c>
      <c r="G2373" s="9" t="str">
        <f>IFERROR(VLOOKUP(A2373,'BITO-IV'!$A$1:$J$10000,4,0),"")</f>
        <v/>
      </c>
      <c r="J2373" t="str">
        <f t="shared" si="56"/>
        <v/>
      </c>
      <c r="K2373" t="str">
        <f t="shared" si="55"/>
        <v/>
      </c>
      <c r="M2373" t="str">
        <f t="shared" si="57"/>
        <v/>
      </c>
      <c r="N2373">
        <f>VLOOKUP(A2373,Tbills!$B$4:$C$10000,2,1)</f>
        <v>2.3100013186813171</v>
      </c>
    </row>
    <row r="2374" spans="1:14">
      <c r="A2374" s="1">
        <v>43615</v>
      </c>
      <c r="B2374">
        <f>IFERROR(VLOOKUP($A2374,'BTC-Web'!$A$2:$H$10000,2,0),"")</f>
        <v>8661.7607420000004</v>
      </c>
      <c r="C2374">
        <f>VLOOKUP(A2374,H_SPBTFDUE!$B$2:$C$5828,2,0)</f>
        <v>60.02</v>
      </c>
      <c r="D2374" s="2">
        <f>D2373*(1-D$1+IF(AND(WEEKDAY($A2374)&lt;&gt;1,WEEKDAY($A2374)&lt;&gt;7),-VLOOKUP($A2374,ETF_OP_Fee!$G$5:$H$14,2,1),0))^($A2374-$A2373)*(1+2*(C2374/C2373-1))+IFERROR(VLOOKUP(A2374,BITXeom!$C$9:$D$100,2,0),0)</f>
        <v>20.986191689064405</v>
      </c>
      <c r="F2374" s="2">
        <f>F2373*(1-F$1+IF(AND(WEEKDAY($A2374)&lt;&gt;1,WEEKDAY($A2374)&lt;&gt;7),-VLOOKUP($A2374,ETF_OP_Fee!$I$5:$J$14,2,1),0))^($A2374-$A2373)*(1+1*(B2374/B2373-1))</f>
        <v>5.7609602196211593</v>
      </c>
      <c r="G2374" s="9" t="str">
        <f>IFERROR(VLOOKUP(A2374,'BITO-IV'!$A$1:$J$10000,4,0),"")</f>
        <v/>
      </c>
      <c r="J2374" t="str">
        <f t="shared" si="56"/>
        <v/>
      </c>
      <c r="K2374" t="str">
        <f t="shared" si="55"/>
        <v/>
      </c>
      <c r="M2374" t="str">
        <f t="shared" si="57"/>
        <v/>
      </c>
      <c r="N2374">
        <f>VLOOKUP(A2374,Tbills!$B$4:$C$10000,2,1)</f>
        <v>2.3000004395604456</v>
      </c>
    </row>
    <row r="2375" spans="1:14">
      <c r="A2375" s="1">
        <v>43616</v>
      </c>
      <c r="B2375">
        <f>IFERROR(VLOOKUP($A2375,'BTC-Web'!$A$2:$H$10000,2,0),"")</f>
        <v>8320.2861329999996</v>
      </c>
      <c r="C2375">
        <f>VLOOKUP(A2375,H_SPBTFDUE!$B$2:$C$5828,2,0)</f>
        <v>59.02</v>
      </c>
      <c r="D2375" s="2">
        <f>D2374*(1-D$1+IF(AND(WEEKDAY($A2375)&lt;&gt;1,WEEKDAY($A2375)&lt;&gt;7),-VLOOKUP($A2375,ETF_OP_Fee!$G$5:$H$14,2,1),0))^($A2375-$A2374)*(1+2*(C2375/C2374-1))+IFERROR(VLOOKUP(A2375,BITXeom!$C$9:$D$100,2,0),0)</f>
        <v>20.284467316246431</v>
      </c>
      <c r="F2375" s="2">
        <f>F2374*(1-F$1+IF(AND(WEEKDAY($A2375)&lt;&gt;1,WEEKDAY($A2375)&lt;&gt;7),-VLOOKUP($A2375,ETF_OP_Fee!$I$5:$J$14,2,1),0))^($A2375-$A2374)*(1+1*(B2375/B2374-1))</f>
        <v>5.5337005129524739</v>
      </c>
      <c r="G2375" s="9" t="str">
        <f>IFERROR(VLOOKUP(A2375,'BITO-IV'!$A$1:$J$10000,4,0),"")</f>
        <v/>
      </c>
      <c r="J2375" t="str">
        <f t="shared" si="56"/>
        <v/>
      </c>
      <c r="K2375" t="str">
        <f t="shared" si="55"/>
        <v/>
      </c>
      <c r="M2375" t="str">
        <f t="shared" si="57"/>
        <v/>
      </c>
      <c r="N2375">
        <f>VLOOKUP(A2375,Tbills!$B$4:$C$10000,2,1)</f>
        <v>2.3000004395604456</v>
      </c>
    </row>
    <row r="2376" spans="1:14">
      <c r="A2376" s="1">
        <v>43619</v>
      </c>
      <c r="B2376">
        <f>IFERROR(VLOOKUP($A2376,'BTC-Web'!$A$2:$H$10000,2,0),"")</f>
        <v>8741.7470699999994</v>
      </c>
      <c r="C2376">
        <f>VLOOKUP(A2376,H_SPBTFDUE!$B$2:$C$5828,2,0)</f>
        <v>59.75</v>
      </c>
      <c r="D2376" s="2">
        <f>D2375*(1-D$1+IF(AND(WEEKDAY($A2376)&lt;&gt;1,WEEKDAY($A2376)&lt;&gt;7),-VLOOKUP($A2376,ETF_OP_Fee!$G$5:$H$14,2,1),0))^($A2376-$A2375)*(1+2*(C2376/C2375-1))+IFERROR(VLOOKUP(A2376,BITXeom!$C$9:$D$100,2,0),0)</f>
        <v>20.778820923527132</v>
      </c>
      <c r="F2376" s="2">
        <f>F2375*(1-F$1+IF(AND(WEEKDAY($A2376)&lt;&gt;1,WEEKDAY($A2376)&lt;&gt;7),-VLOOKUP($A2376,ETF_OP_Fee!$I$5:$J$14,2,1),0))^($A2376-$A2375)*(1+1*(B2376/B2375-1))</f>
        <v>5.8135540540438591</v>
      </c>
      <c r="G2376" s="9" t="str">
        <f>IFERROR(VLOOKUP(A2376,'BITO-IV'!$A$1:$J$10000,4,0),"")</f>
        <v/>
      </c>
      <c r="J2376" t="str">
        <f t="shared" si="56"/>
        <v/>
      </c>
      <c r="K2376" t="str">
        <f t="shared" si="55"/>
        <v/>
      </c>
      <c r="M2376" t="str">
        <f t="shared" si="57"/>
        <v/>
      </c>
      <c r="N2376">
        <f>VLOOKUP(A2376,Tbills!$B$4:$C$10000,2,1)</f>
        <v>2.3000004395604456</v>
      </c>
    </row>
    <row r="2377" spans="1:14">
      <c r="A2377" s="1">
        <v>43620</v>
      </c>
      <c r="B2377">
        <f>IFERROR(VLOOKUP($A2377,'BTC-Web'!$A$2:$H$10000,2,0),"")</f>
        <v>8210.9853519999997</v>
      </c>
      <c r="C2377">
        <f>VLOOKUP(A2377,H_SPBTFDUE!$B$2:$C$5828,2,0)</f>
        <v>52.72</v>
      </c>
      <c r="D2377" s="2">
        <f>D2376*(1-D$1+IF(AND(WEEKDAY($A2377)&lt;&gt;1,WEEKDAY($A2377)&lt;&gt;7),-VLOOKUP($A2377,ETF_OP_Fee!$G$5:$H$14,2,1),0))^($A2377-$A2376)*(1+2*(C2377/C2376-1))+IFERROR(VLOOKUP(A2377,BITXeom!$C$9:$D$100,2,0),0)</f>
        <v>15.887383802384623</v>
      </c>
      <c r="F2377" s="2">
        <f>F2376*(1-F$1+IF(AND(WEEKDAY($A2377)&lt;&gt;1,WEEKDAY($A2377)&lt;&gt;7),-VLOOKUP($A2377,ETF_OP_Fee!$I$5:$J$14,2,1),0))^($A2377-$A2376)*(1+1*(B2377/B2376-1))</f>
        <v>5.4604376425660215</v>
      </c>
      <c r="G2377" s="9" t="str">
        <f>IFERROR(VLOOKUP(A2377,'BITO-IV'!$A$1:$J$10000,4,0),"")</f>
        <v/>
      </c>
      <c r="J2377" t="str">
        <f t="shared" si="56"/>
        <v/>
      </c>
      <c r="K2377" t="str">
        <f t="shared" si="55"/>
        <v/>
      </c>
      <c r="M2377" t="str">
        <f t="shared" si="57"/>
        <v/>
      </c>
      <c r="N2377">
        <f>VLOOKUP(A2377,Tbills!$B$4:$C$10000,2,1)</f>
        <v>2.3000004395604456</v>
      </c>
    </row>
    <row r="2378" spans="1:14">
      <c r="A2378" s="1">
        <v>43621</v>
      </c>
      <c r="B2378">
        <f>IFERROR(VLOOKUP($A2378,'BTC-Web'!$A$2:$H$10000,2,0),"")</f>
        <v>7704.3432620000003</v>
      </c>
      <c r="C2378">
        <f>VLOOKUP(A2378,H_SPBTFDUE!$B$2:$C$5828,2,0)</f>
        <v>54.17</v>
      </c>
      <c r="D2378" s="2">
        <f>D2377*(1-D$1+IF(AND(WEEKDAY($A2378)&lt;&gt;1,WEEKDAY($A2378)&lt;&gt;7),-VLOOKUP($A2378,ETF_OP_Fee!$G$5:$H$14,2,1),0))^($A2378-$A2377)*(1+2*(C2378/C2377-1))+IFERROR(VLOOKUP(A2378,BITXeom!$C$9:$D$100,2,0),0)</f>
        <v>16.759312872287957</v>
      </c>
      <c r="F2378" s="2">
        <f>F2377*(1-F$1+IF(AND(WEEKDAY($A2378)&lt;&gt;1,WEEKDAY($A2378)&lt;&gt;7),-VLOOKUP($A2378,ETF_OP_Fee!$I$5:$J$14,2,1),0))^($A2378-$A2377)*(1+1*(B2378/B2377-1))</f>
        <v>5.1233791325684557</v>
      </c>
      <c r="G2378" s="9" t="str">
        <f>IFERROR(VLOOKUP(A2378,'BITO-IV'!$A$1:$J$10000,4,0),"")</f>
        <v/>
      </c>
      <c r="J2378" t="str">
        <f t="shared" si="56"/>
        <v/>
      </c>
      <c r="K2378" t="str">
        <f t="shared" si="55"/>
        <v/>
      </c>
      <c r="M2378" t="str">
        <f t="shared" si="57"/>
        <v/>
      </c>
      <c r="N2378">
        <f>VLOOKUP(A2378,Tbills!$B$4:$C$10000,2,1)</f>
        <v>2.3000004395604456</v>
      </c>
    </row>
    <row r="2379" spans="1:14">
      <c r="A2379" s="1">
        <v>43622</v>
      </c>
      <c r="B2379">
        <f>IFERROR(VLOOKUP($A2379,'BTC-Web'!$A$2:$H$10000,2,0),"")</f>
        <v>7819.6333009999998</v>
      </c>
      <c r="C2379">
        <f>VLOOKUP(A2379,H_SPBTFDUE!$B$2:$C$5828,2,0)</f>
        <v>52.62</v>
      </c>
      <c r="D2379" s="2">
        <f>D2378*(1-D$1+IF(AND(WEEKDAY($A2379)&lt;&gt;1,WEEKDAY($A2379)&lt;&gt;7),-VLOOKUP($A2379,ETF_OP_Fee!$G$5:$H$14,2,1),0))^($A2379-$A2378)*(1+2*(C2379/C2378-1))+IFERROR(VLOOKUP(A2379,BITXeom!$C$9:$D$100,2,0),0)</f>
        <v>15.798340485372655</v>
      </c>
      <c r="F2379" s="2">
        <f>F2378*(1-F$1+IF(AND(WEEKDAY($A2379)&lt;&gt;1,WEEKDAY($A2379)&lt;&gt;7),-VLOOKUP($A2379,ETF_OP_Fee!$I$5:$J$14,2,1),0))^($A2379-$A2378)*(1+1*(B2379/B2378-1))</f>
        <v>5.1999115280940833</v>
      </c>
      <c r="G2379" s="9" t="str">
        <f>IFERROR(VLOOKUP(A2379,'BITO-IV'!$A$1:$J$10000,4,0),"")</f>
        <v/>
      </c>
      <c r="J2379" t="str">
        <f t="shared" si="56"/>
        <v/>
      </c>
      <c r="K2379" t="str">
        <f t="shared" si="55"/>
        <v/>
      </c>
      <c r="M2379" t="str">
        <f t="shared" si="57"/>
        <v/>
      </c>
      <c r="N2379">
        <f>VLOOKUP(A2379,Tbills!$B$4:$C$10000,2,1)</f>
        <v>2.2399991208791059</v>
      </c>
    </row>
    <row r="2380" spans="1:14">
      <c r="A2380" s="1">
        <v>43623</v>
      </c>
      <c r="B2380">
        <f>IFERROR(VLOOKUP($A2380,'BTC-Web'!$A$2:$H$10000,2,0),"")</f>
        <v>7826.9013670000004</v>
      </c>
      <c r="C2380">
        <f>VLOOKUP(A2380,H_SPBTFDUE!$B$2:$C$5828,2,0)</f>
        <v>55.37</v>
      </c>
      <c r="D2380" s="2">
        <f>D2379*(1-D$1+IF(AND(WEEKDAY($A2380)&lt;&gt;1,WEEKDAY($A2380)&lt;&gt;7),-VLOOKUP($A2380,ETF_OP_Fee!$G$5:$H$14,2,1),0))^($A2380-$A2379)*(1+2*(C2380/C2379-1))+IFERROR(VLOOKUP(A2380,BITXeom!$C$9:$D$100,2,0),0)</f>
        <v>17.447550736384233</v>
      </c>
      <c r="F2380" s="2">
        <f>F2379*(1-F$1+IF(AND(WEEKDAY($A2380)&lt;&gt;1,WEEKDAY($A2380)&lt;&gt;7),-VLOOKUP($A2380,ETF_OP_Fee!$I$5:$J$14,2,1),0))^($A2380-$A2379)*(1+1*(B2380/B2379-1))</f>
        <v>5.2046091916109116</v>
      </c>
      <c r="G2380" s="9" t="str">
        <f>IFERROR(VLOOKUP(A2380,'BITO-IV'!$A$1:$J$10000,4,0),"")</f>
        <v/>
      </c>
      <c r="J2380" t="str">
        <f t="shared" si="56"/>
        <v/>
      </c>
      <c r="K2380" t="str">
        <f t="shared" si="55"/>
        <v/>
      </c>
      <c r="M2380" t="str">
        <f t="shared" si="57"/>
        <v/>
      </c>
      <c r="N2380">
        <f>VLOOKUP(A2380,Tbills!$B$4:$C$10000,2,1)</f>
        <v>2.2399991208791059</v>
      </c>
    </row>
    <row r="2381" spans="1:14">
      <c r="A2381" s="1">
        <v>43626</v>
      </c>
      <c r="B2381">
        <f>IFERROR(VLOOKUP($A2381,'BTC-Web'!$A$2:$H$10000,2,0),"")</f>
        <v>7692.2846680000002</v>
      </c>
      <c r="C2381">
        <f>VLOOKUP(A2381,H_SPBTFDUE!$B$2:$C$5828,2,0)</f>
        <v>55.37</v>
      </c>
      <c r="D2381" s="2">
        <f>D2380*(1-D$1+IF(AND(WEEKDAY($A2381)&lt;&gt;1,WEEKDAY($A2381)&lt;&gt;7),-VLOOKUP($A2381,ETF_OP_Fee!$G$5:$H$14,2,1),0))^($A2381-$A2380)*(1+2*(C2381/C2380-1))+IFERROR(VLOOKUP(A2381,BITXeom!$C$9:$D$100,2,0),0)</f>
        <v>17.441313382892009</v>
      </c>
      <c r="F2381" s="2">
        <f>F2380*(1-F$1+IF(AND(WEEKDAY($A2381)&lt;&gt;1,WEEKDAY($A2381)&lt;&gt;7),-VLOOKUP($A2381,ETF_OP_Fee!$I$5:$J$14,2,1),0))^($A2381-$A2380)*(1+1*(B2381/B2380-1))</f>
        <v>5.1146945189528008</v>
      </c>
      <c r="G2381" s="9" t="str">
        <f>IFERROR(VLOOKUP(A2381,'BITO-IV'!$A$1:$J$10000,4,0),"")</f>
        <v/>
      </c>
      <c r="J2381" t="str">
        <f t="shared" si="56"/>
        <v/>
      </c>
      <c r="K2381" t="str">
        <f t="shared" si="55"/>
        <v/>
      </c>
      <c r="M2381" t="str">
        <f t="shared" si="57"/>
        <v/>
      </c>
      <c r="N2381">
        <f>VLOOKUP(A2381,Tbills!$B$4:$C$10000,2,1)</f>
        <v>2.2399991208791059</v>
      </c>
    </row>
    <row r="2382" spans="1:14">
      <c r="A2382" s="1">
        <v>43627</v>
      </c>
      <c r="B2382">
        <f>IFERROR(VLOOKUP($A2382,'BTC-Web'!$A$2:$H$10000,2,0),"")</f>
        <v>8004.2436520000001</v>
      </c>
      <c r="C2382">
        <f>VLOOKUP(A2382,H_SPBTFDUE!$B$2:$C$5828,2,0)</f>
        <v>54.75</v>
      </c>
      <c r="D2382" s="2">
        <f>D2381*(1-D$1+IF(AND(WEEKDAY($A2382)&lt;&gt;1,WEEKDAY($A2382)&lt;&gt;7),-VLOOKUP($A2382,ETF_OP_Fee!$G$5:$H$14,2,1),0))^($A2382-$A2381)*(1+2*(C2382/C2381-1))+IFERROR(VLOOKUP(A2382,BITXeom!$C$9:$D$100,2,0),0)</f>
        <v>17.048686609931995</v>
      </c>
      <c r="F2382" s="2">
        <f>F2381*(1-F$1+IF(AND(WEEKDAY($A2382)&lt;&gt;1,WEEKDAY($A2382)&lt;&gt;7),-VLOOKUP($A2382,ETF_OP_Fee!$I$5:$J$14,2,1),0))^($A2382-$A2381)*(1+1*(B2382/B2381-1))</f>
        <v>5.3219813566101415</v>
      </c>
      <c r="G2382" s="9" t="str">
        <f>IFERROR(VLOOKUP(A2382,'BITO-IV'!$A$1:$J$10000,4,0),"")</f>
        <v/>
      </c>
      <c r="J2382" t="str">
        <f t="shared" si="56"/>
        <v/>
      </c>
      <c r="K2382" t="str">
        <f t="shared" si="55"/>
        <v/>
      </c>
      <c r="M2382" t="str">
        <f t="shared" si="57"/>
        <v/>
      </c>
      <c r="N2382">
        <f>VLOOKUP(A2382,Tbills!$B$4:$C$10000,2,1)</f>
        <v>2.2399991208791059</v>
      </c>
    </row>
    <row r="2383" spans="1:14">
      <c r="A2383" s="1">
        <v>43628</v>
      </c>
      <c r="B2383">
        <f>IFERROR(VLOOKUP($A2383,'BTC-Web'!$A$2:$H$10000,2,0),"")</f>
        <v>7925.4340819999998</v>
      </c>
      <c r="C2383">
        <f>VLOOKUP(A2383,H_SPBTFDUE!$B$2:$C$5828,2,0)</f>
        <v>56.67</v>
      </c>
      <c r="D2383" s="2">
        <f>D2382*(1-D$1+IF(AND(WEEKDAY($A2383)&lt;&gt;1,WEEKDAY($A2383)&lt;&gt;7),-VLOOKUP($A2383,ETF_OP_Fee!$G$5:$H$14,2,1),0))^($A2383-$A2382)*(1+2*(C2383/C2382-1))+IFERROR(VLOOKUP(A2383,BITXeom!$C$9:$D$100,2,0),0)</f>
        <v>18.242255772958057</v>
      </c>
      <c r="F2383" s="2">
        <f>F2382*(1-F$1+IF(AND(WEEKDAY($A2383)&lt;&gt;1,WEEKDAY($A2383)&lt;&gt;7),-VLOOKUP($A2383,ETF_OP_Fee!$I$5:$J$14,2,1),0))^($A2383-$A2382)*(1+1*(B2383/B2382-1))</f>
        <v>5.2694441163088808</v>
      </c>
      <c r="G2383" s="9" t="str">
        <f>IFERROR(VLOOKUP(A2383,'BITO-IV'!$A$1:$J$10000,4,0),"")</f>
        <v/>
      </c>
      <c r="J2383" t="str">
        <f t="shared" si="56"/>
        <v/>
      </c>
      <c r="K2383" t="str">
        <f t="shared" si="55"/>
        <v/>
      </c>
      <c r="M2383" t="str">
        <f t="shared" si="57"/>
        <v/>
      </c>
      <c r="N2383">
        <f>VLOOKUP(A2383,Tbills!$B$4:$C$10000,2,1)</f>
        <v>2.2399991208791059</v>
      </c>
    </row>
    <row r="2384" spans="1:14">
      <c r="A2384" s="1">
        <v>43629</v>
      </c>
      <c r="B2384">
        <f>IFERROR(VLOOKUP($A2384,'BTC-Web'!$A$2:$H$10000,2,0),"")</f>
        <v>8145.5454099999997</v>
      </c>
      <c r="C2384">
        <f>VLOOKUP(A2384,H_SPBTFDUE!$B$2:$C$5828,2,0)</f>
        <v>57.27</v>
      </c>
      <c r="D2384" s="2">
        <f>D2383*(1-D$1+IF(AND(WEEKDAY($A2384)&lt;&gt;1,WEEKDAY($A2384)&lt;&gt;7),-VLOOKUP($A2384,ETF_OP_Fee!$G$5:$H$14,2,1),0))^($A2384-$A2383)*(1+2*(C2384/C2383-1))+IFERROR(VLOOKUP(A2384,BITXeom!$C$9:$D$100,2,0),0)</f>
        <v>18.626319529587857</v>
      </c>
      <c r="F2384" s="2">
        <f>F2383*(1-F$1+IF(AND(WEEKDAY($A2384)&lt;&gt;1,WEEKDAY($A2384)&lt;&gt;7),-VLOOKUP($A2384,ETF_OP_Fee!$I$5:$J$14,2,1),0))^($A2384-$A2383)*(1+1*(B2384/B2383-1))</f>
        <v>5.4156502634309334</v>
      </c>
      <c r="G2384" s="9" t="str">
        <f>IFERROR(VLOOKUP(A2384,'BITO-IV'!$A$1:$J$10000,4,0),"")</f>
        <v/>
      </c>
      <c r="J2384" t="str">
        <f t="shared" si="56"/>
        <v/>
      </c>
      <c r="K2384" t="str">
        <f t="shared" si="55"/>
        <v/>
      </c>
      <c r="M2384" t="str">
        <f t="shared" si="57"/>
        <v/>
      </c>
      <c r="N2384">
        <f>VLOOKUP(A2384,Tbills!$B$4:$C$10000,2,1)</f>
        <v>2.1700008791208969</v>
      </c>
    </row>
    <row r="2385" spans="1:14">
      <c r="A2385" s="1">
        <v>43630</v>
      </c>
      <c r="B2385">
        <f>IFERROR(VLOOKUP($A2385,'BTC-Web'!$A$2:$H$10000,2,0),"")</f>
        <v>8230.8984380000002</v>
      </c>
      <c r="C2385">
        <f>VLOOKUP(A2385,H_SPBTFDUE!$B$2:$C$5828,2,0)</f>
        <v>58.38</v>
      </c>
      <c r="D2385" s="2">
        <f>D2384*(1-D$1+IF(AND(WEEKDAY($A2385)&lt;&gt;1,WEEKDAY($A2385)&lt;&gt;7),-VLOOKUP($A2385,ETF_OP_Fee!$G$5:$H$14,2,1),0))^($A2385-$A2384)*(1+2*(C2385/C2384-1))+IFERROR(VLOOKUP(A2385,BITXeom!$C$9:$D$100,2,0),0)</f>
        <v>19.346039636734805</v>
      </c>
      <c r="F2385" s="2">
        <f>F2384*(1-F$1+IF(AND(WEEKDAY($A2385)&lt;&gt;1,WEEKDAY($A2385)&lt;&gt;7),-VLOOKUP($A2385,ETF_OP_Fee!$I$5:$J$14,2,1),0))^($A2385-$A2384)*(1+1*(B2385/B2384-1))</f>
        <v>5.4722556761766494</v>
      </c>
      <c r="G2385" s="9" t="str">
        <f>IFERROR(VLOOKUP(A2385,'BITO-IV'!$A$1:$J$10000,4,0),"")</f>
        <v/>
      </c>
      <c r="J2385" t="str">
        <f t="shared" si="56"/>
        <v/>
      </c>
      <c r="K2385" t="str">
        <f t="shared" si="55"/>
        <v/>
      </c>
      <c r="M2385" t="str">
        <f t="shared" si="57"/>
        <v/>
      </c>
      <c r="N2385">
        <f>VLOOKUP(A2385,Tbills!$B$4:$C$10000,2,1)</f>
        <v>2.1700008791208969</v>
      </c>
    </row>
    <row r="2386" spans="1:14">
      <c r="A2386" s="1">
        <v>43633</v>
      </c>
      <c r="B2386">
        <f>IFERROR(VLOOKUP($A2386,'BTC-Web'!$A$2:$H$10000,2,0),"")</f>
        <v>8988.9238280000009</v>
      </c>
      <c r="C2386">
        <f>VLOOKUP(A2386,H_SPBTFDUE!$B$2:$C$5828,2,0)</f>
        <v>64.83</v>
      </c>
      <c r="D2386" s="2">
        <f>D2385*(1-D$1+IF(AND(WEEKDAY($A2386)&lt;&gt;1,WEEKDAY($A2386)&lt;&gt;7),-VLOOKUP($A2386,ETF_OP_Fee!$G$5:$H$14,2,1),0))^($A2386-$A2385)*(1+2*(C2386/C2385-1))+IFERROR(VLOOKUP(A2386,BITXeom!$C$9:$D$100,2,0),0)</f>
        <v>23.612414002190089</v>
      </c>
      <c r="F2386" s="2">
        <f>F2385*(1-F$1+IF(AND(WEEKDAY($A2386)&lt;&gt;1,WEEKDAY($A2386)&lt;&gt;7),-VLOOKUP($A2386,ETF_OP_Fee!$I$5:$J$14,2,1),0))^($A2386-$A2385)*(1+1*(B2386/B2385-1))</f>
        <v>5.9757569689616634</v>
      </c>
      <c r="G2386" s="9" t="str">
        <f>IFERROR(VLOOKUP(A2386,'BITO-IV'!$A$1:$J$10000,4,0),"")</f>
        <v/>
      </c>
      <c r="J2386" t="str">
        <f t="shared" si="56"/>
        <v/>
      </c>
      <c r="K2386" t="str">
        <f t="shared" si="55"/>
        <v/>
      </c>
      <c r="M2386" t="str">
        <f t="shared" si="57"/>
        <v/>
      </c>
      <c r="N2386">
        <f>VLOOKUP(A2386,Tbills!$B$4:$C$10000,2,1)</f>
        <v>2.1700008791208969</v>
      </c>
    </row>
    <row r="2387" spans="1:14">
      <c r="A2387" s="1">
        <v>43634</v>
      </c>
      <c r="B2387">
        <f>IFERROR(VLOOKUP($A2387,'BTC-Web'!$A$2:$H$10000,2,0),"")</f>
        <v>9335.4667969999991</v>
      </c>
      <c r="C2387">
        <f>VLOOKUP(A2387,H_SPBTFDUE!$B$2:$C$5828,2,0)</f>
        <v>63.07</v>
      </c>
      <c r="D2387" s="2">
        <f>D2386*(1-D$1+IF(AND(WEEKDAY($A2387)&lt;&gt;1,WEEKDAY($A2387)&lt;&gt;7),-VLOOKUP($A2387,ETF_OP_Fee!$G$5:$H$14,2,1),0))^($A2387-$A2386)*(1+2*(C2387/C2386-1))+IFERROR(VLOOKUP(A2387,BITXeom!$C$9:$D$100,2,0),0)</f>
        <v>22.327696607952625</v>
      </c>
      <c r="F2387" s="2">
        <f>F2386*(1-F$1+IF(AND(WEEKDAY($A2387)&lt;&gt;1,WEEKDAY($A2387)&lt;&gt;7),-VLOOKUP($A2387,ETF_OP_Fee!$I$5:$J$14,2,1),0))^($A2387-$A2386)*(1+1*(B2387/B2386-1))</f>
        <v>6.2059741367502639</v>
      </c>
      <c r="G2387" s="9" t="str">
        <f>IFERROR(VLOOKUP(A2387,'BITO-IV'!$A$1:$J$10000,4,0),"")</f>
        <v/>
      </c>
      <c r="J2387" t="str">
        <f t="shared" si="56"/>
        <v/>
      </c>
      <c r="K2387" t="str">
        <f t="shared" si="55"/>
        <v/>
      </c>
      <c r="M2387" t="str">
        <f t="shared" si="57"/>
        <v/>
      </c>
      <c r="N2387">
        <f>VLOOKUP(A2387,Tbills!$B$4:$C$10000,2,1)</f>
        <v>2.1700008791208969</v>
      </c>
    </row>
    <row r="2388" spans="1:14">
      <c r="A2388" s="1">
        <v>43635</v>
      </c>
      <c r="B2388">
        <f>IFERROR(VLOOKUP($A2388,'BTC-Web'!$A$2:$H$10000,2,0),"")</f>
        <v>9078.7275389999995</v>
      </c>
      <c r="C2388">
        <f>VLOOKUP(A2388,H_SPBTFDUE!$B$2:$C$5828,2,0)</f>
        <v>63.73</v>
      </c>
      <c r="D2388" s="2">
        <f>D2387*(1-D$1+IF(AND(WEEKDAY($A2388)&lt;&gt;1,WEEKDAY($A2388)&lt;&gt;7),-VLOOKUP($A2388,ETF_OP_Fee!$G$5:$H$14,2,1),0))^($A2388-$A2387)*(1+2*(C2388/C2387-1))+IFERROR(VLOOKUP(A2388,BITXeom!$C$9:$D$100,2,0),0)</f>
        <v>22.792279127874266</v>
      </c>
      <c r="F2388" s="2">
        <f>F2387*(1-F$1+IF(AND(WEEKDAY($A2388)&lt;&gt;1,WEEKDAY($A2388)&lt;&gt;7),-VLOOKUP($A2388,ETF_OP_Fee!$I$5:$J$14,2,1),0))^($A2388-$A2387)*(1+1*(B2388/B2387-1))</f>
        <v>6.035143510451987</v>
      </c>
      <c r="G2388" s="9" t="str">
        <f>IFERROR(VLOOKUP(A2388,'BITO-IV'!$A$1:$J$10000,4,0),"")</f>
        <v/>
      </c>
      <c r="J2388" t="str">
        <f t="shared" si="56"/>
        <v/>
      </c>
      <c r="K2388" t="str">
        <f t="shared" si="55"/>
        <v/>
      </c>
      <c r="M2388" t="str">
        <f t="shared" si="57"/>
        <v/>
      </c>
      <c r="N2388">
        <f>VLOOKUP(A2388,Tbills!$B$4:$C$10000,2,1)</f>
        <v>2.1700008791208969</v>
      </c>
    </row>
    <row r="2389" spans="1:14">
      <c r="A2389" s="1">
        <v>43636</v>
      </c>
      <c r="B2389">
        <f>IFERROR(VLOOKUP($A2389,'BTC-Web'!$A$2:$H$10000,2,0),"")</f>
        <v>9273.0605469999991</v>
      </c>
      <c r="C2389">
        <f>VLOOKUP(A2389,H_SPBTFDUE!$B$2:$C$5828,2,0)</f>
        <v>66.72</v>
      </c>
      <c r="D2389" s="2">
        <f>D2388*(1-D$1+IF(AND(WEEKDAY($A2389)&lt;&gt;1,WEEKDAY($A2389)&lt;&gt;7),-VLOOKUP($A2389,ETF_OP_Fee!$G$5:$H$14,2,1),0))^($A2389-$A2388)*(1+2*(C2389/C2388-1))+IFERROR(VLOOKUP(A2389,BITXeom!$C$9:$D$100,2,0),0)</f>
        <v>24.92798402533629</v>
      </c>
      <c r="F2389" s="2">
        <f>F2388*(1-F$1+IF(AND(WEEKDAY($A2389)&lt;&gt;1,WEEKDAY($A2389)&lt;&gt;7),-VLOOKUP($A2389,ETF_OP_Fee!$I$5:$J$14,2,1),0))^($A2389-$A2388)*(1+1*(B2389/B2388-1))</f>
        <v>6.1641672071394353</v>
      </c>
      <c r="G2389" s="9" t="str">
        <f>IFERROR(VLOOKUP(A2389,'BITO-IV'!$A$1:$J$10000,4,0),"")</f>
        <v/>
      </c>
      <c r="J2389" t="str">
        <f t="shared" si="56"/>
        <v/>
      </c>
      <c r="K2389" t="str">
        <f t="shared" si="55"/>
        <v/>
      </c>
      <c r="M2389" t="str">
        <f t="shared" si="57"/>
        <v/>
      </c>
      <c r="N2389">
        <f>VLOOKUP(A2389,Tbills!$B$4:$C$10000,2,1)</f>
        <v>2.085001318681297</v>
      </c>
    </row>
    <row r="2390" spans="1:14">
      <c r="A2390" s="1">
        <v>43637</v>
      </c>
      <c r="B2390">
        <f>IFERROR(VLOOKUP($A2390,'BTC-Web'!$A$2:$H$10000,2,0),"")</f>
        <v>9525.0742190000001</v>
      </c>
      <c r="C2390">
        <f>VLOOKUP(A2390,H_SPBTFDUE!$B$2:$C$5828,2,0)</f>
        <v>69.260000000000005</v>
      </c>
      <c r="D2390" s="2">
        <f>D2389*(1-D$1+IF(AND(WEEKDAY($A2390)&lt;&gt;1,WEEKDAY($A2390)&lt;&gt;7),-VLOOKUP($A2390,ETF_OP_Fee!$G$5:$H$14,2,1),0))^($A2390-$A2389)*(1+2*(C2390/C2389-1))+IFERROR(VLOOKUP(A2390,BITXeom!$C$9:$D$100,2,0),0)</f>
        <v>26.822780944264395</v>
      </c>
      <c r="F2390" s="2">
        <f>F2389*(1-F$1+IF(AND(WEEKDAY($A2390)&lt;&gt;1,WEEKDAY($A2390)&lt;&gt;7),-VLOOKUP($A2390,ETF_OP_Fee!$I$5:$J$14,2,1),0))^($A2390-$A2389)*(1+1*(B2390/B2389-1))</f>
        <v>6.3315257861454368</v>
      </c>
      <c r="G2390" s="9" t="str">
        <f>IFERROR(VLOOKUP(A2390,'BITO-IV'!$A$1:$J$10000,4,0),"")</f>
        <v/>
      </c>
      <c r="J2390" t="str">
        <f t="shared" si="56"/>
        <v/>
      </c>
      <c r="K2390" t="str">
        <f t="shared" si="55"/>
        <v/>
      </c>
      <c r="M2390" t="str">
        <f t="shared" si="57"/>
        <v/>
      </c>
      <c r="N2390">
        <f>VLOOKUP(A2390,Tbills!$B$4:$C$10000,2,1)</f>
        <v>2.085001318681297</v>
      </c>
    </row>
    <row r="2391" spans="1:14">
      <c r="A2391" s="1">
        <v>43640</v>
      </c>
      <c r="B2391">
        <f>IFERROR(VLOOKUP($A2391,'BTC-Web'!$A$2:$H$10000,2,0),"")</f>
        <v>10853.744140999999</v>
      </c>
      <c r="C2391">
        <f>VLOOKUP(A2391,H_SPBTFDUE!$B$2:$C$5828,2,0)</f>
        <v>76.56</v>
      </c>
      <c r="D2391" s="2">
        <f>D2390*(1-D$1+IF(AND(WEEKDAY($A2391)&lt;&gt;1,WEEKDAY($A2391)&lt;&gt;7),-VLOOKUP($A2391,ETF_OP_Fee!$G$5:$H$14,2,1),0))^($A2391-$A2390)*(1+2*(C2391/C2390-1))+IFERROR(VLOOKUP(A2391,BITXeom!$C$9:$D$100,2,0),0)</f>
        <v>32.465409805999521</v>
      </c>
      <c r="F2391" s="2">
        <f>F2390*(1-F$1+IF(AND(WEEKDAY($A2391)&lt;&gt;1,WEEKDAY($A2391)&lt;&gt;7),-VLOOKUP($A2391,ETF_OP_Fee!$I$5:$J$14,2,1),0))^($A2391-$A2390)*(1+1*(B2391/B2390-1))</f>
        <v>7.2141585038700775</v>
      </c>
      <c r="G2391" s="9" t="str">
        <f>IFERROR(VLOOKUP(A2391,'BITO-IV'!$A$1:$J$10000,4,0),"")</f>
        <v/>
      </c>
      <c r="J2391" t="str">
        <f t="shared" si="56"/>
        <v/>
      </c>
      <c r="K2391" t="str">
        <f t="shared" si="55"/>
        <v/>
      </c>
      <c r="M2391" t="str">
        <f t="shared" si="57"/>
        <v/>
      </c>
      <c r="N2391">
        <f>VLOOKUP(A2391,Tbills!$B$4:$C$10000,2,1)</f>
        <v>2.085001318681297</v>
      </c>
    </row>
    <row r="2392" spans="1:14">
      <c r="A2392" s="1">
        <v>43641</v>
      </c>
      <c r="B2392">
        <f>IFERROR(VLOOKUP($A2392,'BTC-Web'!$A$2:$H$10000,2,0),"")</f>
        <v>11007.202148</v>
      </c>
      <c r="C2392">
        <f>VLOOKUP(A2392,H_SPBTFDUE!$B$2:$C$5828,2,0)</f>
        <v>80.09</v>
      </c>
      <c r="D2392" s="2">
        <f>D2391*(1-D$1+IF(AND(WEEKDAY($A2392)&lt;&gt;1,WEEKDAY($A2392)&lt;&gt;7),-VLOOKUP($A2392,ETF_OP_Fee!$G$5:$H$14,2,1),0))^($A2392-$A2391)*(1+2*(C2392/C2391-1))+IFERROR(VLOOKUP(A2392,BITXeom!$C$9:$D$100,2,0),0)</f>
        <v>35.454989921331148</v>
      </c>
      <c r="F2392" s="2">
        <f>F2391*(1-F$1+IF(AND(WEEKDAY($A2392)&lt;&gt;1,WEEKDAY($A2392)&lt;&gt;7),-VLOOKUP($A2392,ETF_OP_Fee!$I$5:$J$14,2,1),0))^($A2392-$A2391)*(1+1*(B2392/B2391-1))</f>
        <v>7.3159670222994855</v>
      </c>
      <c r="G2392" s="9" t="str">
        <f>IFERROR(VLOOKUP(A2392,'BITO-IV'!$A$1:$J$10000,4,0),"")</f>
        <v/>
      </c>
      <c r="J2392" t="str">
        <f t="shared" si="56"/>
        <v/>
      </c>
      <c r="K2392" t="str">
        <f t="shared" si="55"/>
        <v/>
      </c>
      <c r="M2392" t="str">
        <f t="shared" si="57"/>
        <v/>
      </c>
      <c r="N2392">
        <f>VLOOKUP(A2392,Tbills!$B$4:$C$10000,2,1)</f>
        <v>2.085001318681297</v>
      </c>
    </row>
    <row r="2393" spans="1:14">
      <c r="A2393" s="1">
        <v>43642</v>
      </c>
      <c r="B2393">
        <f>IFERROR(VLOOKUP($A2393,'BTC-Web'!$A$2:$H$10000,2,0),"")</f>
        <v>11778.581055000001</v>
      </c>
      <c r="C2393">
        <f>VLOOKUP(A2393,H_SPBTFDUE!$B$2:$C$5828,2,0)</f>
        <v>97.39</v>
      </c>
      <c r="D2393" s="2">
        <f>D2392*(1-D$1+IF(AND(WEEKDAY($A2393)&lt;&gt;1,WEEKDAY($A2393)&lt;&gt;7),-VLOOKUP($A2393,ETF_OP_Fee!$G$5:$H$14,2,1),0))^($A2393-$A2392)*(1+2*(C2393/C2392-1))+IFERROR(VLOOKUP(A2393,BITXeom!$C$9:$D$100,2,0),0)</f>
        <v>50.765990464895964</v>
      </c>
      <c r="F2393" s="2">
        <f>F2392*(1-F$1+IF(AND(WEEKDAY($A2393)&lt;&gt;1,WEEKDAY($A2393)&lt;&gt;7),-VLOOKUP($A2393,ETF_OP_Fee!$I$5:$J$14,2,1),0))^($A2393-$A2392)*(1+1*(B2393/B2392-1))</f>
        <v>7.8284623634512673</v>
      </c>
      <c r="G2393" s="9" t="str">
        <f>IFERROR(VLOOKUP(A2393,'BITO-IV'!$A$1:$J$10000,4,0),"")</f>
        <v/>
      </c>
      <c r="J2393" t="str">
        <f t="shared" si="56"/>
        <v/>
      </c>
      <c r="K2393" t="str">
        <f t="shared" si="55"/>
        <v/>
      </c>
      <c r="M2393" t="str">
        <f t="shared" si="57"/>
        <v/>
      </c>
      <c r="N2393">
        <f>VLOOKUP(A2393,Tbills!$B$4:$C$10000,2,1)</f>
        <v>2.085001318681297</v>
      </c>
    </row>
    <row r="2394" spans="1:14">
      <c r="A2394" s="1">
        <v>43643</v>
      </c>
      <c r="B2394">
        <f>IFERROR(VLOOKUP($A2394,'BTC-Web'!$A$2:$H$10000,2,0),"")</f>
        <v>13017.125</v>
      </c>
      <c r="C2394">
        <f>VLOOKUP(A2394,H_SPBTFDUE!$B$2:$C$5828,2,0)</f>
        <v>76.39</v>
      </c>
      <c r="D2394" s="2">
        <f>D2393*(1-D$1+IF(AND(WEEKDAY($A2394)&lt;&gt;1,WEEKDAY($A2394)&lt;&gt;7),-VLOOKUP($A2394,ETF_OP_Fee!$G$5:$H$14,2,1),0))^($A2394-$A2393)*(1+2*(C2394/C2393-1))+IFERROR(VLOOKUP(A2394,BITXeom!$C$9:$D$100,2,0),0)</f>
        <v>28.869422852849763</v>
      </c>
      <c r="F2394" s="2">
        <f>F2393*(1-F$1+IF(AND(WEEKDAY($A2394)&lt;&gt;1,WEEKDAY($A2394)&lt;&gt;7),-VLOOKUP($A2394,ETF_OP_Fee!$I$5:$J$14,2,1),0))^($A2394-$A2393)*(1+1*(B2394/B2393-1))</f>
        <v>8.6514173794974525</v>
      </c>
      <c r="G2394" s="9" t="str">
        <f>IFERROR(VLOOKUP(A2394,'BITO-IV'!$A$1:$J$10000,4,0),"")</f>
        <v/>
      </c>
      <c r="J2394" t="str">
        <f t="shared" si="56"/>
        <v/>
      </c>
      <c r="K2394" t="str">
        <f t="shared" si="55"/>
        <v/>
      </c>
      <c r="M2394" t="str">
        <f t="shared" si="57"/>
        <v/>
      </c>
      <c r="N2394">
        <f>VLOOKUP(A2394,Tbills!$B$4:$C$10000,2,1)</f>
        <v>2.1214285714285532</v>
      </c>
    </row>
    <row r="2395" spans="1:14">
      <c r="A2395" s="1">
        <v>43644</v>
      </c>
      <c r="B2395">
        <f>IFERROR(VLOOKUP($A2395,'BTC-Web'!$A$2:$H$10000,2,0),"")</f>
        <v>11162.167969</v>
      </c>
      <c r="C2395">
        <f>VLOOKUP(A2395,H_SPBTFDUE!$B$2:$C$5828,2,0)</f>
        <v>86.67</v>
      </c>
      <c r="D2395" s="2">
        <f>D2394*(1-D$1+IF(AND(WEEKDAY($A2395)&lt;&gt;1,WEEKDAY($A2395)&lt;&gt;7),-VLOOKUP($A2395,ETF_OP_Fee!$G$5:$H$14,2,1),0))^($A2395-$A2394)*(1+2*(C2395/C2394-1))+IFERROR(VLOOKUP(A2395,BITXeom!$C$9:$D$100,2,0),0)</f>
        <v>36.635122125622431</v>
      </c>
      <c r="F2395" s="2">
        <f>F2394*(1-F$1+IF(AND(WEEKDAY($A2395)&lt;&gt;1,WEEKDAY($A2395)&lt;&gt;7),-VLOOKUP($A2395,ETF_OP_Fee!$I$5:$J$14,2,1),0))^($A2395-$A2394)*(1+1*(B2395/B2394-1))</f>
        <v>7.4183862051903988</v>
      </c>
      <c r="G2395" s="9" t="str">
        <f>IFERROR(VLOOKUP(A2395,'BITO-IV'!$A$1:$J$10000,4,0),"")</f>
        <v/>
      </c>
      <c r="J2395" t="str">
        <f t="shared" si="56"/>
        <v/>
      </c>
      <c r="K2395" t="str">
        <f t="shared" si="55"/>
        <v/>
      </c>
      <c r="M2395" t="str">
        <f t="shared" si="57"/>
        <v/>
      </c>
      <c r="N2395">
        <f>VLOOKUP(A2395,Tbills!$B$4:$C$10000,2,1)</f>
        <v>2.1214285714285532</v>
      </c>
    </row>
    <row r="2396" spans="1:14">
      <c r="A2396" s="1">
        <v>43647</v>
      </c>
      <c r="B2396">
        <f>IFERROR(VLOOKUP($A2396,'BTC-Web'!$A$2:$H$10000,2,0),"")</f>
        <v>10796.930664</v>
      </c>
      <c r="C2396">
        <f>VLOOKUP(A2396,H_SPBTFDUE!$B$2:$C$5828,2,0)</f>
        <v>71.47</v>
      </c>
      <c r="D2396" s="2">
        <f>D2395*(1-D$1+IF(AND(WEEKDAY($A2396)&lt;&gt;1,WEEKDAY($A2396)&lt;&gt;7),-VLOOKUP($A2396,ETF_OP_Fee!$G$5:$H$14,2,1),0))^($A2396-$A2395)*(1+2*(C2396/C2395-1))+IFERROR(VLOOKUP(A2396,BITXeom!$C$9:$D$100,2,0),0)</f>
        <v>23.776639758815328</v>
      </c>
      <c r="F2396" s="2">
        <f>F2395*(1-F$1+IF(AND(WEEKDAY($A2396)&lt;&gt;1,WEEKDAY($A2396)&lt;&gt;7),-VLOOKUP($A2396,ETF_OP_Fee!$I$5:$J$14,2,1),0))^($A2396-$A2395)*(1+1*(B2396/B2395-1))</f>
        <v>7.1750889097606017</v>
      </c>
      <c r="G2396" s="9" t="str">
        <f>IFERROR(VLOOKUP(A2396,'BITO-IV'!$A$1:$J$10000,4,0),"")</f>
        <v/>
      </c>
      <c r="J2396" t="str">
        <f t="shared" si="56"/>
        <v/>
      </c>
      <c r="K2396" t="str">
        <f t="shared" si="55"/>
        <v/>
      </c>
      <c r="M2396" t="str">
        <f t="shared" si="57"/>
        <v/>
      </c>
      <c r="N2396">
        <f>VLOOKUP(A2396,Tbills!$B$4:$C$10000,2,1)</f>
        <v>2.1214285714285532</v>
      </c>
    </row>
    <row r="2397" spans="1:14">
      <c r="A2397" s="1">
        <v>43648</v>
      </c>
      <c r="B2397">
        <f>IFERROR(VLOOKUP($A2397,'BTC-Web'!$A$2:$H$10000,2,0),"")</f>
        <v>10588.683594</v>
      </c>
      <c r="C2397">
        <f>VLOOKUP(A2397,H_SPBTFDUE!$B$2:$C$5828,2,0)</f>
        <v>75.69</v>
      </c>
      <c r="D2397" s="2">
        <f>D2396*(1-D$1+IF(AND(WEEKDAY($A2397)&lt;&gt;1,WEEKDAY($A2397)&lt;&gt;7),-VLOOKUP($A2397,ETF_OP_Fee!$G$5:$H$14,2,1),0))^($A2397-$A2396)*(1+2*(C2397/C2396-1))+IFERROR(VLOOKUP(A2397,BITXeom!$C$9:$D$100,2,0),0)</f>
        <v>26.58129069273301</v>
      </c>
      <c r="F2397" s="2">
        <f>F2396*(1-F$1+IF(AND(WEEKDAY($A2397)&lt;&gt;1,WEEKDAY($A2397)&lt;&gt;7),-VLOOKUP($A2397,ETF_OP_Fee!$I$5:$J$14,2,1),0))^($A2397-$A2396)*(1+1*(B2397/B2396-1))</f>
        <v>7.0365153916090488</v>
      </c>
      <c r="G2397" s="9" t="str">
        <f>IFERROR(VLOOKUP(A2397,'BITO-IV'!$A$1:$J$10000,4,0),"")</f>
        <v/>
      </c>
      <c r="J2397" t="str">
        <f t="shared" si="56"/>
        <v/>
      </c>
      <c r="K2397" t="str">
        <f t="shared" si="55"/>
        <v/>
      </c>
      <c r="M2397" t="str">
        <f t="shared" si="57"/>
        <v/>
      </c>
      <c r="N2397">
        <f>VLOOKUP(A2397,Tbills!$B$4:$C$10000,2,1)</f>
        <v>2.1214285714285532</v>
      </c>
    </row>
    <row r="2398" spans="1:14">
      <c r="A2398" s="1">
        <v>43649</v>
      </c>
      <c r="B2398">
        <f>IFERROR(VLOOKUP($A2398,'BTC-Web'!$A$2:$H$10000,2,0),"")</f>
        <v>10818.15625</v>
      </c>
      <c r="C2398">
        <f>VLOOKUP(A2398,H_SPBTFDUE!$B$2:$C$5828,2,0)</f>
        <v>78.33</v>
      </c>
      <c r="D2398" s="2">
        <f>D2397*(1-D$1+IF(AND(WEEKDAY($A2398)&lt;&gt;1,WEEKDAY($A2398)&lt;&gt;7),-VLOOKUP($A2398,ETF_OP_Fee!$G$5:$H$14,2,1),0))^($A2398-$A2397)*(1+2*(C2398/C2397-1))+IFERROR(VLOOKUP(A2398,BITXeom!$C$9:$D$100,2,0),0)</f>
        <v>28.432165437188623</v>
      </c>
      <c r="F2398" s="2">
        <f>F2397*(1-F$1+IF(AND(WEEKDAY($A2398)&lt;&gt;1,WEEKDAY($A2398)&lt;&gt;7),-VLOOKUP($A2398,ETF_OP_Fee!$I$5:$J$14,2,1),0))^($A2398-$A2397)*(1+1*(B2398/B2397-1))</f>
        <v>7.1888201234339393</v>
      </c>
      <c r="G2398" s="9" t="str">
        <f>IFERROR(VLOOKUP(A2398,'BITO-IV'!$A$1:$J$10000,4,0),"")</f>
        <v/>
      </c>
      <c r="J2398" t="str">
        <f t="shared" si="56"/>
        <v/>
      </c>
      <c r="K2398" t="str">
        <f t="shared" si="55"/>
        <v/>
      </c>
      <c r="M2398" t="str">
        <f t="shared" si="57"/>
        <v/>
      </c>
      <c r="N2398">
        <f>VLOOKUP(A2398,Tbills!$B$4:$C$10000,2,1)</f>
        <v>2.1214285714285532</v>
      </c>
    </row>
    <row r="2399" spans="1:14">
      <c r="A2399" s="1">
        <v>43651</v>
      </c>
      <c r="B2399">
        <f>IFERROR(VLOOKUP($A2399,'BTC-Web'!$A$2:$H$10000,2,0),"")</f>
        <v>11203.102539</v>
      </c>
      <c r="C2399">
        <f>VLOOKUP(A2399,H_SPBTFDUE!$B$2:$C$5828,2,0)</f>
        <v>77.77</v>
      </c>
      <c r="D2399" s="2">
        <f>D2398*(1-D$1+IF(AND(WEEKDAY($A2399)&lt;&gt;1,WEEKDAY($A2399)&lt;&gt;7),-VLOOKUP($A2399,ETF_OP_Fee!$G$5:$H$14,2,1),0))^($A2399-$A2398)*(1+2*(C2399/C2398-1))+IFERROR(VLOOKUP(A2399,BITXeom!$C$9:$D$100,2,0),0)</f>
        <v>28.018948982675148</v>
      </c>
      <c r="F2399" s="2">
        <f>F2398*(1-F$1+IF(AND(WEEKDAY($A2399)&lt;&gt;1,WEEKDAY($A2399)&lt;&gt;7),-VLOOKUP($A2399,ETF_OP_Fee!$I$5:$J$14,2,1),0))^($A2399-$A2398)*(1+1*(B2399/B2398-1))</f>
        <v>7.4442349351532924</v>
      </c>
      <c r="G2399" s="9" t="str">
        <f>IFERROR(VLOOKUP(A2399,'BITO-IV'!$A$1:$J$10000,4,0),"")</f>
        <v/>
      </c>
      <c r="J2399" t="str">
        <f t="shared" si="56"/>
        <v/>
      </c>
      <c r="K2399" t="str">
        <f t="shared" si="55"/>
        <v/>
      </c>
      <c r="M2399" t="str">
        <f t="shared" si="57"/>
        <v/>
      </c>
      <c r="N2399">
        <f>VLOOKUP(A2399,Tbills!$B$4:$C$10000,2,1)</f>
        <v>2.1214285714285532</v>
      </c>
    </row>
    <row r="2400" spans="1:14">
      <c r="A2400" s="1">
        <v>43654</v>
      </c>
      <c r="B2400">
        <f>IFERROR(VLOOKUP($A2400,'BTC-Web'!$A$2:$H$10000,2,0),"")</f>
        <v>11446.596680000001</v>
      </c>
      <c r="C2400">
        <f>VLOOKUP(A2400,H_SPBTFDUE!$B$2:$C$5828,2,0)</f>
        <v>85.76</v>
      </c>
      <c r="D2400" s="2">
        <f>D2399*(1-D$1+IF(AND(WEEKDAY($A2400)&lt;&gt;1,WEEKDAY($A2400)&lt;&gt;7),-VLOOKUP($A2400,ETF_OP_Fee!$G$5:$H$14,2,1),0))^($A2400-$A2399)*(1+2*(C2400/C2399-1))+IFERROR(VLOOKUP(A2400,BITXeom!$C$9:$D$100,2,0),0)</f>
        <v>33.764143197940655</v>
      </c>
      <c r="F2400" s="2">
        <f>F2399*(1-F$1+IF(AND(WEEKDAY($A2400)&lt;&gt;1,WEEKDAY($A2400)&lt;&gt;7),-VLOOKUP($A2400,ETF_OP_Fee!$I$5:$J$14,2,1),0))^($A2400-$A2399)*(1+1*(B2400/B2399-1))</f>
        <v>7.6054379844053388</v>
      </c>
      <c r="G2400" s="9" t="str">
        <f>IFERROR(VLOOKUP(A2400,'BITO-IV'!$A$1:$J$10000,4,0),"")</f>
        <v/>
      </c>
      <c r="J2400" t="str">
        <f t="shared" si="56"/>
        <v/>
      </c>
      <c r="K2400" t="str">
        <f t="shared" si="55"/>
        <v/>
      </c>
      <c r="M2400" t="str">
        <f t="shared" si="57"/>
        <v/>
      </c>
      <c r="N2400">
        <f>VLOOKUP(A2400,Tbills!$B$4:$C$10000,2,1)</f>
        <v>2.1214285714285532</v>
      </c>
    </row>
    <row r="2401" spans="1:14">
      <c r="A2401" s="1">
        <v>43655</v>
      </c>
      <c r="B2401">
        <f>IFERROR(VLOOKUP($A2401,'BTC-Web'!$A$2:$H$10000,2,0),"")</f>
        <v>12284.326171999999</v>
      </c>
      <c r="C2401">
        <f>VLOOKUP(A2401,H_SPBTFDUE!$B$2:$C$5828,2,0)</f>
        <v>87.93</v>
      </c>
      <c r="D2401" s="2">
        <f>D2400*(1-D$1+IF(AND(WEEKDAY($A2401)&lt;&gt;1,WEEKDAY($A2401)&lt;&gt;7),-VLOOKUP($A2401,ETF_OP_Fee!$G$5:$H$14,2,1),0))^($A2401-$A2400)*(1+2*(C2401/C2400-1))+IFERROR(VLOOKUP(A2401,BITXeom!$C$9:$D$100,2,0),0)</f>
        <v>35.468595436274299</v>
      </c>
      <c r="F2401" s="2">
        <f>F2400*(1-F$1+IF(AND(WEEKDAY($A2401)&lt;&gt;1,WEEKDAY($A2401)&lt;&gt;7),-VLOOKUP($A2401,ETF_OP_Fee!$I$5:$J$14,2,1),0))^($A2401-$A2400)*(1+1*(B2401/B2400-1))</f>
        <v>8.1618363792990749</v>
      </c>
      <c r="G2401" s="9" t="str">
        <f>IFERROR(VLOOKUP(A2401,'BITO-IV'!$A$1:$J$10000,4,0),"")</f>
        <v/>
      </c>
      <c r="J2401" t="str">
        <f t="shared" si="56"/>
        <v/>
      </c>
      <c r="K2401" t="str">
        <f t="shared" si="55"/>
        <v/>
      </c>
      <c r="M2401" t="str">
        <f t="shared" si="57"/>
        <v/>
      </c>
      <c r="N2401">
        <f>VLOOKUP(A2401,Tbills!$B$4:$C$10000,2,1)</f>
        <v>2.1214285714285532</v>
      </c>
    </row>
    <row r="2402" spans="1:14">
      <c r="A2402" s="1">
        <v>43656</v>
      </c>
      <c r="B2402">
        <f>IFERROR(VLOOKUP($A2402,'BTC-Web'!$A$2:$H$10000,2,0),"")</f>
        <v>12571.537109000001</v>
      </c>
      <c r="C2402">
        <f>VLOOKUP(A2402,H_SPBTFDUE!$B$2:$C$5828,2,0)</f>
        <v>84.51</v>
      </c>
      <c r="D2402" s="2">
        <f>D2401*(1-D$1+IF(AND(WEEKDAY($A2402)&lt;&gt;1,WEEKDAY($A2402)&lt;&gt;7),-VLOOKUP($A2402,ETF_OP_Fee!$G$5:$H$14,2,1),0))^($A2402-$A2401)*(1+2*(C2402/C2401-1))+IFERROR(VLOOKUP(A2402,BITXeom!$C$9:$D$100,2,0),0)</f>
        <v>32.705625270972412</v>
      </c>
      <c r="F2402" s="2">
        <f>F2401*(1-F$1+IF(AND(WEEKDAY($A2402)&lt;&gt;1,WEEKDAY($A2402)&lt;&gt;7),-VLOOKUP($A2402,ETF_OP_Fee!$I$5:$J$14,2,1),0))^($A2402-$A2401)*(1+1*(B2402/B2401-1))</f>
        <v>8.3524449688673261</v>
      </c>
      <c r="G2402" s="9" t="str">
        <f>IFERROR(VLOOKUP(A2402,'BITO-IV'!$A$1:$J$10000,4,0),"")</f>
        <v/>
      </c>
      <c r="J2402" t="str">
        <f t="shared" si="56"/>
        <v/>
      </c>
      <c r="K2402" t="str">
        <f t="shared" si="55"/>
        <v/>
      </c>
      <c r="M2402" t="str">
        <f t="shared" si="57"/>
        <v/>
      </c>
      <c r="N2402">
        <f>VLOOKUP(A2402,Tbills!$B$4:$C$10000,2,1)</f>
        <v>2.1214285714285532</v>
      </c>
    </row>
    <row r="2403" spans="1:14">
      <c r="A2403" s="1">
        <v>43657</v>
      </c>
      <c r="B2403">
        <f>IFERROR(VLOOKUP($A2403,'BTC-Web'!$A$2:$H$10000,2,0),"")</f>
        <v>12139.713867</v>
      </c>
      <c r="C2403">
        <f>VLOOKUP(A2403,H_SPBTFDUE!$B$2:$C$5828,2,0)</f>
        <v>80.650000000000006</v>
      </c>
      <c r="D2403" s="2">
        <f>D2402*(1-D$1+IF(AND(WEEKDAY($A2403)&lt;&gt;1,WEEKDAY($A2403)&lt;&gt;7),-VLOOKUP($A2403,ETF_OP_Fee!$G$5:$H$14,2,1),0))^($A2403-$A2402)*(1+2*(C2403/C2402-1))+IFERROR(VLOOKUP(A2403,BITXeom!$C$9:$D$100,2,0),0)</f>
        <v>29.714420222222273</v>
      </c>
      <c r="F2403" s="2">
        <f>F2402*(1-F$1+IF(AND(WEEKDAY($A2403)&lt;&gt;1,WEEKDAY($A2403)&lt;&gt;7),-VLOOKUP($A2403,ETF_OP_Fee!$I$5:$J$14,2,1),0))^($A2403-$A2402)*(1+1*(B2403/B2402-1))</f>
        <v>8.065334576927123</v>
      </c>
      <c r="G2403" s="9" t="str">
        <f>IFERROR(VLOOKUP(A2403,'BITO-IV'!$A$1:$J$10000,4,0),"")</f>
        <v/>
      </c>
      <c r="J2403" t="str">
        <f t="shared" si="56"/>
        <v/>
      </c>
      <c r="K2403" t="str">
        <f t="shared" si="55"/>
        <v/>
      </c>
      <c r="M2403" t="str">
        <f t="shared" si="57"/>
        <v/>
      </c>
      <c r="N2403">
        <f>VLOOKUP(A2403,Tbills!$B$4:$C$10000,2,1)</f>
        <v>2.2100004395604373</v>
      </c>
    </row>
    <row r="2404" spans="1:14">
      <c r="A2404" s="1">
        <v>43658</v>
      </c>
      <c r="B2404">
        <f>IFERROR(VLOOKUP($A2404,'BTC-Web'!$A$2:$H$10000,2,0),"")</f>
        <v>11354.299805000001</v>
      </c>
      <c r="C2404">
        <f>VLOOKUP(A2404,H_SPBTFDUE!$B$2:$C$5828,2,0)</f>
        <v>80.760000000000005</v>
      </c>
      <c r="D2404" s="2">
        <f>D2403*(1-D$1+IF(AND(WEEKDAY($A2404)&lt;&gt;1,WEEKDAY($A2404)&lt;&gt;7),-VLOOKUP($A2404,ETF_OP_Fee!$G$5:$H$14,2,1),0))^($A2404-$A2403)*(1+2*(C2404/C2403-1))+IFERROR(VLOOKUP(A2404,BITXeom!$C$9:$D$100,2,0),0)</f>
        <v>29.791925329500902</v>
      </c>
      <c r="F2404" s="2">
        <f>F2403*(1-F$1+IF(AND(WEEKDAY($A2404)&lt;&gt;1,WEEKDAY($A2404)&lt;&gt;7),-VLOOKUP($A2404,ETF_OP_Fee!$I$5:$J$14,2,1),0))^($A2404-$A2403)*(1+1*(B2404/B2403-1))</f>
        <v>7.5433279833850388</v>
      </c>
      <c r="G2404" s="9" t="str">
        <f>IFERROR(VLOOKUP(A2404,'BITO-IV'!$A$1:$J$10000,4,0),"")</f>
        <v/>
      </c>
      <c r="J2404" t="str">
        <f t="shared" si="56"/>
        <v/>
      </c>
      <c r="K2404" t="str">
        <f t="shared" si="55"/>
        <v/>
      </c>
      <c r="M2404" t="str">
        <f t="shared" si="57"/>
        <v/>
      </c>
      <c r="N2404">
        <f>VLOOKUP(A2404,Tbills!$B$4:$C$10000,2,1)</f>
        <v>2.2100004395604373</v>
      </c>
    </row>
    <row r="2405" spans="1:14">
      <c r="A2405" s="1">
        <v>43661</v>
      </c>
      <c r="B2405">
        <f>IFERROR(VLOOKUP($A2405,'BTC-Web'!$A$2:$H$10000,2,0),"")</f>
        <v>10257.838867</v>
      </c>
      <c r="C2405">
        <f>VLOOKUP(A2405,H_SPBTFDUE!$B$2:$C$5828,2,0)</f>
        <v>75.209999999999994</v>
      </c>
      <c r="D2405" s="2">
        <f>D2404*(1-D$1+IF(AND(WEEKDAY($A2405)&lt;&gt;1,WEEKDAY($A2405)&lt;&gt;7),-VLOOKUP($A2405,ETF_OP_Fee!$G$5:$H$14,2,1),0))^($A2405-$A2404)*(1+2*(C2405/C2404-1))+IFERROR(VLOOKUP(A2405,BITXeom!$C$9:$D$100,2,0),0)</f>
        <v>25.688009089695939</v>
      </c>
      <c r="F2405" s="2">
        <f>F2404*(1-F$1+IF(AND(WEEKDAY($A2405)&lt;&gt;1,WEEKDAY($A2405)&lt;&gt;7),-VLOOKUP($A2405,ETF_OP_Fee!$I$5:$J$14,2,1),0))^($A2405-$A2404)*(1+1*(B2405/B2404-1))</f>
        <v>6.8143525006155823</v>
      </c>
      <c r="G2405" s="9" t="str">
        <f>IFERROR(VLOOKUP(A2405,'BITO-IV'!$A$1:$J$10000,4,0),"")</f>
        <v/>
      </c>
      <c r="J2405" t="str">
        <f t="shared" si="56"/>
        <v/>
      </c>
      <c r="K2405" t="str">
        <f t="shared" si="55"/>
        <v/>
      </c>
      <c r="M2405" t="str">
        <f t="shared" si="57"/>
        <v/>
      </c>
      <c r="N2405">
        <f>VLOOKUP(A2405,Tbills!$B$4:$C$10000,2,1)</f>
        <v>2.2100004395604373</v>
      </c>
    </row>
    <row r="2406" spans="1:14">
      <c r="A2406" s="1">
        <v>43662</v>
      </c>
      <c r="B2406">
        <f>IFERROR(VLOOKUP($A2406,'BTC-Web'!$A$2:$H$10000,2,0),"")</f>
        <v>10896.653319999999</v>
      </c>
      <c r="C2406">
        <f>VLOOKUP(A2406,H_SPBTFDUE!$B$2:$C$5828,2,0)</f>
        <v>66.91</v>
      </c>
      <c r="D2406" s="2">
        <f>D2405*(1-D$1+IF(AND(WEEKDAY($A2406)&lt;&gt;1,WEEKDAY($A2406)&lt;&gt;7),-VLOOKUP($A2406,ETF_OP_Fee!$G$5:$H$14,2,1),0))^($A2406-$A2405)*(1+2*(C2406/C2405-1))+IFERROR(VLOOKUP(A2406,BITXeom!$C$9:$D$100,2,0),0)</f>
        <v>20.015885936707971</v>
      </c>
      <c r="F2406" s="2">
        <f>F2405*(1-F$1+IF(AND(WEEKDAY($A2406)&lt;&gt;1,WEEKDAY($A2406)&lt;&gt;7),-VLOOKUP($A2406,ETF_OP_Fee!$I$5:$J$14,2,1),0))^($A2406-$A2405)*(1+1*(B2406/B2405-1))</f>
        <v>7.2385329047672666</v>
      </c>
      <c r="G2406" s="9" t="str">
        <f>IFERROR(VLOOKUP(A2406,'BITO-IV'!$A$1:$J$10000,4,0),"")</f>
        <v/>
      </c>
      <c r="J2406" t="str">
        <f t="shared" si="56"/>
        <v/>
      </c>
      <c r="K2406" t="str">
        <f t="shared" si="55"/>
        <v/>
      </c>
      <c r="M2406" t="str">
        <f t="shared" si="57"/>
        <v/>
      </c>
      <c r="N2406">
        <f>VLOOKUP(A2406,Tbills!$B$4:$C$10000,2,1)</f>
        <v>2.2100004395604373</v>
      </c>
    </row>
    <row r="2407" spans="1:14">
      <c r="A2407" s="11">
        <v>43663</v>
      </c>
      <c r="B2407">
        <f>IFERROR(VLOOKUP($A2407,'BTC-Web'!$A$2:$H$10000,2,0),"")</f>
        <v>9471.2138670000004</v>
      </c>
      <c r="C2407">
        <f>VLOOKUP(A2407,H_SPBTFDUE!$B$2:$C$5828,2,0)</f>
        <v>67.59</v>
      </c>
      <c r="D2407" s="2">
        <f>D2406*(1-D$1+IF(AND(WEEKDAY($A2407)&lt;&gt;1,WEEKDAY($A2407)&lt;&gt;7),-VLOOKUP($A2407,ETF_OP_Fee!$G$5:$H$14,2,1),0))^($A2407-$A2406)*(1+2*(C2407/C2406-1))+IFERROR(VLOOKUP(A2407,BITXeom!$C$9:$D$100,2,0),0)</f>
        <v>20.420291105859778</v>
      </c>
      <c r="F2407" s="2">
        <f>F2406*(1-F$1+IF(AND(WEEKDAY($A2407)&lt;&gt;1,WEEKDAY($A2407)&lt;&gt;7),-VLOOKUP($A2407,ETF_OP_Fee!$I$5:$J$14,2,1),0))^($A2407-$A2406)*(1+1*(B2407/B2406-1))</f>
        <v>6.2914646206300278</v>
      </c>
      <c r="G2407" s="9" t="str">
        <f>IFERROR(VLOOKUP(A2407,'BITO-IV'!$A$1:$J$10000,4,0),"")</f>
        <v/>
      </c>
      <c r="J2407" t="str">
        <f t="shared" si="56"/>
        <v/>
      </c>
      <c r="K2407" t="str">
        <f t="shared" si="55"/>
        <v/>
      </c>
      <c r="M2407" t="str">
        <f t="shared" si="57"/>
        <v/>
      </c>
      <c r="N2407">
        <f>VLOOKUP(A2407,Tbills!$B$4:$C$10000,2,1)</f>
        <v>2.2100004395604373</v>
      </c>
    </row>
    <row r="2408" spans="1:14">
      <c r="A2408" s="1">
        <v>43664</v>
      </c>
      <c r="B2408">
        <f>IFERROR(VLOOKUP($A2408,'BTC-Web'!$A$2:$H$10000,2,0),"")</f>
        <v>9698.5029300000006</v>
      </c>
      <c r="C2408">
        <f>VLOOKUP(A2408,H_SPBTFDUE!$B$2:$C$5828,2,0)</f>
        <v>72.959999999999994</v>
      </c>
      <c r="D2408" s="2">
        <f>D2407*(1-D$1+IF(AND(WEEKDAY($A2408)&lt;&gt;1,WEEKDAY($A2408)&lt;&gt;7),-VLOOKUP($A2408,ETF_OP_Fee!$G$5:$H$14,2,1),0))^($A2408-$A2407)*(1+2*(C2408/C2407-1))+IFERROR(VLOOKUP(A2408,BITXeom!$C$9:$D$100,2,0),0)</f>
        <v>23.662239598000333</v>
      </c>
      <c r="F2408" s="2">
        <f>F2407*(1-F$1+IF(AND(WEEKDAY($A2408)&lt;&gt;1,WEEKDAY($A2408)&lt;&gt;7),-VLOOKUP($A2408,ETF_OP_Fee!$I$5:$J$14,2,1),0))^($A2408-$A2407)*(1+1*(B2408/B2407-1))</f>
        <v>6.4422787595956574</v>
      </c>
      <c r="G2408" s="9" t="str">
        <f>IFERROR(VLOOKUP(A2408,'BITO-IV'!$A$1:$J$10000,4,0),"")</f>
        <v/>
      </c>
      <c r="J2408" t="str">
        <f t="shared" si="56"/>
        <v/>
      </c>
      <c r="K2408" t="str">
        <f t="shared" ref="K2408:K2471" si="58">IF($A2408&gt;=$J$2,F2408*K$4,"")</f>
        <v/>
      </c>
      <c r="M2408" t="str">
        <f t="shared" si="57"/>
        <v/>
      </c>
      <c r="N2408">
        <f>VLOOKUP(A2408,Tbills!$B$4:$C$10000,2,1)</f>
        <v>2.1150000000000215</v>
      </c>
    </row>
    <row r="2409" spans="1:14">
      <c r="A2409" s="1">
        <v>43665</v>
      </c>
      <c r="B2409">
        <f>IFERROR(VLOOKUP($A2409,'BTC-Web'!$A$2:$H$10000,2,0),"")</f>
        <v>10653.956055000001</v>
      </c>
      <c r="C2409">
        <f>VLOOKUP(A2409,H_SPBTFDUE!$B$2:$C$5828,2,0)</f>
        <v>72.349999999999994</v>
      </c>
      <c r="D2409" s="2">
        <f>D2408*(1-D$1+IF(AND(WEEKDAY($A2409)&lt;&gt;1,WEEKDAY($A2409)&lt;&gt;7),-VLOOKUP($A2409,ETF_OP_Fee!$G$5:$H$14,2,1),0))^($A2409-$A2408)*(1+2*(C2409/C2408-1))+IFERROR(VLOOKUP(A2409,BITXeom!$C$9:$D$100,2,0),0)</f>
        <v>23.263798800735529</v>
      </c>
      <c r="F2409" s="2">
        <f>F2408*(1-F$1+IF(AND(WEEKDAY($A2409)&lt;&gt;1,WEEKDAY($A2409)&lt;&gt;7),-VLOOKUP($A2409,ETF_OP_Fee!$I$5:$J$14,2,1),0))^($A2409-$A2408)*(1+1*(B2409/B2408-1))</f>
        <v>7.0767590507636866</v>
      </c>
      <c r="G2409" s="9" t="str">
        <f>IFERROR(VLOOKUP(A2409,'BITO-IV'!$A$1:$J$10000,4,0),"")</f>
        <v/>
      </c>
      <c r="J2409" t="str">
        <f t="shared" ref="J2409:J2472" si="59">IF($A2409&gt;=$J$2,B2409*J$4,"")</f>
        <v/>
      </c>
      <c r="K2409" t="str">
        <f t="shared" si="58"/>
        <v/>
      </c>
      <c r="M2409" t="str">
        <f t="shared" ref="M2409:M2472" si="60">IF($A2409&gt;=$J$2,D2409*M$4,"")</f>
        <v/>
      </c>
      <c r="N2409">
        <f>VLOOKUP(A2409,Tbills!$B$4:$C$10000,2,1)</f>
        <v>2.1150000000000215</v>
      </c>
    </row>
    <row r="2410" spans="1:14">
      <c r="A2410" s="1">
        <v>43668</v>
      </c>
      <c r="B2410">
        <f>IFERROR(VLOOKUP($A2410,'BTC-Web'!$A$2:$H$10000,2,0),"")</f>
        <v>10596.948242</v>
      </c>
      <c r="C2410">
        <f>VLOOKUP(A2410,H_SPBTFDUE!$B$2:$C$5828,2,0)</f>
        <v>70.42</v>
      </c>
      <c r="D2410" s="2">
        <f>D2409*(1-D$1+IF(AND(WEEKDAY($A2410)&lt;&gt;1,WEEKDAY($A2410)&lt;&gt;7),-VLOOKUP($A2410,ETF_OP_Fee!$G$5:$H$14,2,1),0))^($A2410-$A2409)*(1+2*(C2410/C2409-1))+IFERROR(VLOOKUP(A2410,BITXeom!$C$9:$D$100,2,0),0)</f>
        <v>22.014761230145535</v>
      </c>
      <c r="F2410" s="2">
        <f>F2409*(1-F$1+IF(AND(WEEKDAY($A2410)&lt;&gt;1,WEEKDAY($A2410)&lt;&gt;7),-VLOOKUP($A2410,ETF_OP_Fee!$I$5:$J$14,2,1),0))^($A2410-$A2409)*(1+1*(B2410/B2409-1))</f>
        <v>7.0383427154908773</v>
      </c>
      <c r="G2410" s="9" t="str">
        <f>IFERROR(VLOOKUP(A2410,'BITO-IV'!$A$1:$J$10000,4,0),"")</f>
        <v/>
      </c>
      <c r="J2410" t="str">
        <f t="shared" si="59"/>
        <v/>
      </c>
      <c r="K2410" t="str">
        <f t="shared" si="58"/>
        <v/>
      </c>
      <c r="M2410" t="str">
        <f t="shared" si="60"/>
        <v/>
      </c>
      <c r="N2410">
        <f>VLOOKUP(A2410,Tbills!$B$4:$C$10000,2,1)</f>
        <v>2.1150000000000215</v>
      </c>
    </row>
    <row r="2411" spans="1:14">
      <c r="A2411" s="1">
        <v>43669</v>
      </c>
      <c r="B2411">
        <f>IFERROR(VLOOKUP($A2411,'BTC-Web'!$A$2:$H$10000,2,0),"")</f>
        <v>10346.748046999999</v>
      </c>
      <c r="C2411">
        <f>VLOOKUP(A2411,H_SPBTFDUE!$B$2:$C$5828,2,0)</f>
        <v>70.430000000000007</v>
      </c>
      <c r="D2411" s="2">
        <f>D2410*(1-D$1+IF(AND(WEEKDAY($A2411)&lt;&gt;1,WEEKDAY($A2411)&lt;&gt;7),-VLOOKUP($A2411,ETF_OP_Fee!$G$5:$H$14,2,1),0))^($A2411-$A2410)*(1+2*(C2411/C2410-1))+IFERROR(VLOOKUP(A2411,BITXeom!$C$9:$D$100,2,0),0)</f>
        <v>22.0183892252475</v>
      </c>
      <c r="F2411" s="2">
        <f>F2410*(1-F$1+IF(AND(WEEKDAY($A2411)&lt;&gt;1,WEEKDAY($A2411)&lt;&gt;7),-VLOOKUP($A2411,ETF_OP_Fee!$I$5:$J$14,2,1),0))^($A2411-$A2410)*(1+1*(B2411/B2410-1))</f>
        <v>6.8719844302809951</v>
      </c>
      <c r="G2411" s="9" t="str">
        <f>IFERROR(VLOOKUP(A2411,'BITO-IV'!$A$1:$J$10000,4,0),"")</f>
        <v/>
      </c>
      <c r="J2411" t="str">
        <f t="shared" si="59"/>
        <v/>
      </c>
      <c r="K2411" t="str">
        <f t="shared" si="58"/>
        <v/>
      </c>
      <c r="M2411" t="str">
        <f t="shared" si="60"/>
        <v/>
      </c>
      <c r="N2411">
        <f>VLOOKUP(A2411,Tbills!$B$4:$C$10000,2,1)</f>
        <v>2.1150000000000215</v>
      </c>
    </row>
    <row r="2412" spans="1:14">
      <c r="A2412" s="1">
        <v>43670</v>
      </c>
      <c r="B2412">
        <f>IFERROR(VLOOKUP($A2412,'BTC-Web'!$A$2:$H$10000,2,0),"")</f>
        <v>9887.7304690000001</v>
      </c>
      <c r="C2412">
        <f>VLOOKUP(A2412,H_SPBTFDUE!$B$2:$C$5828,2,0)</f>
        <v>66.62</v>
      </c>
      <c r="D2412" s="2">
        <f>D2411*(1-D$1+IF(AND(WEEKDAY($A2412)&lt;&gt;1,WEEKDAY($A2412)&lt;&gt;7),-VLOOKUP($A2412,ETF_OP_Fee!$G$5:$H$14,2,1),0))^($A2412-$A2411)*(1+2*(C2412/C2411-1))+IFERROR(VLOOKUP(A2412,BITXeom!$C$9:$D$100,2,0),0)</f>
        <v>19.633823753036065</v>
      </c>
      <c r="F2412" s="2">
        <f>F2411*(1-F$1+IF(AND(WEEKDAY($A2412)&lt;&gt;1,WEEKDAY($A2412)&lt;&gt;7),-VLOOKUP($A2412,ETF_OP_Fee!$I$5:$J$14,2,1),0))^($A2412-$A2411)*(1+1*(B2412/B2411-1))</f>
        <v>6.5669484756913645</v>
      </c>
      <c r="G2412" s="9" t="str">
        <f>IFERROR(VLOOKUP(A2412,'BITO-IV'!$A$1:$J$10000,4,0),"")</f>
        <v/>
      </c>
      <c r="J2412" t="str">
        <f t="shared" si="59"/>
        <v/>
      </c>
      <c r="K2412" t="str">
        <f t="shared" si="58"/>
        <v/>
      </c>
      <c r="M2412" t="str">
        <f t="shared" si="60"/>
        <v/>
      </c>
      <c r="N2412">
        <f>VLOOKUP(A2412,Tbills!$B$4:$C$10000,2,1)</f>
        <v>2.1150000000000215</v>
      </c>
    </row>
    <row r="2413" spans="1:14">
      <c r="A2413" s="1">
        <v>43671</v>
      </c>
      <c r="B2413">
        <f>IFERROR(VLOOKUP($A2413,'BTC-Web'!$A$2:$H$10000,2,0),"")</f>
        <v>9809.0966800000006</v>
      </c>
      <c r="C2413">
        <f>VLOOKUP(A2413,H_SPBTFDUE!$B$2:$C$5828,2,0)</f>
        <v>67.819999999999993</v>
      </c>
      <c r="D2413" s="2">
        <f>D2412*(1-D$1+IF(AND(WEEKDAY($A2413)&lt;&gt;1,WEEKDAY($A2413)&lt;&gt;7),-VLOOKUP($A2413,ETF_OP_Fee!$G$5:$H$14,2,1),0))^($A2413-$A2412)*(1+2*(C2413/C2412-1))+IFERROR(VLOOKUP(A2413,BITXeom!$C$9:$D$100,2,0),0)</f>
        <v>20.33871230944629</v>
      </c>
      <c r="F2413" s="2">
        <f>F2412*(1-F$1+IF(AND(WEEKDAY($A2413)&lt;&gt;1,WEEKDAY($A2413)&lt;&gt;7),-VLOOKUP($A2413,ETF_OP_Fee!$I$5:$J$14,2,1),0))^($A2413-$A2412)*(1+1*(B2413/B2412-1))</f>
        <v>6.5145541857278895</v>
      </c>
      <c r="G2413" s="9" t="str">
        <f>IFERROR(VLOOKUP(A2413,'BITO-IV'!$A$1:$J$10000,4,0),"")</f>
        <v/>
      </c>
      <c r="J2413" t="str">
        <f t="shared" si="59"/>
        <v/>
      </c>
      <c r="K2413" t="str">
        <f t="shared" si="58"/>
        <v/>
      </c>
      <c r="M2413" t="str">
        <f t="shared" si="60"/>
        <v/>
      </c>
      <c r="N2413">
        <f>VLOOKUP(A2413,Tbills!$B$4:$C$10000,2,1)</f>
        <v>2.0400013186812926</v>
      </c>
    </row>
    <row r="2414" spans="1:14">
      <c r="A2414" s="1">
        <v>43672</v>
      </c>
      <c r="B2414">
        <f>IFERROR(VLOOKUP($A2414,'BTC-Web'!$A$2:$H$10000,2,0),"")</f>
        <v>9913.1269530000009</v>
      </c>
      <c r="C2414">
        <f>VLOOKUP(A2414,H_SPBTFDUE!$B$2:$C$5828,2,0)</f>
        <v>68.31</v>
      </c>
      <c r="D2414" s="2">
        <f>D2413*(1-D$1+IF(AND(WEEKDAY($A2414)&lt;&gt;1,WEEKDAY($A2414)&lt;&gt;7),-VLOOKUP($A2414,ETF_OP_Fee!$G$5:$H$14,2,1),0))^($A2414-$A2413)*(1+2*(C2414/C2413-1))+IFERROR(VLOOKUP(A2414,BITXeom!$C$9:$D$100,2,0),0)</f>
        <v>20.630148047677199</v>
      </c>
      <c r="F2414" s="2">
        <f>F2413*(1-F$1+IF(AND(WEEKDAY($A2414)&lt;&gt;1,WEEKDAY($A2414)&lt;&gt;7),-VLOOKUP($A2414,ETF_OP_Fee!$I$5:$J$14,2,1),0))^($A2414-$A2413)*(1+1*(B2414/B2413-1))</f>
        <v>6.5834728673857974</v>
      </c>
      <c r="G2414" s="9" t="str">
        <f>IFERROR(VLOOKUP(A2414,'BITO-IV'!$A$1:$J$10000,4,0),"")</f>
        <v/>
      </c>
      <c r="J2414" t="str">
        <f t="shared" si="59"/>
        <v/>
      </c>
      <c r="K2414" t="str">
        <f t="shared" si="58"/>
        <v/>
      </c>
      <c r="M2414" t="str">
        <f t="shared" si="60"/>
        <v/>
      </c>
      <c r="N2414">
        <f>VLOOKUP(A2414,Tbills!$B$4:$C$10000,2,1)</f>
        <v>2.0400013186812926</v>
      </c>
    </row>
    <row r="2415" spans="1:14">
      <c r="A2415" s="1">
        <v>43675</v>
      </c>
      <c r="B2415">
        <f>IFERROR(VLOOKUP($A2415,'BTC-Web'!$A$2:$H$10000,2,0),"")</f>
        <v>9548.1787110000005</v>
      </c>
      <c r="C2415">
        <f>VLOOKUP(A2415,H_SPBTFDUE!$B$2:$C$5828,2,0)</f>
        <v>64.97</v>
      </c>
      <c r="D2415" s="2">
        <f>D2414*(1-D$1+IF(AND(WEEKDAY($A2415)&lt;&gt;1,WEEKDAY($A2415)&lt;&gt;7),-VLOOKUP($A2415,ETF_OP_Fee!$G$5:$H$14,2,1),0))^($A2415-$A2414)*(1+2*(C2415/C2414-1))+IFERROR(VLOOKUP(A2415,BITXeom!$C$9:$D$100,2,0),0)</f>
        <v>18.606082512537277</v>
      </c>
      <c r="F2415" s="2">
        <f>F2414*(1-F$1+IF(AND(WEEKDAY($A2415)&lt;&gt;1,WEEKDAY($A2415)&lt;&gt;7),-VLOOKUP($A2415,ETF_OP_Fee!$I$5:$J$14,2,1),0))^($A2415-$A2414)*(1+1*(B2415/B2414-1))</f>
        <v>6.3406095414997719</v>
      </c>
      <c r="G2415" s="9" t="str">
        <f>IFERROR(VLOOKUP(A2415,'BITO-IV'!$A$1:$J$10000,4,0),"")</f>
        <v/>
      </c>
      <c r="J2415" t="str">
        <f t="shared" si="59"/>
        <v/>
      </c>
      <c r="K2415" t="str">
        <f t="shared" si="58"/>
        <v/>
      </c>
      <c r="M2415" t="str">
        <f t="shared" si="60"/>
        <v/>
      </c>
      <c r="N2415">
        <f>VLOOKUP(A2415,Tbills!$B$4:$C$10000,2,1)</f>
        <v>2.0400013186812926</v>
      </c>
    </row>
    <row r="2416" spans="1:14">
      <c r="A2416" s="1">
        <v>43676</v>
      </c>
      <c r="B2416">
        <f>IFERROR(VLOOKUP($A2416,'BTC-Web'!$A$2:$H$10000,2,0),"")</f>
        <v>9522.3291019999997</v>
      </c>
      <c r="C2416">
        <f>VLOOKUP(A2416,H_SPBTFDUE!$B$2:$C$5828,2,0)</f>
        <v>66.36</v>
      </c>
      <c r="D2416" s="2">
        <f>D2415*(1-D$1+IF(AND(WEEKDAY($A2416)&lt;&gt;1,WEEKDAY($A2416)&lt;&gt;7),-VLOOKUP($A2416,ETF_OP_Fee!$G$5:$H$14,2,1),0))^($A2416-$A2415)*(1+2*(C2416/C2415-1))+IFERROR(VLOOKUP(A2416,BITXeom!$C$9:$D$100,2,0),0)</f>
        <v>19.399905477174137</v>
      </c>
      <c r="F2416" s="2">
        <f>F2415*(1-F$1+IF(AND(WEEKDAY($A2416)&lt;&gt;1,WEEKDAY($A2416)&lt;&gt;7),-VLOOKUP($A2416,ETF_OP_Fee!$I$5:$J$14,2,1),0))^($A2416-$A2415)*(1+1*(B2416/B2415-1))</f>
        <v>6.3232791428664541</v>
      </c>
      <c r="G2416" s="9" t="str">
        <f>IFERROR(VLOOKUP(A2416,'BITO-IV'!$A$1:$J$10000,4,0),"")</f>
        <v/>
      </c>
      <c r="J2416" t="str">
        <f t="shared" si="59"/>
        <v/>
      </c>
      <c r="K2416" t="str">
        <f t="shared" si="58"/>
        <v/>
      </c>
      <c r="M2416" t="str">
        <f t="shared" si="60"/>
        <v/>
      </c>
      <c r="N2416">
        <f>VLOOKUP(A2416,Tbills!$B$4:$C$10000,2,1)</f>
        <v>2.0400013186812926</v>
      </c>
    </row>
    <row r="2417" spans="1:14">
      <c r="A2417" s="1">
        <v>43677</v>
      </c>
      <c r="B2417">
        <f>IFERROR(VLOOKUP($A2417,'BTC-Web'!$A$2:$H$10000,2,0),"")</f>
        <v>9604.0507809999999</v>
      </c>
      <c r="C2417">
        <f>VLOOKUP(A2417,H_SPBTFDUE!$B$2:$C$5828,2,0)</f>
        <v>68.95</v>
      </c>
      <c r="D2417" s="2">
        <f>D2416*(1-D$1+IF(AND(WEEKDAY($A2417)&lt;&gt;1,WEEKDAY($A2417)&lt;&gt;7),-VLOOKUP($A2417,ETF_OP_Fee!$G$5:$H$14,2,1),0))^($A2417-$A2416)*(1+2*(C2417/C2416-1))+IFERROR(VLOOKUP(A2417,BITXeom!$C$9:$D$100,2,0),0)</f>
        <v>20.911751570870099</v>
      </c>
      <c r="F2417" s="2">
        <f>F2416*(1-F$1+IF(AND(WEEKDAY($A2417)&lt;&gt;1,WEEKDAY($A2417)&lt;&gt;7),-VLOOKUP($A2417,ETF_OP_Fee!$I$5:$J$14,2,1),0))^($A2417-$A2416)*(1+1*(B2417/B2416-1))</f>
        <v>6.377380231220771</v>
      </c>
      <c r="G2417" s="9" t="str">
        <f>IFERROR(VLOOKUP(A2417,'BITO-IV'!$A$1:$J$10000,4,0),"")</f>
        <v/>
      </c>
      <c r="J2417" t="str">
        <f t="shared" si="59"/>
        <v/>
      </c>
      <c r="K2417" t="str">
        <f t="shared" si="58"/>
        <v/>
      </c>
      <c r="M2417" t="str">
        <f t="shared" si="60"/>
        <v/>
      </c>
      <c r="N2417">
        <f>VLOOKUP(A2417,Tbills!$B$4:$C$10000,2,1)</f>
        <v>2.0400013186812926</v>
      </c>
    </row>
    <row r="2418" spans="1:14">
      <c r="A2418" s="1">
        <v>43678</v>
      </c>
      <c r="B2418">
        <f>IFERROR(VLOOKUP($A2418,'BTC-Web'!$A$2:$H$10000,2,0),"")</f>
        <v>10077.442383</v>
      </c>
      <c r="C2418">
        <f>VLOOKUP(A2418,H_SPBTFDUE!$B$2:$C$5828,2,0)</f>
        <v>71.25</v>
      </c>
      <c r="D2418" s="2">
        <f>D2417*(1-D$1+IF(AND(WEEKDAY($A2418)&lt;&gt;1,WEEKDAY($A2418)&lt;&gt;7),-VLOOKUP($A2418,ETF_OP_Fee!$G$5:$H$14,2,1),0))^($A2418-$A2417)*(1+2*(C2418/C2417-1))+IFERROR(VLOOKUP(A2418,BITXeom!$C$9:$D$100,2,0),0)</f>
        <v>22.304220813291991</v>
      </c>
      <c r="F2418" s="2">
        <f>F2417*(1-F$1+IF(AND(WEEKDAY($A2418)&lt;&gt;1,WEEKDAY($A2418)&lt;&gt;7),-VLOOKUP($A2418,ETF_OP_Fee!$I$5:$J$14,2,1),0))^($A2418-$A2417)*(1+1*(B2418/B2417-1))</f>
        <v>6.69155240633087</v>
      </c>
      <c r="G2418" s="9" t="str">
        <f>IFERROR(VLOOKUP(A2418,'BITO-IV'!$A$1:$J$10000,4,0),"")</f>
        <v/>
      </c>
      <c r="J2418" t="str">
        <f t="shared" si="59"/>
        <v/>
      </c>
      <c r="K2418" t="str">
        <f t="shared" si="58"/>
        <v/>
      </c>
      <c r="M2418" t="str">
        <f t="shared" si="60"/>
        <v/>
      </c>
      <c r="N2418">
        <f>VLOOKUP(A2418,Tbills!$B$4:$C$10000,2,1)</f>
        <v>2.0700000000000176</v>
      </c>
    </row>
    <row r="2419" spans="1:14">
      <c r="A2419" s="1">
        <v>43679</v>
      </c>
      <c r="B2419">
        <f>IFERROR(VLOOKUP($A2419,'BTC-Web'!$A$2:$H$10000,2,0),"")</f>
        <v>10402.042969</v>
      </c>
      <c r="C2419">
        <f>VLOOKUP(A2419,H_SPBTFDUE!$B$2:$C$5828,2,0)</f>
        <v>72.33</v>
      </c>
      <c r="D2419" s="2">
        <f>D2418*(1-D$1+IF(AND(WEEKDAY($A2419)&lt;&gt;1,WEEKDAY($A2419)&lt;&gt;7),-VLOOKUP($A2419,ETF_OP_Fee!$G$5:$H$14,2,1),0))^($A2419-$A2418)*(1+2*(C2419/C2418-1))+IFERROR(VLOOKUP(A2419,BITXeom!$C$9:$D$100,2,0),0)</f>
        <v>22.977652116929715</v>
      </c>
      <c r="F2419" s="2">
        <f>F2418*(1-F$1+IF(AND(WEEKDAY($A2419)&lt;&gt;1,WEEKDAY($A2419)&lt;&gt;7),-VLOOKUP($A2419,ETF_OP_Fee!$I$5:$J$14,2,1),0))^($A2419-$A2418)*(1+1*(B2419/B2418-1))</f>
        <v>6.9069116305909866</v>
      </c>
      <c r="G2419" s="9" t="str">
        <f>IFERROR(VLOOKUP(A2419,'BITO-IV'!$A$1:$J$10000,4,0),"")</f>
        <v/>
      </c>
      <c r="J2419" t="str">
        <f t="shared" si="59"/>
        <v/>
      </c>
      <c r="K2419" t="str">
        <f t="shared" si="58"/>
        <v/>
      </c>
      <c r="M2419" t="str">
        <f t="shared" si="60"/>
        <v/>
      </c>
      <c r="N2419">
        <f>VLOOKUP(A2419,Tbills!$B$4:$C$10000,2,1)</f>
        <v>2.0700000000000176</v>
      </c>
    </row>
    <row r="2420" spans="1:14">
      <c r="A2420" s="1">
        <v>43682</v>
      </c>
      <c r="B2420">
        <f>IFERROR(VLOOKUP($A2420,'BTC-Web'!$A$2:$H$10000,2,0),"")</f>
        <v>10960.735352</v>
      </c>
      <c r="C2420">
        <f>VLOOKUP(A2420,H_SPBTFDUE!$B$2:$C$5828,2,0)</f>
        <v>81.349999999999994</v>
      </c>
      <c r="D2420" s="2">
        <f>D2419*(1-D$1+IF(AND(WEEKDAY($A2420)&lt;&gt;1,WEEKDAY($A2420)&lt;&gt;7),-VLOOKUP($A2420,ETF_OP_Fee!$G$5:$H$14,2,1),0))^($A2420-$A2419)*(1+2*(C2420/C2419-1))+IFERROR(VLOOKUP(A2420,BITXeom!$C$9:$D$100,2,0),0)</f>
        <v>28.698300758256721</v>
      </c>
      <c r="F2420" s="2">
        <f>F2419*(1-F$1+IF(AND(WEEKDAY($A2420)&lt;&gt;1,WEEKDAY($A2420)&lt;&gt;7),-VLOOKUP($A2420,ETF_OP_Fee!$I$5:$J$14,2,1),0))^($A2420-$A2419)*(1+1*(B2420/B2419-1))</f>
        <v>7.2773127031790379</v>
      </c>
      <c r="G2420" s="9" t="str">
        <f>IFERROR(VLOOKUP(A2420,'BITO-IV'!$A$1:$J$10000,4,0),"")</f>
        <v/>
      </c>
      <c r="J2420" t="str">
        <f t="shared" si="59"/>
        <v/>
      </c>
      <c r="K2420" t="str">
        <f t="shared" si="58"/>
        <v/>
      </c>
      <c r="M2420" t="str">
        <f t="shared" si="60"/>
        <v/>
      </c>
      <c r="N2420">
        <f>VLOOKUP(A2420,Tbills!$B$4:$C$10000,2,1)</f>
        <v>2.0700000000000176</v>
      </c>
    </row>
    <row r="2421" spans="1:14">
      <c r="A2421" s="1">
        <v>43683</v>
      </c>
      <c r="B2421">
        <f>IFERROR(VLOOKUP($A2421,'BTC-Web'!$A$2:$H$10000,2,0),"")</f>
        <v>11811.544921999999</v>
      </c>
      <c r="C2421">
        <f>VLOOKUP(A2421,H_SPBTFDUE!$B$2:$C$5828,2,0)</f>
        <v>80.760000000000005</v>
      </c>
      <c r="D2421" s="2">
        <f>D2420*(1-D$1+IF(AND(WEEKDAY($A2421)&lt;&gt;1,WEEKDAY($A2421)&lt;&gt;7),-VLOOKUP($A2421,ETF_OP_Fee!$G$5:$H$14,2,1),0))^($A2421-$A2420)*(1+2*(C2421/C2420-1))+IFERROR(VLOOKUP(A2421,BITXeom!$C$9:$D$100,2,0),0)</f>
        <v>28.278654870046509</v>
      </c>
      <c r="F2421" s="2">
        <f>F2420*(1-F$1+IF(AND(WEEKDAY($A2421)&lt;&gt;1,WEEKDAY($A2421)&lt;&gt;7),-VLOOKUP($A2421,ETF_OP_Fee!$I$5:$J$14,2,1),0))^($A2421-$A2420)*(1+1*(B2421/B2420-1))</f>
        <v>7.8419983628594441</v>
      </c>
      <c r="G2421" s="9" t="str">
        <f>IFERROR(VLOOKUP(A2421,'BITO-IV'!$A$1:$J$10000,4,0),"")</f>
        <v/>
      </c>
      <c r="J2421" t="str">
        <f t="shared" si="59"/>
        <v/>
      </c>
      <c r="K2421" t="str">
        <f t="shared" si="58"/>
        <v/>
      </c>
      <c r="M2421" t="str">
        <f t="shared" si="60"/>
        <v/>
      </c>
      <c r="N2421">
        <f>VLOOKUP(A2421,Tbills!$B$4:$C$10000,2,1)</f>
        <v>2.0700000000000176</v>
      </c>
    </row>
    <row r="2422" spans="1:14">
      <c r="A2422" s="1">
        <v>43684</v>
      </c>
      <c r="B2422">
        <f>IFERROR(VLOOKUP($A2422,'BTC-Web'!$A$2:$H$10000,2,0),"")</f>
        <v>11476.193359000001</v>
      </c>
      <c r="C2422">
        <f>VLOOKUP(A2422,H_SPBTFDUE!$B$2:$C$5828,2,0)</f>
        <v>81.17</v>
      </c>
      <c r="D2422" s="2">
        <f>D2421*(1-D$1+IF(AND(WEEKDAY($A2422)&lt;&gt;1,WEEKDAY($A2422)&lt;&gt;7),-VLOOKUP($A2422,ETF_OP_Fee!$G$5:$H$14,2,1),0))^($A2422-$A2421)*(1+2*(C2422/C2421-1))+IFERROR(VLOOKUP(A2422,BITXeom!$C$9:$D$100,2,0),0)</f>
        <v>28.562378946515533</v>
      </c>
      <c r="F2422" s="2">
        <f>F2421*(1-F$1+IF(AND(WEEKDAY($A2422)&lt;&gt;1,WEEKDAY($A2422)&lt;&gt;7),-VLOOKUP($A2422,ETF_OP_Fee!$I$5:$J$14,2,1),0))^($A2422-$A2421)*(1+1*(B2422/B2421-1))</f>
        <v>7.6191512421322187</v>
      </c>
      <c r="G2422" s="9" t="str">
        <f>IFERROR(VLOOKUP(A2422,'BITO-IV'!$A$1:$J$10000,4,0),"")</f>
        <v/>
      </c>
      <c r="J2422" t="str">
        <f t="shared" si="59"/>
        <v/>
      </c>
      <c r="K2422" t="str">
        <f t="shared" si="58"/>
        <v/>
      </c>
      <c r="M2422" t="str">
        <f t="shared" si="60"/>
        <v/>
      </c>
      <c r="N2422">
        <f>VLOOKUP(A2422,Tbills!$B$4:$C$10000,2,1)</f>
        <v>2.0700000000000176</v>
      </c>
    </row>
    <row r="2423" spans="1:14">
      <c r="A2423" s="1">
        <v>43685</v>
      </c>
      <c r="B2423">
        <f>IFERROR(VLOOKUP($A2423,'BTC-Web'!$A$2:$H$10000,2,0),"")</f>
        <v>11954.040039</v>
      </c>
      <c r="C2423">
        <f>VLOOKUP(A2423,H_SPBTFDUE!$B$2:$C$5828,2,0)</f>
        <v>79.790000000000006</v>
      </c>
      <c r="D2423" s="2">
        <f>D2422*(1-D$1+IF(AND(WEEKDAY($A2423)&lt;&gt;1,WEEKDAY($A2423)&lt;&gt;7),-VLOOKUP($A2423,ETF_OP_Fee!$G$5:$H$14,2,1),0))^($A2423-$A2422)*(1+2*(C2423/C2422-1))+IFERROR(VLOOKUP(A2423,BITXeom!$C$9:$D$100,2,0),0)</f>
        <v>27.587892383981849</v>
      </c>
      <c r="F2423" s="2">
        <f>F2422*(1-F$1+IF(AND(WEEKDAY($A2423)&lt;&gt;1,WEEKDAY($A2423)&lt;&gt;7),-VLOOKUP($A2423,ETF_OP_Fee!$I$5:$J$14,2,1),0))^($A2423-$A2422)*(1+1*(B2423/B2422-1))</f>
        <v>7.936191522450474</v>
      </c>
      <c r="G2423" s="9" t="str">
        <f>IFERROR(VLOOKUP(A2423,'BITO-IV'!$A$1:$J$10000,4,0),"")</f>
        <v/>
      </c>
      <c r="J2423" t="str">
        <f t="shared" si="59"/>
        <v/>
      </c>
      <c r="K2423" t="str">
        <f t="shared" si="58"/>
        <v/>
      </c>
      <c r="M2423" t="str">
        <f t="shared" si="60"/>
        <v/>
      </c>
      <c r="N2423">
        <f>VLOOKUP(A2423,Tbills!$B$4:$C$10000,2,1)</f>
        <v>1.990000879120881</v>
      </c>
    </row>
    <row r="2424" spans="1:14">
      <c r="A2424" s="1">
        <v>43686</v>
      </c>
      <c r="B2424">
        <f>IFERROR(VLOOKUP($A2424,'BTC-Web'!$A$2:$H$10000,2,0),"")</f>
        <v>11953.469727</v>
      </c>
      <c r="C2424">
        <f>VLOOKUP(A2424,H_SPBTFDUE!$B$2:$C$5828,2,0)</f>
        <v>81.56</v>
      </c>
      <c r="D2424" s="2">
        <f>D2423*(1-D$1+IF(AND(WEEKDAY($A2424)&lt;&gt;1,WEEKDAY($A2424)&lt;&gt;7),-VLOOKUP($A2424,ETF_OP_Fee!$G$5:$H$14,2,1),0))^($A2424-$A2423)*(1+2*(C2424/C2423-1))+IFERROR(VLOOKUP(A2424,BITXeom!$C$9:$D$100,2,0),0)</f>
        <v>28.808435818706744</v>
      </c>
      <c r="F2424" s="2">
        <f>F2423*(1-F$1+IF(AND(WEEKDAY($A2424)&lt;&gt;1,WEEKDAY($A2424)&lt;&gt;7),-VLOOKUP($A2424,ETF_OP_Fee!$I$5:$J$14,2,1),0))^($A2424-$A2423)*(1+1*(B2424/B2423-1))</f>
        <v>7.9356063483226134</v>
      </c>
      <c r="G2424" s="9" t="str">
        <f>IFERROR(VLOOKUP(A2424,'BITO-IV'!$A$1:$J$10000,4,0),"")</f>
        <v/>
      </c>
      <c r="J2424" t="str">
        <f t="shared" si="59"/>
        <v/>
      </c>
      <c r="K2424" t="str">
        <f t="shared" si="58"/>
        <v/>
      </c>
      <c r="M2424" t="str">
        <f t="shared" si="60"/>
        <v/>
      </c>
      <c r="N2424">
        <f>VLOOKUP(A2424,Tbills!$B$4:$C$10000,2,1)</f>
        <v>1.990000879120881</v>
      </c>
    </row>
    <row r="2425" spans="1:14">
      <c r="A2425" s="1">
        <v>43689</v>
      </c>
      <c r="B2425">
        <f>IFERROR(VLOOKUP($A2425,'BTC-Web'!$A$2:$H$10000,2,0),"")</f>
        <v>11528.189453000001</v>
      </c>
      <c r="C2425">
        <f>VLOOKUP(A2425,H_SPBTFDUE!$B$2:$C$5828,2,0)</f>
        <v>78.89</v>
      </c>
      <c r="D2425" s="2">
        <f>D2424*(1-D$1+IF(AND(WEEKDAY($A2425)&lt;&gt;1,WEEKDAY($A2425)&lt;&gt;7),-VLOOKUP($A2425,ETF_OP_Fee!$G$5:$H$14,2,1),0))^($A2425-$A2424)*(1+2*(C2425/C2424-1))+IFERROR(VLOOKUP(A2425,BITXeom!$C$9:$D$100,2,0),0)</f>
        <v>26.912628806746095</v>
      </c>
      <c r="F2425" s="2">
        <f>F2424*(1-F$1+IF(AND(WEEKDAY($A2425)&lt;&gt;1,WEEKDAY($A2425)&lt;&gt;7),-VLOOKUP($A2425,ETF_OP_Fee!$I$5:$J$14,2,1),0))^($A2425-$A2424)*(1+1*(B2425/B2424-1))</f>
        <v>7.6526759573830727</v>
      </c>
      <c r="G2425" s="9" t="str">
        <f>IFERROR(VLOOKUP(A2425,'BITO-IV'!$A$1:$J$10000,4,0),"")</f>
        <v/>
      </c>
      <c r="J2425" t="str">
        <f t="shared" si="59"/>
        <v/>
      </c>
      <c r="K2425" t="str">
        <f t="shared" si="58"/>
        <v/>
      </c>
      <c r="M2425" t="str">
        <f t="shared" si="60"/>
        <v/>
      </c>
      <c r="N2425">
        <f>VLOOKUP(A2425,Tbills!$B$4:$C$10000,2,1)</f>
        <v>1.990000879120881</v>
      </c>
    </row>
    <row r="2426" spans="1:14">
      <c r="A2426" s="1">
        <v>43690</v>
      </c>
      <c r="B2426">
        <f>IFERROR(VLOOKUP($A2426,'BTC-Web'!$A$2:$H$10000,2,0),"")</f>
        <v>11385.052734000001</v>
      </c>
      <c r="C2426">
        <f>VLOOKUP(A2426,H_SPBTFDUE!$B$2:$C$5828,2,0)</f>
        <v>74.77</v>
      </c>
      <c r="D2426" s="2">
        <f>D2425*(1-D$1+IF(AND(WEEKDAY($A2426)&lt;&gt;1,WEEKDAY($A2426)&lt;&gt;7),-VLOOKUP($A2426,ETF_OP_Fee!$G$5:$H$14,2,1),0))^($A2426-$A2425)*(1+2*(C2426/C2425-1))+IFERROR(VLOOKUP(A2426,BITXeom!$C$9:$D$100,2,0),0)</f>
        <v>24.098752981434775</v>
      </c>
      <c r="F2426" s="2">
        <f>F2425*(1-F$1+IF(AND(WEEKDAY($A2426)&lt;&gt;1,WEEKDAY($A2426)&lt;&gt;7),-VLOOKUP($A2426,ETF_OP_Fee!$I$5:$J$14,2,1),0))^($A2426-$A2425)*(1+1*(B2426/B2425-1))</f>
        <v>7.5574618217458465</v>
      </c>
      <c r="G2426" s="9" t="str">
        <f>IFERROR(VLOOKUP(A2426,'BITO-IV'!$A$1:$J$10000,4,0),"")</f>
        <v/>
      </c>
      <c r="J2426" t="str">
        <f t="shared" si="59"/>
        <v/>
      </c>
      <c r="K2426" t="str">
        <f t="shared" si="58"/>
        <v/>
      </c>
      <c r="M2426" t="str">
        <f t="shared" si="60"/>
        <v/>
      </c>
      <c r="N2426">
        <f>VLOOKUP(A2426,Tbills!$B$4:$C$10000,2,1)</f>
        <v>1.990000879120881</v>
      </c>
    </row>
    <row r="2427" spans="1:14">
      <c r="A2427" s="1">
        <v>43691</v>
      </c>
      <c r="B2427">
        <f>IFERROR(VLOOKUP($A2427,'BTC-Web'!$A$2:$H$10000,2,0),"")</f>
        <v>10889.487305000001</v>
      </c>
      <c r="C2427">
        <f>VLOOKUP(A2427,H_SPBTFDUE!$B$2:$C$5828,2,0)</f>
        <v>69.28</v>
      </c>
      <c r="D2427" s="2">
        <f>D2426*(1-D$1+IF(AND(WEEKDAY($A2427)&lt;&gt;1,WEEKDAY($A2427)&lt;&gt;7),-VLOOKUP($A2427,ETF_OP_Fee!$G$5:$H$14,2,1),0))^($A2427-$A2426)*(1+2*(C2427/C2426-1))+IFERROR(VLOOKUP(A2427,BITXeom!$C$9:$D$100,2,0),0)</f>
        <v>20.557392604685333</v>
      </c>
      <c r="F2427" s="2">
        <f>F2426*(1-F$1+IF(AND(WEEKDAY($A2427)&lt;&gt;1,WEEKDAY($A2427)&lt;&gt;7),-VLOOKUP($A2427,ETF_OP_Fee!$I$5:$J$14,2,1),0))^($A2427-$A2426)*(1+1*(B2427/B2426-1))</f>
        <v>7.2283145730588485</v>
      </c>
      <c r="G2427" s="9" t="str">
        <f>IFERROR(VLOOKUP(A2427,'BITO-IV'!$A$1:$J$10000,4,0),"")</f>
        <v/>
      </c>
      <c r="J2427" t="str">
        <f t="shared" si="59"/>
        <v/>
      </c>
      <c r="K2427" t="str">
        <f t="shared" si="58"/>
        <v/>
      </c>
      <c r="M2427" t="str">
        <f t="shared" si="60"/>
        <v/>
      </c>
      <c r="N2427">
        <f>VLOOKUP(A2427,Tbills!$B$4:$C$10000,2,1)</f>
        <v>1.990000879120881</v>
      </c>
    </row>
    <row r="2428" spans="1:14">
      <c r="A2428" s="1">
        <v>43692</v>
      </c>
      <c r="B2428">
        <f>IFERROR(VLOOKUP($A2428,'BTC-Web'!$A$2:$H$10000,2,0),"")</f>
        <v>10038.421875</v>
      </c>
      <c r="C2428">
        <f>VLOOKUP(A2428,H_SPBTFDUE!$B$2:$C$5828,2,0)</f>
        <v>69.12</v>
      </c>
      <c r="D2428" s="2">
        <f>D2427*(1-D$1+IF(AND(WEEKDAY($A2428)&lt;&gt;1,WEEKDAY($A2428)&lt;&gt;7),-VLOOKUP($A2428,ETF_OP_Fee!$G$5:$H$14,2,1),0))^($A2428-$A2427)*(1+2*(C2428/C2427-1))+IFERROR(VLOOKUP(A2428,BITXeom!$C$9:$D$100,2,0),0)</f>
        <v>20.460000615842478</v>
      </c>
      <c r="F2428" s="2">
        <f>F2427*(1-F$1+IF(AND(WEEKDAY($A2428)&lt;&gt;1,WEEKDAY($A2428)&lt;&gt;7),-VLOOKUP($A2428,ETF_OP_Fee!$I$5:$J$14,2,1),0))^($A2428-$A2427)*(1+1*(B2428/B2427-1))</f>
        <v>6.6632138434690784</v>
      </c>
      <c r="G2428" s="9" t="str">
        <f>IFERROR(VLOOKUP(A2428,'BITO-IV'!$A$1:$J$10000,4,0),"")</f>
        <v/>
      </c>
      <c r="J2428" t="str">
        <f t="shared" si="59"/>
        <v/>
      </c>
      <c r="K2428" t="str">
        <f t="shared" si="58"/>
        <v/>
      </c>
      <c r="M2428" t="str">
        <f t="shared" si="60"/>
        <v/>
      </c>
      <c r="N2428">
        <f>VLOOKUP(A2428,Tbills!$B$4:$C$10000,2,1)</f>
        <v>1.9599982417582664</v>
      </c>
    </row>
    <row r="2429" spans="1:14">
      <c r="A2429" s="1">
        <v>43693</v>
      </c>
      <c r="B2429">
        <f>IFERROR(VLOOKUP($A2429,'BTC-Web'!$A$2:$H$10000,2,0),"")</f>
        <v>10319.419921999999</v>
      </c>
      <c r="C2429">
        <f>VLOOKUP(A2429,H_SPBTFDUE!$B$2:$C$5828,2,0)</f>
        <v>71.72</v>
      </c>
      <c r="D2429" s="2">
        <f>D2428*(1-D$1+IF(AND(WEEKDAY($A2429)&lt;&gt;1,WEEKDAY($A2429)&lt;&gt;7),-VLOOKUP($A2429,ETF_OP_Fee!$G$5:$H$14,2,1),0))^($A2429-$A2428)*(1+2*(C2429/C2428-1))+IFERROR(VLOOKUP(A2429,BITXeom!$C$9:$D$100,2,0),0)</f>
        <v>21.996614946436008</v>
      </c>
      <c r="F2429" s="2">
        <f>F2428*(1-F$1+IF(AND(WEEKDAY($A2429)&lt;&gt;1,WEEKDAY($A2429)&lt;&gt;7),-VLOOKUP($A2429,ETF_OP_Fee!$I$5:$J$14,2,1),0))^($A2429-$A2428)*(1+1*(B2429/B2428-1))</f>
        <v>6.8495539318970815</v>
      </c>
      <c r="G2429" s="9" t="str">
        <f>IFERROR(VLOOKUP(A2429,'BITO-IV'!$A$1:$J$10000,4,0),"")</f>
        <v/>
      </c>
      <c r="J2429" t="str">
        <f t="shared" si="59"/>
        <v/>
      </c>
      <c r="K2429" t="str">
        <f t="shared" si="58"/>
        <v/>
      </c>
      <c r="M2429" t="str">
        <f t="shared" si="60"/>
        <v/>
      </c>
      <c r="N2429">
        <f>VLOOKUP(A2429,Tbills!$B$4:$C$10000,2,1)</f>
        <v>1.9599982417582664</v>
      </c>
    </row>
    <row r="2430" spans="1:14">
      <c r="A2430" s="1">
        <v>43696</v>
      </c>
      <c r="B2430">
        <f>IFERROR(VLOOKUP($A2430,'BTC-Web'!$A$2:$H$10000,2,0),"")</f>
        <v>10350.283203000001</v>
      </c>
      <c r="C2430">
        <f>VLOOKUP(A2430,H_SPBTFDUE!$B$2:$C$5828,2,0)</f>
        <v>73.17</v>
      </c>
      <c r="D2430" s="2">
        <f>D2429*(1-D$1+IF(AND(WEEKDAY($A2430)&lt;&gt;1,WEEKDAY($A2430)&lt;&gt;7),-VLOOKUP($A2430,ETF_OP_Fee!$G$5:$H$14,2,1),0))^($A2430-$A2429)*(1+2*(C2430/C2429-1))+IFERROR(VLOOKUP(A2430,BITXeom!$C$9:$D$100,2,0),0)</f>
        <v>22.87786705284703</v>
      </c>
      <c r="F2430" s="2">
        <f>F2429*(1-F$1+IF(AND(WEEKDAY($A2430)&lt;&gt;1,WEEKDAY($A2430)&lt;&gt;7),-VLOOKUP($A2430,ETF_OP_Fee!$I$5:$J$14,2,1),0))^($A2430-$A2429)*(1+1*(B2430/B2429-1))</f>
        <v>6.8695031373941902</v>
      </c>
      <c r="G2430" s="9" t="str">
        <f>IFERROR(VLOOKUP(A2430,'BITO-IV'!$A$1:$J$10000,4,0),"")</f>
        <v/>
      </c>
      <c r="J2430" t="str">
        <f t="shared" si="59"/>
        <v/>
      </c>
      <c r="K2430" t="str">
        <f t="shared" si="58"/>
        <v/>
      </c>
      <c r="M2430" t="str">
        <f t="shared" si="60"/>
        <v/>
      </c>
      <c r="N2430">
        <f>VLOOKUP(A2430,Tbills!$B$4:$C$10000,2,1)</f>
        <v>1.9599982417582664</v>
      </c>
    </row>
    <row r="2431" spans="1:14">
      <c r="A2431" s="1">
        <v>43697</v>
      </c>
      <c r="B2431">
        <f>IFERROR(VLOOKUP($A2431,'BTC-Web'!$A$2:$H$10000,2,0),"")</f>
        <v>10916.346680000001</v>
      </c>
      <c r="C2431">
        <f>VLOOKUP(A2431,H_SPBTFDUE!$B$2:$C$5828,2,0)</f>
        <v>73.3</v>
      </c>
      <c r="D2431" s="2">
        <f>D2430*(1-D$1+IF(AND(WEEKDAY($A2431)&lt;&gt;1,WEEKDAY($A2431)&lt;&gt;7),-VLOOKUP($A2431,ETF_OP_Fee!$G$5:$H$14,2,1),0))^($A2431-$A2430)*(1+2*(C2431/C2430-1))+IFERROR(VLOOKUP(A2431,BITXeom!$C$9:$D$100,2,0),0)</f>
        <v>22.956424324653</v>
      </c>
      <c r="F2431" s="2">
        <f>F2430*(1-F$1+IF(AND(WEEKDAY($A2431)&lt;&gt;1,WEEKDAY($A2431)&lt;&gt;7),-VLOOKUP($A2431,ETF_OP_Fee!$I$5:$J$14,2,1),0))^($A2431-$A2430)*(1+1*(B2431/B2430-1))</f>
        <v>7.2450119967798052</v>
      </c>
      <c r="G2431" s="9" t="str">
        <f>IFERROR(VLOOKUP(A2431,'BITO-IV'!$A$1:$J$10000,4,0),"")</f>
        <v/>
      </c>
      <c r="J2431" t="str">
        <f t="shared" si="59"/>
        <v/>
      </c>
      <c r="K2431" t="str">
        <f t="shared" si="58"/>
        <v/>
      </c>
      <c r="M2431" t="str">
        <f t="shared" si="60"/>
        <v/>
      </c>
      <c r="N2431">
        <f>VLOOKUP(A2431,Tbills!$B$4:$C$10000,2,1)</f>
        <v>1.9599982417582664</v>
      </c>
    </row>
    <row r="2432" spans="1:14">
      <c r="A2432" s="1">
        <v>43698</v>
      </c>
      <c r="B2432">
        <f>IFERROR(VLOOKUP($A2432,'BTC-Web'!$A$2:$H$10000,2,0),"")</f>
        <v>10764.572265999999</v>
      </c>
      <c r="C2432">
        <f>VLOOKUP(A2432,H_SPBTFDUE!$B$2:$C$5828,2,0)</f>
        <v>68.959999999999994</v>
      </c>
      <c r="D2432" s="2">
        <f>D2431*(1-D$1+IF(AND(WEEKDAY($A2432)&lt;&gt;1,WEEKDAY($A2432)&lt;&gt;7),-VLOOKUP($A2432,ETF_OP_Fee!$G$5:$H$14,2,1),0))^($A2432-$A2431)*(1+2*(C2432/C2431-1))+IFERROR(VLOOKUP(A2432,BITXeom!$C$9:$D$100,2,0),0)</f>
        <v>20.235570884467258</v>
      </c>
      <c r="F2432" s="2">
        <f>F2431*(1-F$1+IF(AND(WEEKDAY($A2432)&lt;&gt;1,WEEKDAY($A2432)&lt;&gt;7),-VLOOKUP($A2432,ETF_OP_Fee!$I$5:$J$14,2,1),0))^($A2432-$A2431)*(1+1*(B2432/B2431-1))</f>
        <v>7.1440956971183658</v>
      </c>
      <c r="G2432" s="9" t="str">
        <f>IFERROR(VLOOKUP(A2432,'BITO-IV'!$A$1:$J$10000,4,0),"")</f>
        <v/>
      </c>
      <c r="J2432" t="str">
        <f t="shared" si="59"/>
        <v/>
      </c>
      <c r="K2432" t="str">
        <f t="shared" si="58"/>
        <v/>
      </c>
      <c r="M2432" t="str">
        <f t="shared" si="60"/>
        <v/>
      </c>
      <c r="N2432">
        <f>VLOOKUP(A2432,Tbills!$B$4:$C$10000,2,1)</f>
        <v>1.9599982417582664</v>
      </c>
    </row>
    <row r="2433" spans="1:14">
      <c r="A2433" s="1">
        <v>43699</v>
      </c>
      <c r="B2433">
        <f>IFERROR(VLOOKUP($A2433,'BTC-Web'!$A$2:$H$10000,2,0),"")</f>
        <v>10142.521484000001</v>
      </c>
      <c r="C2433">
        <f>VLOOKUP(A2433,H_SPBTFDUE!$B$2:$C$5828,2,0)</f>
        <v>69.41</v>
      </c>
      <c r="D2433" s="2">
        <f>D2432*(1-D$1+IF(AND(WEEKDAY($A2433)&lt;&gt;1,WEEKDAY($A2433)&lt;&gt;7),-VLOOKUP($A2433,ETF_OP_Fee!$G$5:$H$14,2,1),0))^($A2433-$A2432)*(1+2*(C2433/C2432-1))+IFERROR(VLOOKUP(A2433,BITXeom!$C$9:$D$100,2,0),0)</f>
        <v>20.49722310123104</v>
      </c>
      <c r="F2433" s="2">
        <f>F2432*(1-F$1+IF(AND(WEEKDAY($A2433)&lt;&gt;1,WEEKDAY($A2433)&lt;&gt;7),-VLOOKUP($A2433,ETF_OP_Fee!$I$5:$J$14,2,1),0))^($A2433-$A2432)*(1+1*(B2433/B2432-1))</f>
        <v>6.7310856742263221</v>
      </c>
      <c r="G2433" s="9" t="str">
        <f>IFERROR(VLOOKUP(A2433,'BITO-IV'!$A$1:$J$10000,4,0),"")</f>
        <v/>
      </c>
      <c r="J2433" t="str">
        <f t="shared" si="59"/>
        <v/>
      </c>
      <c r="K2433" t="str">
        <f t="shared" si="58"/>
        <v/>
      </c>
      <c r="M2433" t="str">
        <f t="shared" si="60"/>
        <v/>
      </c>
      <c r="N2433">
        <f>VLOOKUP(A2433,Tbills!$B$4:$C$10000,2,1)</f>
        <v>1.9000008791208727</v>
      </c>
    </row>
    <row r="2434" spans="1:14">
      <c r="A2434" s="1">
        <v>43700</v>
      </c>
      <c r="B2434">
        <f>IFERROR(VLOOKUP($A2434,'BTC-Web'!$A$2:$H$10000,2,0),"")</f>
        <v>10136.309569999999</v>
      </c>
      <c r="C2434">
        <f>VLOOKUP(A2434,H_SPBTFDUE!$B$2:$C$5828,2,0)</f>
        <v>71.27</v>
      </c>
      <c r="D2434" s="2">
        <f>D2433*(1-D$1+IF(AND(WEEKDAY($A2434)&lt;&gt;1,WEEKDAY($A2434)&lt;&gt;7),-VLOOKUP($A2434,ETF_OP_Fee!$G$5:$H$14,2,1),0))^($A2434-$A2433)*(1+2*(C2434/C2433-1))+IFERROR(VLOOKUP(A2434,BITXeom!$C$9:$D$100,2,0),0)</f>
        <v>21.593189482574253</v>
      </c>
      <c r="F2434" s="2">
        <f>F2433*(1-F$1+IF(AND(WEEKDAY($A2434)&lt;&gt;1,WEEKDAY($A2434)&lt;&gt;7),-VLOOKUP($A2434,ETF_OP_Fee!$I$5:$J$14,2,1),0))^($A2434-$A2433)*(1+1*(B2434/B2433-1))</f>
        <v>6.7267880513673912</v>
      </c>
      <c r="G2434" s="9" t="str">
        <f>IFERROR(VLOOKUP(A2434,'BITO-IV'!$A$1:$J$10000,4,0),"")</f>
        <v/>
      </c>
      <c r="J2434" t="str">
        <f t="shared" si="59"/>
        <v/>
      </c>
      <c r="K2434" t="str">
        <f t="shared" si="58"/>
        <v/>
      </c>
      <c r="M2434" t="str">
        <f t="shared" si="60"/>
        <v/>
      </c>
      <c r="N2434">
        <f>VLOOKUP(A2434,Tbills!$B$4:$C$10000,2,1)</f>
        <v>1.9000008791208727</v>
      </c>
    </row>
    <row r="2435" spans="1:14">
      <c r="A2435" s="1">
        <v>43703</v>
      </c>
      <c r="B2435">
        <f>IFERROR(VLOOKUP($A2435,'BTC-Web'!$A$2:$H$10000,2,0),"")</f>
        <v>10126.299805000001</v>
      </c>
      <c r="C2435">
        <f>VLOOKUP(A2435,H_SPBTFDUE!$B$2:$C$5828,2,0)</f>
        <v>70.680000000000007</v>
      </c>
      <c r="D2435" s="2">
        <f>D2434*(1-D$1+IF(AND(WEEKDAY($A2435)&lt;&gt;1,WEEKDAY($A2435)&lt;&gt;7),-VLOOKUP($A2435,ETF_OP_Fee!$G$5:$H$14,2,1),0))^($A2435-$A2434)*(1+2*(C2435/C2434-1))+IFERROR(VLOOKUP(A2435,BITXeom!$C$9:$D$100,2,0),0)</f>
        <v>21.228084736376193</v>
      </c>
      <c r="F2435" s="2">
        <f>F2434*(1-F$1+IF(AND(WEEKDAY($A2435)&lt;&gt;1,WEEKDAY($A2435)&lt;&gt;7),-VLOOKUP($A2435,ETF_OP_Fee!$I$5:$J$14,2,1),0))^($A2435-$A2434)*(1+1*(B2435/B2434-1))</f>
        <v>6.7196205324376583</v>
      </c>
      <c r="G2435" s="9" t="str">
        <f>IFERROR(VLOOKUP(A2435,'BITO-IV'!$A$1:$J$10000,4,0),"")</f>
        <v/>
      </c>
      <c r="J2435" t="str">
        <f t="shared" si="59"/>
        <v/>
      </c>
      <c r="K2435" t="str">
        <f t="shared" si="58"/>
        <v/>
      </c>
      <c r="M2435" t="str">
        <f t="shared" si="60"/>
        <v/>
      </c>
      <c r="N2435">
        <f>VLOOKUP(A2435,Tbills!$B$4:$C$10000,2,1)</f>
        <v>1.9000008791208727</v>
      </c>
    </row>
    <row r="2436" spans="1:14">
      <c r="A2436" s="1">
        <v>43704</v>
      </c>
      <c r="B2436">
        <f>IFERROR(VLOOKUP($A2436,'BTC-Web'!$A$2:$H$10000,2,0),"")</f>
        <v>10372.826171999999</v>
      </c>
      <c r="C2436">
        <f>VLOOKUP(A2436,H_SPBTFDUE!$B$2:$C$5828,2,0)</f>
        <v>69.540000000000006</v>
      </c>
      <c r="D2436" s="2">
        <f>D2435*(1-D$1+IF(AND(WEEKDAY($A2436)&lt;&gt;1,WEEKDAY($A2436)&lt;&gt;7),-VLOOKUP($A2436,ETF_OP_Fee!$G$5:$H$14,2,1),0))^($A2436-$A2435)*(1+2*(C2436/C2435-1))+IFERROR(VLOOKUP(A2436,BITXeom!$C$9:$D$100,2,0),0)</f>
        <v>20.54085949736972</v>
      </c>
      <c r="F2436" s="2">
        <f>F2435*(1-F$1+IF(AND(WEEKDAY($A2436)&lt;&gt;1,WEEKDAY($A2436)&lt;&gt;7),-VLOOKUP($A2436,ETF_OP_Fee!$I$5:$J$14,2,1),0))^($A2436-$A2435)*(1+1*(B2436/B2435-1))</f>
        <v>6.8830316028056933</v>
      </c>
      <c r="G2436" s="9" t="str">
        <f>IFERROR(VLOOKUP(A2436,'BITO-IV'!$A$1:$J$10000,4,0),"")</f>
        <v/>
      </c>
      <c r="J2436" t="str">
        <f t="shared" si="59"/>
        <v/>
      </c>
      <c r="K2436" t="str">
        <f t="shared" si="58"/>
        <v/>
      </c>
      <c r="M2436" t="str">
        <f t="shared" si="60"/>
        <v/>
      </c>
      <c r="N2436">
        <f>VLOOKUP(A2436,Tbills!$B$4:$C$10000,2,1)</f>
        <v>1.9000008791208727</v>
      </c>
    </row>
    <row r="2437" spans="1:14">
      <c r="A2437" s="1">
        <v>43705</v>
      </c>
      <c r="B2437">
        <f>IFERROR(VLOOKUP($A2437,'BTC-Web'!$A$2:$H$10000,2,0),"")</f>
        <v>10203.426758</v>
      </c>
      <c r="C2437">
        <f>VLOOKUP(A2437,H_SPBTFDUE!$B$2:$C$5828,2,0)</f>
        <v>65.8</v>
      </c>
      <c r="D2437" s="2">
        <f>D2436*(1-D$1+IF(AND(WEEKDAY($A2437)&lt;&gt;1,WEEKDAY($A2437)&lt;&gt;7),-VLOOKUP($A2437,ETF_OP_Fee!$G$5:$H$14,2,1),0))^($A2437-$A2436)*(1+2*(C2437/C2436-1))+IFERROR(VLOOKUP(A2437,BITXeom!$C$9:$D$100,2,0),0)</f>
        <v>18.329217950396593</v>
      </c>
      <c r="F2437" s="2">
        <f>F2436*(1-F$1+IF(AND(WEEKDAY($A2437)&lt;&gt;1,WEEKDAY($A2437)&lt;&gt;7),-VLOOKUP($A2437,ETF_OP_Fee!$I$5:$J$14,2,1),0))^($A2437-$A2436)*(1+1*(B2437/B2436-1))</f>
        <v>6.7704480678994328</v>
      </c>
      <c r="G2437" s="9" t="str">
        <f>IFERROR(VLOOKUP(A2437,'BITO-IV'!$A$1:$J$10000,4,0),"")</f>
        <v/>
      </c>
      <c r="J2437" t="str">
        <f t="shared" si="59"/>
        <v/>
      </c>
      <c r="K2437" t="str">
        <f t="shared" si="58"/>
        <v/>
      </c>
      <c r="M2437" t="str">
        <f t="shared" si="60"/>
        <v/>
      </c>
      <c r="N2437">
        <f>VLOOKUP(A2437,Tbills!$B$4:$C$10000,2,1)</f>
        <v>1.9000008791208727</v>
      </c>
    </row>
    <row r="2438" spans="1:14">
      <c r="A2438" s="1">
        <v>43706</v>
      </c>
      <c r="B2438">
        <f>IFERROR(VLOOKUP($A2438,'BTC-Web'!$A$2:$H$10000,2,0),"")</f>
        <v>9756.7861329999996</v>
      </c>
      <c r="C2438">
        <f>VLOOKUP(A2438,H_SPBTFDUE!$B$2:$C$5828,2,0)</f>
        <v>64.62</v>
      </c>
      <c r="D2438" s="2">
        <f>D2437*(1-D$1+IF(AND(WEEKDAY($A2438)&lt;&gt;1,WEEKDAY($A2438)&lt;&gt;7),-VLOOKUP($A2438,ETF_OP_Fee!$G$5:$H$14,2,1),0))^($A2438-$A2437)*(1+2*(C2438/C2437-1))+IFERROR(VLOOKUP(A2438,BITXeom!$C$9:$D$100,2,0),0)</f>
        <v>17.669711334853595</v>
      </c>
      <c r="F2438" s="2">
        <f>F2437*(1-F$1+IF(AND(WEEKDAY($A2438)&lt;&gt;1,WEEKDAY($A2438)&lt;&gt;7),-VLOOKUP($A2438,ETF_OP_Fee!$I$5:$J$14,2,1),0))^($A2438-$A2437)*(1+1*(B2438/B2437-1))</f>
        <v>6.4739127429247239</v>
      </c>
      <c r="G2438" s="9" t="str">
        <f>IFERROR(VLOOKUP(A2438,'BITO-IV'!$A$1:$J$10000,4,0),"")</f>
        <v/>
      </c>
      <c r="J2438" t="str">
        <f t="shared" si="59"/>
        <v/>
      </c>
      <c r="K2438" t="str">
        <f t="shared" si="58"/>
        <v/>
      </c>
      <c r="M2438" t="str">
        <f t="shared" si="60"/>
        <v/>
      </c>
      <c r="N2438">
        <f>VLOOKUP(A2438,Tbills!$B$4:$C$10000,2,1)</f>
        <v>1.9714272527472618</v>
      </c>
    </row>
    <row r="2439" spans="1:14">
      <c r="A2439" s="1">
        <v>43707</v>
      </c>
      <c r="B2439">
        <f>IFERROR(VLOOKUP($A2439,'BTC-Web'!$A$2:$H$10000,2,0),"")</f>
        <v>9514.8447269999997</v>
      </c>
      <c r="C2439">
        <f>VLOOKUP(A2439,H_SPBTFDUE!$B$2:$C$5828,2,0)</f>
        <v>65.150000000000006</v>
      </c>
      <c r="D2439" s="2">
        <f>D2438*(1-D$1+IF(AND(WEEKDAY($A2439)&lt;&gt;1,WEEKDAY($A2439)&lt;&gt;7),-VLOOKUP($A2439,ETF_OP_Fee!$G$5:$H$14,2,1),0))^($A2439-$A2438)*(1+2*(C2439/C2438-1))+IFERROR(VLOOKUP(A2439,BITXeom!$C$9:$D$100,2,0),0)</f>
        <v>17.957417653207653</v>
      </c>
      <c r="F2439" s="2">
        <f>F2438*(1-F$1+IF(AND(WEEKDAY($A2439)&lt;&gt;1,WEEKDAY($A2439)&lt;&gt;7),-VLOOKUP($A2439,ETF_OP_Fee!$I$5:$J$14,2,1),0))^($A2439-$A2438)*(1+1*(B2439/B2438-1))</f>
        <v>6.3132132284808176</v>
      </c>
      <c r="G2439" s="9" t="str">
        <f>IFERROR(VLOOKUP(A2439,'BITO-IV'!$A$1:$J$10000,4,0),"")</f>
        <v/>
      </c>
      <c r="J2439" t="str">
        <f t="shared" si="59"/>
        <v/>
      </c>
      <c r="K2439" t="str">
        <f t="shared" si="58"/>
        <v/>
      </c>
      <c r="M2439" t="str">
        <f t="shared" si="60"/>
        <v/>
      </c>
      <c r="N2439">
        <f>VLOOKUP(A2439,Tbills!$B$4:$C$10000,2,1)</f>
        <v>1.9714272527472618</v>
      </c>
    </row>
    <row r="2440" spans="1:14">
      <c r="A2440" s="1">
        <v>43711</v>
      </c>
      <c r="B2440">
        <f>IFERROR(VLOOKUP($A2440,'BTC-Web'!$A$2:$H$10000,2,0),"")</f>
        <v>10345.725586</v>
      </c>
      <c r="C2440">
        <f>VLOOKUP(A2440,H_SPBTFDUE!$B$2:$C$5828,2,0)</f>
        <v>72.92</v>
      </c>
      <c r="D2440" s="2">
        <f>D2439*(1-D$1+IF(AND(WEEKDAY($A2440)&lt;&gt;1,WEEKDAY($A2440)&lt;&gt;7),-VLOOKUP($A2440,ETF_OP_Fee!$G$5:$H$14,2,1),0))^($A2440-$A2439)*(1+2*(C2440/C2439-1))+IFERROR(VLOOKUP(A2440,BITXeom!$C$9:$D$100,2,0),0)</f>
        <v>22.230136690086724</v>
      </c>
      <c r="F2440" s="2">
        <f>F2439*(1-F$1+IF(AND(WEEKDAY($A2440)&lt;&gt;1,WEEKDAY($A2440)&lt;&gt;7),-VLOOKUP($A2440,ETF_OP_Fee!$I$5:$J$14,2,1),0))^($A2440-$A2439)*(1+1*(B2440/B2439-1))</f>
        <v>6.8637979781092318</v>
      </c>
      <c r="G2440" s="9" t="str">
        <f>IFERROR(VLOOKUP(A2440,'BITO-IV'!$A$1:$J$10000,4,0),"")</f>
        <v/>
      </c>
      <c r="J2440" t="str">
        <f t="shared" si="59"/>
        <v/>
      </c>
      <c r="K2440" t="str">
        <f t="shared" si="58"/>
        <v/>
      </c>
      <c r="M2440" t="str">
        <f t="shared" si="60"/>
        <v/>
      </c>
      <c r="N2440">
        <f>VLOOKUP(A2440,Tbills!$B$4:$C$10000,2,1)</f>
        <v>1.9714272527472618</v>
      </c>
    </row>
    <row r="2441" spans="1:14">
      <c r="A2441" s="1">
        <v>43712</v>
      </c>
      <c r="B2441">
        <f>IFERROR(VLOOKUP($A2441,'BTC-Web'!$A$2:$H$10000,2,0),"")</f>
        <v>10621.180664</v>
      </c>
      <c r="C2441">
        <f>VLOOKUP(A2441,H_SPBTFDUE!$B$2:$C$5828,2,0)</f>
        <v>73.180000000000007</v>
      </c>
      <c r="D2441" s="2">
        <f>D2440*(1-D$1+IF(AND(WEEKDAY($A2441)&lt;&gt;1,WEEKDAY($A2441)&lt;&gt;7),-VLOOKUP($A2441,ETF_OP_Fee!$G$5:$H$14,2,1),0))^($A2441-$A2440)*(1+2*(C2441/C2440-1))+IFERROR(VLOOKUP(A2441,BITXeom!$C$9:$D$100,2,0),0)</f>
        <v>22.385993837341474</v>
      </c>
      <c r="F2441" s="2">
        <f>F2440*(1-F$1+IF(AND(WEEKDAY($A2441)&lt;&gt;1,WEEKDAY($A2441)&lt;&gt;7),-VLOOKUP($A2441,ETF_OP_Fee!$I$5:$J$14,2,1),0))^($A2441-$A2440)*(1+1*(B2441/B2440-1))</f>
        <v>7.0463632850887175</v>
      </c>
      <c r="G2441" s="9" t="str">
        <f>IFERROR(VLOOKUP(A2441,'BITO-IV'!$A$1:$J$10000,4,0),"")</f>
        <v/>
      </c>
      <c r="J2441" t="str">
        <f t="shared" si="59"/>
        <v/>
      </c>
      <c r="K2441" t="str">
        <f t="shared" si="58"/>
        <v/>
      </c>
      <c r="M2441" t="str">
        <f t="shared" si="60"/>
        <v/>
      </c>
      <c r="N2441">
        <f>VLOOKUP(A2441,Tbills!$B$4:$C$10000,2,1)</f>
        <v>1.9714272527472618</v>
      </c>
    </row>
    <row r="2442" spans="1:14">
      <c r="A2442" s="1">
        <v>43713</v>
      </c>
      <c r="B2442">
        <f>IFERROR(VLOOKUP($A2442,'BTC-Web'!$A$2:$H$10000,2,0),"")</f>
        <v>10588.183594</v>
      </c>
      <c r="C2442">
        <f>VLOOKUP(A2442,H_SPBTFDUE!$B$2:$C$5828,2,0)</f>
        <v>71.75</v>
      </c>
      <c r="D2442" s="2">
        <f>D2441*(1-D$1+IF(AND(WEEKDAY($A2442)&lt;&gt;1,WEEKDAY($A2442)&lt;&gt;7),-VLOOKUP($A2442,ETF_OP_Fee!$G$5:$H$14,2,1),0))^($A2442-$A2441)*(1+2*(C2442/C2441-1))+IFERROR(VLOOKUP(A2442,BITXeom!$C$9:$D$100,2,0),0)</f>
        <v>21.508547123812072</v>
      </c>
      <c r="F2442" s="2">
        <f>F2441*(1-F$1+IF(AND(WEEKDAY($A2442)&lt;&gt;1,WEEKDAY($A2442)&lt;&gt;7),-VLOOKUP($A2442,ETF_OP_Fee!$I$5:$J$14,2,1),0))^($A2442-$A2441)*(1+1*(B2442/B2441-1))</f>
        <v>7.0242893549926446</v>
      </c>
      <c r="G2442" s="9" t="str">
        <f>IFERROR(VLOOKUP(A2442,'BITO-IV'!$A$1:$J$10000,4,0),"")</f>
        <v/>
      </c>
      <c r="J2442" t="str">
        <f t="shared" si="59"/>
        <v/>
      </c>
      <c r="K2442" t="str">
        <f t="shared" si="58"/>
        <v/>
      </c>
      <c r="M2442" t="str">
        <f t="shared" si="60"/>
        <v/>
      </c>
      <c r="N2442">
        <f>VLOOKUP(A2442,Tbills!$B$4:$C$10000,2,1)</f>
        <v>1.9299995604395417</v>
      </c>
    </row>
    <row r="2443" spans="1:14">
      <c r="A2443" s="1">
        <v>43714</v>
      </c>
      <c r="B2443">
        <f>IFERROR(VLOOKUP($A2443,'BTC-Web'!$A$2:$H$10000,2,0),"")</f>
        <v>10578.198242</v>
      </c>
      <c r="C2443">
        <f>VLOOKUP(A2443,H_SPBTFDUE!$B$2:$C$5828,2,0)</f>
        <v>70.67</v>
      </c>
      <c r="D2443" s="2">
        <f>D2442*(1-D$1+IF(AND(WEEKDAY($A2443)&lt;&gt;1,WEEKDAY($A2443)&lt;&gt;7),-VLOOKUP($A2443,ETF_OP_Fee!$G$5:$H$14,2,1),0))^($A2443-$A2442)*(1+2*(C2443/C2442-1))+IFERROR(VLOOKUP(A2443,BITXeom!$C$9:$D$100,2,0),0)</f>
        <v>20.858556250881236</v>
      </c>
      <c r="F2443" s="2">
        <f>F2442*(1-F$1+IF(AND(WEEKDAY($A2443)&lt;&gt;1,WEEKDAY($A2443)&lt;&gt;7),-VLOOKUP($A2443,ETF_OP_Fee!$I$5:$J$14,2,1),0))^($A2443-$A2442)*(1+1*(B2443/B2442-1))</f>
        <v>7.0174823375932487</v>
      </c>
      <c r="G2443" s="9" t="str">
        <f>IFERROR(VLOOKUP(A2443,'BITO-IV'!$A$1:$J$10000,4,0),"")</f>
        <v/>
      </c>
      <c r="J2443" t="str">
        <f t="shared" si="59"/>
        <v/>
      </c>
      <c r="K2443" t="str">
        <f t="shared" si="58"/>
        <v/>
      </c>
      <c r="M2443" t="str">
        <f t="shared" si="60"/>
        <v/>
      </c>
      <c r="N2443">
        <f>VLOOKUP(A2443,Tbills!$B$4:$C$10000,2,1)</f>
        <v>1.9299995604395417</v>
      </c>
    </row>
    <row r="2444" spans="1:14">
      <c r="A2444" s="1">
        <v>43717</v>
      </c>
      <c r="B2444">
        <f>IFERROR(VLOOKUP($A2444,'BTC-Web'!$A$2:$H$10000,2,0),"")</f>
        <v>10443.228515999999</v>
      </c>
      <c r="C2444">
        <f>VLOOKUP(A2444,H_SPBTFDUE!$B$2:$C$5828,2,0)</f>
        <v>70.05</v>
      </c>
      <c r="D2444" s="2">
        <f>D2443*(1-D$1+IF(AND(WEEKDAY($A2444)&lt;&gt;1,WEEKDAY($A2444)&lt;&gt;7),-VLOOKUP($A2444,ETF_OP_Fee!$G$5:$H$14,2,1),0))^($A2444-$A2443)*(1+2*(C2444/C2443-1))+IFERROR(VLOOKUP(A2444,BITXeom!$C$9:$D$100,2,0),0)</f>
        <v>20.485238965483259</v>
      </c>
      <c r="F2444" s="2">
        <f>F2443*(1-F$1+IF(AND(WEEKDAY($A2444)&lt;&gt;1,WEEKDAY($A2444)&lt;&gt;7),-VLOOKUP($A2444,ETF_OP_Fee!$I$5:$J$14,2,1),0))^($A2444-$A2443)*(1+1*(B2444/B2443-1))</f>
        <v>6.9274036905108725</v>
      </c>
      <c r="G2444" s="9" t="str">
        <f>IFERROR(VLOOKUP(A2444,'BITO-IV'!$A$1:$J$10000,4,0),"")</f>
        <v/>
      </c>
      <c r="J2444" t="str">
        <f t="shared" si="59"/>
        <v/>
      </c>
      <c r="K2444" t="str">
        <f t="shared" si="58"/>
        <v/>
      </c>
      <c r="M2444" t="str">
        <f t="shared" si="60"/>
        <v/>
      </c>
      <c r="N2444">
        <f>VLOOKUP(A2444,Tbills!$B$4:$C$10000,2,1)</f>
        <v>1.9299995604395417</v>
      </c>
    </row>
    <row r="2445" spans="1:14">
      <c r="A2445" s="1">
        <v>43718</v>
      </c>
      <c r="B2445">
        <f>IFERROR(VLOOKUP($A2445,'BTC-Web'!$A$2:$H$10000,2,0),"")</f>
        <v>10336.408203000001</v>
      </c>
      <c r="C2445">
        <f>VLOOKUP(A2445,H_SPBTFDUE!$B$2:$C$5828,2,0)</f>
        <v>67.98</v>
      </c>
      <c r="D2445" s="2">
        <f>D2444*(1-D$1+IF(AND(WEEKDAY($A2445)&lt;&gt;1,WEEKDAY($A2445)&lt;&gt;7),-VLOOKUP($A2445,ETF_OP_Fee!$G$5:$H$14,2,1),0))^($A2445-$A2444)*(1+2*(C2445/C2444-1))+IFERROR(VLOOKUP(A2445,BITXeom!$C$9:$D$100,2,0),0)</f>
        <v>19.272251079253227</v>
      </c>
      <c r="F2445" s="2">
        <f>F2444*(1-F$1+IF(AND(WEEKDAY($A2445)&lt;&gt;1,WEEKDAY($A2445)&lt;&gt;7),-VLOOKUP($A2445,ETF_OP_Fee!$I$5:$J$14,2,1),0))^($A2445-$A2444)*(1+1*(B2445/B2444-1))</f>
        <v>6.8563671229007568</v>
      </c>
      <c r="G2445" s="9" t="str">
        <f>IFERROR(VLOOKUP(A2445,'BITO-IV'!$A$1:$J$10000,4,0),"")</f>
        <v/>
      </c>
      <c r="J2445" t="str">
        <f t="shared" si="59"/>
        <v/>
      </c>
      <c r="K2445" t="str">
        <f t="shared" si="58"/>
        <v/>
      </c>
      <c r="M2445" t="str">
        <f t="shared" si="60"/>
        <v/>
      </c>
      <c r="N2445">
        <f>VLOOKUP(A2445,Tbills!$B$4:$C$10000,2,1)</f>
        <v>1.9299995604395417</v>
      </c>
    </row>
    <row r="2446" spans="1:14">
      <c r="A2446" s="1">
        <v>43719</v>
      </c>
      <c r="B2446">
        <f>IFERROR(VLOOKUP($A2446,'BTC-Web'!$A$2:$H$10000,2,0),"")</f>
        <v>10123.035156</v>
      </c>
      <c r="C2446">
        <f>VLOOKUP(A2446,H_SPBTFDUE!$B$2:$C$5828,2,0)</f>
        <v>68.41</v>
      </c>
      <c r="D2446" s="2">
        <f>D2445*(1-D$1+IF(AND(WEEKDAY($A2446)&lt;&gt;1,WEEKDAY($A2446)&lt;&gt;7),-VLOOKUP($A2446,ETF_OP_Fee!$G$5:$H$14,2,1),0))^($A2446-$A2445)*(1+2*(C2446/C2445-1))+IFERROR(VLOOKUP(A2446,BITXeom!$C$9:$D$100,2,0),0)</f>
        <v>19.513734194231873</v>
      </c>
      <c r="F2446" s="2">
        <f>F2445*(1-F$1+IF(AND(WEEKDAY($A2446)&lt;&gt;1,WEEKDAY($A2446)&lt;&gt;7),-VLOOKUP($A2446,ETF_OP_Fee!$I$5:$J$14,2,1),0))^($A2446-$A2445)*(1+1*(B2446/B2445-1))</f>
        <v>6.7146573136956276</v>
      </c>
      <c r="G2446" s="9" t="str">
        <f>IFERROR(VLOOKUP(A2446,'BITO-IV'!$A$1:$J$10000,4,0),"")</f>
        <v/>
      </c>
      <c r="J2446" t="str">
        <f t="shared" si="59"/>
        <v/>
      </c>
      <c r="K2446" t="str">
        <f t="shared" si="58"/>
        <v/>
      </c>
      <c r="M2446" t="str">
        <f t="shared" si="60"/>
        <v/>
      </c>
      <c r="N2446">
        <f>VLOOKUP(A2446,Tbills!$B$4:$C$10000,2,1)</f>
        <v>1.9299995604395417</v>
      </c>
    </row>
    <row r="2447" spans="1:14">
      <c r="A2447" s="1">
        <v>43720</v>
      </c>
      <c r="B2447">
        <f>IFERROR(VLOOKUP($A2447,'BTC-Web'!$A$2:$H$10000,2,0),"")</f>
        <v>10176.819336</v>
      </c>
      <c r="C2447">
        <f>VLOOKUP(A2447,H_SPBTFDUE!$B$2:$C$5828,2,0)</f>
        <v>70.290000000000006</v>
      </c>
      <c r="D2447" s="2">
        <f>D2446*(1-D$1+IF(AND(WEEKDAY($A2447)&lt;&gt;1,WEEKDAY($A2447)&lt;&gt;7),-VLOOKUP($A2447,ETF_OP_Fee!$G$5:$H$14,2,1),0))^($A2447-$A2446)*(1+2*(C2447/C2446-1))+IFERROR(VLOOKUP(A2447,BITXeom!$C$9:$D$100,2,0),0)</f>
        <v>20.58380876430407</v>
      </c>
      <c r="F2447" s="2">
        <f>F2446*(1-F$1+IF(AND(WEEKDAY($A2447)&lt;&gt;1,WEEKDAY($A2447)&lt;&gt;7),-VLOOKUP($A2447,ETF_OP_Fee!$I$5:$J$14,2,1),0))^($A2447-$A2446)*(1+1*(B2447/B2446-1))</f>
        <v>6.7501569222305955</v>
      </c>
      <c r="G2447" s="9" t="str">
        <f>IFERROR(VLOOKUP(A2447,'BITO-IV'!$A$1:$J$10000,4,0),"")</f>
        <v/>
      </c>
      <c r="J2447" t="str">
        <f t="shared" si="59"/>
        <v/>
      </c>
      <c r="K2447" t="str">
        <f t="shared" si="58"/>
        <v/>
      </c>
      <c r="M2447" t="str">
        <f t="shared" si="60"/>
        <v/>
      </c>
      <c r="N2447">
        <f>VLOOKUP(A2447,Tbills!$B$4:$C$10000,2,1)</f>
        <v>1.91999868131867</v>
      </c>
    </row>
    <row r="2448" spans="1:14">
      <c r="A2448" s="1">
        <v>43721</v>
      </c>
      <c r="B2448">
        <f>IFERROR(VLOOKUP($A2448,'BTC-Web'!$A$2:$H$10000,2,0),"")</f>
        <v>10415.362305000001</v>
      </c>
      <c r="C2448">
        <f>VLOOKUP(A2448,H_SPBTFDUE!$B$2:$C$5828,2,0)</f>
        <v>69.41</v>
      </c>
      <c r="D2448" s="2">
        <f>D2447*(1-D$1+IF(AND(WEEKDAY($A2448)&lt;&gt;1,WEEKDAY($A2448)&lt;&gt;7),-VLOOKUP($A2448,ETF_OP_Fee!$G$5:$H$14,2,1),0))^($A2448-$A2447)*(1+2*(C2448/C2447-1))+IFERROR(VLOOKUP(A2448,BITXeom!$C$9:$D$100,2,0),0)</f>
        <v>20.066016517458809</v>
      </c>
      <c r="F2448" s="2">
        <f>F2447*(1-F$1+IF(AND(WEEKDAY($A2448)&lt;&gt;1,WEEKDAY($A2448)&lt;&gt;7),-VLOOKUP($A2448,ETF_OP_Fee!$I$5:$J$14,2,1),0))^($A2448-$A2447)*(1+1*(B2448/B2447-1))</f>
        <v>6.9081996815240467</v>
      </c>
      <c r="G2448" s="9" t="str">
        <f>IFERROR(VLOOKUP(A2448,'BITO-IV'!$A$1:$J$10000,4,0),"")</f>
        <v/>
      </c>
      <c r="J2448" t="str">
        <f t="shared" si="59"/>
        <v/>
      </c>
      <c r="K2448" t="str">
        <f t="shared" si="58"/>
        <v/>
      </c>
      <c r="M2448" t="str">
        <f t="shared" si="60"/>
        <v/>
      </c>
      <c r="N2448">
        <f>VLOOKUP(A2448,Tbills!$B$4:$C$10000,2,1)</f>
        <v>1.91999868131867</v>
      </c>
    </row>
    <row r="2449" spans="1:14">
      <c r="A2449" s="1">
        <v>43724</v>
      </c>
      <c r="B2449">
        <f>IFERROR(VLOOKUP($A2449,'BTC-Web'!$A$2:$H$10000,2,0),"")</f>
        <v>10347.222656</v>
      </c>
      <c r="C2449">
        <f>VLOOKUP(A2449,H_SPBTFDUE!$B$2:$C$5828,2,0)</f>
        <v>68.55</v>
      </c>
      <c r="D2449" s="2">
        <f>D2448*(1-D$1+IF(AND(WEEKDAY($A2449)&lt;&gt;1,WEEKDAY($A2449)&lt;&gt;7),-VLOOKUP($A2449,ETF_OP_Fee!$G$5:$H$14,2,1),0))^($A2449-$A2448)*(1+2*(C2449/C2448-1))+IFERROR(VLOOKUP(A2449,BITXeom!$C$9:$D$100,2,0),0)</f>
        <v>19.561779115103594</v>
      </c>
      <c r="F2449" s="2">
        <f>F2448*(1-F$1+IF(AND(WEEKDAY($A2449)&lt;&gt;1,WEEKDAY($A2449)&lt;&gt;7),-VLOOKUP($A2449,ETF_OP_Fee!$I$5:$J$14,2,1),0))^($A2449-$A2448)*(1+1*(B2449/B2448-1))</f>
        <v>6.8624688168176382</v>
      </c>
      <c r="G2449" s="9" t="str">
        <f>IFERROR(VLOOKUP(A2449,'BITO-IV'!$A$1:$J$10000,4,0),"")</f>
        <v/>
      </c>
      <c r="J2449" t="str">
        <f t="shared" si="59"/>
        <v/>
      </c>
      <c r="K2449" t="str">
        <f t="shared" si="58"/>
        <v/>
      </c>
      <c r="M2449" t="str">
        <f t="shared" si="60"/>
        <v/>
      </c>
      <c r="N2449">
        <f>VLOOKUP(A2449,Tbills!$B$4:$C$10000,2,1)</f>
        <v>1.91999868131867</v>
      </c>
    </row>
    <row r="2450" spans="1:14">
      <c r="A2450" s="1">
        <v>43725</v>
      </c>
      <c r="B2450">
        <f>IFERROR(VLOOKUP($A2450,'BTC-Web'!$A$2:$H$10000,2,0),"")</f>
        <v>10281.513671999999</v>
      </c>
      <c r="C2450">
        <f>VLOOKUP(A2450,H_SPBTFDUE!$B$2:$C$5828,2,0)</f>
        <v>69.61</v>
      </c>
      <c r="D2450" s="2">
        <f>D2449*(1-D$1+IF(AND(WEEKDAY($A2450)&lt;&gt;1,WEEKDAY($A2450)&lt;&gt;7),-VLOOKUP($A2450,ETF_OP_Fee!$G$5:$H$14,2,1),0))^($A2450-$A2449)*(1+2*(C2450/C2449-1))+IFERROR(VLOOKUP(A2450,BITXeom!$C$9:$D$100,2,0),0)</f>
        <v>20.164349738838268</v>
      </c>
      <c r="F2450" s="2">
        <f>F2449*(1-F$1+IF(AND(WEEKDAY($A2450)&lt;&gt;1,WEEKDAY($A2450)&lt;&gt;7),-VLOOKUP($A2450,ETF_OP_Fee!$I$5:$J$14,2,1),0))^($A2450-$A2449)*(1+1*(B2450/B2449-1))</f>
        <v>6.8187119293382787</v>
      </c>
      <c r="G2450" s="9" t="str">
        <f>IFERROR(VLOOKUP(A2450,'BITO-IV'!$A$1:$J$10000,4,0),"")</f>
        <v/>
      </c>
      <c r="J2450" t="str">
        <f t="shared" si="59"/>
        <v/>
      </c>
      <c r="K2450" t="str">
        <f t="shared" si="58"/>
        <v/>
      </c>
      <c r="M2450" t="str">
        <f t="shared" si="60"/>
        <v/>
      </c>
      <c r="N2450">
        <f>VLOOKUP(A2450,Tbills!$B$4:$C$10000,2,1)</f>
        <v>1.91999868131867</v>
      </c>
    </row>
    <row r="2451" spans="1:14">
      <c r="A2451" s="1">
        <v>43726</v>
      </c>
      <c r="B2451">
        <f>IFERROR(VLOOKUP($A2451,'BTC-Web'!$A$2:$H$10000,2,0),"")</f>
        <v>10247.795898</v>
      </c>
      <c r="C2451">
        <f>VLOOKUP(A2451,H_SPBTFDUE!$B$2:$C$5828,2,0)</f>
        <v>68.98</v>
      </c>
      <c r="D2451" s="2">
        <f>D2450*(1-D$1+IF(AND(WEEKDAY($A2451)&lt;&gt;1,WEEKDAY($A2451)&lt;&gt;7),-VLOOKUP($A2451,ETF_OP_Fee!$G$5:$H$14,2,1),0))^($A2451-$A2450)*(1+2*(C2451/C2450-1))+IFERROR(VLOOKUP(A2451,BITXeom!$C$9:$D$100,2,0),0)</f>
        <v>19.796998268173176</v>
      </c>
      <c r="F2451" s="2">
        <f>F2450*(1-F$1+IF(AND(WEEKDAY($A2451)&lt;&gt;1,WEEKDAY($A2451)&lt;&gt;7),-VLOOKUP($A2451,ETF_OP_Fee!$I$5:$J$14,2,1),0))^($A2451-$A2450)*(1+1*(B2451/B2450-1))</f>
        <v>6.7961733707562644</v>
      </c>
      <c r="G2451" s="9" t="str">
        <f>IFERROR(VLOOKUP(A2451,'BITO-IV'!$A$1:$J$10000,4,0),"")</f>
        <v/>
      </c>
      <c r="J2451" t="str">
        <f t="shared" si="59"/>
        <v/>
      </c>
      <c r="K2451" t="str">
        <f t="shared" si="58"/>
        <v/>
      </c>
      <c r="M2451" t="str">
        <f t="shared" si="60"/>
        <v/>
      </c>
      <c r="N2451">
        <f>VLOOKUP(A2451,Tbills!$B$4:$C$10000,2,1)</f>
        <v>1.91999868131867</v>
      </c>
    </row>
    <row r="2452" spans="1:14">
      <c r="A2452" s="1">
        <v>43727</v>
      </c>
      <c r="B2452">
        <f>IFERROR(VLOOKUP($A2452,'BTC-Web'!$A$2:$H$10000,2,0),"")</f>
        <v>10200.496094</v>
      </c>
      <c r="C2452">
        <f>VLOOKUP(A2452,H_SPBTFDUE!$B$2:$C$5828,2,0)</f>
        <v>68.55</v>
      </c>
      <c r="D2452" s="2">
        <f>D2451*(1-D$1+IF(AND(WEEKDAY($A2452)&lt;&gt;1,WEEKDAY($A2452)&lt;&gt;7),-VLOOKUP($A2452,ETF_OP_Fee!$G$5:$H$14,2,1),0))^($A2452-$A2451)*(1+2*(C2452/C2451-1))+IFERROR(VLOOKUP(A2452,BITXeom!$C$9:$D$100,2,0),0)</f>
        <v>19.547851578142399</v>
      </c>
      <c r="F2452" s="2">
        <f>F2451*(1-F$1+IF(AND(WEEKDAY($A2452)&lt;&gt;1,WEEKDAY($A2452)&lt;&gt;7),-VLOOKUP($A2452,ETF_OP_Fee!$I$5:$J$14,2,1),0))^($A2452-$A2451)*(1+1*(B2452/B2451-1))</f>
        <v>6.7646288314485634</v>
      </c>
      <c r="G2452" s="9" t="str">
        <f>IFERROR(VLOOKUP(A2452,'BITO-IV'!$A$1:$J$10000,4,0),"")</f>
        <v/>
      </c>
      <c r="J2452" t="str">
        <f t="shared" si="59"/>
        <v/>
      </c>
      <c r="K2452" t="str">
        <f t="shared" si="58"/>
        <v/>
      </c>
      <c r="M2452" t="str">
        <f t="shared" si="60"/>
        <v/>
      </c>
      <c r="N2452">
        <f>VLOOKUP(A2452,Tbills!$B$4:$C$10000,2,1)</f>
        <v>1.945000879120877</v>
      </c>
    </row>
    <row r="2453" spans="1:14">
      <c r="A2453" s="1">
        <v>43728</v>
      </c>
      <c r="B2453">
        <f>IFERROR(VLOOKUP($A2453,'BTC-Web'!$A$2:$H$10000,2,0),"")</f>
        <v>10266.318359000001</v>
      </c>
      <c r="C2453">
        <f>VLOOKUP(A2453,H_SPBTFDUE!$B$2:$C$5828,2,0)</f>
        <v>68.819999999999993</v>
      </c>
      <c r="D2453" s="2">
        <f>D2452*(1-D$1+IF(AND(WEEKDAY($A2453)&lt;&gt;1,WEEKDAY($A2453)&lt;&gt;7),-VLOOKUP($A2453,ETF_OP_Fee!$G$5:$H$14,2,1),0))^($A2453-$A2452)*(1+2*(C2453/C2452-1))+IFERROR(VLOOKUP(A2453,BITXeom!$C$9:$D$100,2,0),0)</f>
        <v>19.699491003007804</v>
      </c>
      <c r="F2453" s="2">
        <f>F2452*(1-F$1+IF(AND(WEEKDAY($A2453)&lt;&gt;1,WEEKDAY($A2453)&lt;&gt;7),-VLOOKUP($A2453,ETF_OP_Fee!$I$5:$J$14,2,1),0))^($A2453-$A2452)*(1+1*(B2453/B2452-1))</f>
        <v>6.8081027606713267</v>
      </c>
      <c r="G2453" s="9" t="str">
        <f>IFERROR(VLOOKUP(A2453,'BITO-IV'!$A$1:$J$10000,4,0),"")</f>
        <v/>
      </c>
      <c r="J2453" t="str">
        <f t="shared" si="59"/>
        <v/>
      </c>
      <c r="K2453" t="str">
        <f t="shared" si="58"/>
        <v/>
      </c>
      <c r="M2453" t="str">
        <f t="shared" si="60"/>
        <v/>
      </c>
      <c r="N2453">
        <f>VLOOKUP(A2453,Tbills!$B$4:$C$10000,2,1)</f>
        <v>1.945000879120877</v>
      </c>
    </row>
    <row r="2454" spans="1:14">
      <c r="A2454" s="1">
        <v>43731</v>
      </c>
      <c r="B2454">
        <f>IFERROR(VLOOKUP($A2454,'BTC-Web'!$A$2:$H$10000,2,0),"")</f>
        <v>10067.962890999999</v>
      </c>
      <c r="C2454">
        <f>VLOOKUP(A2454,H_SPBTFDUE!$B$2:$C$5828,2,0)</f>
        <v>66.39</v>
      </c>
      <c r="D2454" s="2">
        <f>D2453*(1-D$1+IF(AND(WEEKDAY($A2454)&lt;&gt;1,WEEKDAY($A2454)&lt;&gt;7),-VLOOKUP($A2454,ETF_OP_Fee!$G$5:$H$14,2,1),0))^($A2454-$A2453)*(1+2*(C2454/C2453-1))+IFERROR(VLOOKUP(A2454,BITXeom!$C$9:$D$100,2,0),0)</f>
        <v>18.301787451858065</v>
      </c>
      <c r="F2454" s="2">
        <f>F2453*(1-F$1+IF(AND(WEEKDAY($A2454)&lt;&gt;1,WEEKDAY($A2454)&lt;&gt;7),-VLOOKUP($A2454,ETF_OP_Fee!$I$5:$J$14,2,1),0))^($A2454-$A2453)*(1+1*(B2454/B2453-1))</f>
        <v>6.6760421458596744</v>
      </c>
      <c r="G2454" s="9" t="str">
        <f>IFERROR(VLOOKUP(A2454,'BITO-IV'!$A$1:$J$10000,4,0),"")</f>
        <v/>
      </c>
      <c r="J2454" t="str">
        <f t="shared" si="59"/>
        <v/>
      </c>
      <c r="K2454" t="str">
        <f t="shared" si="58"/>
        <v/>
      </c>
      <c r="M2454" t="str">
        <f t="shared" si="60"/>
        <v/>
      </c>
      <c r="N2454">
        <f>VLOOKUP(A2454,Tbills!$B$4:$C$10000,2,1)</f>
        <v>1.945000879120877</v>
      </c>
    </row>
    <row r="2455" spans="1:14">
      <c r="A2455" s="1">
        <v>43732</v>
      </c>
      <c r="B2455">
        <f>IFERROR(VLOOKUP($A2455,'BTC-Web'!$A$2:$H$10000,2,0),"")</f>
        <v>9729.3212889999995</v>
      </c>
      <c r="C2455">
        <f>VLOOKUP(A2455,H_SPBTFDUE!$B$2:$C$5828,2,0)</f>
        <v>56.48</v>
      </c>
      <c r="D2455" s="2">
        <f>D2454*(1-D$1+IF(AND(WEEKDAY($A2455)&lt;&gt;1,WEEKDAY($A2455)&lt;&gt;7),-VLOOKUP($A2455,ETF_OP_Fee!$G$5:$H$14,2,1),0))^($A2455-$A2454)*(1+2*(C2455/C2454-1))+IFERROR(VLOOKUP(A2455,BITXeom!$C$9:$D$100,2,0),0)</f>
        <v>12.83646128116113</v>
      </c>
      <c r="F2455" s="2">
        <f>F2454*(1-F$1+IF(AND(WEEKDAY($A2455)&lt;&gt;1,WEEKDAY($A2455)&lt;&gt;7),-VLOOKUP($A2455,ETF_OP_Fee!$I$5:$J$14,2,1),0))^($A2455-$A2454)*(1+1*(B2455/B2454-1))</f>
        <v>6.4513217929277635</v>
      </c>
      <c r="G2455" s="9" t="str">
        <f>IFERROR(VLOOKUP(A2455,'BITO-IV'!$A$1:$J$10000,4,0),"")</f>
        <v/>
      </c>
      <c r="J2455" t="str">
        <f t="shared" si="59"/>
        <v/>
      </c>
      <c r="K2455" t="str">
        <f t="shared" si="58"/>
        <v/>
      </c>
      <c r="M2455" t="str">
        <f t="shared" si="60"/>
        <v/>
      </c>
      <c r="N2455">
        <f>VLOOKUP(A2455,Tbills!$B$4:$C$10000,2,1)</f>
        <v>1.945000879120877</v>
      </c>
    </row>
    <row r="2456" spans="1:14">
      <c r="A2456" s="1">
        <v>43733</v>
      </c>
      <c r="B2456">
        <f>IFERROR(VLOOKUP($A2456,'BTC-Web'!$A$2:$H$10000,2,0),"")</f>
        <v>8603.4287110000005</v>
      </c>
      <c r="C2456">
        <f>VLOOKUP(A2456,H_SPBTFDUE!$B$2:$C$5828,2,0)</f>
        <v>56.31</v>
      </c>
      <c r="D2456" s="2">
        <f>D2455*(1-D$1+IF(AND(WEEKDAY($A2456)&lt;&gt;1,WEEKDAY($A2456)&lt;&gt;7),-VLOOKUP($A2456,ETF_OP_Fee!$G$5:$H$14,2,1),0))^($A2456-$A2455)*(1+2*(C2456/C2455-1))+IFERROR(VLOOKUP(A2456,BITXeom!$C$9:$D$100,2,0),0)</f>
        <v>12.757667350531197</v>
      </c>
      <c r="F2456" s="2">
        <f>F2455*(1-F$1+IF(AND(WEEKDAY($A2456)&lt;&gt;1,WEEKDAY($A2456)&lt;&gt;7),-VLOOKUP($A2456,ETF_OP_Fee!$I$5:$J$14,2,1),0))^($A2456-$A2455)*(1+1*(B2456/B2455-1))</f>
        <v>5.7046160649064444</v>
      </c>
      <c r="G2456" s="9" t="str">
        <f>IFERROR(VLOOKUP(A2456,'BITO-IV'!$A$1:$J$10000,4,0),"")</f>
        <v/>
      </c>
      <c r="J2456" t="str">
        <f t="shared" si="59"/>
        <v/>
      </c>
      <c r="K2456" t="str">
        <f t="shared" si="58"/>
        <v/>
      </c>
      <c r="M2456" t="str">
        <f t="shared" si="60"/>
        <v/>
      </c>
      <c r="N2456">
        <f>VLOOKUP(A2456,Tbills!$B$4:$C$10000,2,1)</f>
        <v>1.945000879120877</v>
      </c>
    </row>
    <row r="2457" spans="1:14">
      <c r="A2457" s="1">
        <v>43734</v>
      </c>
      <c r="B2457">
        <f>IFERROR(VLOOKUP($A2457,'BTC-Web'!$A$2:$H$10000,2,0),"")</f>
        <v>8487.6699219999991</v>
      </c>
      <c r="C2457">
        <f>VLOOKUP(A2457,H_SPBTFDUE!$B$2:$C$5828,2,0)</f>
        <v>54.8</v>
      </c>
      <c r="D2457" s="2">
        <f>D2456*(1-D$1+IF(AND(WEEKDAY($A2457)&lt;&gt;1,WEEKDAY($A2457)&lt;&gt;7),-VLOOKUP($A2457,ETF_OP_Fee!$G$5:$H$14,2,1),0))^($A2457-$A2456)*(1+2*(C2457/C2456-1))+IFERROR(VLOOKUP(A2457,BITXeom!$C$9:$D$100,2,0),0)</f>
        <v>12.072013304288122</v>
      </c>
      <c r="F2457" s="2">
        <f>F2456*(1-F$1+IF(AND(WEEKDAY($A2457)&lt;&gt;1,WEEKDAY($A2457)&lt;&gt;7),-VLOOKUP($A2457,ETF_OP_Fee!$I$5:$J$14,2,1),0))^($A2457-$A2456)*(1+1*(B2457/B2456-1))</f>
        <v>5.6277142054843141</v>
      </c>
      <c r="G2457" s="9" t="str">
        <f>IFERROR(VLOOKUP(A2457,'BITO-IV'!$A$1:$J$10000,4,0),"")</f>
        <v/>
      </c>
      <c r="J2457" t="str">
        <f t="shared" si="59"/>
        <v/>
      </c>
      <c r="K2457" t="str">
        <f t="shared" si="58"/>
        <v/>
      </c>
      <c r="M2457" t="str">
        <f t="shared" si="60"/>
        <v/>
      </c>
      <c r="N2457">
        <f>VLOOKUP(A2457,Tbills!$B$4:$C$10000,2,1)</f>
        <v>1.9050013186813368</v>
      </c>
    </row>
    <row r="2458" spans="1:14">
      <c r="A2458" s="1">
        <v>43735</v>
      </c>
      <c r="B2458">
        <f>IFERROR(VLOOKUP($A2458,'BTC-Web'!$A$2:$H$10000,2,0),"")</f>
        <v>8113.1010740000002</v>
      </c>
      <c r="C2458">
        <f>VLOOKUP(A2458,H_SPBTFDUE!$B$2:$C$5828,2,0)</f>
        <v>53.83</v>
      </c>
      <c r="D2458" s="2">
        <f>D2457*(1-D$1+IF(AND(WEEKDAY($A2458)&lt;&gt;1,WEEKDAY($A2458)&lt;&gt;7),-VLOOKUP($A2458,ETF_OP_Fee!$G$5:$H$14,2,1),0))^($A2458-$A2457)*(1+2*(C2458/C2457-1))+IFERROR(VLOOKUP(A2458,BITXeom!$C$9:$D$100,2,0),0)</f>
        <v>11.643258623312297</v>
      </c>
      <c r="F2458" s="2">
        <f>F2457*(1-F$1+IF(AND(WEEKDAY($A2458)&lt;&gt;1,WEEKDAY($A2458)&lt;&gt;7),-VLOOKUP($A2458,ETF_OP_Fee!$I$5:$J$14,2,1),0))^($A2458-$A2457)*(1+1*(B2458/B2457-1))</f>
        <v>5.3792178795571211</v>
      </c>
      <c r="G2458" s="9" t="str">
        <f>IFERROR(VLOOKUP(A2458,'BITO-IV'!$A$1:$J$10000,4,0),"")</f>
        <v/>
      </c>
      <c r="J2458" t="str">
        <f t="shared" si="59"/>
        <v/>
      </c>
      <c r="K2458" t="str">
        <f t="shared" si="58"/>
        <v/>
      </c>
      <c r="M2458" t="str">
        <f t="shared" si="60"/>
        <v/>
      </c>
      <c r="N2458">
        <f>VLOOKUP(A2458,Tbills!$B$4:$C$10000,2,1)</f>
        <v>1.9050013186813368</v>
      </c>
    </row>
    <row r="2459" spans="1:14">
      <c r="A2459" s="1">
        <v>43738</v>
      </c>
      <c r="B2459">
        <f>IFERROR(VLOOKUP($A2459,'BTC-Web'!$A$2:$H$10000,2,0),"")</f>
        <v>8104.2265630000002</v>
      </c>
      <c r="C2459">
        <f>VLOOKUP(A2459,H_SPBTFDUE!$B$2:$C$5828,2,0)</f>
        <v>55.83</v>
      </c>
      <c r="D2459" s="2">
        <f>D2458*(1-D$1+IF(AND(WEEKDAY($A2459)&lt;&gt;1,WEEKDAY($A2459)&lt;&gt;7),-VLOOKUP($A2459,ETF_OP_Fee!$G$5:$H$14,2,1),0))^($A2459-$A2458)*(1+2*(C2459/C2458-1))+IFERROR(VLOOKUP(A2459,BITXeom!$C$9:$D$100,2,0),0)</f>
        <v>12.503974298123834</v>
      </c>
      <c r="F2459" s="2">
        <f>F2458*(1-F$1+IF(AND(WEEKDAY($A2459)&lt;&gt;1,WEEKDAY($A2459)&lt;&gt;7),-VLOOKUP($A2459,ETF_OP_Fee!$I$5:$J$14,2,1),0))^($A2459-$A2458)*(1+1*(B2459/B2458-1))</f>
        <v>5.3729142743737599</v>
      </c>
      <c r="G2459" s="9" t="str">
        <f>IFERROR(VLOOKUP(A2459,'BITO-IV'!$A$1:$J$10000,4,0),"")</f>
        <v/>
      </c>
      <c r="J2459" t="str">
        <f t="shared" si="59"/>
        <v/>
      </c>
      <c r="K2459" t="str">
        <f t="shared" si="58"/>
        <v/>
      </c>
      <c r="M2459" t="str">
        <f t="shared" si="60"/>
        <v/>
      </c>
      <c r="N2459">
        <f>VLOOKUP(A2459,Tbills!$B$4:$C$10000,2,1)</f>
        <v>1.9050013186813368</v>
      </c>
    </row>
    <row r="2460" spans="1:14">
      <c r="A2460" s="1">
        <v>43739</v>
      </c>
      <c r="B2460">
        <f>IFERROR(VLOOKUP($A2460,'BTC-Web'!$A$2:$H$10000,2,0),"")</f>
        <v>8299.7207030000009</v>
      </c>
      <c r="C2460">
        <f>VLOOKUP(A2460,H_SPBTFDUE!$B$2:$C$5828,2,0)</f>
        <v>55.77</v>
      </c>
      <c r="D2460" s="2">
        <f>D2459*(1-D$1+IF(AND(WEEKDAY($A2460)&lt;&gt;1,WEEKDAY($A2460)&lt;&gt;7),-VLOOKUP($A2460,ETF_OP_Fee!$G$5:$H$14,2,1),0))^($A2460-$A2459)*(1+2*(C2460/C2459-1))+IFERROR(VLOOKUP(A2460,BITXeom!$C$9:$D$100,2,0),0)</f>
        <v>12.475611483512344</v>
      </c>
      <c r="F2460" s="2">
        <f>F2459*(1-F$1+IF(AND(WEEKDAY($A2460)&lt;&gt;1,WEEKDAY($A2460)&lt;&gt;7),-VLOOKUP($A2460,ETF_OP_Fee!$I$5:$J$14,2,1),0))^($A2460-$A2459)*(1+1*(B2460/B2459-1))</f>
        <v>5.5023791393522332</v>
      </c>
      <c r="G2460" s="9" t="str">
        <f>IFERROR(VLOOKUP(A2460,'BITO-IV'!$A$1:$J$10000,4,0),"")</f>
        <v/>
      </c>
      <c r="J2460" t="str">
        <f t="shared" si="59"/>
        <v/>
      </c>
      <c r="K2460" t="str">
        <f t="shared" si="58"/>
        <v/>
      </c>
      <c r="M2460" t="str">
        <f t="shared" si="60"/>
        <v/>
      </c>
      <c r="N2460">
        <f>VLOOKUP(A2460,Tbills!$B$4:$C$10000,2,1)</f>
        <v>1.9050013186813368</v>
      </c>
    </row>
    <row r="2461" spans="1:14">
      <c r="A2461" s="1">
        <v>43740</v>
      </c>
      <c r="B2461">
        <f>IFERROR(VLOOKUP($A2461,'BTC-Web'!$A$2:$H$10000,2,0),"")</f>
        <v>8344.2128909999992</v>
      </c>
      <c r="C2461">
        <f>VLOOKUP(A2461,H_SPBTFDUE!$B$2:$C$5828,2,0)</f>
        <v>55.41</v>
      </c>
      <c r="D2461" s="2">
        <f>D2460*(1-D$1+IF(AND(WEEKDAY($A2461)&lt;&gt;1,WEEKDAY($A2461)&lt;&gt;7),-VLOOKUP($A2461,ETF_OP_Fee!$G$5:$H$14,2,1),0))^($A2461-$A2460)*(1+2*(C2461/C2460-1))+IFERROR(VLOOKUP(A2461,BITXeom!$C$9:$D$100,2,0),0)</f>
        <v>12.313081634509402</v>
      </c>
      <c r="F2461" s="2">
        <f>F2460*(1-F$1+IF(AND(WEEKDAY($A2461)&lt;&gt;1,WEEKDAY($A2461)&lt;&gt;7),-VLOOKUP($A2461,ETF_OP_Fee!$I$5:$J$14,2,1),0))^($A2461-$A2460)*(1+1*(B2461/B2460-1))</f>
        <v>5.5317316801599778</v>
      </c>
      <c r="G2461" s="9" t="str">
        <f>IFERROR(VLOOKUP(A2461,'BITO-IV'!$A$1:$J$10000,4,0),"")</f>
        <v/>
      </c>
      <c r="J2461" t="str">
        <f t="shared" si="59"/>
        <v/>
      </c>
      <c r="K2461" t="str">
        <f t="shared" si="58"/>
        <v/>
      </c>
      <c r="M2461" t="str">
        <f t="shared" si="60"/>
        <v/>
      </c>
      <c r="N2461">
        <f>VLOOKUP(A2461,Tbills!$B$4:$C$10000,2,1)</f>
        <v>1.9050013186813368</v>
      </c>
    </row>
    <row r="2462" spans="1:14">
      <c r="A2462" s="1">
        <v>43741</v>
      </c>
      <c r="B2462">
        <f>IFERROR(VLOOKUP($A2462,'BTC-Web'!$A$2:$H$10000,2,0),"")</f>
        <v>8390.7744139999995</v>
      </c>
      <c r="C2462">
        <f>VLOOKUP(A2462,H_SPBTFDUE!$B$2:$C$5828,2,0)</f>
        <v>54.67</v>
      </c>
      <c r="D2462" s="2">
        <f>D2461*(1-D$1+IF(AND(WEEKDAY($A2462)&lt;&gt;1,WEEKDAY($A2462)&lt;&gt;7),-VLOOKUP($A2462,ETF_OP_Fee!$G$5:$H$14,2,1),0))^($A2462-$A2461)*(1+2*(C2462/C2461-1))+IFERROR(VLOOKUP(A2462,BITXeom!$C$9:$D$100,2,0),0)</f>
        <v>11.982771214581847</v>
      </c>
      <c r="F2462" s="2">
        <f>F2461*(1-F$1+IF(AND(WEEKDAY($A2462)&lt;&gt;1,WEEKDAY($A2462)&lt;&gt;7),-VLOOKUP($A2462,ETF_OP_Fee!$I$5:$J$14,2,1),0))^($A2462-$A2461)*(1+1*(B2462/B2461-1))</f>
        <v>5.5624545032971247</v>
      </c>
      <c r="G2462" s="9" t="str">
        <f>IFERROR(VLOOKUP(A2462,'BITO-IV'!$A$1:$J$10000,4,0),"")</f>
        <v/>
      </c>
      <c r="J2462" t="str">
        <f t="shared" si="59"/>
        <v/>
      </c>
      <c r="K2462" t="str">
        <f t="shared" si="58"/>
        <v/>
      </c>
      <c r="M2462" t="str">
        <f t="shared" si="60"/>
        <v/>
      </c>
      <c r="N2462">
        <f>VLOOKUP(A2462,Tbills!$B$4:$C$10000,2,1)</f>
        <v>1.8399995604395332</v>
      </c>
    </row>
    <row r="2463" spans="1:14">
      <c r="A2463" s="1">
        <v>43742</v>
      </c>
      <c r="B2463">
        <f>IFERROR(VLOOKUP($A2463,'BTC-Web'!$A$2:$H$10000,2,0),"")</f>
        <v>8259.4941409999992</v>
      </c>
      <c r="C2463">
        <f>VLOOKUP(A2463,H_SPBTFDUE!$B$2:$C$5828,2,0)</f>
        <v>55.07</v>
      </c>
      <c r="D2463" s="2">
        <f>D2462*(1-D$1+IF(AND(WEEKDAY($A2463)&lt;&gt;1,WEEKDAY($A2463)&lt;&gt;7),-VLOOKUP($A2463,ETF_OP_Fee!$G$5:$H$14,2,1),0))^($A2463-$A2462)*(1+2*(C2463/C2462-1))+IFERROR(VLOOKUP(A2463,BITXeom!$C$9:$D$100,2,0),0)</f>
        <v>12.156669169021791</v>
      </c>
      <c r="F2463" s="2">
        <f>F2462*(1-F$1+IF(AND(WEEKDAY($A2463)&lt;&gt;1,WEEKDAY($A2463)&lt;&gt;7),-VLOOKUP($A2463,ETF_OP_Fee!$I$5:$J$14,2,1),0))^($A2463-$A2462)*(1+1*(B2463/B2462-1))</f>
        <v>5.4752830113778108</v>
      </c>
      <c r="G2463" s="9" t="str">
        <f>IFERROR(VLOOKUP(A2463,'BITO-IV'!$A$1:$J$10000,4,0),"")</f>
        <v/>
      </c>
      <c r="J2463" t="str">
        <f t="shared" si="59"/>
        <v/>
      </c>
      <c r="K2463" t="str">
        <f t="shared" si="58"/>
        <v/>
      </c>
      <c r="M2463" t="str">
        <f t="shared" si="60"/>
        <v/>
      </c>
      <c r="N2463">
        <f>VLOOKUP(A2463,Tbills!$B$4:$C$10000,2,1)</f>
        <v>1.8399995604395332</v>
      </c>
    </row>
    <row r="2464" spans="1:14">
      <c r="A2464" s="1">
        <v>43745</v>
      </c>
      <c r="B2464">
        <f>IFERROR(VLOOKUP($A2464,'BTC-Web'!$A$2:$H$10000,2,0),"")</f>
        <v>7989.1206050000001</v>
      </c>
      <c r="C2464">
        <f>VLOOKUP(A2464,H_SPBTFDUE!$B$2:$C$5828,2,0)</f>
        <v>55.29</v>
      </c>
      <c r="D2464" s="2">
        <f>D2463*(1-D$1+IF(AND(WEEKDAY($A2464)&lt;&gt;1,WEEKDAY($A2464)&lt;&gt;7),-VLOOKUP($A2464,ETF_OP_Fee!$G$5:$H$14,2,1),0))^($A2464-$A2463)*(1+2*(C2464/C2463-1))+IFERROR(VLOOKUP(A2464,BITXeom!$C$9:$D$100,2,0),0)</f>
        <v>12.249418272071178</v>
      </c>
      <c r="F2464" s="2">
        <f>F2463*(1-F$1+IF(AND(WEEKDAY($A2464)&lt;&gt;1,WEEKDAY($A2464)&lt;&gt;7),-VLOOKUP($A2464,ETF_OP_Fee!$I$5:$J$14,2,1),0))^($A2464-$A2463)*(1+1*(B2464/B2463-1))</f>
        <v>5.2956367715762243</v>
      </c>
      <c r="G2464" s="9" t="str">
        <f>IFERROR(VLOOKUP(A2464,'BITO-IV'!$A$1:$J$10000,4,0),"")</f>
        <v/>
      </c>
      <c r="J2464" t="str">
        <f t="shared" si="59"/>
        <v/>
      </c>
      <c r="K2464" t="str">
        <f t="shared" si="58"/>
        <v/>
      </c>
      <c r="M2464" t="str">
        <f t="shared" si="60"/>
        <v/>
      </c>
      <c r="N2464">
        <f>VLOOKUP(A2464,Tbills!$B$4:$C$10000,2,1)</f>
        <v>1.8399995604395332</v>
      </c>
    </row>
    <row r="2465" spans="1:14">
      <c r="A2465" s="1">
        <v>43746</v>
      </c>
      <c r="B2465">
        <f>IFERROR(VLOOKUP($A2465,'BTC-Web'!$A$2:$H$10000,2,0),"")</f>
        <v>8246.8496090000008</v>
      </c>
      <c r="C2465">
        <f>VLOOKUP(A2465,H_SPBTFDUE!$B$2:$C$5828,2,0)</f>
        <v>54.77</v>
      </c>
      <c r="D2465" s="2">
        <f>D2464*(1-D$1+IF(AND(WEEKDAY($A2465)&lt;&gt;1,WEEKDAY($A2465)&lt;&gt;7),-VLOOKUP($A2465,ETF_OP_Fee!$G$5:$H$14,2,1),0))^($A2465-$A2464)*(1+2*(C2465/C2464-1))+IFERROR(VLOOKUP(A2465,BITXeom!$C$9:$D$100,2,0),0)</f>
        <v>12.017575397661878</v>
      </c>
      <c r="F2465" s="2">
        <f>F2464*(1-F$1+IF(AND(WEEKDAY($A2465)&lt;&gt;1,WEEKDAY($A2465)&lt;&gt;7),-VLOOKUP($A2465,ETF_OP_Fee!$I$5:$J$14,2,1),0))^($A2465-$A2464)*(1+1*(B2465/B2464-1))</f>
        <v>5.4663317180272397</v>
      </c>
      <c r="G2465" s="9" t="str">
        <f>IFERROR(VLOOKUP(A2465,'BITO-IV'!$A$1:$J$10000,4,0),"")</f>
        <v/>
      </c>
      <c r="J2465" t="str">
        <f t="shared" si="59"/>
        <v/>
      </c>
      <c r="K2465" t="str">
        <f t="shared" si="58"/>
        <v/>
      </c>
      <c r="M2465" t="str">
        <f t="shared" si="60"/>
        <v/>
      </c>
      <c r="N2465">
        <f>VLOOKUP(A2465,Tbills!$B$4:$C$10000,2,1)</f>
        <v>1.8399995604395332</v>
      </c>
    </row>
    <row r="2466" spans="1:14">
      <c r="A2466" s="1">
        <v>43747</v>
      </c>
      <c r="B2466">
        <f>IFERROR(VLOOKUP($A2466,'BTC-Web'!$A$2:$H$10000,2,0),"")</f>
        <v>8229.8408199999994</v>
      </c>
      <c r="C2466">
        <f>VLOOKUP(A2466,H_SPBTFDUE!$B$2:$C$5828,2,0)</f>
        <v>57.9</v>
      </c>
      <c r="D2466" s="2">
        <f>D2465*(1-D$1+IF(AND(WEEKDAY($A2466)&lt;&gt;1,WEEKDAY($A2466)&lt;&gt;7),-VLOOKUP($A2466,ETF_OP_Fee!$G$5:$H$14,2,1),0))^($A2466-$A2465)*(1+2*(C2466/C2465-1))+IFERROR(VLOOKUP(A2466,BITXeom!$C$9:$D$100,2,0),0)</f>
        <v>13.389542038076661</v>
      </c>
      <c r="F2466" s="2">
        <f>F2465*(1-F$1+IF(AND(WEEKDAY($A2466)&lt;&gt;1,WEEKDAY($A2466)&lt;&gt;7),-VLOOKUP($A2466,ETF_OP_Fee!$I$5:$J$14,2,1),0))^($A2466-$A2465)*(1+1*(B2466/B2465-1))</f>
        <v>5.4549156521573758</v>
      </c>
      <c r="G2466" s="9" t="str">
        <f>IFERROR(VLOOKUP(A2466,'BITO-IV'!$A$1:$J$10000,4,0),"")</f>
        <v/>
      </c>
      <c r="J2466" t="str">
        <f t="shared" si="59"/>
        <v/>
      </c>
      <c r="K2466" t="str">
        <f t="shared" si="58"/>
        <v/>
      </c>
      <c r="M2466" t="str">
        <f t="shared" si="60"/>
        <v/>
      </c>
      <c r="N2466">
        <f>VLOOKUP(A2466,Tbills!$B$4:$C$10000,2,1)</f>
        <v>1.8399995604395332</v>
      </c>
    </row>
    <row r="2467" spans="1:14">
      <c r="A2467" s="1">
        <v>43748</v>
      </c>
      <c r="B2467">
        <f>IFERROR(VLOOKUP($A2467,'BTC-Web'!$A$2:$H$10000,2,0),"")</f>
        <v>8585.2802730000003</v>
      </c>
      <c r="C2467">
        <f>VLOOKUP(A2467,H_SPBTFDUE!$B$2:$C$5828,2,0)</f>
        <v>57.62</v>
      </c>
      <c r="D2467" s="2">
        <f>D2466*(1-D$1+IF(AND(WEEKDAY($A2467)&lt;&gt;1,WEEKDAY($A2467)&lt;&gt;7),-VLOOKUP($A2467,ETF_OP_Fee!$G$5:$H$14,2,1),0))^($A2467-$A2466)*(1+2*(C2467/C2466-1))+IFERROR(VLOOKUP(A2467,BITXeom!$C$9:$D$100,2,0),0)</f>
        <v>13.258460116322432</v>
      </c>
      <c r="F2467" s="2">
        <f>F2466*(1-F$1+IF(AND(WEEKDAY($A2467)&lt;&gt;1,WEEKDAY($A2467)&lt;&gt;7),-VLOOKUP($A2467,ETF_OP_Fee!$I$5:$J$14,2,1),0))^($A2467-$A2466)*(1+1*(B2467/B2466-1))</f>
        <v>5.6903604637160514</v>
      </c>
      <c r="G2467" s="9" t="str">
        <f>IFERROR(VLOOKUP(A2467,'BITO-IV'!$A$1:$J$10000,4,0),"")</f>
        <v/>
      </c>
      <c r="J2467" t="str">
        <f t="shared" si="59"/>
        <v/>
      </c>
      <c r="K2467" t="str">
        <f t="shared" si="58"/>
        <v/>
      </c>
      <c r="M2467" t="str">
        <f t="shared" si="60"/>
        <v/>
      </c>
      <c r="N2467">
        <f>VLOOKUP(A2467,Tbills!$B$4:$C$10000,2,1)</f>
        <v>1.6800013186813167</v>
      </c>
    </row>
    <row r="2468" spans="1:14">
      <c r="A2468" s="1">
        <v>43749</v>
      </c>
      <c r="B2468">
        <f>IFERROR(VLOOKUP($A2468,'BTC-Web'!$A$2:$H$10000,2,0),"")</f>
        <v>8585.2626949999994</v>
      </c>
      <c r="C2468">
        <f>VLOOKUP(A2468,H_SPBTFDUE!$B$2:$C$5828,2,0)</f>
        <v>56.03</v>
      </c>
      <c r="D2468" s="2">
        <f>D2467*(1-D$1+IF(AND(WEEKDAY($A2468)&lt;&gt;1,WEEKDAY($A2468)&lt;&gt;7),-VLOOKUP($A2468,ETF_OP_Fee!$G$5:$H$14,2,1),0))^($A2468-$A2467)*(1+2*(C2468/C2467-1))+IFERROR(VLOOKUP(A2468,BITXeom!$C$9:$D$100,2,0),0)</f>
        <v>12.525243788907805</v>
      </c>
      <c r="F2468" s="2">
        <f>F2467*(1-F$1+IF(AND(WEEKDAY($A2468)&lt;&gt;1,WEEKDAY($A2468)&lt;&gt;7),-VLOOKUP($A2468,ETF_OP_Fee!$I$5:$J$14,2,1),0))^($A2468-$A2467)*(1+1*(B2468/B2467-1))</f>
        <v>5.6902007079734069</v>
      </c>
      <c r="G2468" s="9" t="str">
        <f>IFERROR(VLOOKUP(A2468,'BITO-IV'!$A$1:$J$10000,4,0),"")</f>
        <v/>
      </c>
      <c r="J2468" t="str">
        <f t="shared" si="59"/>
        <v/>
      </c>
      <c r="K2468" t="str">
        <f t="shared" si="58"/>
        <v/>
      </c>
      <c r="M2468" t="str">
        <f t="shared" si="60"/>
        <v/>
      </c>
      <c r="N2468">
        <f>VLOOKUP(A2468,Tbills!$B$4:$C$10000,2,1)</f>
        <v>1.6800013186813167</v>
      </c>
    </row>
    <row r="2469" spans="1:14">
      <c r="A2469" s="1">
        <v>43752</v>
      </c>
      <c r="B2469">
        <f>IFERROR(VLOOKUP($A2469,'BTC-Web'!$A$2:$H$10000,2,0),"")</f>
        <v>8320.8320309999999</v>
      </c>
      <c r="C2469">
        <f>VLOOKUP(A2469,H_SPBTFDUE!$B$2:$C$5828,2,0)</f>
        <v>56.03</v>
      </c>
      <c r="D2469" s="2">
        <f>D2468*(1-D$1+IF(AND(WEEKDAY($A2469)&lt;&gt;1,WEEKDAY($A2469)&lt;&gt;7),-VLOOKUP($A2469,ETF_OP_Fee!$G$5:$H$14,2,1),0))^($A2469-$A2468)*(1+2*(C2469/C2468-1))+IFERROR(VLOOKUP(A2469,BITXeom!$C$9:$D$100,2,0),0)</f>
        <v>12.52076611898908</v>
      </c>
      <c r="F2469" s="2">
        <f>F2468*(1-F$1+IF(AND(WEEKDAY($A2469)&lt;&gt;1,WEEKDAY($A2469)&lt;&gt;7),-VLOOKUP($A2469,ETF_OP_Fee!$I$5:$J$14,2,1),0))^($A2469-$A2468)*(1+1*(B2469/B2468-1))</f>
        <v>5.514508887891199</v>
      </c>
      <c r="G2469" s="9" t="str">
        <f>IFERROR(VLOOKUP(A2469,'BITO-IV'!$A$1:$J$10000,4,0),"")</f>
        <v/>
      </c>
      <c r="J2469" t="str">
        <f t="shared" si="59"/>
        <v/>
      </c>
      <c r="K2469" t="str">
        <f t="shared" si="58"/>
        <v/>
      </c>
      <c r="M2469" t="str">
        <f t="shared" si="60"/>
        <v/>
      </c>
      <c r="N2469">
        <f>VLOOKUP(A2469,Tbills!$B$4:$C$10000,2,1)</f>
        <v>1.6800013186813167</v>
      </c>
    </row>
    <row r="2470" spans="1:14">
      <c r="A2470" s="1">
        <v>43753</v>
      </c>
      <c r="B2470">
        <f>IFERROR(VLOOKUP($A2470,'BTC-Web'!$A$2:$H$10000,2,0),"")</f>
        <v>8373.4580079999996</v>
      </c>
      <c r="C2470">
        <f>VLOOKUP(A2470,H_SPBTFDUE!$B$2:$C$5828,2,0)</f>
        <v>54.8</v>
      </c>
      <c r="D2470" s="2">
        <f>D2469*(1-D$1+IF(AND(WEEKDAY($A2470)&lt;&gt;1,WEEKDAY($A2470)&lt;&gt;7),-VLOOKUP($A2470,ETF_OP_Fee!$G$5:$H$14,2,1),0))^($A2470-$A2469)*(1+2*(C2470/C2469-1))+IFERROR(VLOOKUP(A2470,BITXeom!$C$9:$D$100,2,0),0)</f>
        <v>11.96961455992099</v>
      </c>
      <c r="F2470" s="2">
        <f>F2469*(1-F$1+IF(AND(WEEKDAY($A2470)&lt;&gt;1,WEEKDAY($A2470)&lt;&gt;7),-VLOOKUP($A2470,ETF_OP_Fee!$I$5:$J$14,2,1),0))^($A2470-$A2469)*(1+1*(B2470/B2469-1))</f>
        <v>5.5492415430532693</v>
      </c>
      <c r="G2470" s="9" t="str">
        <f>IFERROR(VLOOKUP(A2470,'BITO-IV'!$A$1:$J$10000,4,0),"")</f>
        <v/>
      </c>
      <c r="J2470" t="str">
        <f t="shared" si="59"/>
        <v/>
      </c>
      <c r="K2470" t="str">
        <f t="shared" si="58"/>
        <v/>
      </c>
      <c r="M2470" t="str">
        <f t="shared" si="60"/>
        <v/>
      </c>
      <c r="N2470">
        <f>VLOOKUP(A2470,Tbills!$B$4:$C$10000,2,1)</f>
        <v>1.6800013186813167</v>
      </c>
    </row>
    <row r="2471" spans="1:14">
      <c r="A2471" s="1">
        <v>43754</v>
      </c>
      <c r="B2471">
        <f>IFERROR(VLOOKUP($A2471,'BTC-Web'!$A$2:$H$10000,2,0),"")</f>
        <v>8204.6748050000006</v>
      </c>
      <c r="C2471">
        <f>VLOOKUP(A2471,H_SPBTFDUE!$B$2:$C$5828,2,0)</f>
        <v>53.23</v>
      </c>
      <c r="D2471" s="2">
        <f>D2470*(1-D$1+IF(AND(WEEKDAY($A2471)&lt;&gt;1,WEEKDAY($A2471)&lt;&gt;7),-VLOOKUP($A2471,ETF_OP_Fee!$G$5:$H$14,2,1),0))^($A2471-$A2470)*(1+2*(C2471/C2470-1))+IFERROR(VLOOKUP(A2471,BITXeom!$C$9:$D$100,2,0),0)</f>
        <v>11.282419605183433</v>
      </c>
      <c r="F2471" s="2">
        <f>F2470*(1-F$1+IF(AND(WEEKDAY($A2471)&lt;&gt;1,WEEKDAY($A2471)&lt;&gt;7),-VLOOKUP($A2471,ETF_OP_Fee!$I$5:$J$14,2,1),0))^($A2471-$A2470)*(1+1*(B2471/B2470-1))</f>
        <v>5.4372443513159947</v>
      </c>
      <c r="G2471" s="9" t="str">
        <f>IFERROR(VLOOKUP(A2471,'BITO-IV'!$A$1:$J$10000,4,0),"")</f>
        <v/>
      </c>
      <c r="J2471" t="str">
        <f t="shared" si="59"/>
        <v/>
      </c>
      <c r="K2471" t="str">
        <f t="shared" si="58"/>
        <v/>
      </c>
      <c r="M2471" t="str">
        <f t="shared" si="60"/>
        <v/>
      </c>
      <c r="N2471">
        <f>VLOOKUP(A2471,Tbills!$B$4:$C$10000,2,1)</f>
        <v>1.6800013186813167</v>
      </c>
    </row>
    <row r="2472" spans="1:14">
      <c r="A2472" s="1">
        <v>43755</v>
      </c>
      <c r="B2472">
        <f>IFERROR(VLOOKUP($A2472,'BTC-Web'!$A$2:$H$10000,2,0),"")</f>
        <v>8047.8125</v>
      </c>
      <c r="C2472">
        <f>VLOOKUP(A2472,H_SPBTFDUE!$B$2:$C$5828,2,0)</f>
        <v>53.99</v>
      </c>
      <c r="D2472" s="2">
        <f>D2471*(1-D$1+IF(AND(WEEKDAY($A2472)&lt;&gt;1,WEEKDAY($A2472)&lt;&gt;7),-VLOOKUP($A2472,ETF_OP_Fee!$G$5:$H$14,2,1),0))^($A2472-$A2471)*(1+2*(C2472/C2471-1))+IFERROR(VLOOKUP(A2472,BITXeom!$C$9:$D$100,2,0),0)</f>
        <v>11.603209761335133</v>
      </c>
      <c r="F2472" s="2">
        <f>F2471*(1-F$1+IF(AND(WEEKDAY($A2472)&lt;&gt;1,WEEKDAY($A2472)&lt;&gt;7),-VLOOKUP($A2472,ETF_OP_Fee!$I$5:$J$14,2,1),0))^($A2472-$A2471)*(1+1*(B2472/B2471-1))</f>
        <v>5.3331527685366424</v>
      </c>
      <c r="G2472" s="9" t="str">
        <f>IFERROR(VLOOKUP(A2472,'BITO-IV'!$A$1:$J$10000,4,0),"")</f>
        <v/>
      </c>
      <c r="J2472" t="str">
        <f t="shared" si="59"/>
        <v/>
      </c>
      <c r="K2472" t="str">
        <f t="shared" ref="K2472:K2535" si="61">IF($A2472&gt;=$J$2,F2472*K$4,"")</f>
        <v/>
      </c>
      <c r="M2472" t="str">
        <f t="shared" si="60"/>
        <v/>
      </c>
      <c r="N2472">
        <f>VLOOKUP(A2472,Tbills!$B$4:$C$10000,2,1)</f>
        <v>1.6400017582417763</v>
      </c>
    </row>
    <row r="2473" spans="1:14">
      <c r="A2473" s="1">
        <v>43756</v>
      </c>
      <c r="B2473">
        <f>IFERROR(VLOOKUP($A2473,'BTC-Web'!$A$2:$H$10000,2,0),"")</f>
        <v>8100.9335940000001</v>
      </c>
      <c r="C2473">
        <f>VLOOKUP(A2473,H_SPBTFDUE!$B$2:$C$5828,2,0)</f>
        <v>53.25</v>
      </c>
      <c r="D2473" s="2">
        <f>D2472*(1-D$1+IF(AND(WEEKDAY($A2473)&lt;&gt;1,WEEKDAY($A2473)&lt;&gt;7),-VLOOKUP($A2473,ETF_OP_Fee!$G$5:$H$14,2,1),0))^($A2473-$A2472)*(1+2*(C2473/C2472-1))+IFERROR(VLOOKUP(A2473,BITXeom!$C$9:$D$100,2,0),0)</f>
        <v>11.28379202082195</v>
      </c>
      <c r="F2473" s="2">
        <f>F2472*(1-F$1+IF(AND(WEEKDAY($A2473)&lt;&gt;1,WEEKDAY($A2473)&lt;&gt;7),-VLOOKUP($A2473,ETF_OP_Fee!$I$5:$J$14,2,1),0))^($A2473-$A2472)*(1+1*(B2473/B2472-1))</f>
        <v>5.368215518128383</v>
      </c>
      <c r="G2473" s="9" t="str">
        <f>IFERROR(VLOOKUP(A2473,'BITO-IV'!$A$1:$J$10000,4,0),"")</f>
        <v/>
      </c>
      <c r="J2473" t="str">
        <f t="shared" ref="J2473:J2536" si="62">IF($A2473&gt;=$J$2,B2473*J$4,"")</f>
        <v/>
      </c>
      <c r="K2473" t="str">
        <f t="shared" si="61"/>
        <v/>
      </c>
      <c r="M2473" t="str">
        <f t="shared" ref="M2473:M2536" si="63">IF($A2473&gt;=$J$2,D2473*M$4,"")</f>
        <v/>
      </c>
      <c r="N2473">
        <f>VLOOKUP(A2473,Tbills!$B$4:$C$10000,2,1)</f>
        <v>1.6400017582417763</v>
      </c>
    </row>
    <row r="2474" spans="1:14">
      <c r="A2474" s="1">
        <v>43759</v>
      </c>
      <c r="B2474">
        <f>IFERROR(VLOOKUP($A2474,'BTC-Web'!$A$2:$H$10000,2,0),"")</f>
        <v>8225.1152340000008</v>
      </c>
      <c r="C2474">
        <f>VLOOKUP(A2474,H_SPBTFDUE!$B$2:$C$5828,2,0)</f>
        <v>54.97</v>
      </c>
      <c r="D2474" s="2">
        <f>D2473*(1-D$1+IF(AND(WEEKDAY($A2474)&lt;&gt;1,WEEKDAY($A2474)&lt;&gt;7),-VLOOKUP($A2474,ETF_OP_Fee!$G$5:$H$14,2,1),0))^($A2474-$A2473)*(1+2*(C2474/C2473-1))+IFERROR(VLOOKUP(A2474,BITXeom!$C$9:$D$100,2,0),0)</f>
        <v>12.008441127957132</v>
      </c>
      <c r="F2474" s="2">
        <f>F2473*(1-F$1+IF(AND(WEEKDAY($A2474)&lt;&gt;1,WEEKDAY($A2474)&lt;&gt;7),-VLOOKUP($A2474,ETF_OP_Fee!$I$5:$J$14,2,1),0))^($A2474-$A2473)*(1+1*(B2474/B2473-1))</f>
        <v>5.450080926963536</v>
      </c>
      <c r="G2474" s="9" t="str">
        <f>IFERROR(VLOOKUP(A2474,'BITO-IV'!$A$1:$J$10000,4,0),"")</f>
        <v/>
      </c>
      <c r="J2474" t="str">
        <f t="shared" si="62"/>
        <v/>
      </c>
      <c r="K2474" t="str">
        <f t="shared" si="61"/>
        <v/>
      </c>
      <c r="M2474" t="str">
        <f t="shared" si="63"/>
        <v/>
      </c>
      <c r="N2474">
        <f>VLOOKUP(A2474,Tbills!$B$4:$C$10000,2,1)</f>
        <v>1.6400017582417763</v>
      </c>
    </row>
    <row r="2475" spans="1:14">
      <c r="A2475" s="1">
        <v>43760</v>
      </c>
      <c r="B2475">
        <f>IFERROR(VLOOKUP($A2475,'BTC-Web'!$A$2:$H$10000,2,0),"")</f>
        <v>8243.4023440000001</v>
      </c>
      <c r="C2475">
        <f>VLOOKUP(A2475,H_SPBTFDUE!$B$2:$C$5828,2,0)</f>
        <v>54.82</v>
      </c>
      <c r="D2475" s="2">
        <f>D2474*(1-D$1+IF(AND(WEEKDAY($A2475)&lt;&gt;1,WEEKDAY($A2475)&lt;&gt;7),-VLOOKUP($A2475,ETF_OP_Fee!$G$5:$H$14,2,1),0))^($A2475-$A2474)*(1+2*(C2475/C2474-1))+IFERROR(VLOOKUP(A2475,BITXeom!$C$9:$D$100,2,0),0)</f>
        <v>11.941481460405589</v>
      </c>
      <c r="F2475" s="2">
        <f>F2474*(1-F$1+IF(AND(WEEKDAY($A2475)&lt;&gt;1,WEEKDAY($A2475)&lt;&gt;7),-VLOOKUP($A2475,ETF_OP_Fee!$I$5:$J$14,2,1),0))^($A2475-$A2474)*(1+1*(B2475/B2474-1))</f>
        <v>5.4620560650957737</v>
      </c>
      <c r="G2475" s="9" t="str">
        <f>IFERROR(VLOOKUP(A2475,'BITO-IV'!$A$1:$J$10000,4,0),"")</f>
        <v/>
      </c>
      <c r="J2475" t="str">
        <f t="shared" si="62"/>
        <v/>
      </c>
      <c r="K2475" t="str">
        <f t="shared" si="61"/>
        <v/>
      </c>
      <c r="M2475" t="str">
        <f t="shared" si="63"/>
        <v/>
      </c>
      <c r="N2475">
        <f>VLOOKUP(A2475,Tbills!$B$4:$C$10000,2,1)</f>
        <v>1.6400017582417763</v>
      </c>
    </row>
    <row r="2476" spans="1:14">
      <c r="A2476" s="1">
        <v>43761</v>
      </c>
      <c r="B2476">
        <f>IFERROR(VLOOKUP($A2476,'BTC-Web'!$A$2:$H$10000,2,0),"")</f>
        <v>8076.2285160000001</v>
      </c>
      <c r="C2476">
        <f>VLOOKUP(A2476,H_SPBTFDUE!$B$2:$C$5828,2,0)</f>
        <v>50</v>
      </c>
      <c r="D2476" s="2">
        <f>D2475*(1-D$1+IF(AND(WEEKDAY($A2476)&lt;&gt;1,WEEKDAY($A2476)&lt;&gt;7),-VLOOKUP($A2476,ETF_OP_Fee!$G$5:$H$14,2,1),0))^($A2476-$A2475)*(1+2*(C2476/C2475-1))+IFERROR(VLOOKUP(A2476,BITXeom!$C$9:$D$100,2,0),0)</f>
        <v>9.8404201729871534</v>
      </c>
      <c r="F2476" s="2">
        <f>F2475*(1-F$1+IF(AND(WEEKDAY($A2476)&lt;&gt;1,WEEKDAY($A2476)&lt;&gt;7),-VLOOKUP($A2476,ETF_OP_Fee!$I$5:$J$14,2,1),0))^($A2476-$A2475)*(1+1*(B2476/B2475-1))</f>
        <v>5.35114785939294</v>
      </c>
      <c r="G2476" s="9" t="str">
        <f>IFERROR(VLOOKUP(A2476,'BITO-IV'!$A$1:$J$10000,4,0),"")</f>
        <v/>
      </c>
      <c r="J2476" t="str">
        <f t="shared" si="62"/>
        <v/>
      </c>
      <c r="K2476" t="str">
        <f t="shared" si="61"/>
        <v/>
      </c>
      <c r="M2476" t="str">
        <f t="shared" si="63"/>
        <v/>
      </c>
      <c r="N2476">
        <f>VLOOKUP(A2476,Tbills!$B$4:$C$10000,2,1)</f>
        <v>1.6400017582417763</v>
      </c>
    </row>
    <row r="2477" spans="1:14">
      <c r="A2477" s="1">
        <v>43762</v>
      </c>
      <c r="B2477">
        <f>IFERROR(VLOOKUP($A2477,'BTC-Web'!$A$2:$H$10000,2,0),"")</f>
        <v>7509.7280270000001</v>
      </c>
      <c r="C2477">
        <f>VLOOKUP(A2477,H_SPBTFDUE!$B$2:$C$5828,2,0)</f>
        <v>49.97</v>
      </c>
      <c r="D2477" s="2">
        <f>D2476*(1-D$1+IF(AND(WEEKDAY($A2477)&lt;&gt;1,WEEKDAY($A2477)&lt;&gt;7),-VLOOKUP($A2477,ETF_OP_Fee!$G$5:$H$14,2,1),0))^($A2477-$A2476)*(1+2*(C2477/C2476-1))+IFERROR(VLOOKUP(A2477,BITXeom!$C$9:$D$100,2,0),0)</f>
        <v>9.8274403136902748</v>
      </c>
      <c r="F2477" s="2">
        <f>F2476*(1-F$1+IF(AND(WEEKDAY($A2477)&lt;&gt;1,WEEKDAY($A2477)&lt;&gt;7),-VLOOKUP($A2477,ETF_OP_Fee!$I$5:$J$14,2,1),0))^($A2477-$A2476)*(1+1*(B2477/B2476-1))</f>
        <v>4.975666432472158</v>
      </c>
      <c r="G2477" s="9" t="str">
        <f>IFERROR(VLOOKUP(A2477,'BITO-IV'!$A$1:$J$10000,4,0),"")</f>
        <v/>
      </c>
      <c r="J2477" t="str">
        <f t="shared" si="62"/>
        <v/>
      </c>
      <c r="K2477" t="str">
        <f t="shared" si="61"/>
        <v/>
      </c>
      <c r="M2477" t="str">
        <f t="shared" si="63"/>
        <v/>
      </c>
      <c r="N2477">
        <f>VLOOKUP(A2477,Tbills!$B$4:$C$10000,2,1)</f>
        <v>1.6300008791209049</v>
      </c>
    </row>
    <row r="2478" spans="1:14">
      <c r="A2478" s="1">
        <v>43763</v>
      </c>
      <c r="B2478">
        <f>IFERROR(VLOOKUP($A2478,'BTC-Web'!$A$2:$H$10000,2,0),"")</f>
        <v>7490.703125</v>
      </c>
      <c r="C2478">
        <f>VLOOKUP(A2478,H_SPBTFDUE!$B$2:$C$5828,2,0)</f>
        <v>58.07</v>
      </c>
      <c r="D2478" s="2">
        <f>D2477*(1-D$1+IF(AND(WEEKDAY($A2478)&lt;&gt;1,WEEKDAY($A2478)&lt;&gt;7),-VLOOKUP($A2478,ETF_OP_Fee!$G$5:$H$14,2,1),0))^($A2478-$A2477)*(1+2*(C2478/C2477-1))+IFERROR(VLOOKUP(A2478,BITXeom!$C$9:$D$100,2,0),0)</f>
        <v>13.01189165955472</v>
      </c>
      <c r="F2478" s="2">
        <f>F2477*(1-F$1+IF(AND(WEEKDAY($A2478)&lt;&gt;1,WEEKDAY($A2478)&lt;&gt;7),-VLOOKUP($A2478,ETF_OP_Fee!$I$5:$J$14,2,1),0))^($A2478-$A2477)*(1+1*(B2478/B2477-1))</f>
        <v>4.9629320645575046</v>
      </c>
      <c r="G2478" s="9" t="str">
        <f>IFERROR(VLOOKUP(A2478,'BITO-IV'!$A$1:$J$10000,4,0),"")</f>
        <v/>
      </c>
      <c r="J2478" t="str">
        <f t="shared" si="62"/>
        <v/>
      </c>
      <c r="K2478" t="str">
        <f t="shared" si="61"/>
        <v/>
      </c>
      <c r="M2478" t="str">
        <f t="shared" si="63"/>
        <v/>
      </c>
      <c r="N2478">
        <f>VLOOKUP(A2478,Tbills!$B$4:$C$10000,2,1)</f>
        <v>1.6300008791209049</v>
      </c>
    </row>
    <row r="2479" spans="1:14">
      <c r="A2479" s="1">
        <v>43766</v>
      </c>
      <c r="B2479">
        <f>IFERROR(VLOOKUP($A2479,'BTC-Web'!$A$2:$H$10000,2,0),"")</f>
        <v>9565.1015630000002</v>
      </c>
      <c r="C2479">
        <f>VLOOKUP(A2479,H_SPBTFDUE!$B$2:$C$5828,2,0)</f>
        <v>63.49</v>
      </c>
      <c r="D2479" s="2">
        <f>D2478*(1-D$1+IF(AND(WEEKDAY($A2479)&lt;&gt;1,WEEKDAY($A2479)&lt;&gt;7),-VLOOKUP($A2479,ETF_OP_Fee!$G$5:$H$14,2,1),0))^($A2479-$A2478)*(1+2*(C2479/C2478-1))+IFERROR(VLOOKUP(A2479,BITXeom!$C$9:$D$100,2,0),0)</f>
        <v>15.435317884928201</v>
      </c>
      <c r="F2479" s="2">
        <f>F2478*(1-F$1+IF(AND(WEEKDAY($A2479)&lt;&gt;1,WEEKDAY($A2479)&lt;&gt;7),-VLOOKUP($A2479,ETF_OP_Fee!$I$5:$J$14,2,1),0))^($A2479-$A2478)*(1+1*(B2479/B2478-1))</f>
        <v>6.336820711803588</v>
      </c>
      <c r="G2479" s="9" t="str">
        <f>IFERROR(VLOOKUP(A2479,'BITO-IV'!$A$1:$J$10000,4,0),"")</f>
        <v/>
      </c>
      <c r="J2479" t="str">
        <f t="shared" si="62"/>
        <v/>
      </c>
      <c r="K2479" t="str">
        <f t="shared" si="61"/>
        <v/>
      </c>
      <c r="M2479" t="str">
        <f t="shared" si="63"/>
        <v/>
      </c>
      <c r="N2479">
        <f>VLOOKUP(A2479,Tbills!$B$4:$C$10000,2,1)</f>
        <v>1.6300008791209049</v>
      </c>
    </row>
    <row r="2480" spans="1:14">
      <c r="A2480" s="1">
        <v>43767</v>
      </c>
      <c r="B2480">
        <f>IFERROR(VLOOKUP($A2480,'BTC-Web'!$A$2:$H$10000,2,0),"")</f>
        <v>9248.4404300000006</v>
      </c>
      <c r="C2480">
        <f>VLOOKUP(A2480,H_SPBTFDUE!$B$2:$C$5828,2,0)</f>
        <v>62.08</v>
      </c>
      <c r="D2480" s="2">
        <f>D2479*(1-D$1+IF(AND(WEEKDAY($A2480)&lt;&gt;1,WEEKDAY($A2480)&lt;&gt;7),-VLOOKUP($A2480,ETF_OP_Fee!$G$5:$H$14,2,1),0))^($A2480-$A2479)*(1+2*(C2480/C2479-1))+IFERROR(VLOOKUP(A2480,BITXeom!$C$9:$D$100,2,0),0)</f>
        <v>14.747978114412035</v>
      </c>
      <c r="F2480" s="2">
        <f>F2479*(1-F$1+IF(AND(WEEKDAY($A2480)&lt;&gt;1,WEEKDAY($A2480)&lt;&gt;7),-VLOOKUP($A2480,ETF_OP_Fee!$I$5:$J$14,2,1),0))^($A2480-$A2479)*(1+1*(B2480/B2479-1))</f>
        <v>6.1268751961122518</v>
      </c>
      <c r="G2480" s="9" t="str">
        <f>IFERROR(VLOOKUP(A2480,'BITO-IV'!$A$1:$J$10000,4,0),"")</f>
        <v/>
      </c>
      <c r="J2480" t="str">
        <f t="shared" si="62"/>
        <v/>
      </c>
      <c r="K2480" t="str">
        <f t="shared" si="61"/>
        <v/>
      </c>
      <c r="M2480" t="str">
        <f t="shared" si="63"/>
        <v/>
      </c>
      <c r="N2480">
        <f>VLOOKUP(A2480,Tbills!$B$4:$C$10000,2,1)</f>
        <v>1.6300008791209049</v>
      </c>
    </row>
    <row r="2481" spans="1:14">
      <c r="A2481" s="1">
        <v>43768</v>
      </c>
      <c r="B2481">
        <f>IFERROR(VLOOKUP($A2481,'BTC-Web'!$A$2:$H$10000,2,0),"")</f>
        <v>9422.4628909999992</v>
      </c>
      <c r="C2481">
        <f>VLOOKUP(A2481,H_SPBTFDUE!$B$2:$C$5828,2,0)</f>
        <v>61.76</v>
      </c>
      <c r="D2481" s="2">
        <f>D2480*(1-D$1+IF(AND(WEEKDAY($A2481)&lt;&gt;1,WEEKDAY($A2481)&lt;&gt;7),-VLOOKUP($A2481,ETF_OP_Fee!$G$5:$H$14,2,1),0))^($A2481-$A2480)*(1+2*(C2481/C2480-1))+IFERROR(VLOOKUP(A2481,BITXeom!$C$9:$D$100,2,0),0)</f>
        <v>14.594197587131534</v>
      </c>
      <c r="F2481" s="2">
        <f>F2480*(1-F$1+IF(AND(WEEKDAY($A2481)&lt;&gt;1,WEEKDAY($A2481)&lt;&gt;7),-VLOOKUP($A2481,ETF_OP_Fee!$I$5:$J$14,2,1),0))^($A2481-$A2480)*(1+1*(B2481/B2480-1))</f>
        <v>6.2419985338973234</v>
      </c>
      <c r="G2481" s="9" t="str">
        <f>IFERROR(VLOOKUP(A2481,'BITO-IV'!$A$1:$J$10000,4,0),"")</f>
        <v/>
      </c>
      <c r="J2481" t="str">
        <f t="shared" si="62"/>
        <v/>
      </c>
      <c r="K2481" t="str">
        <f t="shared" si="61"/>
        <v/>
      </c>
      <c r="M2481" t="str">
        <f t="shared" si="63"/>
        <v/>
      </c>
      <c r="N2481">
        <f>VLOOKUP(A2481,Tbills!$B$4:$C$10000,2,1)</f>
        <v>1.6300008791209049</v>
      </c>
    </row>
    <row r="2482" spans="1:14">
      <c r="A2482" s="1">
        <v>43769</v>
      </c>
      <c r="B2482">
        <f>IFERROR(VLOOKUP($A2482,'BTC-Web'!$A$2:$H$10000,2,0),"")</f>
        <v>9202.4580079999996</v>
      </c>
      <c r="C2482">
        <f>VLOOKUP(A2482,H_SPBTFDUE!$B$2:$C$5828,2,0)</f>
        <v>62</v>
      </c>
      <c r="D2482" s="2">
        <f>D2481*(1-D$1+IF(AND(WEEKDAY($A2482)&lt;&gt;1,WEEKDAY($A2482)&lt;&gt;7),-VLOOKUP($A2482,ETF_OP_Fee!$G$5:$H$14,2,1),0))^($A2482-$A2481)*(1+2*(C2482/C2481-1))+IFERROR(VLOOKUP(A2482,BITXeom!$C$9:$D$100,2,0),0)</f>
        <v>14.705871166828024</v>
      </c>
      <c r="F2482" s="2">
        <f>F2481*(1-F$1+IF(AND(WEEKDAY($A2482)&lt;&gt;1,WEEKDAY($A2482)&lt;&gt;7),-VLOOKUP($A2482,ETF_OP_Fee!$I$5:$J$14,2,1),0))^($A2482-$A2481)*(1+1*(B2482/B2481-1))</f>
        <v>6.0960955750053722</v>
      </c>
      <c r="G2482" s="9" t="str">
        <f>IFERROR(VLOOKUP(A2482,'BITO-IV'!$A$1:$J$10000,4,0),"")</f>
        <v/>
      </c>
      <c r="J2482" t="str">
        <f t="shared" si="62"/>
        <v/>
      </c>
      <c r="K2482" t="str">
        <f t="shared" si="61"/>
        <v/>
      </c>
      <c r="M2482" t="str">
        <f t="shared" si="63"/>
        <v/>
      </c>
      <c r="N2482">
        <f>VLOOKUP(A2482,Tbills!$B$4:$C$10000,2,1)</f>
        <v>1.6199999999999775</v>
      </c>
    </row>
    <row r="2483" spans="1:14">
      <c r="A2483" s="1">
        <v>43770</v>
      </c>
      <c r="B2483">
        <f>IFERROR(VLOOKUP($A2483,'BTC-Web'!$A$2:$H$10000,2,0),"")</f>
        <v>9193.9921880000002</v>
      </c>
      <c r="C2483">
        <f>VLOOKUP(A2483,H_SPBTFDUE!$B$2:$C$5828,2,0)</f>
        <v>61.56</v>
      </c>
      <c r="D2483" s="2">
        <f>D2482*(1-D$1+IF(AND(WEEKDAY($A2483)&lt;&gt;1,WEEKDAY($A2483)&lt;&gt;7),-VLOOKUP($A2483,ETF_OP_Fee!$G$5:$H$14,2,1),0))^($A2483-$A2482)*(1+2*(C2483/C2482-1))+IFERROR(VLOOKUP(A2483,BITXeom!$C$9:$D$100,2,0),0)</f>
        <v>14.495414931186229</v>
      </c>
      <c r="F2483" s="2">
        <f>F2482*(1-F$1+IF(AND(WEEKDAY($A2483)&lt;&gt;1,WEEKDAY($A2483)&lt;&gt;7),-VLOOKUP($A2483,ETF_OP_Fee!$I$5:$J$14,2,1),0))^($A2483-$A2482)*(1+1*(B2483/B2482-1))</f>
        <v>6.0903289399200711</v>
      </c>
      <c r="G2483" s="9" t="str">
        <f>IFERROR(VLOOKUP(A2483,'BITO-IV'!$A$1:$J$10000,4,0),"")</f>
        <v/>
      </c>
      <c r="J2483" t="str">
        <f t="shared" si="62"/>
        <v/>
      </c>
      <c r="K2483" t="str">
        <f t="shared" si="61"/>
        <v/>
      </c>
      <c r="M2483" t="str">
        <f t="shared" si="63"/>
        <v/>
      </c>
      <c r="N2483">
        <f>VLOOKUP(A2483,Tbills!$B$4:$C$10000,2,1)</f>
        <v>1.6199999999999775</v>
      </c>
    </row>
    <row r="2484" spans="1:14">
      <c r="A2484" s="1">
        <v>43773</v>
      </c>
      <c r="B2484">
        <f>IFERROR(VLOOKUP($A2484,'BTC-Web'!$A$2:$H$10000,2,0),"")</f>
        <v>9235.6074219999991</v>
      </c>
      <c r="C2484">
        <f>VLOOKUP(A2484,H_SPBTFDUE!$B$2:$C$5828,2,0)</f>
        <v>63.75</v>
      </c>
      <c r="D2484" s="2">
        <f>D2483*(1-D$1+IF(AND(WEEKDAY($A2484)&lt;&gt;1,WEEKDAY($A2484)&lt;&gt;7),-VLOOKUP($A2484,ETF_OP_Fee!$G$5:$H$14,2,1),0))^($A2484-$A2483)*(1+2*(C2484/C2483-1))+IFERROR(VLOOKUP(A2484,BITXeom!$C$9:$D$100,2,0),0)</f>
        <v>15.521214427653968</v>
      </c>
      <c r="F2484" s="2">
        <f>F2483*(1-F$1+IF(AND(WEEKDAY($A2484)&lt;&gt;1,WEEKDAY($A2484)&lt;&gt;7),-VLOOKUP($A2484,ETF_OP_Fee!$I$5:$J$14,2,1),0))^($A2484-$A2483)*(1+1*(B2484/B2483-1))</f>
        <v>6.1174182189706423</v>
      </c>
      <c r="G2484" s="9" t="str">
        <f>IFERROR(VLOOKUP(A2484,'BITO-IV'!$A$1:$J$10000,4,0),"")</f>
        <v/>
      </c>
      <c r="J2484" t="str">
        <f t="shared" si="62"/>
        <v/>
      </c>
      <c r="K2484" t="str">
        <f t="shared" si="61"/>
        <v/>
      </c>
      <c r="M2484" t="str">
        <f t="shared" si="63"/>
        <v/>
      </c>
      <c r="N2484">
        <f>VLOOKUP(A2484,Tbills!$B$4:$C$10000,2,1)</f>
        <v>1.6199999999999775</v>
      </c>
    </row>
    <row r="2485" spans="1:14">
      <c r="A2485" s="1">
        <v>43774</v>
      </c>
      <c r="B2485">
        <f>IFERROR(VLOOKUP($A2485,'BTC-Web'!$A$2:$H$10000,2,0),"")</f>
        <v>9413.0048829999996</v>
      </c>
      <c r="C2485">
        <f>VLOOKUP(A2485,H_SPBTFDUE!$B$2:$C$5828,2,0)</f>
        <v>62.81</v>
      </c>
      <c r="D2485" s="2">
        <f>D2484*(1-D$1+IF(AND(WEEKDAY($A2485)&lt;&gt;1,WEEKDAY($A2485)&lt;&gt;7),-VLOOKUP($A2485,ETF_OP_Fee!$G$5:$H$14,2,1),0))^($A2485-$A2484)*(1+2*(C2485/C2484-1))+IFERROR(VLOOKUP(A2485,BITXeom!$C$9:$D$100,2,0),0)</f>
        <v>15.061695532865897</v>
      </c>
      <c r="F2485" s="2">
        <f>F2484*(1-F$1+IF(AND(WEEKDAY($A2485)&lt;&gt;1,WEEKDAY($A2485)&lt;&gt;7),-VLOOKUP($A2485,ETF_OP_Fee!$I$5:$J$14,2,1),0))^($A2485-$A2484)*(1+1*(B2485/B2484-1))</f>
        <v>6.2347592521373381</v>
      </c>
      <c r="G2485" s="9" t="str">
        <f>IFERROR(VLOOKUP(A2485,'BITO-IV'!$A$1:$J$10000,4,0),"")</f>
        <v/>
      </c>
      <c r="J2485" t="str">
        <f t="shared" si="62"/>
        <v/>
      </c>
      <c r="K2485" t="str">
        <f t="shared" si="61"/>
        <v/>
      </c>
      <c r="M2485" t="str">
        <f t="shared" si="63"/>
        <v/>
      </c>
      <c r="N2485">
        <f>VLOOKUP(A2485,Tbills!$B$4:$C$10000,2,1)</f>
        <v>1.6199999999999775</v>
      </c>
    </row>
    <row r="2486" spans="1:14">
      <c r="A2486" s="1">
        <v>43775</v>
      </c>
      <c r="B2486">
        <f>IFERROR(VLOOKUP($A2486,'BTC-Web'!$A$2:$H$10000,2,0),"")</f>
        <v>9340.8642579999996</v>
      </c>
      <c r="C2486">
        <f>VLOOKUP(A2486,H_SPBTFDUE!$B$2:$C$5828,2,0)</f>
        <v>62.38</v>
      </c>
      <c r="D2486" s="2">
        <f>D2485*(1-D$1+IF(AND(WEEKDAY($A2486)&lt;&gt;1,WEEKDAY($A2486)&lt;&gt;7),-VLOOKUP($A2486,ETF_OP_Fee!$G$5:$H$14,2,1),0))^($A2486-$A2485)*(1+2*(C2486/C2485-1))+IFERROR(VLOOKUP(A2486,BITXeom!$C$9:$D$100,2,0),0)</f>
        <v>14.85369903717522</v>
      </c>
      <c r="F2486" s="2">
        <f>F2485*(1-F$1+IF(AND(WEEKDAY($A2486)&lt;&gt;1,WEEKDAY($A2486)&lt;&gt;7),-VLOOKUP($A2486,ETF_OP_Fee!$I$5:$J$14,2,1),0))^($A2486-$A2485)*(1+1*(B2486/B2485-1))</f>
        <v>6.1868154531717447</v>
      </c>
      <c r="G2486" s="9" t="str">
        <f>IFERROR(VLOOKUP(A2486,'BITO-IV'!$A$1:$J$10000,4,0),"")</f>
        <v/>
      </c>
      <c r="J2486" t="str">
        <f t="shared" si="62"/>
        <v/>
      </c>
      <c r="K2486" t="str">
        <f t="shared" si="61"/>
        <v/>
      </c>
      <c r="M2486" t="str">
        <f t="shared" si="63"/>
        <v/>
      </c>
      <c r="N2486">
        <f>VLOOKUP(A2486,Tbills!$B$4:$C$10000,2,1)</f>
        <v>1.6199999999999775</v>
      </c>
    </row>
    <row r="2487" spans="1:14">
      <c r="A2487" s="1">
        <v>43776</v>
      </c>
      <c r="B2487">
        <f>IFERROR(VLOOKUP($A2487,'BTC-Web'!$A$2:$H$10000,2,0),"")</f>
        <v>9352.3935550000006</v>
      </c>
      <c r="C2487">
        <f>VLOOKUP(A2487,H_SPBTFDUE!$B$2:$C$5828,2,0)</f>
        <v>61.45</v>
      </c>
      <c r="D2487" s="2">
        <f>D2486*(1-D$1+IF(AND(WEEKDAY($A2487)&lt;&gt;1,WEEKDAY($A2487)&lt;&gt;7),-VLOOKUP($A2487,ETF_OP_Fee!$G$5:$H$14,2,1),0))^($A2487-$A2486)*(1+2*(C2487/C2486-1))+IFERROR(VLOOKUP(A2487,BITXeom!$C$9:$D$100,2,0),0)</f>
        <v>14.409085140839572</v>
      </c>
      <c r="F2487" s="2">
        <f>F2486*(1-F$1+IF(AND(WEEKDAY($A2487)&lt;&gt;1,WEEKDAY($A2487)&lt;&gt;7),-VLOOKUP($A2487,ETF_OP_Fee!$I$5:$J$14,2,1),0))^($A2487-$A2486)*(1+1*(B2487/B2486-1))</f>
        <v>6.1942905267634956</v>
      </c>
      <c r="G2487" s="9" t="str">
        <f>IFERROR(VLOOKUP(A2487,'BITO-IV'!$A$1:$J$10000,4,0),"")</f>
        <v/>
      </c>
      <c r="J2487" t="str">
        <f t="shared" si="62"/>
        <v/>
      </c>
      <c r="K2487" t="str">
        <f t="shared" si="61"/>
        <v/>
      </c>
      <c r="M2487" t="str">
        <f t="shared" si="63"/>
        <v/>
      </c>
      <c r="N2487">
        <f>VLOOKUP(A2487,Tbills!$B$4:$C$10000,2,1)</f>
        <v>1.5199991208790973</v>
      </c>
    </row>
    <row r="2488" spans="1:14">
      <c r="A2488" s="1">
        <v>43777</v>
      </c>
      <c r="B2488">
        <f>IFERROR(VLOOKUP($A2488,'BTC-Web'!$A$2:$H$10000,2,0),"")</f>
        <v>9265.3681639999995</v>
      </c>
      <c r="C2488">
        <f>VLOOKUP(A2488,H_SPBTFDUE!$B$2:$C$5828,2,0)</f>
        <v>58.9</v>
      </c>
      <c r="D2488" s="2">
        <f>D2487*(1-D$1+IF(AND(WEEKDAY($A2488)&lt;&gt;1,WEEKDAY($A2488)&lt;&gt;7),-VLOOKUP($A2488,ETF_OP_Fee!$G$5:$H$14,2,1),0))^($A2488-$A2487)*(1+2*(C2488/C2487-1))+IFERROR(VLOOKUP(A2488,BITXeom!$C$9:$D$100,2,0),0)</f>
        <v>13.211638418394672</v>
      </c>
      <c r="F2488" s="2">
        <f>F2487*(1-F$1+IF(AND(WEEKDAY($A2488)&lt;&gt;1,WEEKDAY($A2488)&lt;&gt;7),-VLOOKUP($A2488,ETF_OP_Fee!$I$5:$J$14,2,1),0))^($A2488-$A2487)*(1+1*(B2488/B2487-1))</f>
        <v>6.1364920256404742</v>
      </c>
      <c r="G2488" s="9" t="str">
        <f>IFERROR(VLOOKUP(A2488,'BITO-IV'!$A$1:$J$10000,4,0),"")</f>
        <v/>
      </c>
      <c r="J2488" t="str">
        <f t="shared" si="62"/>
        <v/>
      </c>
      <c r="K2488" t="str">
        <f t="shared" si="61"/>
        <v/>
      </c>
      <c r="M2488" t="str">
        <f t="shared" si="63"/>
        <v/>
      </c>
      <c r="N2488">
        <f>VLOOKUP(A2488,Tbills!$B$4:$C$10000,2,1)</f>
        <v>1.5199991208790973</v>
      </c>
    </row>
    <row r="2489" spans="1:14">
      <c r="A2489" s="1">
        <v>43780</v>
      </c>
      <c r="B2489">
        <f>IFERROR(VLOOKUP($A2489,'BTC-Web'!$A$2:$H$10000,2,0),"")</f>
        <v>9056.9179690000001</v>
      </c>
      <c r="C2489">
        <f>VLOOKUP(A2489,H_SPBTFDUE!$B$2:$C$5828,2,0)</f>
        <v>58.24</v>
      </c>
      <c r="D2489" s="2">
        <f>D2488*(1-D$1+IF(AND(WEEKDAY($A2489)&lt;&gt;1,WEEKDAY($A2489)&lt;&gt;7),-VLOOKUP($A2489,ETF_OP_Fee!$G$5:$H$14,2,1),0))^($A2489-$A2488)*(1+2*(C2489/C2488-1))+IFERROR(VLOOKUP(A2489,BITXeom!$C$9:$D$100,2,0),0)</f>
        <v>12.910936959206172</v>
      </c>
      <c r="F2489" s="2">
        <f>F2488*(1-F$1+IF(AND(WEEKDAY($A2489)&lt;&gt;1,WEEKDAY($A2489)&lt;&gt;7),-VLOOKUP($A2489,ETF_OP_Fee!$I$5:$J$14,2,1),0))^($A2489-$A2488)*(1+1*(B2489/B2488-1))</f>
        <v>5.9979662323091727</v>
      </c>
      <c r="G2489" s="9" t="str">
        <f>IFERROR(VLOOKUP(A2489,'BITO-IV'!$A$1:$J$10000,4,0),"")</f>
        <v/>
      </c>
      <c r="J2489" t="str">
        <f t="shared" si="62"/>
        <v/>
      </c>
      <c r="K2489" t="str">
        <f t="shared" si="61"/>
        <v/>
      </c>
      <c r="M2489" t="str">
        <f t="shared" si="63"/>
        <v/>
      </c>
      <c r="N2489">
        <f>VLOOKUP(A2489,Tbills!$B$4:$C$10000,2,1)</f>
        <v>1.5199991208790973</v>
      </c>
    </row>
    <row r="2490" spans="1:14">
      <c r="A2490" s="1">
        <v>43781</v>
      </c>
      <c r="B2490">
        <f>IFERROR(VLOOKUP($A2490,'BTC-Web'!$A$2:$H$10000,2,0),"")</f>
        <v>8759.7519530000009</v>
      </c>
      <c r="C2490">
        <f>VLOOKUP(A2490,H_SPBTFDUE!$B$2:$C$5828,2,0)</f>
        <v>58.8</v>
      </c>
      <c r="D2490" s="2">
        <f>D2489*(1-D$1+IF(AND(WEEKDAY($A2490)&lt;&gt;1,WEEKDAY($A2490)&lt;&gt;7),-VLOOKUP($A2490,ETF_OP_Fee!$G$5:$H$14,2,1),0))^($A2490-$A2489)*(1+2*(C2490/C2489-1))+IFERROR(VLOOKUP(A2490,BITXeom!$C$9:$D$100,2,0),0)</f>
        <v>13.157655917317383</v>
      </c>
      <c r="F2490" s="2">
        <f>F2489*(1-F$1+IF(AND(WEEKDAY($A2490)&lt;&gt;1,WEEKDAY($A2490)&lt;&gt;7),-VLOOKUP($A2490,ETF_OP_Fee!$I$5:$J$14,2,1),0))^($A2490-$A2489)*(1+1*(B2490/B2489-1))</f>
        <v>5.8010163170023006</v>
      </c>
      <c r="G2490" s="9" t="str">
        <f>IFERROR(VLOOKUP(A2490,'BITO-IV'!$A$1:$J$10000,4,0),"")</f>
        <v/>
      </c>
      <c r="J2490" t="str">
        <f t="shared" si="62"/>
        <v/>
      </c>
      <c r="K2490" t="str">
        <f t="shared" si="61"/>
        <v/>
      </c>
      <c r="M2490" t="str">
        <f t="shared" si="63"/>
        <v/>
      </c>
      <c r="N2490">
        <f>VLOOKUP(A2490,Tbills!$B$4:$C$10000,2,1)</f>
        <v>1.5199991208790973</v>
      </c>
    </row>
    <row r="2491" spans="1:14">
      <c r="A2491" s="1">
        <v>43782</v>
      </c>
      <c r="B2491">
        <f>IFERROR(VLOOKUP($A2491,'BTC-Web'!$A$2:$H$10000,2,0),"")</f>
        <v>8812.0332030000009</v>
      </c>
      <c r="C2491">
        <f>VLOOKUP(A2491,H_SPBTFDUE!$B$2:$C$5828,2,0)</f>
        <v>58.51</v>
      </c>
      <c r="D2491" s="2">
        <f>D2490*(1-D$1+IF(AND(WEEKDAY($A2491)&lt;&gt;1,WEEKDAY($A2491)&lt;&gt;7),-VLOOKUP($A2491,ETF_OP_Fee!$G$5:$H$14,2,1),0))^($A2491-$A2490)*(1+2*(C2491/C2490-1))+IFERROR(VLOOKUP(A2491,BITXeom!$C$9:$D$100,2,0),0)</f>
        <v>13.026316878907982</v>
      </c>
      <c r="F2491" s="2">
        <f>F2490*(1-F$1+IF(AND(WEEKDAY($A2491)&lt;&gt;1,WEEKDAY($A2491)&lt;&gt;7),-VLOOKUP($A2491,ETF_OP_Fee!$I$5:$J$14,2,1),0))^($A2491-$A2490)*(1+1*(B2491/B2490-1))</f>
        <v>5.8354869159383691</v>
      </c>
      <c r="G2491" s="9" t="str">
        <f>IFERROR(VLOOKUP(A2491,'BITO-IV'!$A$1:$J$10000,4,0),"")</f>
        <v/>
      </c>
      <c r="J2491" t="str">
        <f t="shared" si="62"/>
        <v/>
      </c>
      <c r="K2491" t="str">
        <f t="shared" si="61"/>
        <v/>
      </c>
      <c r="M2491" t="str">
        <f t="shared" si="63"/>
        <v/>
      </c>
      <c r="N2491">
        <f>VLOOKUP(A2491,Tbills!$B$4:$C$10000,2,1)</f>
        <v>1.5199991208790973</v>
      </c>
    </row>
    <row r="2492" spans="1:14">
      <c r="A2492" s="1">
        <v>43783</v>
      </c>
      <c r="B2492">
        <f>IFERROR(VLOOKUP($A2492,'BTC-Web'!$A$2:$H$10000,2,0),"")</f>
        <v>8811.9365230000003</v>
      </c>
      <c r="C2492">
        <f>VLOOKUP(A2492,H_SPBTFDUE!$B$2:$C$5828,2,0)</f>
        <v>57.78</v>
      </c>
      <c r="D2492" s="2">
        <f>D2491*(1-D$1+IF(AND(WEEKDAY($A2492)&lt;&gt;1,WEEKDAY($A2492)&lt;&gt;7),-VLOOKUP($A2492,ETF_OP_Fee!$G$5:$H$14,2,1),0))^($A2492-$A2491)*(1+2*(C2492/C2491-1))+IFERROR(VLOOKUP(A2492,BITXeom!$C$9:$D$100,2,0),0)</f>
        <v>12.69975748736454</v>
      </c>
      <c r="F2492" s="2">
        <f>F2491*(1-F$1+IF(AND(WEEKDAY($A2492)&lt;&gt;1,WEEKDAY($A2492)&lt;&gt;7),-VLOOKUP($A2492,ETF_OP_Fee!$I$5:$J$14,2,1),0))^($A2492-$A2491)*(1+1*(B2492/B2491-1))</f>
        <v>5.8352710118332807</v>
      </c>
      <c r="G2492" s="9" t="str">
        <f>IFERROR(VLOOKUP(A2492,'BITO-IV'!$A$1:$J$10000,4,0),"")</f>
        <v/>
      </c>
      <c r="J2492" t="str">
        <f t="shared" si="62"/>
        <v/>
      </c>
      <c r="K2492" t="str">
        <f t="shared" si="61"/>
        <v/>
      </c>
      <c r="M2492" t="str">
        <f t="shared" si="63"/>
        <v/>
      </c>
      <c r="N2492">
        <f>VLOOKUP(A2492,Tbills!$B$4:$C$10000,2,1)</f>
        <v>1.5649991208791019</v>
      </c>
    </row>
    <row r="2493" spans="1:14">
      <c r="A2493" s="1">
        <v>43784</v>
      </c>
      <c r="B2493">
        <f>IFERROR(VLOOKUP($A2493,'BTC-Web'!$A$2:$H$10000,2,0),"")</f>
        <v>8705.7080079999996</v>
      </c>
      <c r="C2493">
        <f>VLOOKUP(A2493,H_SPBTFDUE!$B$2:$C$5828,2,0)</f>
        <v>56.54</v>
      </c>
      <c r="D2493" s="2">
        <f>D2492*(1-D$1+IF(AND(WEEKDAY($A2493)&lt;&gt;1,WEEKDAY($A2493)&lt;&gt;7),-VLOOKUP($A2493,ETF_OP_Fee!$G$5:$H$14,2,1),0))^($A2493-$A2492)*(1+2*(C2493/C2492-1))+IFERROR(VLOOKUP(A2493,BITXeom!$C$9:$D$100,2,0),0)</f>
        <v>12.153217215137524</v>
      </c>
      <c r="F2493" s="2">
        <f>F2492*(1-F$1+IF(AND(WEEKDAY($A2493)&lt;&gt;1,WEEKDAY($A2493)&lt;&gt;7),-VLOOKUP($A2493,ETF_OP_Fee!$I$5:$J$14,2,1),0))^($A2493-$A2492)*(1+1*(B2493/B2492-1))</f>
        <v>5.7647763630488074</v>
      </c>
      <c r="G2493" s="9" t="str">
        <f>IFERROR(VLOOKUP(A2493,'BITO-IV'!$A$1:$J$10000,4,0),"")</f>
        <v/>
      </c>
      <c r="J2493" t="str">
        <f t="shared" si="62"/>
        <v/>
      </c>
      <c r="K2493" t="str">
        <f t="shared" si="61"/>
        <v/>
      </c>
      <c r="M2493" t="str">
        <f t="shared" si="63"/>
        <v/>
      </c>
      <c r="N2493">
        <f>VLOOKUP(A2493,Tbills!$B$4:$C$10000,2,1)</f>
        <v>1.5649991208791019</v>
      </c>
    </row>
    <row r="2494" spans="1:14">
      <c r="A2494" s="1">
        <v>43787</v>
      </c>
      <c r="B2494">
        <f>IFERROR(VLOOKUP($A2494,'BTC-Web'!$A$2:$H$10000,2,0),"")</f>
        <v>8573.9804690000001</v>
      </c>
      <c r="C2494">
        <f>VLOOKUP(A2494,H_SPBTFDUE!$B$2:$C$5828,2,0)</f>
        <v>54.63</v>
      </c>
      <c r="D2494" s="2">
        <f>D2493*(1-D$1+IF(AND(WEEKDAY($A2494)&lt;&gt;1,WEEKDAY($A2494)&lt;&gt;7),-VLOOKUP($A2494,ETF_OP_Fee!$G$5:$H$14,2,1),0))^($A2494-$A2493)*(1+2*(C2494/C2493-1))+IFERROR(VLOOKUP(A2494,BITXeom!$C$9:$D$100,2,0),0)</f>
        <v>11.328060848842878</v>
      </c>
      <c r="F2494" s="2">
        <f>F2493*(1-F$1+IF(AND(WEEKDAY($A2494)&lt;&gt;1,WEEKDAY($A2494)&lt;&gt;7),-VLOOKUP($A2494,ETF_OP_Fee!$I$5:$J$14,2,1),0))^($A2494-$A2493)*(1+1*(B2494/B2493-1))</f>
        <v>5.6771052538437612</v>
      </c>
      <c r="G2494" s="9" t="str">
        <f>IFERROR(VLOOKUP(A2494,'BITO-IV'!$A$1:$J$10000,4,0),"")</f>
        <v/>
      </c>
      <c r="J2494" t="str">
        <f t="shared" si="62"/>
        <v/>
      </c>
      <c r="K2494" t="str">
        <f t="shared" si="61"/>
        <v/>
      </c>
      <c r="M2494" t="str">
        <f t="shared" si="63"/>
        <v/>
      </c>
      <c r="N2494">
        <f>VLOOKUP(A2494,Tbills!$B$4:$C$10000,2,1)</f>
        <v>1.5649991208791019</v>
      </c>
    </row>
    <row r="2495" spans="1:14">
      <c r="A2495" s="1">
        <v>43788</v>
      </c>
      <c r="B2495">
        <f>IFERROR(VLOOKUP($A2495,'BTC-Web'!$A$2:$H$10000,2,0),"")</f>
        <v>8305.1347659999992</v>
      </c>
      <c r="C2495">
        <f>VLOOKUP(A2495,H_SPBTFDUE!$B$2:$C$5828,2,0)</f>
        <v>53.92</v>
      </c>
      <c r="D2495" s="2">
        <f>D2494*(1-D$1+IF(AND(WEEKDAY($A2495)&lt;&gt;1,WEEKDAY($A2495)&lt;&gt;7),-VLOOKUP($A2495,ETF_OP_Fee!$G$5:$H$14,2,1),0))^($A2495-$A2494)*(1+2*(C2495/C2494-1))+IFERROR(VLOOKUP(A2495,BITXeom!$C$9:$D$100,2,0),0)</f>
        <v>11.032295098974993</v>
      </c>
      <c r="F2495" s="2">
        <f>F2494*(1-F$1+IF(AND(WEEKDAY($A2495)&lt;&gt;1,WEEKDAY($A2495)&lt;&gt;7),-VLOOKUP($A2495,ETF_OP_Fee!$I$5:$J$14,2,1),0))^($A2495-$A2494)*(1+1*(B2495/B2494-1))</f>
        <v>5.4989508333288324</v>
      </c>
      <c r="G2495" s="9" t="str">
        <f>IFERROR(VLOOKUP(A2495,'BITO-IV'!$A$1:$J$10000,4,0),"")</f>
        <v/>
      </c>
      <c r="J2495" t="str">
        <f t="shared" si="62"/>
        <v/>
      </c>
      <c r="K2495" t="str">
        <f t="shared" si="61"/>
        <v/>
      </c>
      <c r="M2495" t="str">
        <f t="shared" si="63"/>
        <v/>
      </c>
      <c r="N2495">
        <f>VLOOKUP(A2495,Tbills!$B$4:$C$10000,2,1)</f>
        <v>1.5649991208791019</v>
      </c>
    </row>
    <row r="2496" spans="1:14">
      <c r="A2496" s="1">
        <v>43789</v>
      </c>
      <c r="B2496">
        <f>IFERROR(VLOOKUP($A2496,'BTC-Web'!$A$2:$H$10000,2,0),"")</f>
        <v>8203.6132809999999</v>
      </c>
      <c r="C2496">
        <f>VLOOKUP(A2496,H_SPBTFDUE!$B$2:$C$5828,2,0)</f>
        <v>53.92</v>
      </c>
      <c r="D2496" s="2">
        <f>D2495*(1-D$1+IF(AND(WEEKDAY($A2496)&lt;&gt;1,WEEKDAY($A2496)&lt;&gt;7),-VLOOKUP($A2496,ETF_OP_Fee!$G$5:$H$14,2,1),0))^($A2496-$A2495)*(1+2*(C2496/C2495-1))+IFERROR(VLOOKUP(A2496,BITXeom!$C$9:$D$100,2,0),0)</f>
        <v>11.030980291202924</v>
      </c>
      <c r="F2496" s="2">
        <f>F2495*(1-F$1+IF(AND(WEEKDAY($A2496)&lt;&gt;1,WEEKDAY($A2496)&lt;&gt;7),-VLOOKUP($A2496,ETF_OP_Fee!$I$5:$J$14,2,1),0))^($A2496-$A2495)*(1+1*(B2496/B2495-1))</f>
        <v>5.4315906038867823</v>
      </c>
      <c r="G2496" s="9" t="str">
        <f>IFERROR(VLOOKUP(A2496,'BITO-IV'!$A$1:$J$10000,4,0),"")</f>
        <v/>
      </c>
      <c r="J2496" t="str">
        <f t="shared" si="62"/>
        <v/>
      </c>
      <c r="K2496" t="str">
        <f t="shared" si="61"/>
        <v/>
      </c>
      <c r="M2496" t="str">
        <f t="shared" si="63"/>
        <v/>
      </c>
      <c r="N2496">
        <f>VLOOKUP(A2496,Tbills!$B$4:$C$10000,2,1)</f>
        <v>1.5649991208791019</v>
      </c>
    </row>
    <row r="2497" spans="1:14">
      <c r="A2497" s="1">
        <v>43790</v>
      </c>
      <c r="B2497">
        <f>IFERROR(VLOOKUP($A2497,'BTC-Web'!$A$2:$H$10000,2,0),"")</f>
        <v>8023.6445309999999</v>
      </c>
      <c r="C2497">
        <f>VLOOKUP(A2497,H_SPBTFDUE!$B$2:$C$5828,2,0)</f>
        <v>50.39</v>
      </c>
      <c r="D2497" s="2">
        <f>D2496*(1-D$1+IF(AND(WEEKDAY($A2497)&lt;&gt;1,WEEKDAY($A2497)&lt;&gt;7),-VLOOKUP($A2497,ETF_OP_Fee!$G$5:$H$14,2,1),0))^($A2497-$A2496)*(1+2*(C2497/C2496-1))+IFERROR(VLOOKUP(A2497,BITXeom!$C$9:$D$100,2,0),0)</f>
        <v>9.5854994787900054</v>
      </c>
      <c r="F2497" s="2">
        <f>F2496*(1-F$1+IF(AND(WEEKDAY($A2497)&lt;&gt;1,WEEKDAY($A2497)&lt;&gt;7),-VLOOKUP($A2497,ETF_OP_Fee!$I$5:$J$14,2,1),0))^($A2497-$A2496)*(1+1*(B2497/B2496-1))</f>
        <v>5.3122955028216996</v>
      </c>
      <c r="G2497" s="9" t="str">
        <f>IFERROR(VLOOKUP(A2497,'BITO-IV'!$A$1:$J$10000,4,0),"")</f>
        <v/>
      </c>
      <c r="J2497" t="str">
        <f t="shared" si="62"/>
        <v/>
      </c>
      <c r="K2497" t="str">
        <f t="shared" si="61"/>
        <v/>
      </c>
      <c r="M2497" t="str">
        <f t="shared" si="63"/>
        <v/>
      </c>
      <c r="N2497">
        <f>VLOOKUP(A2497,Tbills!$B$4:$C$10000,2,1)</f>
        <v>1.5400008791208966</v>
      </c>
    </row>
    <row r="2498" spans="1:14">
      <c r="A2498" s="1">
        <v>43791</v>
      </c>
      <c r="B2498">
        <f>IFERROR(VLOOKUP($A2498,'BTC-Web'!$A$2:$H$10000,2,0),"")</f>
        <v>7643.5693359999996</v>
      </c>
      <c r="C2498">
        <f>VLOOKUP(A2498,H_SPBTFDUE!$B$2:$C$5828,2,0)</f>
        <v>48.67</v>
      </c>
      <c r="D2498" s="2">
        <f>D2497*(1-D$1+IF(AND(WEEKDAY($A2498)&lt;&gt;1,WEEKDAY($A2498)&lt;&gt;7),-VLOOKUP($A2498,ETF_OP_Fee!$G$5:$H$14,2,1),0))^($A2498-$A2497)*(1+2*(C2498/C2497-1))+IFERROR(VLOOKUP(A2498,BITXeom!$C$9:$D$100,2,0),0)</f>
        <v>8.9300568708148571</v>
      </c>
      <c r="F2498" s="2">
        <f>F2497*(1-F$1+IF(AND(WEEKDAY($A2498)&lt;&gt;1,WEEKDAY($A2498)&lt;&gt;7),-VLOOKUP($A2498,ETF_OP_Fee!$I$5:$J$14,2,1),0))^($A2498-$A2497)*(1+1*(B2498/B2497-1))</f>
        <v>5.0605235578950669</v>
      </c>
      <c r="G2498" s="9" t="str">
        <f>IFERROR(VLOOKUP(A2498,'BITO-IV'!$A$1:$J$10000,4,0),"")</f>
        <v/>
      </c>
      <c r="J2498" t="str">
        <f t="shared" si="62"/>
        <v/>
      </c>
      <c r="K2498" t="str">
        <f t="shared" si="61"/>
        <v/>
      </c>
      <c r="M2498" t="str">
        <f t="shared" si="63"/>
        <v/>
      </c>
      <c r="N2498">
        <f>VLOOKUP(A2498,Tbills!$B$4:$C$10000,2,1)</f>
        <v>1.5400008791208966</v>
      </c>
    </row>
    <row r="2499" spans="1:14">
      <c r="A2499" s="1">
        <v>43794</v>
      </c>
      <c r="B2499">
        <f>IFERROR(VLOOKUP($A2499,'BTC-Web'!$A$2:$H$10000,2,0),"")</f>
        <v>7039.9770509999998</v>
      </c>
      <c r="C2499">
        <f>VLOOKUP(A2499,H_SPBTFDUE!$B$2:$C$5828,2,0)</f>
        <v>47.58</v>
      </c>
      <c r="D2499" s="2">
        <f>D2498*(1-D$1+IF(AND(WEEKDAY($A2499)&lt;&gt;1,WEEKDAY($A2499)&lt;&gt;7),-VLOOKUP($A2499,ETF_OP_Fee!$G$5:$H$14,2,1),0))^($A2499-$A2498)*(1+2*(C2499/C2498-1))+IFERROR(VLOOKUP(A2499,BITXeom!$C$9:$D$100,2,0),0)</f>
        <v>8.5270172239115389</v>
      </c>
      <c r="F2499" s="2">
        <f>F2498*(1-F$1+IF(AND(WEEKDAY($A2499)&lt;&gt;1,WEEKDAY($A2499)&lt;&gt;7),-VLOOKUP($A2499,ETF_OP_Fee!$I$5:$J$14,2,1),0))^($A2499-$A2498)*(1+1*(B2499/B2498-1))</f>
        <v>4.6605435845853052</v>
      </c>
      <c r="G2499" s="9" t="str">
        <f>IFERROR(VLOOKUP(A2499,'BITO-IV'!$A$1:$J$10000,4,0),"")</f>
        <v/>
      </c>
      <c r="J2499" t="str">
        <f t="shared" si="62"/>
        <v/>
      </c>
      <c r="K2499" t="str">
        <f t="shared" si="61"/>
        <v/>
      </c>
      <c r="M2499" t="str">
        <f t="shared" si="63"/>
        <v/>
      </c>
      <c r="N2499">
        <f>VLOOKUP(A2499,Tbills!$B$4:$C$10000,2,1)</f>
        <v>1.5400008791208966</v>
      </c>
    </row>
    <row r="2500" spans="1:14">
      <c r="A2500" s="1">
        <v>43795</v>
      </c>
      <c r="B2500">
        <f>IFERROR(VLOOKUP($A2500,'BTC-Web'!$A$2:$H$10000,2,0),"")</f>
        <v>7145.1591799999997</v>
      </c>
      <c r="C2500">
        <f>VLOOKUP(A2500,H_SPBTFDUE!$B$2:$C$5828,2,0)</f>
        <v>47.15</v>
      </c>
      <c r="D2500" s="2">
        <f>D2499*(1-D$1+IF(AND(WEEKDAY($A2500)&lt;&gt;1,WEEKDAY($A2500)&lt;&gt;7),-VLOOKUP($A2500,ETF_OP_Fee!$G$5:$H$14,2,1),0))^($A2500-$A2499)*(1+2*(C2500/C2499-1))+IFERROR(VLOOKUP(A2500,BITXeom!$C$9:$D$100,2,0),0)</f>
        <v>8.3718950455915184</v>
      </c>
      <c r="F2500" s="2">
        <f>F2499*(1-F$1+IF(AND(WEEKDAY($A2500)&lt;&gt;1,WEEKDAY($A2500)&lt;&gt;7),-VLOOKUP($A2500,ETF_OP_Fee!$I$5:$J$14,2,1),0))^($A2500-$A2499)*(1+1*(B2500/B2499-1))</f>
        <v>4.730052216811111</v>
      </c>
      <c r="G2500" s="9" t="str">
        <f>IFERROR(VLOOKUP(A2500,'BITO-IV'!$A$1:$J$10000,4,0),"")</f>
        <v/>
      </c>
      <c r="J2500" t="str">
        <f t="shared" si="62"/>
        <v/>
      </c>
      <c r="K2500" t="str">
        <f t="shared" si="61"/>
        <v/>
      </c>
      <c r="M2500" t="str">
        <f t="shared" si="63"/>
        <v/>
      </c>
      <c r="N2500">
        <f>VLOOKUP(A2500,Tbills!$B$4:$C$10000,2,1)</f>
        <v>1.5400008791208966</v>
      </c>
    </row>
    <row r="2501" spans="1:14">
      <c r="A2501" s="1">
        <v>43796</v>
      </c>
      <c r="B2501">
        <f>IFERROR(VLOOKUP($A2501,'BTC-Web'!$A$2:$H$10000,2,0),"")</f>
        <v>7220.8808589999999</v>
      </c>
      <c r="C2501">
        <f>VLOOKUP(A2501,H_SPBTFDUE!$B$2:$C$5828,2,0)</f>
        <v>50.46</v>
      </c>
      <c r="D2501" s="2">
        <f>D2500*(1-D$1+IF(AND(WEEKDAY($A2501)&lt;&gt;1,WEEKDAY($A2501)&lt;&gt;7),-VLOOKUP($A2501,ETF_OP_Fee!$G$5:$H$14,2,1),0))^($A2501-$A2500)*(1+2*(C2501/C2500-1))+IFERROR(VLOOKUP(A2501,BITXeom!$C$9:$D$100,2,0),0)</f>
        <v>9.5461961352651414</v>
      </c>
      <c r="F2501" s="2">
        <f>F2500*(1-F$1+IF(AND(WEEKDAY($A2501)&lt;&gt;1,WEEKDAY($A2501)&lt;&gt;7),-VLOOKUP($A2501,ETF_OP_Fee!$I$5:$J$14,2,1),0))^($A2501-$A2500)*(1+1*(B2501/B2500-1))</f>
        <v>4.7800550952810461</v>
      </c>
      <c r="G2501" s="9" t="str">
        <f>IFERROR(VLOOKUP(A2501,'BITO-IV'!$A$1:$J$10000,4,0),"")</f>
        <v/>
      </c>
      <c r="J2501" t="str">
        <f t="shared" si="62"/>
        <v/>
      </c>
      <c r="K2501" t="str">
        <f t="shared" si="61"/>
        <v/>
      </c>
      <c r="M2501" t="str">
        <f t="shared" si="63"/>
        <v/>
      </c>
      <c r="N2501">
        <f>VLOOKUP(A2501,Tbills!$B$4:$C$10000,2,1)</f>
        <v>1.5400008791208966</v>
      </c>
    </row>
    <row r="2502" spans="1:14">
      <c r="A2502" s="1">
        <v>43798</v>
      </c>
      <c r="B2502">
        <f>IFERROR(VLOOKUP($A2502,'BTC-Web'!$A$2:$H$10000,2,0),"")</f>
        <v>7466.7270509999998</v>
      </c>
      <c r="C2502">
        <f>VLOOKUP(A2502,H_SPBTFDUE!$B$2:$C$5828,2,0)</f>
        <v>51.62</v>
      </c>
      <c r="D2502" s="2">
        <f>D2501*(1-D$1+IF(AND(WEEKDAY($A2502)&lt;&gt;1,WEEKDAY($A2502)&lt;&gt;7),-VLOOKUP($A2502,ETF_OP_Fee!$G$5:$H$14,2,1),0))^($A2502-$A2501)*(1+2*(C2502/C2501-1))+IFERROR(VLOOKUP(A2502,BITXeom!$C$9:$D$100,2,0),0)</f>
        <v>9.9827218359818506</v>
      </c>
      <c r="F2502" s="2">
        <f>F2501*(1-F$1+IF(AND(WEEKDAY($A2502)&lt;&gt;1,WEEKDAY($A2502)&lt;&gt;7),-VLOOKUP($A2502,ETF_OP_Fee!$I$5:$J$14,2,1),0))^($A2502-$A2501)*(1+1*(B2502/B2501-1))</f>
        <v>4.9425422603589659</v>
      </c>
      <c r="G2502" s="9" t="str">
        <f>IFERROR(VLOOKUP(A2502,'BITO-IV'!$A$1:$J$10000,4,0),"")</f>
        <v/>
      </c>
      <c r="J2502" t="str">
        <f t="shared" si="62"/>
        <v/>
      </c>
      <c r="K2502" t="str">
        <f t="shared" si="61"/>
        <v/>
      </c>
      <c r="M2502" t="str">
        <f t="shared" si="63"/>
        <v/>
      </c>
      <c r="N2502">
        <f>VLOOKUP(A2502,Tbills!$B$4:$C$10000,2,1)</f>
        <v>1.5428571428571451</v>
      </c>
    </row>
    <row r="2503" spans="1:14">
      <c r="A2503" s="1">
        <v>43801</v>
      </c>
      <c r="B2503">
        <f>IFERROR(VLOOKUP($A2503,'BTC-Web'!$A$2:$H$10000,2,0),"")</f>
        <v>7424.0361329999996</v>
      </c>
      <c r="C2503">
        <f>VLOOKUP(A2503,H_SPBTFDUE!$B$2:$C$5828,2,0)</f>
        <v>48.56</v>
      </c>
      <c r="D2503" s="2">
        <f>D2502*(1-D$1+IF(AND(WEEKDAY($A2503)&lt;&gt;1,WEEKDAY($A2503)&lt;&gt;7),-VLOOKUP($A2503,ETF_OP_Fee!$G$5:$H$14,2,1),0))^($A2503-$A2502)*(1+2*(C2503/C2502-1))+IFERROR(VLOOKUP(A2503,BITXeom!$C$9:$D$100,2,0),0)</f>
        <v>8.7960376963625695</v>
      </c>
      <c r="F2503" s="2">
        <f>F2502*(1-F$1+IF(AND(WEEKDAY($A2503)&lt;&gt;1,WEEKDAY($A2503)&lt;&gt;7),-VLOOKUP($A2503,ETF_OP_Fee!$I$5:$J$14,2,1),0))^($A2503-$A2502)*(1+1*(B2503/B2502-1))</f>
        <v>4.9138996291241686</v>
      </c>
      <c r="G2503" s="9" t="str">
        <f>IFERROR(VLOOKUP(A2503,'BITO-IV'!$A$1:$J$10000,4,0),"")</f>
        <v/>
      </c>
      <c r="J2503" t="str">
        <f t="shared" si="62"/>
        <v/>
      </c>
      <c r="K2503" t="str">
        <f t="shared" si="61"/>
        <v/>
      </c>
      <c r="M2503" t="str">
        <f t="shared" si="63"/>
        <v/>
      </c>
      <c r="N2503">
        <f>VLOOKUP(A2503,Tbills!$B$4:$C$10000,2,1)</f>
        <v>1.5428571428571451</v>
      </c>
    </row>
    <row r="2504" spans="1:14">
      <c r="A2504" s="1">
        <v>43802</v>
      </c>
      <c r="B2504">
        <f>IFERROR(VLOOKUP($A2504,'BTC-Web'!$A$2:$H$10000,2,0),"")</f>
        <v>7323.9755859999996</v>
      </c>
      <c r="C2504">
        <f>VLOOKUP(A2504,H_SPBTFDUE!$B$2:$C$5828,2,0)</f>
        <v>48.59</v>
      </c>
      <c r="D2504" s="2">
        <f>D2503*(1-D$1+IF(AND(WEEKDAY($A2504)&lt;&gt;1,WEEKDAY($A2504)&lt;&gt;7),-VLOOKUP($A2504,ETF_OP_Fee!$G$5:$H$14,2,1),0))^($A2504-$A2503)*(1+2*(C2504/C2503-1))+IFERROR(VLOOKUP(A2504,BITXeom!$C$9:$D$100,2,0),0)</f>
        <v>8.8058563570621509</v>
      </c>
      <c r="F2504" s="2">
        <f>F2503*(1-F$1+IF(AND(WEEKDAY($A2504)&lt;&gt;1,WEEKDAY($A2504)&lt;&gt;7),-VLOOKUP($A2504,ETF_OP_Fee!$I$5:$J$14,2,1),0))^($A2504-$A2503)*(1+1*(B2504/B2503-1))</f>
        <v>4.8475443227544917</v>
      </c>
      <c r="G2504" s="9" t="str">
        <f>IFERROR(VLOOKUP(A2504,'BITO-IV'!$A$1:$J$10000,4,0),"")</f>
        <v/>
      </c>
      <c r="J2504" t="str">
        <f t="shared" si="62"/>
        <v/>
      </c>
      <c r="K2504" t="str">
        <f t="shared" si="61"/>
        <v/>
      </c>
      <c r="M2504" t="str">
        <f t="shared" si="63"/>
        <v/>
      </c>
      <c r="N2504">
        <f>VLOOKUP(A2504,Tbills!$B$4:$C$10000,2,1)</f>
        <v>1.5428571428571451</v>
      </c>
    </row>
    <row r="2505" spans="1:14">
      <c r="A2505" s="1">
        <v>43803</v>
      </c>
      <c r="B2505">
        <f>IFERROR(VLOOKUP($A2505,'BTC-Web'!$A$2:$H$10000,2,0),"")</f>
        <v>7320.125</v>
      </c>
      <c r="C2505">
        <f>VLOOKUP(A2505,H_SPBTFDUE!$B$2:$C$5828,2,0)</f>
        <v>47.77</v>
      </c>
      <c r="D2505" s="2">
        <f>D2504*(1-D$1+IF(AND(WEEKDAY($A2505)&lt;&gt;1,WEEKDAY($A2505)&lt;&gt;7),-VLOOKUP($A2505,ETF_OP_Fee!$G$5:$H$14,2,1),0))^($A2505-$A2504)*(1+2*(C2505/C2504-1))+IFERROR(VLOOKUP(A2505,BITXeom!$C$9:$D$100,2,0),0)</f>
        <v>8.5076288038465755</v>
      </c>
      <c r="F2505" s="2">
        <f>F2504*(1-F$1+IF(AND(WEEKDAY($A2505)&lt;&gt;1,WEEKDAY($A2505)&lt;&gt;7),-VLOOKUP($A2505,ETF_OP_Fee!$I$5:$J$14,2,1),0))^($A2505-$A2504)*(1+1*(B2505/B2504-1))</f>
        <v>4.8448696198359418</v>
      </c>
      <c r="G2505" s="9" t="str">
        <f>IFERROR(VLOOKUP(A2505,'BITO-IV'!$A$1:$J$10000,4,0),"")</f>
        <v/>
      </c>
      <c r="J2505" t="str">
        <f t="shared" si="62"/>
        <v/>
      </c>
      <c r="K2505" t="str">
        <f t="shared" si="61"/>
        <v/>
      </c>
      <c r="M2505" t="str">
        <f t="shared" si="63"/>
        <v/>
      </c>
      <c r="N2505">
        <f>VLOOKUP(A2505,Tbills!$B$4:$C$10000,2,1)</f>
        <v>1.5428571428571451</v>
      </c>
    </row>
    <row r="2506" spans="1:14">
      <c r="A2506" s="1">
        <v>43804</v>
      </c>
      <c r="B2506">
        <f>IFERROR(VLOOKUP($A2506,'BTC-Web'!$A$2:$H$10000,2,0),"")</f>
        <v>7253.2416990000002</v>
      </c>
      <c r="C2506">
        <f>VLOOKUP(A2506,H_SPBTFDUE!$B$2:$C$5828,2,0)</f>
        <v>49.1</v>
      </c>
      <c r="D2506" s="2">
        <f>D2505*(1-D$1+IF(AND(WEEKDAY($A2506)&lt;&gt;1,WEEKDAY($A2506)&lt;&gt;7),-VLOOKUP($A2506,ETF_OP_Fee!$G$5:$H$14,2,1),0))^($A2506-$A2505)*(1+2*(C2506/C2505-1))+IFERROR(VLOOKUP(A2506,BITXeom!$C$9:$D$100,2,0),0)</f>
        <v>8.9802928291166051</v>
      </c>
      <c r="F2506" s="2">
        <f>F2505*(1-F$1+IF(AND(WEEKDAY($A2506)&lt;&gt;1,WEEKDAY($A2506)&lt;&gt;7),-VLOOKUP($A2506,ETF_OP_Fee!$I$5:$J$14,2,1),0))^($A2506-$A2505)*(1+1*(B2506/B2505-1))</f>
        <v>4.800477549737983</v>
      </c>
      <c r="G2506" s="9" t="str">
        <f>IFERROR(VLOOKUP(A2506,'BITO-IV'!$A$1:$J$10000,4,0),"")</f>
        <v/>
      </c>
      <c r="J2506" t="str">
        <f t="shared" si="62"/>
        <v/>
      </c>
      <c r="K2506" t="str">
        <f t="shared" si="61"/>
        <v/>
      </c>
      <c r="M2506" t="str">
        <f t="shared" si="63"/>
        <v/>
      </c>
      <c r="N2506">
        <f>VLOOKUP(A2506,Tbills!$B$4:$C$10000,2,1)</f>
        <v>1.5599986813186937</v>
      </c>
    </row>
    <row r="2507" spans="1:14">
      <c r="A2507" s="1">
        <v>43805</v>
      </c>
      <c r="B2507">
        <f>IFERROR(VLOOKUP($A2507,'BTC-Web'!$A$2:$H$10000,2,0),"")</f>
        <v>7450.5615230000003</v>
      </c>
      <c r="C2507">
        <f>VLOOKUP(A2507,H_SPBTFDUE!$B$2:$C$5828,2,0)</f>
        <v>49.38</v>
      </c>
      <c r="D2507" s="2">
        <f>D2506*(1-D$1+IF(AND(WEEKDAY($A2507)&lt;&gt;1,WEEKDAY($A2507)&lt;&gt;7),-VLOOKUP($A2507,ETF_OP_Fee!$G$5:$H$14,2,1),0))^($A2507-$A2506)*(1+2*(C2507/C2506-1))+IFERROR(VLOOKUP(A2507,BITXeom!$C$9:$D$100,2,0),0)</f>
        <v>9.0816332602132803</v>
      </c>
      <c r="F2507" s="2">
        <f>F2506*(1-F$1+IF(AND(WEEKDAY($A2507)&lt;&gt;1,WEEKDAY($A2507)&lt;&gt;7),-VLOOKUP($A2507,ETF_OP_Fee!$I$5:$J$14,2,1),0))^($A2507-$A2506)*(1+1*(B2507/B2506-1))</f>
        <v>4.9309431431948969</v>
      </c>
      <c r="G2507" s="9" t="str">
        <f>IFERROR(VLOOKUP(A2507,'BITO-IV'!$A$1:$J$10000,4,0),"")</f>
        <v/>
      </c>
      <c r="J2507" t="str">
        <f t="shared" si="62"/>
        <v/>
      </c>
      <c r="K2507" t="str">
        <f t="shared" si="61"/>
        <v/>
      </c>
      <c r="M2507" t="str">
        <f t="shared" si="63"/>
        <v/>
      </c>
      <c r="N2507">
        <f>VLOOKUP(A2507,Tbills!$B$4:$C$10000,2,1)</f>
        <v>1.5599986813186937</v>
      </c>
    </row>
    <row r="2508" spans="1:14">
      <c r="A2508" s="1">
        <v>43808</v>
      </c>
      <c r="B2508">
        <f>IFERROR(VLOOKUP($A2508,'BTC-Web'!$A$2:$H$10000,2,0),"")</f>
        <v>7561.7954099999997</v>
      </c>
      <c r="C2508">
        <f>VLOOKUP(A2508,H_SPBTFDUE!$B$2:$C$5828,2,0)</f>
        <v>48.46</v>
      </c>
      <c r="D2508" s="2">
        <f>D2507*(1-D$1+IF(AND(WEEKDAY($A2508)&lt;&gt;1,WEEKDAY($A2508)&lt;&gt;7),-VLOOKUP($A2508,ETF_OP_Fee!$G$5:$H$14,2,1),0))^($A2508-$A2507)*(1+2*(C2508/C2507-1))+IFERROR(VLOOKUP(A2508,BITXeom!$C$9:$D$100,2,0),0)</f>
        <v>8.7401073602387811</v>
      </c>
      <c r="F2508" s="2">
        <f>F2507*(1-F$1+IF(AND(WEEKDAY($A2508)&lt;&gt;1,WEEKDAY($A2508)&lt;&gt;7),-VLOOKUP($A2508,ETF_OP_Fee!$I$5:$J$14,2,1),0))^($A2508-$A2507)*(1+1*(B2508/B2507-1))</f>
        <v>5.0041693842945651</v>
      </c>
      <c r="G2508" s="9" t="str">
        <f>IFERROR(VLOOKUP(A2508,'BITO-IV'!$A$1:$J$10000,4,0),"")</f>
        <v/>
      </c>
      <c r="J2508" t="str">
        <f t="shared" si="62"/>
        <v/>
      </c>
      <c r="K2508" t="str">
        <f t="shared" si="61"/>
        <v/>
      </c>
      <c r="M2508" t="str">
        <f t="shared" si="63"/>
        <v/>
      </c>
      <c r="N2508">
        <f>VLOOKUP(A2508,Tbills!$B$4:$C$10000,2,1)</f>
        <v>1.5599986813186937</v>
      </c>
    </row>
    <row r="2509" spans="1:14">
      <c r="A2509" s="1">
        <v>43809</v>
      </c>
      <c r="B2509">
        <f>IFERROR(VLOOKUP($A2509,'BTC-Web'!$A$2:$H$10000,2,0),"")</f>
        <v>7397.1342770000001</v>
      </c>
      <c r="C2509">
        <f>VLOOKUP(A2509,H_SPBTFDUE!$B$2:$C$5828,2,0)</f>
        <v>47.77</v>
      </c>
      <c r="D2509" s="2">
        <f>D2508*(1-D$1+IF(AND(WEEKDAY($A2509)&lt;&gt;1,WEEKDAY($A2509)&lt;&gt;7),-VLOOKUP($A2509,ETF_OP_Fee!$G$5:$H$14,2,1),0))^($A2509-$A2508)*(1+2*(C2509/C2508-1))+IFERROR(VLOOKUP(A2509,BITXeom!$C$9:$D$100,2,0),0)</f>
        <v>8.4902025302463073</v>
      </c>
      <c r="F2509" s="2">
        <f>F2508*(1-F$1+IF(AND(WEEKDAY($A2509)&lt;&gt;1,WEEKDAY($A2509)&lt;&gt;7),-VLOOKUP($A2509,ETF_OP_Fee!$I$5:$J$14,2,1),0))^($A2509-$A2508)*(1+1*(B2509/B2508-1))</f>
        <v>4.8950741761728498</v>
      </c>
      <c r="G2509" s="9" t="str">
        <f>IFERROR(VLOOKUP(A2509,'BITO-IV'!$A$1:$J$10000,4,0),"")</f>
        <v/>
      </c>
      <c r="J2509" t="str">
        <f t="shared" si="62"/>
        <v/>
      </c>
      <c r="K2509" t="str">
        <f t="shared" si="61"/>
        <v/>
      </c>
      <c r="M2509" t="str">
        <f t="shared" si="63"/>
        <v/>
      </c>
      <c r="N2509">
        <f>VLOOKUP(A2509,Tbills!$B$4:$C$10000,2,1)</f>
        <v>1.5599986813186937</v>
      </c>
    </row>
    <row r="2510" spans="1:14">
      <c r="A2510" s="1">
        <v>43810</v>
      </c>
      <c r="B2510">
        <f>IFERROR(VLOOKUP($A2510,'BTC-Web'!$A$2:$H$10000,2,0),"")</f>
        <v>7277.1977539999998</v>
      </c>
      <c r="C2510">
        <f>VLOOKUP(A2510,H_SPBTFDUE!$B$2:$C$5828,2,0)</f>
        <v>47.46</v>
      </c>
      <c r="D2510" s="2">
        <f>D2509*(1-D$1+IF(AND(WEEKDAY($A2510)&lt;&gt;1,WEEKDAY($A2510)&lt;&gt;7),-VLOOKUP($A2510,ETF_OP_Fee!$G$5:$H$14,2,1),0))^($A2510-$A2509)*(1+2*(C2510/C2509-1))+IFERROR(VLOOKUP(A2510,BITXeom!$C$9:$D$100,2,0),0)</f>
        <v>8.3790106920582232</v>
      </c>
      <c r="F2510" s="2">
        <f>F2509*(1-F$1+IF(AND(WEEKDAY($A2510)&lt;&gt;1,WEEKDAY($A2510)&lt;&gt;7),-VLOOKUP($A2510,ETF_OP_Fee!$I$5:$J$14,2,1),0))^($A2510-$A2509)*(1+1*(B2510/B2509-1))</f>
        <v>4.8155805082945706</v>
      </c>
      <c r="G2510" s="9" t="str">
        <f>IFERROR(VLOOKUP(A2510,'BITO-IV'!$A$1:$J$10000,4,0),"")</f>
        <v/>
      </c>
      <c r="J2510" t="str">
        <f t="shared" si="62"/>
        <v/>
      </c>
      <c r="K2510" t="str">
        <f t="shared" si="61"/>
        <v/>
      </c>
      <c r="M2510" t="str">
        <f t="shared" si="63"/>
        <v/>
      </c>
      <c r="N2510">
        <f>VLOOKUP(A2510,Tbills!$B$4:$C$10000,2,1)</f>
        <v>1.5599986813186937</v>
      </c>
    </row>
    <row r="2511" spans="1:14">
      <c r="A2511" s="1">
        <v>43811</v>
      </c>
      <c r="B2511">
        <f>IFERROR(VLOOKUP($A2511,'BTC-Web'!$A$2:$H$10000,2,0),"")</f>
        <v>7216.7387699999999</v>
      </c>
      <c r="C2511">
        <f>VLOOKUP(A2511,H_SPBTFDUE!$B$2:$C$5828,2,0)</f>
        <v>48.03</v>
      </c>
      <c r="D2511" s="2">
        <f>D2510*(1-D$1+IF(AND(WEEKDAY($A2511)&lt;&gt;1,WEEKDAY($A2511)&lt;&gt;7),-VLOOKUP($A2511,ETF_OP_Fee!$G$5:$H$14,2,1),0))^($A2511-$A2510)*(1+2*(C2511/C2510-1))+IFERROR(VLOOKUP(A2511,BITXeom!$C$9:$D$100,2,0),0)</f>
        <v>8.5792538547192869</v>
      </c>
      <c r="F2511" s="2">
        <f>F2510*(1-F$1+IF(AND(WEEKDAY($A2511)&lt;&gt;1,WEEKDAY($A2511)&lt;&gt;7),-VLOOKUP($A2511,ETF_OP_Fee!$I$5:$J$14,2,1),0))^($A2511-$A2510)*(1+1*(B2511/B2510-1))</f>
        <v>4.7754483531222425</v>
      </c>
      <c r="G2511" s="9" t="str">
        <f>IFERROR(VLOOKUP(A2511,'BITO-IV'!$A$1:$J$10000,4,0),"")</f>
        <v/>
      </c>
      <c r="J2511" t="str">
        <f t="shared" si="62"/>
        <v/>
      </c>
      <c r="K2511" t="str">
        <f t="shared" si="61"/>
        <v/>
      </c>
      <c r="M2511" t="str">
        <f t="shared" si="63"/>
        <v/>
      </c>
      <c r="N2511">
        <f>VLOOKUP(A2511,Tbills!$B$4:$C$10000,2,1)</f>
        <v>1.5199991208790973</v>
      </c>
    </row>
    <row r="2512" spans="1:14">
      <c r="A2512" s="1">
        <v>43812</v>
      </c>
      <c r="B2512">
        <f>IFERROR(VLOOKUP($A2512,'BTC-Web'!$A$2:$H$10000,2,0),"")</f>
        <v>7244.6621089999999</v>
      </c>
      <c r="C2512">
        <f>VLOOKUP(A2512,H_SPBTFDUE!$B$2:$C$5828,2,0)</f>
        <v>47.99</v>
      </c>
      <c r="D2512" s="2">
        <f>D2511*(1-D$1+IF(AND(WEEKDAY($A2512)&lt;&gt;1,WEEKDAY($A2512)&lt;&gt;7),-VLOOKUP($A2512,ETF_OP_Fee!$G$5:$H$14,2,1),0))^($A2512-$A2511)*(1+2*(C2512/C2511-1))+IFERROR(VLOOKUP(A2512,BITXeom!$C$9:$D$100,2,0),0)</f>
        <v>8.5639432734484888</v>
      </c>
      <c r="F2512" s="2">
        <f>F2511*(1-F$1+IF(AND(WEEKDAY($A2512)&lt;&gt;1,WEEKDAY($A2512)&lt;&gt;7),-VLOOKUP($A2512,ETF_OP_Fee!$I$5:$J$14,2,1),0))^($A2512-$A2511)*(1+1*(B2512/B2511-1))</f>
        <v>4.7938009650650564</v>
      </c>
      <c r="G2512" s="9" t="str">
        <f>IFERROR(VLOOKUP(A2512,'BITO-IV'!$A$1:$J$10000,4,0),"")</f>
        <v/>
      </c>
      <c r="J2512" t="str">
        <f t="shared" si="62"/>
        <v/>
      </c>
      <c r="K2512" t="str">
        <f t="shared" si="61"/>
        <v/>
      </c>
      <c r="M2512" t="str">
        <f t="shared" si="63"/>
        <v/>
      </c>
      <c r="N2512">
        <f>VLOOKUP(A2512,Tbills!$B$4:$C$10000,2,1)</f>
        <v>1.5199991208790973</v>
      </c>
    </row>
    <row r="2513" spans="1:17">
      <c r="A2513" s="1">
        <v>43815</v>
      </c>
      <c r="B2513">
        <f>IFERROR(VLOOKUP($A2513,'BTC-Web'!$A$2:$H$10000,2,0),"")</f>
        <v>7153.6630859999996</v>
      </c>
      <c r="C2513">
        <f>VLOOKUP(A2513,H_SPBTFDUE!$B$2:$C$5828,2,0)</f>
        <v>45.3</v>
      </c>
      <c r="D2513" s="2">
        <f>D2512*(1-D$1+IF(AND(WEEKDAY($A2513)&lt;&gt;1,WEEKDAY($A2513)&lt;&gt;7),-VLOOKUP($A2513,ETF_OP_Fee!$G$5:$H$14,2,1),0))^($A2513-$A2512)*(1+2*(C2513/C2512-1))+IFERROR(VLOOKUP(A2513,BITXeom!$C$9:$D$100,2,0),0)</f>
        <v>7.601149629981788</v>
      </c>
      <c r="F2513" s="2">
        <f>F2512*(1-F$1+IF(AND(WEEKDAY($A2513)&lt;&gt;1,WEEKDAY($A2513)&lt;&gt;7),-VLOOKUP($A2513,ETF_OP_Fee!$I$5:$J$14,2,1),0))^($A2513-$A2512)*(1+1*(B2513/B2512-1))</f>
        <v>4.733217211248844</v>
      </c>
      <c r="G2513" s="9" t="str">
        <f>IFERROR(VLOOKUP(A2513,'BITO-IV'!$A$1:$J$10000,4,0),"")</f>
        <v/>
      </c>
      <c r="J2513" t="str">
        <f t="shared" si="62"/>
        <v/>
      </c>
      <c r="K2513" t="str">
        <f t="shared" si="61"/>
        <v/>
      </c>
      <c r="M2513" t="str">
        <f t="shared" si="63"/>
        <v/>
      </c>
      <c r="N2513">
        <f>VLOOKUP(A2513,Tbills!$B$4:$C$10000,2,1)</f>
        <v>1.5199991208790973</v>
      </c>
    </row>
    <row r="2514" spans="1:17">
      <c r="A2514" s="1">
        <v>43816</v>
      </c>
      <c r="B2514">
        <f>IFERROR(VLOOKUP($A2514,'BTC-Web'!$A$2:$H$10000,2,0),"")</f>
        <v>6931.3154299999997</v>
      </c>
      <c r="C2514">
        <f>VLOOKUP(A2514,H_SPBTFDUE!$B$2:$C$5828,2,0)</f>
        <v>43.46</v>
      </c>
      <c r="D2514" s="2">
        <f>D2513*(1-D$1+IF(AND(WEEKDAY($A2514)&lt;&gt;1,WEEKDAY($A2514)&lt;&gt;7),-VLOOKUP($A2514,ETF_OP_Fee!$G$5:$H$14,2,1),0))^($A2514-$A2513)*(1+2*(C2514/C2513-1))+IFERROR(VLOOKUP(A2514,BITXeom!$C$9:$D$100,2,0),0)</f>
        <v>6.9828287955832815</v>
      </c>
      <c r="F2514" s="2">
        <f>F2513*(1-F$1+IF(AND(WEEKDAY($A2514)&lt;&gt;1,WEEKDAY($A2514)&lt;&gt;7),-VLOOKUP($A2514,ETF_OP_Fee!$I$5:$J$14,2,1),0))^($A2514-$A2513)*(1+1*(B2514/B2513-1))</f>
        <v>4.5859816437654466</v>
      </c>
      <c r="G2514" s="9" t="str">
        <f>IFERROR(VLOOKUP(A2514,'BITO-IV'!$A$1:$J$10000,4,0),"")</f>
        <v/>
      </c>
      <c r="J2514" t="str">
        <f t="shared" si="62"/>
        <v/>
      </c>
      <c r="K2514" t="str">
        <f t="shared" si="61"/>
        <v/>
      </c>
      <c r="M2514" t="str">
        <f t="shared" si="63"/>
        <v/>
      </c>
      <c r="N2514">
        <f>VLOOKUP(A2514,Tbills!$B$4:$C$10000,2,1)</f>
        <v>1.5199991208790973</v>
      </c>
    </row>
    <row r="2515" spans="1:17">
      <c r="A2515" s="1">
        <v>43817</v>
      </c>
      <c r="B2515">
        <f>IFERROR(VLOOKUP($A2515,'BTC-Web'!$A$2:$H$10000,2,0),"")</f>
        <v>6647.6982420000004</v>
      </c>
      <c r="C2515">
        <f>VLOOKUP(A2515,H_SPBTFDUE!$B$2:$C$5828,2,0)</f>
        <v>47.12</v>
      </c>
      <c r="D2515" s="2">
        <f>D2514*(1-D$1+IF(AND(WEEKDAY($A2515)&lt;&gt;1,WEEKDAY($A2515)&lt;&gt;7),-VLOOKUP($A2515,ETF_OP_Fee!$G$5:$H$14,2,1),0))^($A2515-$A2514)*(1+2*(C2515/C2514-1))+IFERROR(VLOOKUP(A2515,BITXeom!$C$9:$D$100,2,0),0)</f>
        <v>8.15797945504832</v>
      </c>
      <c r="F2515" s="2">
        <f>F2514*(1-F$1+IF(AND(WEEKDAY($A2515)&lt;&gt;1,WEEKDAY($A2515)&lt;&gt;7),-VLOOKUP($A2515,ETF_OP_Fee!$I$5:$J$14,2,1),0))^($A2515-$A2514)*(1+1*(B2515/B2514-1))</f>
        <v>4.3982168957631727</v>
      </c>
      <c r="G2515" s="9" t="str">
        <f>IFERROR(VLOOKUP(A2515,'BITO-IV'!$A$1:$J$10000,4,0),"")</f>
        <v/>
      </c>
      <c r="J2515" t="str">
        <f t="shared" si="62"/>
        <v/>
      </c>
      <c r="K2515" t="str">
        <f t="shared" si="61"/>
        <v/>
      </c>
      <c r="M2515" t="str">
        <f t="shared" si="63"/>
        <v/>
      </c>
      <c r="N2515">
        <f>VLOOKUP(A2515,Tbills!$B$4:$C$10000,2,1)</f>
        <v>1.5199991208790973</v>
      </c>
    </row>
    <row r="2516" spans="1:17">
      <c r="A2516" s="1">
        <v>43818</v>
      </c>
      <c r="B2516">
        <f>IFERROR(VLOOKUP($A2516,'BTC-Web'!$A$2:$H$10000,2,0),"")</f>
        <v>7277.5908200000003</v>
      </c>
      <c r="C2516">
        <f>VLOOKUP(A2516,H_SPBTFDUE!$B$2:$C$5828,2,0)</f>
        <v>47.31</v>
      </c>
      <c r="D2516" s="2">
        <f>D2515*(1-D$1+IF(AND(WEEKDAY($A2516)&lt;&gt;1,WEEKDAY($A2516)&lt;&gt;7),-VLOOKUP($A2516,ETF_OP_Fee!$G$5:$H$14,2,1),0))^($A2516-$A2515)*(1+2*(C2516/C2515-1))+IFERROR(VLOOKUP(A2516,BITXeom!$C$9:$D$100,2,0),0)</f>
        <v>8.2227895188531352</v>
      </c>
      <c r="F2516" s="2">
        <f>F2515*(1-F$1+IF(AND(WEEKDAY($A2516)&lt;&gt;1,WEEKDAY($A2516)&lt;&gt;7),-VLOOKUP($A2516,ETF_OP_Fee!$I$5:$J$14,2,1),0))^($A2516-$A2515)*(1+1*(B2516/B2515-1))</f>
        <v>4.8148379550102245</v>
      </c>
      <c r="G2516" s="9" t="str">
        <f>IFERROR(VLOOKUP(A2516,'BITO-IV'!$A$1:$J$10000,4,0),"")</f>
        <v/>
      </c>
      <c r="J2516" t="str">
        <f t="shared" si="62"/>
        <v/>
      </c>
      <c r="K2516" t="str">
        <f t="shared" si="61"/>
        <v/>
      </c>
      <c r="M2516" t="str">
        <f t="shared" si="63"/>
        <v/>
      </c>
      <c r="N2516">
        <f>VLOOKUP(A2516,Tbills!$B$4:$C$10000,2,1)</f>
        <v>1.5400008791208966</v>
      </c>
    </row>
    <row r="2517" spans="1:17">
      <c r="A2517" s="1">
        <v>43819</v>
      </c>
      <c r="B2517">
        <f>IFERROR(VLOOKUP($A2517,'BTC-Web'!$A$2:$H$10000,2,0),"")</f>
        <v>7208.6367190000001</v>
      </c>
      <c r="C2517">
        <f>VLOOKUP(A2517,H_SPBTFDUE!$B$2:$C$5828,2,0)</f>
        <v>47.71</v>
      </c>
      <c r="D2517" s="2">
        <f>D2516*(1-D$1+IF(AND(WEEKDAY($A2517)&lt;&gt;1,WEEKDAY($A2517)&lt;&gt;7),-VLOOKUP($A2517,ETF_OP_Fee!$G$5:$H$14,2,1),0))^($A2517-$A2516)*(1+2*(C2517/C2516-1))+IFERROR(VLOOKUP(A2517,BITXeom!$C$9:$D$100,2,0),0)</f>
        <v>8.3608382391238028</v>
      </c>
      <c r="F2517" s="2">
        <f>F2516*(1-F$1+IF(AND(WEEKDAY($A2517)&lt;&gt;1,WEEKDAY($A2517)&lt;&gt;7),-VLOOKUP($A2517,ETF_OP_Fee!$I$5:$J$14,2,1),0))^($A2517-$A2516)*(1+1*(B2517/B2516-1))</f>
        <v>4.7690939442987776</v>
      </c>
      <c r="G2517" s="9" t="str">
        <f>IFERROR(VLOOKUP(A2517,'BITO-IV'!$A$1:$J$10000,4,0),"")</f>
        <v/>
      </c>
      <c r="J2517" t="str">
        <f t="shared" si="62"/>
        <v/>
      </c>
      <c r="K2517" t="str">
        <f t="shared" si="61"/>
        <v/>
      </c>
      <c r="M2517" t="str">
        <f t="shared" si="63"/>
        <v/>
      </c>
      <c r="N2517">
        <f>VLOOKUP(A2517,Tbills!$B$4:$C$10000,2,1)</f>
        <v>1.5400008791208966</v>
      </c>
    </row>
    <row r="2518" spans="1:17">
      <c r="A2518" s="1">
        <v>43822</v>
      </c>
      <c r="B2518">
        <f>IFERROR(VLOOKUP($A2518,'BTC-Web'!$A$2:$H$10000,2,0),"")</f>
        <v>7508.9023440000001</v>
      </c>
      <c r="C2518">
        <f>VLOOKUP(A2518,H_SPBTFDUE!$B$2:$C$5828,2,0)</f>
        <v>49.05</v>
      </c>
      <c r="D2518" s="2">
        <f>D2517*(1-D$1+IF(AND(WEEKDAY($A2518)&lt;&gt;1,WEEKDAY($A2518)&lt;&gt;7),-VLOOKUP($A2518,ETF_OP_Fee!$G$5:$H$14,2,1),0))^($A2518-$A2517)*(1+2*(C2518/C2517-1))+IFERROR(VLOOKUP(A2518,BITXeom!$C$9:$D$100,2,0),0)</f>
        <v>8.8273323558787631</v>
      </c>
      <c r="F2518" s="2">
        <f>F2517*(1-F$1+IF(AND(WEEKDAY($A2518)&lt;&gt;1,WEEKDAY($A2518)&lt;&gt;7),-VLOOKUP($A2518,ETF_OP_Fee!$I$5:$J$14,2,1),0))^($A2518-$A2517)*(1+1*(B2518/B2517-1))</f>
        <v>4.9673559635238247</v>
      </c>
      <c r="G2518" s="9" t="str">
        <f>IFERROR(VLOOKUP(A2518,'BITO-IV'!$A$1:$J$10000,4,0),"")</f>
        <v/>
      </c>
      <c r="J2518" t="str">
        <f t="shared" si="62"/>
        <v/>
      </c>
      <c r="K2518" t="str">
        <f t="shared" si="61"/>
        <v/>
      </c>
      <c r="M2518" t="str">
        <f t="shared" si="63"/>
        <v/>
      </c>
      <c r="N2518">
        <f>VLOOKUP(A2518,Tbills!$B$4:$C$10000,2,1)</f>
        <v>1.5400008791208966</v>
      </c>
    </row>
    <row r="2519" spans="1:17">
      <c r="A2519" s="1">
        <v>43823</v>
      </c>
      <c r="B2519">
        <f>IFERROR(VLOOKUP($A2519,'BTC-Web'!$A$2:$H$10000,2,0),"")</f>
        <v>7354.3930659999996</v>
      </c>
      <c r="C2519">
        <f>VLOOKUP(A2519,H_SPBTFDUE!$B$2:$C$5828,2,0)</f>
        <v>47.86</v>
      </c>
      <c r="D2519" s="2">
        <f>D2518*(1-D$1+IF(AND(WEEKDAY($A2519)&lt;&gt;1,WEEKDAY($A2519)&lt;&gt;7),-VLOOKUP($A2519,ETF_OP_Fee!$G$5:$H$14,2,1),0))^($A2519-$A2518)*(1+2*(C2519/C2518-1))+IFERROR(VLOOKUP(A2519,BITXeom!$C$9:$D$100,2,0),0)</f>
        <v>8.3980122948732188</v>
      </c>
      <c r="F2519" s="2">
        <f>F2518*(1-F$1+IF(AND(WEEKDAY($A2519)&lt;&gt;1,WEEKDAY($A2519)&lt;&gt;7),-VLOOKUP($A2519,ETF_OP_Fee!$I$5:$J$14,2,1),0))^($A2519-$A2518)*(1+1*(B2519/B2518-1))</f>
        <v>4.8650169826373082</v>
      </c>
      <c r="G2519" s="9" t="str">
        <f>IFERROR(VLOOKUP(A2519,'BITO-IV'!$A$1:$J$10000,4,0),"")</f>
        <v/>
      </c>
      <c r="J2519" t="str">
        <f t="shared" si="62"/>
        <v/>
      </c>
      <c r="K2519" t="str">
        <f t="shared" si="61"/>
        <v/>
      </c>
      <c r="M2519" t="str">
        <f t="shared" si="63"/>
        <v/>
      </c>
      <c r="N2519">
        <f>VLOOKUP(A2519,Tbills!$B$4:$C$10000,2,1)</f>
        <v>1.5400008791208966</v>
      </c>
      <c r="Q2519" s="1">
        <f>A2518</f>
        <v>43822</v>
      </c>
    </row>
    <row r="2520" spans="1:17">
      <c r="A2520" s="1">
        <v>43825</v>
      </c>
      <c r="B2520">
        <f>IFERROR(VLOOKUP($A2520,'BTC-Web'!$A$2:$H$10000,2,0),"")</f>
        <v>7274.7993159999996</v>
      </c>
      <c r="C2520">
        <f>VLOOKUP(A2520,H_SPBTFDUE!$B$2:$C$5828,2,0)</f>
        <v>48.03</v>
      </c>
      <c r="D2520" s="2">
        <f>D2519*(1-D$1+IF(AND(WEEKDAY($A2520)&lt;&gt;1,WEEKDAY($A2520)&lt;&gt;7),-VLOOKUP($A2520,ETF_OP_Fee!$G$5:$H$14,2,1),0))^($A2520-$A2519)*(1+2*(C2520/C2519-1))+IFERROR(VLOOKUP(A2520,BITXeom!$C$9:$D$100,2,0),0)</f>
        <v>8.4556564052372103</v>
      </c>
      <c r="F2520" s="2">
        <f>F2519*(1-F$1+IF(AND(WEEKDAY($A2520)&lt;&gt;1,WEEKDAY($A2520)&lt;&gt;7),-VLOOKUP($A2520,ETF_OP_Fee!$I$5:$J$14,2,1),0))^($A2520-$A2519)*(1+1*(B2520/B2519-1))</f>
        <v>4.8121142831978085</v>
      </c>
      <c r="G2520" s="9" t="str">
        <f>IFERROR(VLOOKUP(A2520,'BITO-IV'!$A$1:$J$10000,4,0),"")</f>
        <v/>
      </c>
      <c r="J2520" t="str">
        <f t="shared" si="62"/>
        <v/>
      </c>
      <c r="K2520" t="str">
        <f t="shared" si="61"/>
        <v/>
      </c>
      <c r="M2520" t="str">
        <f t="shared" si="63"/>
        <v/>
      </c>
      <c r="N2520">
        <f>VLOOKUP(A2520,Tbills!$B$4:$C$10000,2,1)</f>
        <v>1.55499824175823</v>
      </c>
    </row>
    <row r="2521" spans="1:17">
      <c r="A2521" s="1">
        <v>43826</v>
      </c>
      <c r="B2521">
        <f>IFERROR(VLOOKUP($A2521,'BTC-Web'!$A$2:$H$10000,2,0),"")</f>
        <v>7238.1411129999997</v>
      </c>
      <c r="C2521">
        <f>VLOOKUP(A2521,H_SPBTFDUE!$B$2:$C$5828,2,0)</f>
        <v>47.8</v>
      </c>
      <c r="D2521" s="2">
        <f>D2520*(1-D$1+IF(AND(WEEKDAY($A2521)&lt;&gt;1,WEEKDAY($A2521)&lt;&gt;7),-VLOOKUP($A2521,ETF_OP_Fee!$G$5:$H$14,2,1),0))^($A2521-$A2520)*(1+2*(C2521/C2520-1))+IFERROR(VLOOKUP(A2521,BITXeom!$C$9:$D$100,2,0),0)</f>
        <v>8.3736755680344093</v>
      </c>
      <c r="F2521" s="2">
        <f>F2520*(1-F$1+IF(AND(WEEKDAY($A2521)&lt;&gt;1,WEEKDAY($A2521)&lt;&gt;7),-VLOOKUP($A2521,ETF_OP_Fee!$I$5:$J$14,2,1),0))^($A2521-$A2520)*(1+1*(B2521/B2520-1))</f>
        <v>4.7877411000162153</v>
      </c>
      <c r="G2521" s="9" t="str">
        <f>IFERROR(VLOOKUP(A2521,'BITO-IV'!$A$1:$J$10000,4,0),"")</f>
        <v/>
      </c>
      <c r="J2521" t="str">
        <f t="shared" si="62"/>
        <v/>
      </c>
      <c r="K2521" t="str">
        <f t="shared" si="61"/>
        <v/>
      </c>
      <c r="M2521" t="str">
        <f t="shared" si="63"/>
        <v/>
      </c>
      <c r="N2521">
        <f>VLOOKUP(A2521,Tbills!$B$4:$C$10000,2,1)</f>
        <v>1.55499824175823</v>
      </c>
    </row>
    <row r="2522" spans="1:17">
      <c r="A2522" s="1">
        <v>43829</v>
      </c>
      <c r="B2522">
        <f>IFERROR(VLOOKUP($A2522,'BTC-Web'!$A$2:$H$10000,2,0),"")</f>
        <v>7420.2729490000002</v>
      </c>
      <c r="C2522">
        <f>VLOOKUP(A2522,H_SPBTFDUE!$B$2:$C$5828,2,0)</f>
        <v>47.93</v>
      </c>
      <c r="D2522" s="2">
        <f>D2521*(1-D$1+IF(AND(WEEKDAY($A2522)&lt;&gt;1,WEEKDAY($A2522)&lt;&gt;7),-VLOOKUP($A2522,ETF_OP_Fee!$G$5:$H$14,2,1),0))^($A2522-$A2521)*(1+2*(C2522/C2521-1))+IFERROR(VLOOKUP(A2522,BITXeom!$C$9:$D$100,2,0),0)</f>
        <v>8.4162129555822176</v>
      </c>
      <c r="F2522" s="2">
        <f>F2521*(1-F$1+IF(AND(WEEKDAY($A2522)&lt;&gt;1,WEEKDAY($A2522)&lt;&gt;7),-VLOOKUP($A2522,ETF_OP_Fee!$I$5:$J$14,2,1),0))^($A2522-$A2521)*(1+1*(B2522/B2521-1))</f>
        <v>4.90783079715301</v>
      </c>
      <c r="G2522" s="9" t="str">
        <f>IFERROR(VLOOKUP(A2522,'BITO-IV'!$A$1:$J$10000,4,0),"")</f>
        <v/>
      </c>
      <c r="J2522" t="str">
        <f t="shared" si="62"/>
        <v/>
      </c>
      <c r="K2522" t="str">
        <f t="shared" si="61"/>
        <v/>
      </c>
      <c r="M2522" t="str">
        <f t="shared" si="63"/>
        <v/>
      </c>
      <c r="N2522">
        <f>VLOOKUP(A2522,Tbills!$B$4:$C$10000,2,1)</f>
        <v>1.55499824175823</v>
      </c>
    </row>
    <row r="2523" spans="1:17">
      <c r="A2523" s="1">
        <v>43830</v>
      </c>
      <c r="B2523">
        <f>IFERROR(VLOOKUP($A2523,'BTC-Web'!$A$2:$H$10000,2,0),"")</f>
        <v>7294.4389650000003</v>
      </c>
      <c r="C2523">
        <f>VLOOKUP(A2523,H_SPBTFDUE!$B$2:$C$5828,2,0)</f>
        <v>47.42</v>
      </c>
      <c r="D2523" s="2">
        <f>D2522*(1-D$1+IF(AND(WEEKDAY($A2523)&lt;&gt;1,WEEKDAY($A2523)&lt;&gt;7),-VLOOKUP($A2523,ETF_OP_Fee!$G$5:$H$14,2,1),0))^($A2523-$A2522)*(1+2*(C2523/C2522-1))+IFERROR(VLOOKUP(A2523,BITXeom!$C$9:$D$100,2,0),0)</f>
        <v>8.2361255517897458</v>
      </c>
      <c r="F2523" s="2">
        <f>F2522*(1-F$1+IF(AND(WEEKDAY($A2523)&lt;&gt;1,WEEKDAY($A2523)&lt;&gt;7),-VLOOKUP($A2523,ETF_OP_Fee!$I$5:$J$14,2,1),0))^($A2523-$A2522)*(1+1*(B2523/B2522-1))</f>
        <v>4.824477572312051</v>
      </c>
      <c r="G2523" s="9" t="str">
        <f>IFERROR(VLOOKUP(A2523,'BITO-IV'!$A$1:$J$10000,4,0),"")</f>
        <v/>
      </c>
      <c r="J2523" t="str">
        <f t="shared" si="62"/>
        <v/>
      </c>
      <c r="K2523" t="str">
        <f t="shared" si="61"/>
        <v/>
      </c>
      <c r="M2523" t="str">
        <f t="shared" si="63"/>
        <v/>
      </c>
      <c r="N2523">
        <f>VLOOKUP(A2523,Tbills!$B$4:$C$10000,2,1)</f>
        <v>1.55499824175823</v>
      </c>
    </row>
    <row r="2524" spans="1:17">
      <c r="A2524" s="1">
        <v>43832</v>
      </c>
      <c r="B2524">
        <f>IFERROR(VLOOKUP($A2524,'BTC-Web'!$A$2:$H$10000,2,0),"")</f>
        <v>7202.5512699999999</v>
      </c>
      <c r="C2524">
        <f>VLOOKUP(A2524,H_SPBTFDUE!$B$2:$C$5828,2,0)</f>
        <v>45.66</v>
      </c>
      <c r="D2524" s="2">
        <f>D2523*(1-D$1+IF(AND(WEEKDAY($A2524)&lt;&gt;1,WEEKDAY($A2524)&lt;&gt;7),-VLOOKUP($A2524,ETF_OP_Fee!$G$5:$H$14,2,1),0))^($A2524-$A2523)*(1+2*(C2524/C2523-1))+IFERROR(VLOOKUP(A2524,BITXeom!$C$9:$D$100,2,0),0)</f>
        <v>7.6229383254987404</v>
      </c>
      <c r="F2524" s="2">
        <f>F2523*(1-F$1+IF(AND(WEEKDAY($A2524)&lt;&gt;1,WEEKDAY($A2524)&lt;&gt;7),-VLOOKUP($A2524,ETF_OP_Fee!$I$5:$J$14,2,1),0))^($A2524-$A2523)*(1+1*(B2524/B2523-1))</f>
        <v>4.7634558911693956</v>
      </c>
      <c r="G2524" s="9" t="str">
        <f>IFERROR(VLOOKUP(A2524,'BITO-IV'!$A$1:$J$10000,4,0),"")</f>
        <v/>
      </c>
      <c r="J2524" t="str">
        <f t="shared" si="62"/>
        <v/>
      </c>
      <c r="K2524" t="str">
        <f t="shared" si="61"/>
        <v/>
      </c>
      <c r="M2524" t="str">
        <f t="shared" si="63"/>
        <v/>
      </c>
      <c r="N2524">
        <f>VLOOKUP(A2524,Tbills!$B$4:$C$10000,2,1)</f>
        <v>1.55499824175823</v>
      </c>
    </row>
    <row r="2525" spans="1:17">
      <c r="A2525" s="1">
        <v>43833</v>
      </c>
      <c r="B2525">
        <f>IFERROR(VLOOKUP($A2525,'BTC-Web'!$A$2:$H$10000,2,0),"")</f>
        <v>6984.4287109999996</v>
      </c>
      <c r="C2525">
        <f>VLOOKUP(A2525,H_SPBTFDUE!$B$2:$C$5828,2,0)</f>
        <v>48.57</v>
      </c>
      <c r="D2525" s="2">
        <f>D2524*(1-D$1+IF(AND(WEEKDAY($A2525)&lt;&gt;1,WEEKDAY($A2525)&lt;&gt;7),-VLOOKUP($A2525,ETF_OP_Fee!$G$5:$H$14,2,1),0))^($A2525-$A2524)*(1+2*(C2525/C2524-1))+IFERROR(VLOOKUP(A2525,BITXeom!$C$9:$D$100,2,0),0)</f>
        <v>8.593563207997116</v>
      </c>
      <c r="F2525" s="2">
        <f>F2524*(1-F$1+IF(AND(WEEKDAY($A2525)&lt;&gt;1,WEEKDAY($A2525)&lt;&gt;7),-VLOOKUP($A2525,ETF_OP_Fee!$I$5:$J$14,2,1),0))^($A2525-$A2524)*(1+1*(B2525/B2524-1))</f>
        <v>4.6190788389747812</v>
      </c>
      <c r="G2525" s="9" t="str">
        <f>IFERROR(VLOOKUP(A2525,'BITO-IV'!$A$1:$J$10000,4,0),"")</f>
        <v/>
      </c>
      <c r="J2525" t="str">
        <f t="shared" si="62"/>
        <v/>
      </c>
      <c r="K2525" t="str">
        <f t="shared" si="61"/>
        <v/>
      </c>
      <c r="M2525" t="str">
        <f t="shared" si="63"/>
        <v/>
      </c>
      <c r="N2525">
        <f>VLOOKUP(A2525,Tbills!$B$4:$C$10000,2,1)</f>
        <v>1.55499824175823</v>
      </c>
    </row>
    <row r="2526" spans="1:17">
      <c r="A2526" s="1">
        <v>43836</v>
      </c>
      <c r="B2526">
        <f>IFERROR(VLOOKUP($A2526,'BTC-Web'!$A$2:$H$10000,2,0),"")</f>
        <v>7410.4521480000003</v>
      </c>
      <c r="C2526">
        <f>VLOOKUP(A2526,H_SPBTFDUE!$B$2:$C$5828,2,0)</f>
        <v>50.1</v>
      </c>
      <c r="D2526" s="2">
        <f>D2525*(1-D$1+IF(AND(WEEKDAY($A2526)&lt;&gt;1,WEEKDAY($A2526)&lt;&gt;7),-VLOOKUP($A2526,ETF_OP_Fee!$G$5:$H$14,2,1),0))^($A2526-$A2525)*(1+2*(C2526/C2525-1))+IFERROR(VLOOKUP(A2526,BITXeom!$C$9:$D$100,2,0),0)</f>
        <v>9.1317079372558645</v>
      </c>
      <c r="F2526" s="2">
        <f>F2525*(1-F$1+IF(AND(WEEKDAY($A2526)&lt;&gt;1,WEEKDAY($A2526)&lt;&gt;7),-VLOOKUP($A2526,ETF_OP_Fee!$I$5:$J$14,2,1),0))^($A2526-$A2525)*(1+1*(B2526/B2525-1))</f>
        <v>4.9004423236862387</v>
      </c>
      <c r="G2526" s="9" t="str">
        <f>IFERROR(VLOOKUP(A2526,'BITO-IV'!$A$1:$J$10000,4,0),"")</f>
        <v/>
      </c>
      <c r="J2526" t="str">
        <f t="shared" si="62"/>
        <v/>
      </c>
      <c r="K2526" t="str">
        <f t="shared" si="61"/>
        <v/>
      </c>
      <c r="M2526" t="str">
        <f t="shared" si="63"/>
        <v/>
      </c>
      <c r="N2526">
        <f>VLOOKUP(A2526,Tbills!$B$4:$C$10000,2,1)</f>
        <v>1.5199991208790973</v>
      </c>
    </row>
    <row r="2527" spans="1:17">
      <c r="A2527" s="1">
        <v>43837</v>
      </c>
      <c r="B2527">
        <f>IFERROR(VLOOKUP($A2527,'BTC-Web'!$A$2:$H$10000,2,0),"")</f>
        <v>7768.6821289999998</v>
      </c>
      <c r="C2527">
        <f>VLOOKUP(A2527,H_SPBTFDUE!$B$2:$C$5828,2,0)</f>
        <v>54.45</v>
      </c>
      <c r="D2527" s="2">
        <f>D2526*(1-D$1+IF(AND(WEEKDAY($A2527)&lt;&gt;1,WEEKDAY($A2527)&lt;&gt;7),-VLOOKUP($A2527,ETF_OP_Fee!$G$5:$H$14,2,1),0))^($A2527-$A2526)*(1+2*(C2527/C2526-1))+IFERROR(VLOOKUP(A2527,BITXeom!$C$9:$D$100,2,0),0)</f>
        <v>10.716176341389739</v>
      </c>
      <c r="F2527" s="2">
        <f>F2526*(1-F$1+IF(AND(WEEKDAY($A2527)&lt;&gt;1,WEEKDAY($A2527)&lt;&gt;7),-VLOOKUP($A2527,ETF_OP_Fee!$I$5:$J$14,2,1),0))^($A2527-$A2526)*(1+1*(B2527/B2526-1))</f>
        <v>5.1372017633271536</v>
      </c>
      <c r="G2527" s="9" t="str">
        <f>IFERROR(VLOOKUP(A2527,'BITO-IV'!$A$1:$J$10000,4,0),"")</f>
        <v/>
      </c>
      <c r="J2527" t="str">
        <f t="shared" si="62"/>
        <v/>
      </c>
      <c r="K2527" t="str">
        <f t="shared" si="61"/>
        <v/>
      </c>
      <c r="M2527" t="str">
        <f t="shared" si="63"/>
        <v/>
      </c>
      <c r="N2527">
        <f>VLOOKUP(A2527,Tbills!$B$4:$C$10000,2,1)</f>
        <v>1.5199991208790973</v>
      </c>
    </row>
    <row r="2528" spans="1:17">
      <c r="A2528" s="1">
        <v>43838</v>
      </c>
      <c r="B2528">
        <f>IFERROR(VLOOKUP($A2528,'BTC-Web'!$A$2:$H$10000,2,0),"")</f>
        <v>8161.935547</v>
      </c>
      <c r="C2528">
        <f>VLOOKUP(A2528,H_SPBTFDUE!$B$2:$C$5828,2,0)</f>
        <v>53.37</v>
      </c>
      <c r="D2528" s="2">
        <f>D2527*(1-D$1+IF(AND(WEEKDAY($A2528)&lt;&gt;1,WEEKDAY($A2528)&lt;&gt;7),-VLOOKUP($A2528,ETF_OP_Fee!$G$5:$H$14,2,1),0))^($A2528-$A2527)*(1+2*(C2528/C2527-1))+IFERROR(VLOOKUP(A2528,BITXeom!$C$9:$D$100,2,0),0)</f>
        <v>10.289845355163822</v>
      </c>
      <c r="F2528" s="2">
        <f>F2527*(1-F$1+IF(AND(WEEKDAY($A2528)&lt;&gt;1,WEEKDAY($A2528)&lt;&gt;7),-VLOOKUP($A2528,ETF_OP_Fee!$I$5:$J$14,2,1),0))^($A2528-$A2527)*(1+1*(B2528/B2527-1))</f>
        <v>5.3971082446132472</v>
      </c>
      <c r="G2528" s="9" t="str">
        <f>IFERROR(VLOOKUP(A2528,'BITO-IV'!$A$1:$J$10000,4,0),"")</f>
        <v/>
      </c>
      <c r="J2528" t="str">
        <f t="shared" si="62"/>
        <v/>
      </c>
      <c r="K2528" t="str">
        <f t="shared" si="61"/>
        <v/>
      </c>
      <c r="M2528" t="str">
        <f t="shared" si="63"/>
        <v/>
      </c>
      <c r="N2528">
        <f>VLOOKUP(A2528,Tbills!$B$4:$C$10000,2,1)</f>
        <v>1.5199991208790973</v>
      </c>
    </row>
    <row r="2529" spans="1:21">
      <c r="A2529" s="1">
        <v>43839</v>
      </c>
      <c r="B2529">
        <f>IFERROR(VLOOKUP($A2529,'BTC-Web'!$A$2:$H$10000,2,0),"")</f>
        <v>8082.2958980000003</v>
      </c>
      <c r="C2529">
        <f>VLOOKUP(A2529,H_SPBTFDUE!$B$2:$C$5828,2,0)</f>
        <v>51.89</v>
      </c>
      <c r="D2529" s="2">
        <f>D2528*(1-D$1+IF(AND(WEEKDAY($A2529)&lt;&gt;1,WEEKDAY($A2529)&lt;&gt;7),-VLOOKUP($A2529,ETF_OP_Fee!$G$5:$H$14,2,1),0))^($A2529-$A2528)*(1+2*(C2529/C2528-1))+IFERROR(VLOOKUP(A2529,BITXeom!$C$9:$D$100,2,0),0)</f>
        <v>9.7179929803106582</v>
      </c>
      <c r="F2529" s="2">
        <f>F2528*(1-F$1+IF(AND(WEEKDAY($A2529)&lt;&gt;1,WEEKDAY($A2529)&lt;&gt;7),-VLOOKUP($A2529,ETF_OP_Fee!$I$5:$J$14,2,1),0))^($A2529-$A2528)*(1+1*(B2529/B2528-1))</f>
        <v>5.3443071479245461</v>
      </c>
      <c r="G2529" s="9" t="str">
        <f>IFERROR(VLOOKUP(A2529,'BITO-IV'!$A$1:$J$10000,4,0),"")</f>
        <v/>
      </c>
      <c r="J2529" t="str">
        <f t="shared" si="62"/>
        <v/>
      </c>
      <c r="K2529" t="str">
        <f t="shared" si="61"/>
        <v/>
      </c>
      <c r="M2529" t="str">
        <f t="shared" si="63"/>
        <v/>
      </c>
      <c r="N2529">
        <f>VLOOKUP(A2529,Tbills!$B$4:$C$10000,2,1)</f>
        <v>1.5199991208790973</v>
      </c>
    </row>
    <row r="2530" spans="1:21">
      <c r="A2530" s="1">
        <v>43840</v>
      </c>
      <c r="B2530">
        <f>IFERROR(VLOOKUP($A2530,'BTC-Web'!$A$2:$H$10000,2,0),"")</f>
        <v>7878.3076170000004</v>
      </c>
      <c r="C2530">
        <f>VLOOKUP(A2530,H_SPBTFDUE!$B$2:$C$5828,2,0)</f>
        <v>53.52</v>
      </c>
      <c r="D2530" s="2">
        <f>D2529*(1-D$1+IF(AND(WEEKDAY($A2530)&lt;&gt;1,WEEKDAY($A2530)&lt;&gt;7),-VLOOKUP($A2530,ETF_OP_Fee!$G$5:$H$14,2,1),0))^($A2530-$A2529)*(1+2*(C2530/C2529-1))+IFERROR(VLOOKUP(A2530,BITXeom!$C$9:$D$100,2,0),0)</f>
        <v>10.327296968418382</v>
      </c>
      <c r="F2530" s="2">
        <f>F2529*(1-F$1+IF(AND(WEEKDAY($A2530)&lt;&gt;1,WEEKDAY($A2530)&lt;&gt;7),-VLOOKUP($A2530,ETF_OP_Fee!$I$5:$J$14,2,1),0))^($A2530-$A2529)*(1+1*(B2530/B2529-1))</f>
        <v>5.2092871112866233</v>
      </c>
      <c r="G2530" s="9" t="str">
        <f>IFERROR(VLOOKUP(A2530,'BITO-IV'!$A$1:$J$10000,4,0),"")</f>
        <v/>
      </c>
      <c r="J2530" t="str">
        <f t="shared" si="62"/>
        <v/>
      </c>
      <c r="K2530" t="str">
        <f t="shared" si="61"/>
        <v/>
      </c>
      <c r="M2530" t="str">
        <f t="shared" si="63"/>
        <v/>
      </c>
      <c r="N2530">
        <f>VLOOKUP(A2530,Tbills!$B$4:$C$10000,2,1)</f>
        <v>1.5199991208790973</v>
      </c>
    </row>
    <row r="2531" spans="1:21">
      <c r="A2531" s="1">
        <v>43843</v>
      </c>
      <c r="B2531">
        <f>IFERROR(VLOOKUP($A2531,'BTC-Web'!$A$2:$H$10000,2,0),"")</f>
        <v>8189.7719729999999</v>
      </c>
      <c r="C2531">
        <f>VLOOKUP(A2531,H_SPBTFDUE!$B$2:$C$5828,2,0)</f>
        <v>53.99</v>
      </c>
      <c r="D2531" s="2">
        <f>D2530*(1-D$1+IF(AND(WEEKDAY($A2531)&lt;&gt;1,WEEKDAY($A2531)&lt;&gt;7),-VLOOKUP($A2531,ETF_OP_Fee!$G$5:$H$14,2,1),0))^($A2531-$A2530)*(1+2*(C2531/C2530-1))+IFERROR(VLOOKUP(A2531,BITXeom!$C$9:$D$100,2,0),0)</f>
        <v>10.504923968816987</v>
      </c>
      <c r="F2531" s="2">
        <f>F2530*(1-F$1+IF(AND(WEEKDAY($A2531)&lt;&gt;1,WEEKDAY($A2531)&lt;&gt;7),-VLOOKUP($A2531,ETF_OP_Fee!$I$5:$J$14,2,1),0))^($A2531-$A2530)*(1+1*(B2531/B2530-1))</f>
        <v>5.4148104559027965</v>
      </c>
      <c r="G2531" s="9" t="str">
        <f>IFERROR(VLOOKUP(A2531,'BITO-IV'!$A$1:$J$10000,1,0),"")</f>
        <v/>
      </c>
      <c r="J2531" t="str">
        <f t="shared" si="62"/>
        <v/>
      </c>
      <c r="K2531" t="str">
        <f t="shared" si="61"/>
        <v/>
      </c>
      <c r="M2531" t="str">
        <f t="shared" si="63"/>
        <v/>
      </c>
      <c r="N2531">
        <f>VLOOKUP(A2531,Tbills!$B$4:$C$10000,2,1)</f>
        <v>1.5300000000000253</v>
      </c>
      <c r="Q2531" s="9">
        <f>'BITO-IV'!$A100</f>
        <v>45180</v>
      </c>
      <c r="S2531" s="12" t="e">
        <f>VLOOKUP(DATEVALUE("20-jan-2020"),'BITO-IV'!A2:J567,1,0)</f>
        <v>#N/A</v>
      </c>
      <c r="U2531">
        <f>DATEVALUE("20-jan-2020")</f>
        <v>43850</v>
      </c>
    </row>
    <row r="2532" spans="1:21">
      <c r="A2532" s="1">
        <v>43844</v>
      </c>
      <c r="B2532">
        <f>IFERROR(VLOOKUP($A2532,'BTC-Web'!$A$2:$H$10000,2,0),"")</f>
        <v>8140.9331050000001</v>
      </c>
      <c r="C2532">
        <f>VLOOKUP(A2532,H_SPBTFDUE!$B$2:$C$5828,2,0)</f>
        <v>57.67</v>
      </c>
      <c r="D2532" s="2">
        <f>D2531*(1-D$1+IF(AND(WEEKDAY($A2532)&lt;&gt;1,WEEKDAY($A2532)&lt;&gt;7),-VLOOKUP($A2532,ETF_OP_Fee!$G$5:$H$14,2,1),0))^($A2532-$A2531)*(1+2*(C2532/C2531-1))+IFERROR(VLOOKUP(A2532,BITXeom!$C$9:$D$100,2,0),0)</f>
        <v>11.935548767250552</v>
      </c>
      <c r="F2532" s="2">
        <f>F2531*(1-F$1+IF(AND(WEEKDAY($A2532)&lt;&gt;1,WEEKDAY($A2532)&lt;&gt;7),-VLOOKUP($A2532,ETF_OP_Fee!$I$5:$J$14,2,1),0))^($A2532-$A2531)*(1+1*(B2532/B2531-1))</f>
        <v>5.3823796942718305</v>
      </c>
      <c r="G2532" s="9" t="str">
        <f>IFERROR(VLOOKUP(A2532,'BITO-IV'!$A$1:$J$10000,4,0),"")</f>
        <v/>
      </c>
      <c r="J2532" t="str">
        <f t="shared" si="62"/>
        <v/>
      </c>
      <c r="K2532" t="str">
        <f t="shared" si="61"/>
        <v/>
      </c>
      <c r="M2532" t="str">
        <f t="shared" si="63"/>
        <v/>
      </c>
      <c r="N2532">
        <f>VLOOKUP(A2532,Tbills!$B$4:$C$10000,2,1)</f>
        <v>1.5300000000000253</v>
      </c>
    </row>
    <row r="2533" spans="1:21">
      <c r="A2533" s="1">
        <v>43845</v>
      </c>
      <c r="B2533">
        <f>IFERROR(VLOOKUP($A2533,'BTC-Web'!$A$2:$H$10000,2,0),"")</f>
        <v>8825.34375</v>
      </c>
      <c r="C2533">
        <f>VLOOKUP(A2533,H_SPBTFDUE!$B$2:$C$5828,2,0)</f>
        <v>58.49</v>
      </c>
      <c r="D2533" s="2">
        <f>D2532*(1-D$1+IF(AND(WEEKDAY($A2533)&lt;&gt;1,WEEKDAY($A2533)&lt;&gt;7),-VLOOKUP($A2533,ETF_OP_Fee!$G$5:$H$14,2,1),0))^($A2533-$A2532)*(1+2*(C2533/C2532-1))+IFERROR(VLOOKUP(A2533,BITXeom!$C$9:$D$100,2,0),0)</f>
        <v>12.273504968465776</v>
      </c>
      <c r="F2533" s="2">
        <f>F2532*(1-F$1+IF(AND(WEEKDAY($A2533)&lt;&gt;1,WEEKDAY($A2533)&lt;&gt;7),-VLOOKUP($A2533,ETF_OP_Fee!$I$5:$J$14,2,1),0))^($A2533-$A2532)*(1+1*(B2533/B2532-1))</f>
        <v>5.8347260744916865</v>
      </c>
      <c r="G2533" s="9" t="str">
        <f>IFERROR(VLOOKUP(A2533,'BITO-IV'!$A$1:$J$10000,4,0),"")</f>
        <v/>
      </c>
      <c r="J2533" t="str">
        <f t="shared" si="62"/>
        <v/>
      </c>
      <c r="K2533" t="str">
        <f t="shared" si="61"/>
        <v/>
      </c>
      <c r="M2533" t="str">
        <f t="shared" si="63"/>
        <v/>
      </c>
      <c r="N2533">
        <f>VLOOKUP(A2533,Tbills!$B$4:$C$10000,2,1)</f>
        <v>1.5300000000000253</v>
      </c>
    </row>
    <row r="2534" spans="1:21">
      <c r="A2534" s="1">
        <v>43846</v>
      </c>
      <c r="B2534">
        <f>IFERROR(VLOOKUP($A2534,'BTC-Web'!$A$2:$H$10000,2,0),"")</f>
        <v>8812.4814449999994</v>
      </c>
      <c r="C2534">
        <f>VLOOKUP(A2534,H_SPBTFDUE!$B$2:$C$5828,2,0)</f>
        <v>57.86</v>
      </c>
      <c r="D2534" s="2">
        <f>D2533*(1-D$1+IF(AND(WEEKDAY($A2534)&lt;&gt;1,WEEKDAY($A2534)&lt;&gt;7),-VLOOKUP($A2534,ETF_OP_Fee!$G$5:$H$14,2,1),0))^($A2534-$A2533)*(1+2*(C2534/C2533-1))+IFERROR(VLOOKUP(A2534,BITXeom!$C$9:$D$100,2,0),0)</f>
        <v>12.007676135203846</v>
      </c>
      <c r="F2534" s="2">
        <f>F2533*(1-F$1+IF(AND(WEEKDAY($A2534)&lt;&gt;1,WEEKDAY($A2534)&lt;&gt;7),-VLOOKUP($A2534,ETF_OP_Fee!$I$5:$J$14,2,1),0))^($A2534-$A2533)*(1+1*(B2534/B2533-1))</f>
        <v>5.8260707386717927</v>
      </c>
      <c r="G2534" s="9" t="str">
        <f>IFERROR(VLOOKUP(A2534,'BITO-IV'!$A$1:$J$10000,4,0),"")</f>
        <v/>
      </c>
      <c r="J2534" t="str">
        <f t="shared" si="62"/>
        <v/>
      </c>
      <c r="K2534" t="str">
        <f t="shared" si="61"/>
        <v/>
      </c>
      <c r="M2534" t="str">
        <f t="shared" si="63"/>
        <v/>
      </c>
      <c r="N2534">
        <f>VLOOKUP(A2534,Tbills!$B$4:$C$10000,2,1)</f>
        <v>1.5300000000000253</v>
      </c>
    </row>
    <row r="2535" spans="1:21">
      <c r="A2535" s="1">
        <v>43847</v>
      </c>
      <c r="B2535">
        <f>IFERROR(VLOOKUP($A2535,'BTC-Web'!$A$2:$H$10000,2,0),"")</f>
        <v>8725.2099610000005</v>
      </c>
      <c r="C2535">
        <f>VLOOKUP(A2535,H_SPBTFDUE!$B$2:$C$5828,2,0)</f>
        <v>58.78</v>
      </c>
      <c r="D2535" s="2">
        <f>D2534*(1-D$1+IF(AND(WEEKDAY($A2535)&lt;&gt;1,WEEKDAY($A2535)&lt;&gt;7),-VLOOKUP($A2535,ETF_OP_Fee!$G$5:$H$14,2,1),0))^($A2535-$A2534)*(1+2*(C2535/C2534-1))+IFERROR(VLOOKUP(A2535,BITXeom!$C$9:$D$100,2,0),0)</f>
        <v>12.388054467307489</v>
      </c>
      <c r="F2535" s="2">
        <f>F2534*(1-F$1+IF(AND(WEEKDAY($A2535)&lt;&gt;1,WEEKDAY($A2535)&lt;&gt;7),-VLOOKUP($A2535,ETF_OP_Fee!$I$5:$J$14,2,1),0))^($A2535-$A2534)*(1+1*(B2535/B2534-1))</f>
        <v>5.7682240457635823</v>
      </c>
      <c r="G2535" s="9" t="str">
        <f>IFERROR(VLOOKUP(A2535,'BITO-IV'!$A$1:$J$10000,4,0),"")</f>
        <v/>
      </c>
      <c r="J2535" t="str">
        <f t="shared" si="62"/>
        <v/>
      </c>
      <c r="K2535" t="str">
        <f t="shared" si="61"/>
        <v/>
      </c>
      <c r="M2535" t="str">
        <f t="shared" si="63"/>
        <v/>
      </c>
      <c r="N2535">
        <f>VLOOKUP(A2535,Tbills!$B$4:$C$10000,2,1)</f>
        <v>1.5300000000000253</v>
      </c>
    </row>
    <row r="2536" spans="1:21">
      <c r="A2536" s="1">
        <v>43851</v>
      </c>
      <c r="B2536">
        <f>IFERROR(VLOOKUP($A2536,'BTC-Web'!$A$2:$H$10000,2,0),"")</f>
        <v>8658.9912110000005</v>
      </c>
      <c r="C2536">
        <f>VLOOKUP(A2536,H_SPBTFDUE!$B$2:$C$5828,2,0)</f>
        <v>57.52</v>
      </c>
      <c r="D2536" s="2">
        <f>D2535*(1-D$1+IF(AND(WEEKDAY($A2536)&lt;&gt;1,WEEKDAY($A2536)&lt;&gt;7),-VLOOKUP($A2536,ETF_OP_Fee!$G$5:$H$14,2,1),0))^($A2536-$A2535)*(1+2*(C2536/C2535-1))+IFERROR(VLOOKUP(A2536,BITXeom!$C$9:$D$100,2,0),0)</f>
        <v>11.851305854647279</v>
      </c>
      <c r="F2536" s="2">
        <f>F2535*(1-F$1+IF(AND(WEEKDAY($A2536)&lt;&gt;1,WEEKDAY($A2536)&lt;&gt;7),-VLOOKUP($A2536,ETF_OP_Fee!$I$5:$J$14,2,1),0))^($A2536-$A2535)*(1+1*(B2536/B2535-1))</f>
        <v>5.7238509766302261</v>
      </c>
      <c r="G2536" s="9" t="str">
        <f>IFERROR(VLOOKUP(A2536,'BITO-IV'!$A$1:$J$10000,4,0),"")</f>
        <v/>
      </c>
      <c r="J2536" t="str">
        <f t="shared" si="62"/>
        <v/>
      </c>
      <c r="K2536" t="str">
        <f t="shared" ref="K2536:K2599" si="64">IF($A2536&gt;=$J$2,F2536*K$4,"")</f>
        <v/>
      </c>
      <c r="M2536" t="str">
        <f t="shared" si="63"/>
        <v/>
      </c>
      <c r="N2536">
        <f>VLOOKUP(A2536,Tbills!$B$4:$C$10000,2,1)</f>
        <v>1.5300000000000253</v>
      </c>
    </row>
    <row r="2537" spans="1:21">
      <c r="A2537" s="1">
        <v>43852</v>
      </c>
      <c r="B2537">
        <f>IFERROR(VLOOKUP($A2537,'BTC-Web'!$A$2:$H$10000,2,0),"")</f>
        <v>8744.2109380000002</v>
      </c>
      <c r="C2537">
        <f>VLOOKUP(A2537,H_SPBTFDUE!$B$2:$C$5828,2,0)</f>
        <v>57.14</v>
      </c>
      <c r="D2537" s="2">
        <f>D2536*(1-D$1+IF(AND(WEEKDAY($A2537)&lt;&gt;1,WEEKDAY($A2537)&lt;&gt;7),-VLOOKUP($A2537,ETF_OP_Fee!$G$5:$H$14,2,1),0))^($A2537-$A2536)*(1+2*(C2537/C2536-1))+IFERROR(VLOOKUP(A2537,BITXeom!$C$9:$D$100,2,0),0)</f>
        <v>11.693323219456058</v>
      </c>
      <c r="F2537" s="2">
        <f>F2536*(1-F$1+IF(AND(WEEKDAY($A2537)&lt;&gt;1,WEEKDAY($A2537)&lt;&gt;7),-VLOOKUP($A2537,ETF_OP_Fee!$I$5:$J$14,2,1),0))^($A2537-$A2536)*(1+1*(B2537/B2536-1))</f>
        <v>5.780033310108359</v>
      </c>
      <c r="G2537" s="9" t="str">
        <f>IFERROR(VLOOKUP(A2537,'BITO-IV'!$A$1:$J$10000,4,0),"")</f>
        <v/>
      </c>
      <c r="J2537" t="str">
        <f t="shared" ref="J2537:J2600" si="65">IF($A2537&gt;=$J$2,B2537*J$4,"")</f>
        <v/>
      </c>
      <c r="K2537" t="str">
        <f t="shared" si="64"/>
        <v/>
      </c>
      <c r="M2537" t="str">
        <f t="shared" ref="M2537:M2600" si="66">IF($A2537&gt;=$J$2,D2537*M$4,"")</f>
        <v/>
      </c>
      <c r="N2537">
        <f>VLOOKUP(A2537,Tbills!$B$4:$C$10000,2,1)</f>
        <v>1.5300000000000253</v>
      </c>
    </row>
    <row r="2538" spans="1:21">
      <c r="A2538" s="1">
        <v>43853</v>
      </c>
      <c r="B2538">
        <f>IFERROR(VLOOKUP($A2538,'BTC-Web'!$A$2:$H$10000,2,0),"")</f>
        <v>8680.6503909999992</v>
      </c>
      <c r="C2538">
        <f>VLOOKUP(A2538,H_SPBTFDUE!$B$2:$C$5828,2,0)</f>
        <v>55.11</v>
      </c>
      <c r="D2538" s="2">
        <f>D2537*(1-D$1+IF(AND(WEEKDAY($A2538)&lt;&gt;1,WEEKDAY($A2538)&lt;&gt;7),-VLOOKUP($A2538,ETF_OP_Fee!$G$5:$H$14,2,1),0))^($A2538-$A2537)*(1+2*(C2538/C2537-1))+IFERROR(VLOOKUP(A2538,BITXeom!$C$9:$D$100,2,0),0)</f>
        <v>10.861176493636792</v>
      </c>
      <c r="F2538" s="2">
        <f>F2537*(1-F$1+IF(AND(WEEKDAY($A2538)&lt;&gt;1,WEEKDAY($A2538)&lt;&gt;7),-VLOOKUP($A2538,ETF_OP_Fee!$I$5:$J$14,2,1),0))^($A2538-$A2537)*(1+1*(B2538/B2537-1))</f>
        <v>5.7378696441373487</v>
      </c>
      <c r="G2538" s="9" t="str">
        <f>IFERROR(VLOOKUP(A2538,'BITO-IV'!$A$1:$J$10000,4,0),"")</f>
        <v/>
      </c>
      <c r="J2538" t="str">
        <f t="shared" si="65"/>
        <v/>
      </c>
      <c r="K2538" t="str">
        <f t="shared" si="64"/>
        <v/>
      </c>
      <c r="M2538" t="str">
        <f t="shared" si="66"/>
        <v/>
      </c>
      <c r="N2538">
        <f>VLOOKUP(A2538,Tbills!$B$4:$C$10000,2,1)</f>
        <v>1.5300000000000253</v>
      </c>
    </row>
    <row r="2539" spans="1:21">
      <c r="A2539" s="1">
        <v>43854</v>
      </c>
      <c r="B2539">
        <f>IFERROR(VLOOKUP($A2539,'BTC-Web'!$A$2:$H$10000,2,0),"")</f>
        <v>8405.5673829999996</v>
      </c>
      <c r="C2539">
        <f>VLOOKUP(A2539,H_SPBTFDUE!$B$2:$C$5828,2,0)</f>
        <v>55.87</v>
      </c>
      <c r="D2539" s="2">
        <f>D2538*(1-D$1+IF(AND(WEEKDAY($A2539)&lt;&gt;1,WEEKDAY($A2539)&lt;&gt;7),-VLOOKUP($A2539,ETF_OP_Fee!$G$5:$H$14,2,1),0))^($A2539-$A2538)*(1+2*(C2539/C2538-1))+IFERROR(VLOOKUP(A2539,BITXeom!$C$9:$D$100,2,0),0)</f>
        <v>11.159410672461677</v>
      </c>
      <c r="F2539" s="2">
        <f>F2538*(1-F$1+IF(AND(WEEKDAY($A2539)&lt;&gt;1,WEEKDAY($A2539)&lt;&gt;7),-VLOOKUP($A2539,ETF_OP_Fee!$I$5:$J$14,2,1),0))^($A2539-$A2538)*(1+1*(B2539/B2538-1))</f>
        <v>5.5558964425062438</v>
      </c>
      <c r="G2539" s="9" t="str">
        <f>IFERROR(VLOOKUP(A2539,'BITO-IV'!$A$1:$J$10000,4,0),"")</f>
        <v/>
      </c>
      <c r="J2539" t="str">
        <f t="shared" si="65"/>
        <v/>
      </c>
      <c r="K2539" t="str">
        <f t="shared" si="64"/>
        <v/>
      </c>
      <c r="M2539" t="str">
        <f t="shared" si="66"/>
        <v/>
      </c>
      <c r="N2539">
        <f>VLOOKUP(A2539,Tbills!$B$4:$C$10000,2,1)</f>
        <v>1.5300000000000253</v>
      </c>
    </row>
    <row r="2540" spans="1:21">
      <c r="A2540" s="1">
        <v>43857</v>
      </c>
      <c r="B2540">
        <f>IFERROR(VLOOKUP($A2540,'BTC-Web'!$A$2:$H$10000,2,0),"")</f>
        <v>8597.3085940000001</v>
      </c>
      <c r="C2540">
        <f>VLOOKUP(A2540,H_SPBTFDUE!$B$2:$C$5828,2,0)</f>
        <v>59.31</v>
      </c>
      <c r="D2540" s="2">
        <f>D2539*(1-D$1+IF(AND(WEEKDAY($A2540)&lt;&gt;1,WEEKDAY($A2540)&lt;&gt;7),-VLOOKUP($A2540,ETF_OP_Fee!$G$5:$H$14,2,1),0))^($A2540-$A2539)*(1+2*(C2540/C2539-1))+IFERROR(VLOOKUP(A2540,BITXeom!$C$9:$D$100,2,0),0)</f>
        <v>12.529133436512062</v>
      </c>
      <c r="F2540" s="2">
        <f>F2539*(1-F$1+IF(AND(WEEKDAY($A2540)&lt;&gt;1,WEEKDAY($A2540)&lt;&gt;7),-VLOOKUP($A2540,ETF_OP_Fee!$I$5:$J$14,2,1),0))^($A2540-$A2539)*(1+1*(B2540/B2539-1))</f>
        <v>5.6821894939851214</v>
      </c>
      <c r="G2540" s="9" t="str">
        <f>IFERROR(VLOOKUP(A2540,'BITO-IV'!$A$1:$J$10000,4,0),"")</f>
        <v/>
      </c>
      <c r="J2540" t="str">
        <f t="shared" si="65"/>
        <v/>
      </c>
      <c r="K2540" t="str">
        <f t="shared" si="64"/>
        <v/>
      </c>
      <c r="M2540" t="str">
        <f t="shared" si="66"/>
        <v/>
      </c>
      <c r="N2540">
        <f>VLOOKUP(A2540,Tbills!$B$4:$C$10000,2,1)</f>
        <v>1.5300000000000253</v>
      </c>
    </row>
    <row r="2541" spans="1:21">
      <c r="A2541" s="1">
        <v>43858</v>
      </c>
      <c r="B2541">
        <f>IFERROR(VLOOKUP($A2541,'BTC-Web'!$A$2:$H$10000,2,0),"")</f>
        <v>8912.5244139999995</v>
      </c>
      <c r="C2541">
        <f>VLOOKUP(A2541,H_SPBTFDUE!$B$2:$C$5828,2,0)</f>
        <v>59.95</v>
      </c>
      <c r="D2541" s="2">
        <f>D2540*(1-D$1+IF(AND(WEEKDAY($A2541)&lt;&gt;1,WEEKDAY($A2541)&lt;&gt;7),-VLOOKUP($A2541,ETF_OP_Fee!$G$5:$H$14,2,1),0))^($A2541-$A2540)*(1+2*(C2541/C2540-1))+IFERROR(VLOOKUP(A2541,BITXeom!$C$9:$D$100,2,0),0)</f>
        <v>12.798005767083472</v>
      </c>
      <c r="F2541" s="2">
        <f>F2540*(1-F$1+IF(AND(WEEKDAY($A2541)&lt;&gt;1,WEEKDAY($A2541)&lt;&gt;7),-VLOOKUP($A2541,ETF_OP_Fee!$I$5:$J$14,2,1),0))^($A2541-$A2540)*(1+1*(B2541/B2540-1))</f>
        <v>5.8903706828694782</v>
      </c>
      <c r="G2541" s="9" t="str">
        <f>IFERROR(VLOOKUP(A2541,'BITO-IV'!$A$1:$J$10000,4,0),"")</f>
        <v/>
      </c>
      <c r="J2541" t="str">
        <f t="shared" si="65"/>
        <v/>
      </c>
      <c r="K2541" t="str">
        <f t="shared" si="64"/>
        <v/>
      </c>
      <c r="M2541" t="str">
        <f t="shared" si="66"/>
        <v/>
      </c>
      <c r="N2541">
        <f>VLOOKUP(A2541,Tbills!$B$4:$C$10000,2,1)</f>
        <v>1.5300000000000253</v>
      </c>
    </row>
    <row r="2542" spans="1:21">
      <c r="A2542" s="1">
        <v>43859</v>
      </c>
      <c r="B2542">
        <f>IFERROR(VLOOKUP($A2542,'BTC-Web'!$A$2:$H$10000,2,0),"")</f>
        <v>9357.4707030000009</v>
      </c>
      <c r="C2542">
        <f>VLOOKUP(A2542,H_SPBTFDUE!$B$2:$C$5828,2,0)</f>
        <v>62.23</v>
      </c>
      <c r="D2542" s="2">
        <f>D2541*(1-D$1+IF(AND(WEEKDAY($A2542)&lt;&gt;1,WEEKDAY($A2542)&lt;&gt;7),-VLOOKUP($A2542,ETF_OP_Fee!$G$5:$H$14,2,1),0))^($A2542-$A2541)*(1+2*(C2542/C2541-1))+IFERROR(VLOOKUP(A2542,BITXeom!$C$9:$D$100,2,0),0)</f>
        <v>13.769824164922777</v>
      </c>
      <c r="F2542" s="2">
        <f>F2541*(1-F$1+IF(AND(WEEKDAY($A2542)&lt;&gt;1,WEEKDAY($A2542)&lt;&gt;7),-VLOOKUP($A2542,ETF_OP_Fee!$I$5:$J$14,2,1),0))^($A2542-$A2541)*(1+1*(B2542/B2541-1))</f>
        <v>6.1842788789250429</v>
      </c>
      <c r="G2542" s="9" t="str">
        <f>IFERROR(VLOOKUP(A2542,'BITO-IV'!$A$1:$J$10000,4,0),"")</f>
        <v/>
      </c>
      <c r="J2542" t="str">
        <f t="shared" si="65"/>
        <v/>
      </c>
      <c r="K2542" t="str">
        <f t="shared" si="64"/>
        <v/>
      </c>
      <c r="M2542" t="str">
        <f t="shared" si="66"/>
        <v/>
      </c>
      <c r="N2542">
        <f>VLOOKUP(A2542,Tbills!$B$4:$C$10000,2,1)</f>
        <v>1.5300000000000253</v>
      </c>
    </row>
    <row r="2543" spans="1:21">
      <c r="A2543" s="1">
        <v>43860</v>
      </c>
      <c r="B2543">
        <f>IFERROR(VLOOKUP($A2543,'BTC-Web'!$A$2:$H$10000,2,0),"")</f>
        <v>9316.0166019999997</v>
      </c>
      <c r="C2543">
        <f>VLOOKUP(A2543,H_SPBTFDUE!$B$2:$C$5828,2,0)</f>
        <v>63.57</v>
      </c>
      <c r="D2543" s="2">
        <f>D2542*(1-D$1+IF(AND(WEEKDAY($A2543)&lt;&gt;1,WEEKDAY($A2543)&lt;&gt;7),-VLOOKUP($A2543,ETF_OP_Fee!$G$5:$H$14,2,1),0))^($A2543-$A2542)*(1+2*(C2543/C2542-1))+IFERROR(VLOOKUP(A2543,BITXeom!$C$9:$D$100,2,0),0)</f>
        <v>14.361124301145793</v>
      </c>
      <c r="F2543" s="2">
        <f>F2542*(1-F$1+IF(AND(WEEKDAY($A2543)&lt;&gt;1,WEEKDAY($A2543)&lt;&gt;7),-VLOOKUP($A2543,ETF_OP_Fee!$I$5:$J$14,2,1),0))^($A2543-$A2542)*(1+1*(B2543/B2542-1))</f>
        <v>6.1567219416029779</v>
      </c>
      <c r="G2543" s="9" t="str">
        <f>IFERROR(VLOOKUP(A2543,'BITO-IV'!$A$1:$J$10000,4,0),"")</f>
        <v/>
      </c>
      <c r="J2543" t="str">
        <f t="shared" si="65"/>
        <v/>
      </c>
      <c r="K2543" t="str">
        <f t="shared" si="64"/>
        <v/>
      </c>
      <c r="M2543" t="str">
        <f t="shared" si="66"/>
        <v/>
      </c>
      <c r="N2543">
        <f>VLOOKUP(A2543,Tbills!$B$4:$C$10000,2,1)</f>
        <v>1.5300000000000253</v>
      </c>
    </row>
    <row r="2544" spans="1:21">
      <c r="A2544" s="1">
        <v>43861</v>
      </c>
      <c r="B2544">
        <f>IFERROR(VLOOKUP($A2544,'BTC-Web'!$A$2:$H$10000,2,0),"")</f>
        <v>9508.3134769999997</v>
      </c>
      <c r="C2544">
        <f>VLOOKUP(A2544,H_SPBTFDUE!$B$2:$C$5828,2,0)</f>
        <v>61.68</v>
      </c>
      <c r="D2544" s="2">
        <f>D2543*(1-D$1+IF(AND(WEEKDAY($A2544)&lt;&gt;1,WEEKDAY($A2544)&lt;&gt;7),-VLOOKUP($A2544,ETF_OP_Fee!$G$5:$H$14,2,1),0))^($A2544-$A2543)*(1+2*(C2544/C2543-1))+IFERROR(VLOOKUP(A2544,BITXeom!$C$9:$D$100,2,0),0)</f>
        <v>13.505573218686964</v>
      </c>
      <c r="F2544" s="2">
        <f>F2543*(1-F$1+IF(AND(WEEKDAY($A2544)&lt;&gt;1,WEEKDAY($A2544)&lt;&gt;7),-VLOOKUP($A2544,ETF_OP_Fee!$I$5:$J$14,2,1),0))^($A2544-$A2543)*(1+1*(B2544/B2543-1))</f>
        <v>6.2836425768051596</v>
      </c>
      <c r="G2544" s="9" t="str">
        <f>IFERROR(VLOOKUP(A2544,'BITO-IV'!$A$1:$J$10000,4,0),"")</f>
        <v/>
      </c>
      <c r="J2544" t="str">
        <f t="shared" si="65"/>
        <v/>
      </c>
      <c r="K2544" t="str">
        <f t="shared" si="64"/>
        <v/>
      </c>
      <c r="M2544" t="str">
        <f t="shared" si="66"/>
        <v/>
      </c>
      <c r="N2544">
        <f>VLOOKUP(A2544,Tbills!$B$4:$C$10000,2,1)</f>
        <v>1.5300000000000253</v>
      </c>
    </row>
    <row r="2545" spans="1:14">
      <c r="A2545" s="1">
        <v>43864</v>
      </c>
      <c r="B2545">
        <f>IFERROR(VLOOKUP($A2545,'BTC-Web'!$A$2:$H$10000,2,0),"")</f>
        <v>9344.6835940000001</v>
      </c>
      <c r="C2545">
        <f>VLOOKUP(A2545,H_SPBTFDUE!$B$2:$C$5828,2,0)</f>
        <v>61.49</v>
      </c>
      <c r="D2545" s="2">
        <f>D2544*(1-D$1+IF(AND(WEEKDAY($A2545)&lt;&gt;1,WEEKDAY($A2545)&lt;&gt;7),-VLOOKUP($A2545,ETF_OP_Fee!$G$5:$H$14,2,1),0))^($A2545-$A2544)*(1+2*(C2545/C2544-1))+IFERROR(VLOOKUP(A2545,BITXeom!$C$9:$D$100,2,0),0)</f>
        <v>13.417569292600975</v>
      </c>
      <c r="F2545" s="2">
        <f>F2544*(1-F$1+IF(AND(WEEKDAY($A2545)&lt;&gt;1,WEEKDAY($A2545)&lt;&gt;7),-VLOOKUP($A2545,ETF_OP_Fee!$I$5:$J$14,2,1),0))^($A2545-$A2544)*(1+1*(B2545/B2544-1))</f>
        <v>6.1750243172319772</v>
      </c>
      <c r="G2545" s="9" t="str">
        <f>IFERROR(VLOOKUP(A2545,'BITO-IV'!$A$1:$J$10000,4,0),"")</f>
        <v/>
      </c>
      <c r="J2545" t="str">
        <f t="shared" si="65"/>
        <v/>
      </c>
      <c r="K2545" t="str">
        <f t="shared" si="64"/>
        <v/>
      </c>
      <c r="M2545" t="str">
        <f t="shared" si="66"/>
        <v/>
      </c>
      <c r="N2545">
        <f>VLOOKUP(A2545,Tbills!$B$4:$C$10000,2,1)</f>
        <v>1.5500017582417682</v>
      </c>
    </row>
    <row r="2546" spans="1:14">
      <c r="A2546" s="1">
        <v>43865</v>
      </c>
      <c r="B2546">
        <f>IFERROR(VLOOKUP($A2546,'BTC-Web'!$A$2:$H$10000,2,0),"")</f>
        <v>9292.8417969999991</v>
      </c>
      <c r="C2546">
        <f>VLOOKUP(A2546,H_SPBTFDUE!$B$2:$C$5828,2,0)</f>
        <v>60.48</v>
      </c>
      <c r="D2546" s="2">
        <f>D2545*(1-D$1+IF(AND(WEEKDAY($A2546)&lt;&gt;1,WEEKDAY($A2546)&lt;&gt;7),-VLOOKUP($A2546,ETF_OP_Fee!$G$5:$H$14,2,1),0))^($A2546-$A2545)*(1+2*(C2546/C2545-1))+IFERROR(VLOOKUP(A2546,BITXeom!$C$9:$D$100,2,0),0)</f>
        <v>12.975243918245488</v>
      </c>
      <c r="F2546" s="2">
        <f>F2545*(1-F$1+IF(AND(WEEKDAY($A2546)&lt;&gt;1,WEEKDAY($A2546)&lt;&gt;7),-VLOOKUP($A2546,ETF_OP_Fee!$I$5:$J$14,2,1),0))^($A2546-$A2545)*(1+1*(B2546/B2545-1))</f>
        <v>6.1406071111633045</v>
      </c>
      <c r="G2546" s="9" t="str">
        <f>IFERROR(VLOOKUP(A2546,'BITO-IV'!$A$1:$J$10000,4,0),"")</f>
        <v/>
      </c>
      <c r="J2546" t="str">
        <f t="shared" si="65"/>
        <v/>
      </c>
      <c r="K2546" t="str">
        <f t="shared" si="64"/>
        <v/>
      </c>
      <c r="M2546" t="str">
        <f t="shared" si="66"/>
        <v/>
      </c>
      <c r="N2546">
        <f>VLOOKUP(A2546,Tbills!$B$4:$C$10000,2,1)</f>
        <v>1.5500017582417682</v>
      </c>
    </row>
    <row r="2547" spans="1:14">
      <c r="A2547" s="1">
        <v>43866</v>
      </c>
      <c r="B2547">
        <f>IFERROR(VLOOKUP($A2547,'BTC-Web'!$A$2:$H$10000,2,0),"")</f>
        <v>9183.4160159999992</v>
      </c>
      <c r="C2547">
        <f>VLOOKUP(A2547,H_SPBTFDUE!$B$2:$C$5828,2,0)</f>
        <v>64.239999999999995</v>
      </c>
      <c r="D2547" s="2">
        <f>D2546*(1-D$1+IF(AND(WEEKDAY($A2547)&lt;&gt;1,WEEKDAY($A2547)&lt;&gt;7),-VLOOKUP($A2547,ETF_OP_Fee!$G$5:$H$14,2,1),0))^($A2547-$A2546)*(1+2*(C2547/C2546-1))+IFERROR(VLOOKUP(A2547,BITXeom!$C$9:$D$100,2,0),0)</f>
        <v>14.586829259954282</v>
      </c>
      <c r="F2547" s="2">
        <f>F2546*(1-F$1+IF(AND(WEEKDAY($A2547)&lt;&gt;1,WEEKDAY($A2547)&lt;&gt;7),-VLOOKUP($A2547,ETF_OP_Fee!$I$5:$J$14,2,1),0))^($A2547-$A2546)*(1+1*(B2547/B2546-1))</f>
        <v>6.0681418229193955</v>
      </c>
      <c r="G2547" s="9" t="str">
        <f>IFERROR(VLOOKUP(A2547,'BITO-IV'!$A$1:$J$10000,4,0),"")</f>
        <v/>
      </c>
      <c r="J2547" t="str">
        <f t="shared" si="65"/>
        <v/>
      </c>
      <c r="K2547" t="str">
        <f t="shared" si="64"/>
        <v/>
      </c>
      <c r="M2547" t="str">
        <f t="shared" si="66"/>
        <v/>
      </c>
      <c r="N2547">
        <f>VLOOKUP(A2547,Tbills!$B$4:$C$10000,2,1)</f>
        <v>1.5500017582417682</v>
      </c>
    </row>
    <row r="2548" spans="1:14">
      <c r="A2548" s="1">
        <v>43867</v>
      </c>
      <c r="B2548">
        <f>IFERROR(VLOOKUP($A2548,'BTC-Web'!$A$2:$H$10000,2,0),"")</f>
        <v>9617.8212889999995</v>
      </c>
      <c r="C2548">
        <f>VLOOKUP(A2548,H_SPBTFDUE!$B$2:$C$5828,2,0)</f>
        <v>64.69</v>
      </c>
      <c r="D2548" s="2">
        <f>D2547*(1-D$1+IF(AND(WEEKDAY($A2548)&lt;&gt;1,WEEKDAY($A2548)&lt;&gt;7),-VLOOKUP($A2548,ETF_OP_Fee!$G$5:$H$14,2,1),0))^($A2548-$A2547)*(1+2*(C2548/C2547-1))+IFERROR(VLOOKUP(A2548,BITXeom!$C$9:$D$100,2,0),0)</f>
        <v>14.789427407243231</v>
      </c>
      <c r="F2548" s="2">
        <f>F2547*(1-F$1+IF(AND(WEEKDAY($A2548)&lt;&gt;1,WEEKDAY($A2548)&lt;&gt;7),-VLOOKUP($A2548,ETF_OP_Fee!$I$5:$J$14,2,1),0))^($A2548-$A2547)*(1+1*(B2548/B2547-1))</f>
        <v>6.3550191441402708</v>
      </c>
      <c r="G2548" s="9" t="str">
        <f>IFERROR(VLOOKUP(A2548,'BITO-IV'!$A$1:$J$10000,4,0),"")</f>
        <v/>
      </c>
      <c r="J2548" t="str">
        <f t="shared" si="65"/>
        <v/>
      </c>
      <c r="K2548" t="str">
        <f t="shared" si="64"/>
        <v/>
      </c>
      <c r="M2548" t="str">
        <f t="shared" si="66"/>
        <v/>
      </c>
      <c r="N2548">
        <f>VLOOKUP(A2548,Tbills!$B$4:$C$10000,2,1)</f>
        <v>1.5500017582417682</v>
      </c>
    </row>
    <row r="2549" spans="1:14">
      <c r="A2549" s="1">
        <v>43868</v>
      </c>
      <c r="B2549">
        <f>IFERROR(VLOOKUP($A2549,'BTC-Web'!$A$2:$H$10000,2,0),"")</f>
        <v>9726.0029300000006</v>
      </c>
      <c r="C2549">
        <f>VLOOKUP(A2549,H_SPBTFDUE!$B$2:$C$5828,2,0)</f>
        <v>64.38</v>
      </c>
      <c r="D2549" s="2">
        <f>D2548*(1-D$1+IF(AND(WEEKDAY($A2549)&lt;&gt;1,WEEKDAY($A2549)&lt;&gt;7),-VLOOKUP($A2549,ETF_OP_Fee!$G$5:$H$14,2,1),0))^($A2549-$A2548)*(1+2*(C2549/C2548-1))+IFERROR(VLOOKUP(A2549,BITXeom!$C$9:$D$100,2,0),0)</f>
        <v>14.645937328237673</v>
      </c>
      <c r="F2549" s="2">
        <f>F2548*(1-F$1+IF(AND(WEEKDAY($A2549)&lt;&gt;1,WEEKDAY($A2549)&lt;&gt;7),-VLOOKUP($A2549,ETF_OP_Fee!$I$5:$J$14,2,1),0))^($A2549-$A2548)*(1+1*(B2549/B2548-1))</f>
        <v>6.4263333901934052</v>
      </c>
      <c r="G2549" s="9" t="str">
        <f>IFERROR(VLOOKUP(A2549,'BITO-IV'!$A$1:$J$10000,4,0),"")</f>
        <v/>
      </c>
      <c r="J2549" t="str">
        <f t="shared" si="65"/>
        <v/>
      </c>
      <c r="K2549" t="str">
        <f t="shared" si="64"/>
        <v/>
      </c>
      <c r="M2549" t="str">
        <f t="shared" si="66"/>
        <v/>
      </c>
      <c r="N2549">
        <f>VLOOKUP(A2549,Tbills!$B$4:$C$10000,2,1)</f>
        <v>1.5500017582417682</v>
      </c>
    </row>
    <row r="2550" spans="1:14">
      <c r="A2550" s="1">
        <v>43871</v>
      </c>
      <c r="B2550">
        <f>IFERROR(VLOOKUP($A2550,'BTC-Web'!$A$2:$H$10000,2,0),"")</f>
        <v>10115.559569999999</v>
      </c>
      <c r="C2550">
        <f>VLOOKUP(A2550,H_SPBTFDUE!$B$2:$C$5828,2,0)</f>
        <v>65.040000000000006</v>
      </c>
      <c r="D2550" s="2">
        <f>D2549*(1-D$1+IF(AND(WEEKDAY($A2550)&lt;&gt;1,WEEKDAY($A2550)&lt;&gt;7),-VLOOKUP($A2550,ETF_OP_Fee!$G$5:$H$14,2,1),0))^($A2550-$A2549)*(1+2*(C2550/C2549-1))+IFERROR(VLOOKUP(A2550,BITXeom!$C$9:$D$100,2,0),0)</f>
        <v>14.94088366568729</v>
      </c>
      <c r="F2550" s="2">
        <f>F2549*(1-F$1+IF(AND(WEEKDAY($A2550)&lt;&gt;1,WEEKDAY($A2550)&lt;&gt;7),-VLOOKUP($A2550,ETF_OP_Fee!$I$5:$J$14,2,1),0))^($A2550-$A2549)*(1+1*(B2550/B2549-1))</f>
        <v>6.6832061451572384</v>
      </c>
      <c r="G2550" s="9" t="str">
        <f>IFERROR(VLOOKUP(A2550,'BITO-IV'!$A$1:$J$10000,4,0),"")</f>
        <v/>
      </c>
      <c r="J2550" t="str">
        <f t="shared" si="65"/>
        <v/>
      </c>
      <c r="K2550" t="str">
        <f t="shared" si="64"/>
        <v/>
      </c>
      <c r="M2550" t="str">
        <f t="shared" si="66"/>
        <v/>
      </c>
      <c r="N2550">
        <f>VLOOKUP(A2550,Tbills!$B$4:$C$10000,2,1)</f>
        <v>1.5500017582417682</v>
      </c>
    </row>
    <row r="2551" spans="1:14">
      <c r="A2551" s="1">
        <v>43872</v>
      </c>
      <c r="B2551">
        <f>IFERROR(VLOOKUP($A2551,'BTC-Web'!$A$2:$H$10000,2,0),"")</f>
        <v>9855.8916019999997</v>
      </c>
      <c r="C2551">
        <f>VLOOKUP(A2551,H_SPBTFDUE!$B$2:$C$5828,2,0)</f>
        <v>68.13</v>
      </c>
      <c r="D2551" s="2">
        <f>D2550*(1-D$1+IF(AND(WEEKDAY($A2551)&lt;&gt;1,WEEKDAY($A2551)&lt;&gt;7),-VLOOKUP($A2551,ETF_OP_Fee!$G$5:$H$14,2,1),0))^($A2551-$A2550)*(1+2*(C2551/C2550-1))+IFERROR(VLOOKUP(A2551,BITXeom!$C$9:$D$100,2,0),0)</f>
        <v>16.358593457816585</v>
      </c>
      <c r="F2551" s="2">
        <f>F2550*(1-F$1+IF(AND(WEEKDAY($A2551)&lt;&gt;1,WEEKDAY($A2551)&lt;&gt;7),-VLOOKUP($A2551,ETF_OP_Fee!$I$5:$J$14,2,1),0))^($A2551-$A2550)*(1+1*(B2551/B2550-1))</f>
        <v>6.5114777355834184</v>
      </c>
      <c r="G2551" s="9" t="str">
        <f>IFERROR(VLOOKUP(A2551,'BITO-IV'!$A$1:$J$10000,4,0),"")</f>
        <v/>
      </c>
      <c r="J2551" t="str">
        <f t="shared" si="65"/>
        <v/>
      </c>
      <c r="K2551" t="str">
        <f t="shared" si="64"/>
        <v/>
      </c>
      <c r="M2551" t="str">
        <f t="shared" si="66"/>
        <v/>
      </c>
      <c r="N2551">
        <f>VLOOKUP(A2551,Tbills!$B$4:$C$10000,2,1)</f>
        <v>1.5500017582417682</v>
      </c>
    </row>
    <row r="2552" spans="1:14">
      <c r="A2552" s="1">
        <v>43873</v>
      </c>
      <c r="B2552">
        <f>IFERROR(VLOOKUP($A2552,'BTC-Web'!$A$2:$H$10000,2,0),"")</f>
        <v>10202.387694999999</v>
      </c>
      <c r="C2552">
        <f>VLOOKUP(A2552,H_SPBTFDUE!$B$2:$C$5828,2,0)</f>
        <v>68.989999999999995</v>
      </c>
      <c r="D2552" s="2">
        <f>D2551*(1-D$1+IF(AND(WEEKDAY($A2552)&lt;&gt;1,WEEKDAY($A2552)&lt;&gt;7),-VLOOKUP($A2552,ETF_OP_Fee!$G$5:$H$14,2,1),0))^($A2552-$A2551)*(1+2*(C2552/C2551-1))+IFERROR(VLOOKUP(A2552,BITXeom!$C$9:$D$100,2,0),0)</f>
        <v>16.769581307216527</v>
      </c>
      <c r="F2552" s="2">
        <f>F2551*(1-F$1+IF(AND(WEEKDAY($A2552)&lt;&gt;1,WEEKDAY($A2552)&lt;&gt;7),-VLOOKUP($A2552,ETF_OP_Fee!$I$5:$J$14,2,1),0))^($A2552-$A2551)*(1+1*(B2552/B2551-1))</f>
        <v>6.7402213762275975</v>
      </c>
      <c r="G2552" s="9" t="str">
        <f>IFERROR(VLOOKUP(A2552,'BITO-IV'!$A$1:$J$10000,4,0),"")</f>
        <v/>
      </c>
      <c r="J2552" t="str">
        <f t="shared" si="65"/>
        <v/>
      </c>
      <c r="K2552" t="str">
        <f t="shared" si="64"/>
        <v/>
      </c>
      <c r="M2552" t="str">
        <f t="shared" si="66"/>
        <v/>
      </c>
      <c r="N2552">
        <f>VLOOKUP(A2552,Tbills!$B$4:$C$10000,2,1)</f>
        <v>1.5500017582417682</v>
      </c>
    </row>
    <row r="2553" spans="1:14">
      <c r="A2553" s="1">
        <v>43874</v>
      </c>
      <c r="B2553">
        <f>IFERROR(VLOOKUP($A2553,'BTC-Web'!$A$2:$H$10000,2,0),"")</f>
        <v>10323.960938</v>
      </c>
      <c r="C2553">
        <f>VLOOKUP(A2553,H_SPBTFDUE!$B$2:$C$5828,2,0)</f>
        <v>67.489999999999995</v>
      </c>
      <c r="D2553" s="2">
        <f>D2552*(1-D$1+IF(AND(WEEKDAY($A2553)&lt;&gt;1,WEEKDAY($A2553)&lt;&gt;7),-VLOOKUP($A2553,ETF_OP_Fee!$G$5:$H$14,2,1),0))^($A2553-$A2552)*(1+2*(C2553/C2552-1))+IFERROR(VLOOKUP(A2553,BITXeom!$C$9:$D$100,2,0),0)</f>
        <v>16.038451732965452</v>
      </c>
      <c r="F2553" s="2">
        <f>F2552*(1-F$1+IF(AND(WEEKDAY($A2553)&lt;&gt;1,WEEKDAY($A2553)&lt;&gt;7),-VLOOKUP($A2553,ETF_OP_Fee!$I$5:$J$14,2,1),0))^($A2553-$A2552)*(1+1*(B2553/B2552-1))</f>
        <v>6.8203613845169881</v>
      </c>
      <c r="G2553" s="9" t="str">
        <f>IFERROR(VLOOKUP(A2553,'BITO-IV'!$A$1:$J$10000,4,0),"")</f>
        <v/>
      </c>
      <c r="J2553" t="str">
        <f t="shared" si="65"/>
        <v/>
      </c>
      <c r="K2553" t="str">
        <f t="shared" si="64"/>
        <v/>
      </c>
      <c r="M2553" t="str">
        <f t="shared" si="66"/>
        <v/>
      </c>
      <c r="N2553">
        <f>VLOOKUP(A2553,Tbills!$B$4:$C$10000,2,1)</f>
        <v>1.5450013186813043</v>
      </c>
    </row>
    <row r="2554" spans="1:14">
      <c r="A2554" s="1">
        <v>43875</v>
      </c>
      <c r="B2554">
        <f>IFERROR(VLOOKUP($A2554,'BTC-Web'!$A$2:$H$10000,2,0),"")</f>
        <v>10211.550781</v>
      </c>
      <c r="C2554">
        <f>VLOOKUP(A2554,H_SPBTFDUE!$B$2:$C$5828,2,0)</f>
        <v>68.709999999999994</v>
      </c>
      <c r="D2554" s="2">
        <f>D2553*(1-D$1+IF(AND(WEEKDAY($A2554)&lt;&gt;1,WEEKDAY($A2554)&lt;&gt;7),-VLOOKUP($A2554,ETF_OP_Fee!$G$5:$H$14,2,1),0))^($A2554-$A2553)*(1+2*(C2554/C2553-1))+IFERROR(VLOOKUP(A2554,BITXeom!$C$9:$D$100,2,0),0)</f>
        <v>16.616317428540345</v>
      </c>
      <c r="F2554" s="2">
        <f>F2553*(1-F$1+IF(AND(WEEKDAY($A2554)&lt;&gt;1,WEEKDAY($A2554)&lt;&gt;7),-VLOOKUP($A2554,ETF_OP_Fee!$I$5:$J$14,2,1),0))^($A2554-$A2553)*(1+1*(B2554/B2553-1))</f>
        <v>6.7459238101305692</v>
      </c>
      <c r="G2554" s="9" t="str">
        <f>IFERROR(VLOOKUP(A2554,'BITO-IV'!$A$1:$J$10000,4,0),"")</f>
        <v/>
      </c>
      <c r="J2554" t="str">
        <f t="shared" si="65"/>
        <v/>
      </c>
      <c r="K2554" t="str">
        <f t="shared" si="64"/>
        <v/>
      </c>
      <c r="M2554" t="str">
        <f t="shared" si="66"/>
        <v/>
      </c>
      <c r="N2554">
        <f>VLOOKUP(A2554,Tbills!$B$4:$C$10000,2,1)</f>
        <v>1.5450013186813043</v>
      </c>
    </row>
    <row r="2555" spans="1:14">
      <c r="A2555" s="1">
        <v>43879</v>
      </c>
      <c r="B2555">
        <f>IFERROR(VLOOKUP($A2555,'BTC-Web'!$A$2:$H$10000,2,0),"")</f>
        <v>9691.2304690000001</v>
      </c>
      <c r="C2555">
        <f>VLOOKUP(A2555,H_SPBTFDUE!$B$2:$C$5828,2,0)</f>
        <v>67.06</v>
      </c>
      <c r="D2555" s="2">
        <f>D2554*(1-D$1+IF(AND(WEEKDAY($A2555)&lt;&gt;1,WEEKDAY($A2555)&lt;&gt;7),-VLOOKUP($A2555,ETF_OP_Fee!$G$5:$H$14,2,1),0))^($A2555-$A2554)*(1+2*(C2555/C2554-1))+IFERROR(VLOOKUP(A2555,BITXeom!$C$9:$D$100,2,0),0)</f>
        <v>15.810730457058092</v>
      </c>
      <c r="F2555" s="2">
        <f>F2554*(1-F$1+IF(AND(WEEKDAY($A2555)&lt;&gt;1,WEEKDAY($A2555)&lt;&gt;7),-VLOOKUP($A2555,ETF_OP_Fee!$I$5:$J$14,2,1),0))^($A2555-$A2554)*(1+1*(B2555/B2554-1))</f>
        <v>6.4015248749158555</v>
      </c>
      <c r="G2555" s="9" t="str">
        <f>IFERROR(VLOOKUP(A2555,'BITO-IV'!$A$1:$J$10000,4,0),"")</f>
        <v/>
      </c>
      <c r="J2555" t="str">
        <f t="shared" si="65"/>
        <v/>
      </c>
      <c r="K2555" t="str">
        <f t="shared" si="64"/>
        <v/>
      </c>
      <c r="M2555" t="str">
        <f t="shared" si="66"/>
        <v/>
      </c>
      <c r="N2555">
        <f>VLOOKUP(A2555,Tbills!$B$4:$C$10000,2,1)</f>
        <v>1.5450013186813043</v>
      </c>
    </row>
    <row r="2556" spans="1:14">
      <c r="A2556" s="1">
        <v>43880</v>
      </c>
      <c r="B2556">
        <f>IFERROR(VLOOKUP($A2556,'BTC-Web'!$A$2:$H$10000,2,0),"")</f>
        <v>10143.798828000001</v>
      </c>
      <c r="C2556">
        <f>VLOOKUP(A2556,H_SPBTFDUE!$B$2:$C$5828,2,0)</f>
        <v>66.92</v>
      </c>
      <c r="D2556" s="2">
        <f>D2555*(1-D$1+IF(AND(WEEKDAY($A2556)&lt;&gt;1,WEEKDAY($A2556)&lt;&gt;7),-VLOOKUP($A2556,ETF_OP_Fee!$G$5:$H$14,2,1),0))^($A2556-$A2555)*(1+2*(C2556/C2555-1))+IFERROR(VLOOKUP(A2556,BITXeom!$C$9:$D$100,2,0),0)</f>
        <v>15.742838456112796</v>
      </c>
      <c r="F2556" s="2">
        <f>F2555*(1-F$1+IF(AND(WEEKDAY($A2556)&lt;&gt;1,WEEKDAY($A2556)&lt;&gt;7),-VLOOKUP($A2556,ETF_OP_Fee!$I$5:$J$14,2,1),0))^($A2556-$A2555)*(1+1*(B2556/B2555-1))</f>
        <v>6.7002936956186643</v>
      </c>
      <c r="G2556" s="9" t="str">
        <f>IFERROR(VLOOKUP(A2556,'BITO-IV'!$A$1:$J$10000,4,0),"")</f>
        <v/>
      </c>
      <c r="J2556" t="str">
        <f t="shared" si="65"/>
        <v/>
      </c>
      <c r="K2556" t="str">
        <f t="shared" si="64"/>
        <v/>
      </c>
      <c r="M2556" t="str">
        <f t="shared" si="66"/>
        <v/>
      </c>
      <c r="N2556">
        <f>VLOOKUP(A2556,Tbills!$B$4:$C$10000,2,1)</f>
        <v>1.5450013186813043</v>
      </c>
    </row>
    <row r="2557" spans="1:14">
      <c r="A2557" s="1">
        <v>43881</v>
      </c>
      <c r="B2557">
        <f>IFERROR(VLOOKUP($A2557,'BTC-Web'!$A$2:$H$10000,2,0),"")</f>
        <v>9629.3251949999994</v>
      </c>
      <c r="C2557">
        <f>VLOOKUP(A2557,H_SPBTFDUE!$B$2:$C$5828,2,0)</f>
        <v>62.86</v>
      </c>
      <c r="D2557" s="2">
        <f>D2556*(1-D$1+IF(AND(WEEKDAY($A2557)&lt;&gt;1,WEEKDAY($A2557)&lt;&gt;7),-VLOOKUP($A2557,ETF_OP_Fee!$G$5:$H$14,2,1),0))^($A2557-$A2556)*(1+2*(C2557/C2556-1))+IFERROR(VLOOKUP(A2557,BITXeom!$C$9:$D$100,2,0),0)</f>
        <v>13.830971018877161</v>
      </c>
      <c r="F2557" s="2">
        <f>F2556*(1-F$1+IF(AND(WEEKDAY($A2557)&lt;&gt;1,WEEKDAY($A2557)&lt;&gt;7),-VLOOKUP($A2557,ETF_OP_Fee!$I$5:$J$14,2,1),0))^($A2557-$A2556)*(1+1*(B2557/B2556-1))</f>
        <v>6.3603023602361297</v>
      </c>
      <c r="G2557" s="9" t="str">
        <f>IFERROR(VLOOKUP(A2557,'BITO-IV'!$A$1:$J$10000,4,0),"")</f>
        <v/>
      </c>
      <c r="J2557" t="str">
        <f t="shared" si="65"/>
        <v/>
      </c>
      <c r="K2557" t="str">
        <f t="shared" si="64"/>
        <v/>
      </c>
      <c r="M2557" t="str">
        <f t="shared" si="66"/>
        <v/>
      </c>
      <c r="N2557">
        <f>VLOOKUP(A2557,Tbills!$B$4:$C$10000,2,1)</f>
        <v>1.5050017582417643</v>
      </c>
    </row>
    <row r="2558" spans="1:14">
      <c r="A2558" s="1">
        <v>43882</v>
      </c>
      <c r="B2558">
        <f>IFERROR(VLOOKUP($A2558,'BTC-Web'!$A$2:$H$10000,2,0),"")</f>
        <v>9611.7822269999997</v>
      </c>
      <c r="C2558">
        <f>VLOOKUP(A2558,H_SPBTFDUE!$B$2:$C$5828,2,0)</f>
        <v>63.66</v>
      </c>
      <c r="D2558" s="2">
        <f>D2557*(1-D$1+IF(AND(WEEKDAY($A2558)&lt;&gt;1,WEEKDAY($A2558)&lt;&gt;7),-VLOOKUP($A2558,ETF_OP_Fee!$G$5:$H$14,2,1),0))^($A2558-$A2557)*(1+2*(C2558/C2557-1))+IFERROR(VLOOKUP(A2558,BITXeom!$C$9:$D$100,2,0),0)</f>
        <v>14.181325792650478</v>
      </c>
      <c r="F2558" s="2">
        <f>F2557*(1-F$1+IF(AND(WEEKDAY($A2558)&lt;&gt;1,WEEKDAY($A2558)&lt;&gt;7),-VLOOKUP($A2558,ETF_OP_Fee!$I$5:$J$14,2,1),0))^($A2558-$A2557)*(1+1*(B2558/B2557-1))</f>
        <v>6.3485497469164267</v>
      </c>
      <c r="G2558" s="9" t="str">
        <f>IFERROR(VLOOKUP(A2558,'BITO-IV'!$A$1:$J$10000,4,0),"")</f>
        <v/>
      </c>
      <c r="J2558" t="str">
        <f t="shared" si="65"/>
        <v/>
      </c>
      <c r="K2558" t="str">
        <f t="shared" si="64"/>
        <v/>
      </c>
      <c r="M2558" t="str">
        <f t="shared" si="66"/>
        <v/>
      </c>
      <c r="N2558">
        <f>VLOOKUP(A2558,Tbills!$B$4:$C$10000,2,1)</f>
        <v>1.5050017582417643</v>
      </c>
    </row>
    <row r="2559" spans="1:14">
      <c r="A2559" s="1">
        <v>43885</v>
      </c>
      <c r="B2559">
        <f>IFERROR(VLOOKUP($A2559,'BTC-Web'!$A$2:$H$10000,2,0),"")</f>
        <v>9921.5830079999996</v>
      </c>
      <c r="C2559">
        <f>VLOOKUP(A2559,H_SPBTFDUE!$B$2:$C$5828,2,0)</f>
        <v>62.76</v>
      </c>
      <c r="D2559" s="2">
        <f>D2558*(1-D$1+IF(AND(WEEKDAY($A2559)&lt;&gt;1,WEEKDAY($A2559)&lt;&gt;7),-VLOOKUP($A2559,ETF_OP_Fee!$G$5:$H$14,2,1),0))^($A2559-$A2558)*(1+2*(C2559/C2558-1))+IFERROR(VLOOKUP(A2559,BITXeom!$C$9:$D$100,2,0),0)</f>
        <v>13.775419440121308</v>
      </c>
      <c r="F2559" s="2">
        <f>F2558*(1-F$1+IF(AND(WEEKDAY($A2559)&lt;&gt;1,WEEKDAY($A2559)&lt;&gt;7),-VLOOKUP($A2559,ETF_OP_Fee!$I$5:$J$14,2,1),0))^($A2559-$A2558)*(1+1*(B2559/B2558-1))</f>
        <v>6.5526604452948298</v>
      </c>
      <c r="G2559" s="9" t="str">
        <f>IFERROR(VLOOKUP(A2559,'BITO-IV'!$A$1:$J$10000,4,0),"")</f>
        <v/>
      </c>
      <c r="J2559" t="str">
        <f t="shared" si="65"/>
        <v/>
      </c>
      <c r="K2559" t="str">
        <f t="shared" si="64"/>
        <v/>
      </c>
      <c r="M2559" t="str">
        <f t="shared" si="66"/>
        <v/>
      </c>
      <c r="N2559">
        <f>VLOOKUP(A2559,Tbills!$B$4:$C$10000,2,1)</f>
        <v>1.5050017582417643</v>
      </c>
    </row>
    <row r="2560" spans="1:14">
      <c r="A2560" s="1">
        <v>43886</v>
      </c>
      <c r="B2560">
        <f>IFERROR(VLOOKUP($A2560,'BTC-Web'!$A$2:$H$10000,2,0),"")</f>
        <v>9651.3125</v>
      </c>
      <c r="C2560">
        <f>VLOOKUP(A2560,H_SPBTFDUE!$B$2:$C$5828,2,0)</f>
        <v>60.78</v>
      </c>
      <c r="D2560" s="2">
        <f>D2559*(1-D$1+IF(AND(WEEKDAY($A2560)&lt;&gt;1,WEEKDAY($A2560)&lt;&gt;7),-VLOOKUP($A2560,ETF_OP_Fee!$G$5:$H$14,2,1),0))^($A2560-$A2559)*(1+2*(C2560/C2559-1))+IFERROR(VLOOKUP(A2560,BITXeom!$C$9:$D$100,2,0),0)</f>
        <v>12.904686575344193</v>
      </c>
      <c r="F2560" s="2">
        <f>F2559*(1-F$1+IF(AND(WEEKDAY($A2560)&lt;&gt;1,WEEKDAY($A2560)&lt;&gt;7),-VLOOKUP($A2560,ETF_OP_Fee!$I$5:$J$14,2,1),0))^($A2560-$A2559)*(1+1*(B2560/B2559-1))</f>
        <v>6.3739957216677006</v>
      </c>
      <c r="G2560" s="9" t="str">
        <f>IFERROR(VLOOKUP(A2560,'BITO-IV'!$A$1:$J$10000,4,0),"")</f>
        <v/>
      </c>
      <c r="J2560" t="str">
        <f t="shared" si="65"/>
        <v/>
      </c>
      <c r="K2560" t="str">
        <f t="shared" si="64"/>
        <v/>
      </c>
      <c r="M2560" t="str">
        <f t="shared" si="66"/>
        <v/>
      </c>
      <c r="N2560">
        <f>VLOOKUP(A2560,Tbills!$B$4:$C$10000,2,1)</f>
        <v>1.5050017582417643</v>
      </c>
    </row>
    <row r="2561" spans="1:14">
      <c r="A2561" s="1">
        <v>43887</v>
      </c>
      <c r="B2561">
        <f>IFERROR(VLOOKUP($A2561,'BTC-Web'!$A$2:$H$10000,2,0),"")</f>
        <v>9338.2900389999995</v>
      </c>
      <c r="C2561">
        <f>VLOOKUP(A2561,H_SPBTFDUE!$B$2:$C$5828,2,0)</f>
        <v>57.24</v>
      </c>
      <c r="D2561" s="2">
        <f>D2560*(1-D$1+IF(AND(WEEKDAY($A2561)&lt;&gt;1,WEEKDAY($A2561)&lt;&gt;7),-VLOOKUP($A2561,ETF_OP_Fee!$G$5:$H$14,2,1),0))^($A2561-$A2560)*(1+2*(C2561/C2560-1))+IFERROR(VLOOKUP(A2561,BITXeom!$C$9:$D$100,2,0),0)</f>
        <v>11.40011649999451</v>
      </c>
      <c r="F2561" s="2">
        <f>F2560*(1-F$1+IF(AND(WEEKDAY($A2561)&lt;&gt;1,WEEKDAY($A2561)&lt;&gt;7),-VLOOKUP($A2561,ETF_OP_Fee!$I$5:$J$14,2,1),0))^($A2561-$A2560)*(1+1*(B2561/B2560-1))</f>
        <v>6.1671064477284991</v>
      </c>
      <c r="G2561" s="9" t="str">
        <f>IFERROR(VLOOKUP(A2561,'BITO-IV'!$A$1:$J$10000,4,0),"")</f>
        <v/>
      </c>
      <c r="J2561" t="str">
        <f t="shared" si="65"/>
        <v/>
      </c>
      <c r="K2561" t="str">
        <f t="shared" si="64"/>
        <v/>
      </c>
      <c r="M2561" t="str">
        <f t="shared" si="66"/>
        <v/>
      </c>
      <c r="N2561">
        <f>VLOOKUP(A2561,Tbills!$B$4:$C$10000,2,1)</f>
        <v>1.5050017582417643</v>
      </c>
    </row>
    <row r="2562" spans="1:14">
      <c r="A2562" s="1">
        <v>43888</v>
      </c>
      <c r="B2562">
        <f>IFERROR(VLOOKUP($A2562,'BTC-Web'!$A$2:$H$10000,2,0),"")</f>
        <v>8825.09375</v>
      </c>
      <c r="C2562">
        <f>VLOOKUP(A2562,H_SPBTFDUE!$B$2:$C$5828,2,0)</f>
        <v>57.63</v>
      </c>
      <c r="D2562" s="2">
        <f>D2561*(1-D$1+IF(AND(WEEKDAY($A2562)&lt;&gt;1,WEEKDAY($A2562)&lt;&gt;7),-VLOOKUP($A2562,ETF_OP_Fee!$G$5:$H$14,2,1),0))^($A2562-$A2561)*(1+2*(C2562/C2561-1))+IFERROR(VLOOKUP(A2562,BITXeom!$C$9:$D$100,2,0),0)</f>
        <v>11.554086841432033</v>
      </c>
      <c r="F2562" s="2">
        <f>F2561*(1-F$1+IF(AND(WEEKDAY($A2562)&lt;&gt;1,WEEKDAY($A2562)&lt;&gt;7),-VLOOKUP($A2562,ETF_OP_Fee!$I$5:$J$14,2,1),0))^($A2562-$A2561)*(1+1*(B2562/B2561-1))</f>
        <v>5.8280344465024623</v>
      </c>
      <c r="G2562" s="9" t="str">
        <f>IFERROR(VLOOKUP(A2562,'BITO-IV'!$A$1:$J$10000,4,0),"")</f>
        <v/>
      </c>
      <c r="J2562" t="str">
        <f t="shared" si="65"/>
        <v/>
      </c>
      <c r="K2562" t="str">
        <f t="shared" si="64"/>
        <v/>
      </c>
      <c r="M2562" t="str">
        <f t="shared" si="66"/>
        <v/>
      </c>
      <c r="N2562">
        <f>VLOOKUP(A2562,Tbills!$B$4:$C$10000,2,1)</f>
        <v>1.1549986813186575</v>
      </c>
    </row>
    <row r="2563" spans="1:14">
      <c r="A2563" s="1">
        <v>43889</v>
      </c>
      <c r="B2563">
        <f>IFERROR(VLOOKUP($A2563,'BTC-Web'!$A$2:$H$10000,2,0),"")</f>
        <v>8788.7285159999992</v>
      </c>
      <c r="C2563">
        <f>VLOOKUP(A2563,H_SPBTFDUE!$B$2:$C$5828,2,0)</f>
        <v>56.04</v>
      </c>
      <c r="D2563" s="2">
        <f>D2562*(1-D$1+IF(AND(WEEKDAY($A2563)&lt;&gt;1,WEEKDAY($A2563)&lt;&gt;7),-VLOOKUP($A2563,ETF_OP_Fee!$G$5:$H$14,2,1),0))^($A2563-$A2562)*(1+2*(C2563/C2562-1))+IFERROR(VLOOKUP(A2563,BITXeom!$C$9:$D$100,2,0),0)</f>
        <v>10.915236008979823</v>
      </c>
      <c r="F2563" s="2">
        <f>F2562*(1-F$1+IF(AND(WEEKDAY($A2563)&lt;&gt;1,WEEKDAY($A2563)&lt;&gt;7),-VLOOKUP($A2563,ETF_OP_Fee!$I$5:$J$14,2,1),0))^($A2563-$A2562)*(1+1*(B2563/B2562-1))</f>
        <v>5.8038680192564769</v>
      </c>
      <c r="G2563" s="9" t="str">
        <f>IFERROR(VLOOKUP(A2563,'BITO-IV'!$A$1:$J$10000,4,0),"")</f>
        <v/>
      </c>
      <c r="J2563" t="str">
        <f t="shared" si="65"/>
        <v/>
      </c>
      <c r="K2563" t="str">
        <f t="shared" si="64"/>
        <v/>
      </c>
      <c r="M2563" t="str">
        <f t="shared" si="66"/>
        <v/>
      </c>
      <c r="N2563">
        <f>VLOOKUP(A2563,Tbills!$B$4:$C$10000,2,1)</f>
        <v>1.1549986813186575</v>
      </c>
    </row>
    <row r="2564" spans="1:14">
      <c r="A2564" s="1">
        <v>43892</v>
      </c>
      <c r="B2564">
        <f>IFERROR(VLOOKUP($A2564,'BTC-Web'!$A$2:$H$10000,2,0),"")</f>
        <v>8563.2646480000003</v>
      </c>
      <c r="C2564">
        <f>VLOOKUP(A2564,H_SPBTFDUE!$B$2:$C$5828,2,0)</f>
        <v>57.81</v>
      </c>
      <c r="D2564" s="2">
        <f>D2563*(1-D$1+IF(AND(WEEKDAY($A2564)&lt;&gt;1,WEEKDAY($A2564)&lt;&gt;7),-VLOOKUP($A2564,ETF_OP_Fee!$G$5:$H$14,2,1),0))^($A2564-$A2563)*(1+2*(C2564/C2563-1))+IFERROR(VLOOKUP(A2564,BITXeom!$C$9:$D$100,2,0),0)</f>
        <v>11.600593753807194</v>
      </c>
      <c r="F2564" s="2">
        <f>F2563*(1-F$1+IF(AND(WEEKDAY($A2564)&lt;&gt;1,WEEKDAY($A2564)&lt;&gt;7),-VLOOKUP($A2564,ETF_OP_Fee!$I$5:$J$14,2,1),0))^($A2564-$A2563)*(1+1*(B2564/B2563-1))</f>
        <v>5.6545354828107959</v>
      </c>
      <c r="G2564" s="9" t="str">
        <f>IFERROR(VLOOKUP(A2564,'BITO-IV'!$A$1:$J$10000,4,0),"")</f>
        <v/>
      </c>
      <c r="J2564" t="str">
        <f t="shared" si="65"/>
        <v/>
      </c>
      <c r="K2564" t="str">
        <f t="shared" si="64"/>
        <v/>
      </c>
      <c r="M2564" t="str">
        <f t="shared" si="66"/>
        <v/>
      </c>
      <c r="N2564">
        <f>VLOOKUP(A2564,Tbills!$B$4:$C$10000,2,1)</f>
        <v>1.1549986813186575</v>
      </c>
    </row>
    <row r="2565" spans="1:14">
      <c r="A2565" s="1">
        <v>43893</v>
      </c>
      <c r="B2565">
        <f>IFERROR(VLOOKUP($A2565,'BTC-Web'!$A$2:$H$10000,2,0),"")</f>
        <v>8865.3876949999994</v>
      </c>
      <c r="C2565">
        <f>VLOOKUP(A2565,H_SPBTFDUE!$B$2:$C$5828,2,0)</f>
        <v>56.51</v>
      </c>
      <c r="D2565" s="2">
        <f>D2564*(1-D$1+IF(AND(WEEKDAY($A2565)&lt;&gt;1,WEEKDAY($A2565)&lt;&gt;7),-VLOOKUP($A2565,ETF_OP_Fee!$G$5:$H$14,2,1),0))^($A2565-$A2564)*(1+2*(C2565/C2564-1))+IFERROR(VLOOKUP(A2565,BITXeom!$C$9:$D$100,2,0),0)</f>
        <v>11.077537645851137</v>
      </c>
      <c r="F2565" s="2">
        <f>F2564*(1-F$1+IF(AND(WEEKDAY($A2565)&lt;&gt;1,WEEKDAY($A2565)&lt;&gt;7),-VLOOKUP($A2565,ETF_OP_Fee!$I$5:$J$14,2,1),0))^($A2565-$A2564)*(1+1*(B2565/B2564-1))</f>
        <v>5.8538824392940931</v>
      </c>
      <c r="G2565" s="9" t="str">
        <f>IFERROR(VLOOKUP(A2565,'BITO-IV'!$A$1:$J$10000,4,0),"")</f>
        <v/>
      </c>
      <c r="J2565" t="str">
        <f t="shared" si="65"/>
        <v/>
      </c>
      <c r="K2565" t="str">
        <f t="shared" si="64"/>
        <v/>
      </c>
      <c r="M2565" t="str">
        <f t="shared" si="66"/>
        <v/>
      </c>
      <c r="N2565">
        <f>VLOOKUP(A2565,Tbills!$B$4:$C$10000,2,1)</f>
        <v>1.1549986813186575</v>
      </c>
    </row>
    <row r="2566" spans="1:14">
      <c r="A2566" s="1">
        <v>43894</v>
      </c>
      <c r="B2566">
        <f>IFERROR(VLOOKUP($A2566,'BTC-Web'!$A$2:$H$10000,2,0),"")</f>
        <v>8788.5419920000004</v>
      </c>
      <c r="C2566">
        <f>VLOOKUP(A2566,H_SPBTFDUE!$B$2:$C$5828,2,0)</f>
        <v>56.43</v>
      </c>
      <c r="D2566" s="2">
        <f>D2565*(1-D$1+IF(AND(WEEKDAY($A2566)&lt;&gt;1,WEEKDAY($A2566)&lt;&gt;7),-VLOOKUP($A2566,ETF_OP_Fee!$G$5:$H$14,2,1),0))^($A2566-$A2565)*(1+2*(C2566/C2565-1))+IFERROR(VLOOKUP(A2566,BITXeom!$C$9:$D$100,2,0),0)</f>
        <v>11.044856717237042</v>
      </c>
      <c r="F2566" s="2">
        <f>F2565*(1-F$1+IF(AND(WEEKDAY($A2566)&lt;&gt;1,WEEKDAY($A2566)&lt;&gt;7),-VLOOKUP($A2566,ETF_OP_Fee!$I$5:$J$14,2,1),0))^($A2566-$A2565)*(1+1*(B2566/B2565-1))</f>
        <v>5.8029896006793518</v>
      </c>
      <c r="G2566" s="9" t="str">
        <f>IFERROR(VLOOKUP(A2566,'BITO-IV'!$A$1:$J$10000,4,0),"")</f>
        <v/>
      </c>
      <c r="J2566" t="str">
        <f t="shared" si="65"/>
        <v/>
      </c>
      <c r="K2566" t="str">
        <f t="shared" si="64"/>
        <v/>
      </c>
      <c r="M2566" t="str">
        <f t="shared" si="66"/>
        <v/>
      </c>
      <c r="N2566">
        <f>VLOOKUP(A2566,Tbills!$B$4:$C$10000,2,1)</f>
        <v>1.1549986813186575</v>
      </c>
    </row>
    <row r="2567" spans="1:14">
      <c r="A2567" s="1">
        <v>43895</v>
      </c>
      <c r="B2567">
        <f>IFERROR(VLOOKUP($A2567,'BTC-Web'!$A$2:$H$10000,2,0),"")</f>
        <v>8760.2851559999999</v>
      </c>
      <c r="C2567">
        <f>VLOOKUP(A2567,H_SPBTFDUE!$B$2:$C$5828,2,0)</f>
        <v>59.21</v>
      </c>
      <c r="D2567" s="2">
        <f>D2566*(1-D$1+IF(AND(WEEKDAY($A2567)&lt;&gt;1,WEEKDAY($A2567)&lt;&gt;7),-VLOOKUP($A2567,ETF_OP_Fee!$G$5:$H$14,2,1),0))^($A2567-$A2566)*(1+2*(C2567/C2566-1))+IFERROR(VLOOKUP(A2567,BITXeom!$C$9:$D$100,2,0),0)</f>
        <v>12.13165107503794</v>
      </c>
      <c r="F2567" s="2">
        <f>F2566*(1-F$1+IF(AND(WEEKDAY($A2567)&lt;&gt;1,WEEKDAY($A2567)&lt;&gt;7),-VLOOKUP($A2567,ETF_OP_Fee!$I$5:$J$14,2,1),0))^($A2567-$A2566)*(1+1*(B2567/B2566-1))</f>
        <v>5.7841813330162335</v>
      </c>
      <c r="G2567" s="9" t="str">
        <f>IFERROR(VLOOKUP(A2567,'BITO-IV'!$A$1:$J$10000,4,0),"")</f>
        <v/>
      </c>
      <c r="J2567" t="str">
        <f t="shared" si="65"/>
        <v/>
      </c>
      <c r="K2567" t="str">
        <f t="shared" si="64"/>
        <v/>
      </c>
      <c r="M2567" t="str">
        <f t="shared" si="66"/>
        <v/>
      </c>
      <c r="N2567">
        <f>VLOOKUP(A2567,Tbills!$B$4:$C$10000,2,1)</f>
        <v>0.38999868131870097</v>
      </c>
    </row>
    <row r="2568" spans="1:14">
      <c r="A2568" s="1">
        <v>43896</v>
      </c>
      <c r="B2568">
        <f>IFERROR(VLOOKUP($A2568,'BTC-Web'!$A$2:$H$10000,2,0),"")</f>
        <v>9078.3085940000001</v>
      </c>
      <c r="C2568">
        <f>VLOOKUP(A2568,H_SPBTFDUE!$B$2:$C$5828,2,0)</f>
        <v>59.07</v>
      </c>
      <c r="D2568" s="2">
        <f>D2567*(1-D$1+IF(AND(WEEKDAY($A2568)&lt;&gt;1,WEEKDAY($A2568)&lt;&gt;7),-VLOOKUP($A2568,ETF_OP_Fee!$G$5:$H$14,2,1),0))^($A2568-$A2567)*(1+2*(C2568/C2567-1))+IFERROR(VLOOKUP(A2568,BITXeom!$C$9:$D$100,2,0),0)</f>
        <v>12.07284234541871</v>
      </c>
      <c r="F2568" s="2">
        <f>F2567*(1-F$1+IF(AND(WEEKDAY($A2568)&lt;&gt;1,WEEKDAY($A2568)&lt;&gt;7),-VLOOKUP($A2568,ETF_OP_Fee!$I$5:$J$14,2,1),0))^($A2568-$A2567)*(1+1*(B2568/B2567-1))</f>
        <v>5.9940076670911528</v>
      </c>
      <c r="G2568" s="9" t="str">
        <f>IFERROR(VLOOKUP(A2568,'BITO-IV'!$A$1:$J$10000,4,0),"")</f>
        <v/>
      </c>
      <c r="J2568" t="str">
        <f t="shared" si="65"/>
        <v/>
      </c>
      <c r="K2568" t="str">
        <f t="shared" si="64"/>
        <v/>
      </c>
      <c r="M2568" t="str">
        <f t="shared" si="66"/>
        <v/>
      </c>
      <c r="N2568">
        <f>VLOOKUP(A2568,Tbills!$B$4:$C$10000,2,1)</f>
        <v>0.38999868131870097</v>
      </c>
    </row>
    <row r="2569" spans="1:14">
      <c r="A2569" s="1">
        <v>43899</v>
      </c>
      <c r="B2569">
        <f>IFERROR(VLOOKUP($A2569,'BTC-Web'!$A$2:$H$10000,2,0),"")</f>
        <v>8111.1464839999999</v>
      </c>
      <c r="C2569">
        <f>VLOOKUP(A2569,H_SPBTFDUE!$B$2:$C$5828,2,0)</f>
        <v>50.51</v>
      </c>
      <c r="D2569" s="2">
        <f>D2568*(1-D$1+IF(AND(WEEKDAY($A2569)&lt;&gt;1,WEEKDAY($A2569)&lt;&gt;7),-VLOOKUP($A2569,ETF_OP_Fee!$G$5:$H$14,2,1),0))^($A2569-$A2568)*(1+2*(C2569/C2568-1))+IFERROR(VLOOKUP(A2569,BITXeom!$C$9:$D$100,2,0),0)</f>
        <v>8.5707581293300645</v>
      </c>
      <c r="F2569" s="2">
        <f>F2568*(1-F$1+IF(AND(WEEKDAY($A2569)&lt;&gt;1,WEEKDAY($A2569)&lt;&gt;7),-VLOOKUP($A2569,ETF_OP_Fee!$I$5:$J$14,2,1),0))^($A2569-$A2568)*(1+1*(B2569/B2568-1))</f>
        <v>5.3550149334556885</v>
      </c>
      <c r="G2569" s="9" t="str">
        <f>IFERROR(VLOOKUP(A2569,'BITO-IV'!$A$1:$J$10000,4,0),"")</f>
        <v/>
      </c>
      <c r="J2569" t="str">
        <f t="shared" si="65"/>
        <v/>
      </c>
      <c r="K2569" t="str">
        <f t="shared" si="64"/>
        <v/>
      </c>
      <c r="M2569" t="str">
        <f t="shared" si="66"/>
        <v/>
      </c>
      <c r="N2569">
        <f>VLOOKUP(A2569,Tbills!$B$4:$C$10000,2,1)</f>
        <v>0.38999868131870097</v>
      </c>
    </row>
    <row r="2570" spans="1:14">
      <c r="A2570" s="1">
        <v>43900</v>
      </c>
      <c r="B2570">
        <f>IFERROR(VLOOKUP($A2570,'BTC-Web'!$A$2:$H$10000,2,0),"")</f>
        <v>7922.1469729999999</v>
      </c>
      <c r="C2570">
        <f>VLOOKUP(A2570,H_SPBTFDUE!$B$2:$C$5828,2,0)</f>
        <v>51.44</v>
      </c>
      <c r="D2570" s="2">
        <f>D2569*(1-D$1+IF(AND(WEEKDAY($A2570)&lt;&gt;1,WEEKDAY($A2570)&lt;&gt;7),-VLOOKUP($A2570,ETF_OP_Fee!$G$5:$H$14,2,1),0))^($A2570-$A2569)*(1+2*(C2570/C2569-1))+IFERROR(VLOOKUP(A2570,BITXeom!$C$9:$D$100,2,0),0)</f>
        <v>8.8853120189849832</v>
      </c>
      <c r="F2570" s="2">
        <f>F2569*(1-F$1+IF(AND(WEEKDAY($A2570)&lt;&gt;1,WEEKDAY($A2570)&lt;&gt;7),-VLOOKUP($A2570,ETF_OP_Fee!$I$5:$J$14,2,1),0))^($A2570-$A2569)*(1+1*(B2570/B2569-1))</f>
        <v>5.230100487427829</v>
      </c>
      <c r="G2570" s="9" t="str">
        <f>IFERROR(VLOOKUP(A2570,'BITO-IV'!$A$1:$J$10000,4,0),"")</f>
        <v/>
      </c>
      <c r="J2570" t="str">
        <f t="shared" si="65"/>
        <v/>
      </c>
      <c r="K2570" t="str">
        <f t="shared" si="64"/>
        <v/>
      </c>
      <c r="M2570" t="str">
        <f t="shared" si="66"/>
        <v/>
      </c>
      <c r="N2570">
        <f>VLOOKUP(A2570,Tbills!$B$4:$C$10000,2,1)</f>
        <v>0.38999868131870097</v>
      </c>
    </row>
    <row r="2571" spans="1:14">
      <c r="A2571" s="1">
        <v>43901</v>
      </c>
      <c r="B2571">
        <f>IFERROR(VLOOKUP($A2571,'BTC-Web'!$A$2:$H$10000,2,0),"")</f>
        <v>7910.0898440000001</v>
      </c>
      <c r="C2571">
        <f>VLOOKUP(A2571,H_SPBTFDUE!$B$2:$C$5828,2,0)</f>
        <v>50.55</v>
      </c>
      <c r="D2571" s="2">
        <f>D2570*(1-D$1+IF(AND(WEEKDAY($A2571)&lt;&gt;1,WEEKDAY($A2571)&lt;&gt;7),-VLOOKUP($A2571,ETF_OP_Fee!$G$5:$H$14,2,1),0))^($A2571-$A2570)*(1+2*(C2571/C2570-1))+IFERROR(VLOOKUP(A2571,BITXeom!$C$9:$D$100,2,0),0)</f>
        <v>8.5768275306804256</v>
      </c>
      <c r="F2571" s="2">
        <f>F2570*(1-F$1+IF(AND(WEEKDAY($A2571)&lt;&gt;1,WEEKDAY($A2571)&lt;&gt;7),-VLOOKUP($A2571,ETF_OP_Fee!$I$5:$J$14,2,1),0))^($A2571-$A2570)*(1+1*(B2571/B2570-1))</f>
        <v>5.2220046057682143</v>
      </c>
      <c r="G2571" s="9" t="str">
        <f>IFERROR(VLOOKUP(A2571,'BITO-IV'!$A$1:$J$10000,4,0),"")</f>
        <v/>
      </c>
      <c r="J2571" t="str">
        <f t="shared" si="65"/>
        <v/>
      </c>
      <c r="K2571" t="str">
        <f t="shared" si="64"/>
        <v/>
      </c>
      <c r="M2571" t="str">
        <f t="shared" si="66"/>
        <v/>
      </c>
      <c r="N2571">
        <f>VLOOKUP(A2571,Tbills!$B$4:$C$10000,2,1)</f>
        <v>0.38999868131870097</v>
      </c>
    </row>
    <row r="2572" spans="1:14">
      <c r="A2572" s="1">
        <v>43902</v>
      </c>
      <c r="B2572">
        <f>IFERROR(VLOOKUP($A2572,'BTC-Web'!$A$2:$H$10000,2,0),"")</f>
        <v>7913.6162109999996</v>
      </c>
      <c r="C2572">
        <f>VLOOKUP(A2572,H_SPBTFDUE!$B$2:$C$5828,2,0)</f>
        <v>38.630000000000003</v>
      </c>
      <c r="D2572" s="2">
        <f>D2571*(1-D$1+IF(AND(WEEKDAY($A2572)&lt;&gt;1,WEEKDAY($A2572)&lt;&gt;7),-VLOOKUP($A2572,ETF_OP_Fee!$G$5:$H$14,2,1),0))^($A2572-$A2571)*(1+2*(C2572/C2571-1))+IFERROR(VLOOKUP(A2572,BITXeom!$C$9:$D$100,2,0),0)</f>
        <v>4.5313503696856552</v>
      </c>
      <c r="F2572" s="2">
        <f>F2571*(1-F$1+IF(AND(WEEKDAY($A2572)&lt;&gt;1,WEEKDAY($A2572)&lt;&gt;7),-VLOOKUP($A2572,ETF_OP_Fee!$I$5:$J$14,2,1),0))^($A2572-$A2571)*(1+1*(B2572/B2571-1))</f>
        <v>5.2241966319549675</v>
      </c>
      <c r="G2572" s="9" t="str">
        <f>IFERROR(VLOOKUP(A2572,'BITO-IV'!$A$1:$J$10000,4,0),"")</f>
        <v/>
      </c>
      <c r="J2572" t="str">
        <f t="shared" si="65"/>
        <v/>
      </c>
      <c r="K2572" t="str">
        <f t="shared" si="64"/>
        <v/>
      </c>
      <c r="M2572" t="str">
        <f t="shared" si="66"/>
        <v/>
      </c>
      <c r="N2572">
        <f>VLOOKUP(A2572,Tbills!$B$4:$C$10000,2,1)</f>
        <v>0.29000175824176738</v>
      </c>
    </row>
    <row r="2573" spans="1:14">
      <c r="A2573" s="1">
        <v>43903</v>
      </c>
      <c r="B2573">
        <f>IFERROR(VLOOKUP($A2573,'BTC-Web'!$A$2:$H$10000,2,0),"")</f>
        <v>5017.8310549999997</v>
      </c>
      <c r="C2573">
        <f>VLOOKUP(A2573,H_SPBTFDUE!$B$2:$C$5828,2,0)</f>
        <v>34.340000000000003</v>
      </c>
      <c r="D2573" s="2">
        <f>D2572*(1-D$1+IF(AND(WEEKDAY($A2573)&lt;&gt;1,WEEKDAY($A2573)&lt;&gt;7),-VLOOKUP($A2573,ETF_OP_Fee!$G$5:$H$14,2,1),0))^($A2573-$A2572)*(1+2*(C2573/C2572-1))+IFERROR(VLOOKUP(A2573,BITXeom!$C$9:$D$100,2,0),0)</f>
        <v>3.5244848686970665</v>
      </c>
      <c r="F2573" s="2">
        <f>F2572*(1-F$1+IF(AND(WEEKDAY($A2573)&lt;&gt;1,WEEKDAY($A2573)&lt;&gt;7),-VLOOKUP($A2573,ETF_OP_Fee!$I$5:$J$14,2,1),0))^($A2573-$A2572)*(1+1*(B2573/B2572-1))</f>
        <v>3.312449468433794</v>
      </c>
      <c r="G2573" s="9" t="str">
        <f>IFERROR(VLOOKUP(A2573,'BITO-IV'!$A$1:$J$10000,4,0),"")</f>
        <v/>
      </c>
      <c r="J2573" t="str">
        <f t="shared" si="65"/>
        <v/>
      </c>
      <c r="K2573" t="str">
        <f t="shared" si="64"/>
        <v/>
      </c>
      <c r="M2573" t="str">
        <f t="shared" si="66"/>
        <v/>
      </c>
      <c r="N2573">
        <f>VLOOKUP(A2573,Tbills!$B$4:$C$10000,2,1)</f>
        <v>0.29000175824176738</v>
      </c>
    </row>
    <row r="2574" spans="1:14">
      <c r="A2574" s="1">
        <v>43906</v>
      </c>
      <c r="B2574">
        <f>IFERROR(VLOOKUP($A2574,'BTC-Web'!$A$2:$H$10000,2,0),"")</f>
        <v>5385.2294920000004</v>
      </c>
      <c r="C2574">
        <f>VLOOKUP(A2574,H_SPBTFDUE!$B$2:$C$5828,2,0)</f>
        <v>31.66</v>
      </c>
      <c r="D2574" s="2">
        <f>D2573*(1-D$1+IF(AND(WEEKDAY($A2574)&lt;&gt;1,WEEKDAY($A2574)&lt;&gt;7),-VLOOKUP($A2574,ETF_OP_Fee!$G$5:$H$14,2,1),0))^($A2574-$A2573)*(1+2*(C2574/C2573-1))+IFERROR(VLOOKUP(A2574,BITXeom!$C$9:$D$100,2,0),0)</f>
        <v>2.9732981203296558</v>
      </c>
      <c r="F2574" s="2">
        <f>F2573*(1-F$1+IF(AND(WEEKDAY($A2574)&lt;&gt;1,WEEKDAY($A2574)&lt;&gt;7),-VLOOKUP($A2574,ETF_OP_Fee!$I$5:$J$14,2,1),0))^($A2574-$A2573)*(1+1*(B2574/B2573-1))</f>
        <v>3.5547047230778919</v>
      </c>
      <c r="G2574" s="9" t="str">
        <f>IFERROR(VLOOKUP(A2574,'BITO-IV'!$A$1:$J$10000,4,0),"")</f>
        <v/>
      </c>
      <c r="J2574" t="str">
        <f t="shared" si="65"/>
        <v/>
      </c>
      <c r="K2574" t="str">
        <f t="shared" si="64"/>
        <v/>
      </c>
      <c r="M2574" t="str">
        <f t="shared" si="66"/>
        <v/>
      </c>
      <c r="N2574">
        <f>VLOOKUP(A2574,Tbills!$B$4:$C$10000,2,1)</f>
        <v>0.29000175824176738</v>
      </c>
    </row>
    <row r="2575" spans="1:14">
      <c r="A2575" s="1">
        <v>43907</v>
      </c>
      <c r="B2575">
        <f>IFERROR(VLOOKUP($A2575,'BTC-Web'!$A$2:$H$10000,2,0),"")</f>
        <v>5002.578125</v>
      </c>
      <c r="C2575">
        <f>VLOOKUP(A2575,H_SPBTFDUE!$B$2:$C$5828,2,0)</f>
        <v>34.61</v>
      </c>
      <c r="D2575" s="2">
        <f>D2574*(1-D$1+IF(AND(WEEKDAY($A2575)&lt;&gt;1,WEEKDAY($A2575)&lt;&gt;7),-VLOOKUP($A2575,ETF_OP_Fee!$G$5:$H$14,2,1),0))^($A2575-$A2574)*(1+2*(C2575/C2574-1))+IFERROR(VLOOKUP(A2575,BITXeom!$C$9:$D$100,2,0),0)</f>
        <v>3.5269667700465126</v>
      </c>
      <c r="F2575" s="2">
        <f>F2574*(1-F$1+IF(AND(WEEKDAY($A2575)&lt;&gt;1,WEEKDAY($A2575)&lt;&gt;7),-VLOOKUP($A2575,ETF_OP_Fee!$I$5:$J$14,2,1),0))^($A2575-$A2574)*(1+1*(B2575/B2574-1))</f>
        <v>3.3020366686011617</v>
      </c>
      <c r="G2575" s="9" t="str">
        <f>IFERROR(VLOOKUP(A2575,'BITO-IV'!$A$1:$J$10000,4,0),"")</f>
        <v/>
      </c>
      <c r="J2575" t="str">
        <f t="shared" si="65"/>
        <v/>
      </c>
      <c r="K2575" t="str">
        <f t="shared" si="64"/>
        <v/>
      </c>
      <c r="M2575" t="str">
        <f t="shared" si="66"/>
        <v/>
      </c>
      <c r="N2575">
        <f>VLOOKUP(A2575,Tbills!$B$4:$C$10000,2,1)</f>
        <v>0.29000175824176738</v>
      </c>
    </row>
    <row r="2576" spans="1:14">
      <c r="A2576" s="1">
        <v>43908</v>
      </c>
      <c r="B2576">
        <f>IFERROR(VLOOKUP($A2576,'BTC-Web'!$A$2:$H$10000,2,0),"")</f>
        <v>5227.1137699999999</v>
      </c>
      <c r="C2576">
        <f>VLOOKUP(A2576,H_SPBTFDUE!$B$2:$C$5828,2,0)</f>
        <v>34.24</v>
      </c>
      <c r="D2576" s="2">
        <f>D2575*(1-D$1+IF(AND(WEEKDAY($A2576)&lt;&gt;1,WEEKDAY($A2576)&lt;&gt;7),-VLOOKUP($A2576,ETF_OP_Fee!$G$5:$H$14,2,1),0))^($A2576-$A2575)*(1+2*(C2576/C2575-1))+IFERROR(VLOOKUP(A2576,BITXeom!$C$9:$D$100,2,0),0)</f>
        <v>3.4511449778298866</v>
      </c>
      <c r="F2576" s="2">
        <f>F2575*(1-F$1+IF(AND(WEEKDAY($A2576)&lt;&gt;1,WEEKDAY($A2576)&lt;&gt;7),-VLOOKUP($A2576,ETF_OP_Fee!$I$5:$J$14,2,1),0))^($A2576-$A2575)*(1+1*(B2576/B2575-1))</f>
        <v>3.4501554342952305</v>
      </c>
      <c r="G2576" s="9" t="str">
        <f>IFERROR(VLOOKUP(A2576,'BITO-IV'!$A$1:$J$10000,4,0),"")</f>
        <v/>
      </c>
      <c r="J2576" t="str">
        <f t="shared" si="65"/>
        <v/>
      </c>
      <c r="K2576" t="str">
        <f t="shared" si="64"/>
        <v/>
      </c>
      <c r="M2576" t="str">
        <f t="shared" si="66"/>
        <v/>
      </c>
      <c r="N2576">
        <f>VLOOKUP(A2576,Tbills!$B$4:$C$10000,2,1)</f>
        <v>0.29000175824176738</v>
      </c>
    </row>
    <row r="2577" spans="1:14">
      <c r="A2577" s="1">
        <v>43909</v>
      </c>
      <c r="B2577">
        <f>IFERROR(VLOOKUP($A2577,'BTC-Web'!$A$2:$H$10000,2,0),"")</f>
        <v>5245.4165039999998</v>
      </c>
      <c r="C2577">
        <f>VLOOKUP(A2577,H_SPBTFDUE!$B$2:$C$5828,2,0)</f>
        <v>40.130000000000003</v>
      </c>
      <c r="D2577" s="2">
        <f>D2576*(1-D$1+IF(AND(WEEKDAY($A2577)&lt;&gt;1,WEEKDAY($A2577)&lt;&gt;7),-VLOOKUP($A2577,ETF_OP_Fee!$G$5:$H$14,2,1),0))^($A2577-$A2576)*(1+2*(C2577/C2576-1))+IFERROR(VLOOKUP(A2577,BITXeom!$C$9:$D$100,2,0),0)</f>
        <v>4.6379311861881636</v>
      </c>
      <c r="F2577" s="2">
        <f>F2576*(1-F$1+IF(AND(WEEKDAY($A2577)&lt;&gt;1,WEEKDAY($A2577)&lt;&gt;7),-VLOOKUP($A2577,ETF_OP_Fee!$I$5:$J$14,2,1),0))^($A2577-$A2576)*(1+1*(B2577/B2576-1))</f>
        <v>3.4621460373411468</v>
      </c>
      <c r="G2577" s="9" t="str">
        <f>IFERROR(VLOOKUP(A2577,'BITO-IV'!$A$1:$J$10000,4,0),"")</f>
        <v/>
      </c>
      <c r="J2577" t="str">
        <f t="shared" si="65"/>
        <v/>
      </c>
      <c r="K2577" t="str">
        <f t="shared" si="64"/>
        <v/>
      </c>
      <c r="M2577" t="str">
        <f t="shared" si="66"/>
        <v/>
      </c>
      <c r="N2577">
        <f>VLOOKUP(A2577,Tbills!$B$4:$C$10000,2,1)</f>
        <v>0</v>
      </c>
    </row>
    <row r="2578" spans="1:14">
      <c r="A2578" s="1">
        <v>43910</v>
      </c>
      <c r="B2578">
        <f>IFERROR(VLOOKUP($A2578,'BTC-Web'!$A$2:$H$10000,2,0),"")</f>
        <v>6191.6538090000004</v>
      </c>
      <c r="C2578">
        <f>VLOOKUP(A2578,H_SPBTFDUE!$B$2:$C$5828,2,0)</f>
        <v>39.880000000000003</v>
      </c>
      <c r="D2578" s="2">
        <f>D2577*(1-D$1+IF(AND(WEEKDAY($A2578)&lt;&gt;1,WEEKDAY($A2578)&lt;&gt;7),-VLOOKUP($A2578,ETF_OP_Fee!$G$5:$H$14,2,1),0))^($A2578-$A2577)*(1+2*(C2578/C2577-1))+IFERROR(VLOOKUP(A2578,BITXeom!$C$9:$D$100,2,0),0)</f>
        <v>4.5795989990674792</v>
      </c>
      <c r="F2578" s="2">
        <f>F2577*(1-F$1+IF(AND(WEEKDAY($A2578)&lt;&gt;1,WEEKDAY($A2578)&lt;&gt;7),-VLOOKUP($A2578,ETF_OP_Fee!$I$5:$J$14,2,1),0))^($A2578-$A2577)*(1+1*(B2578/B2577-1))</f>
        <v>4.0865871659800774</v>
      </c>
      <c r="G2578" s="9" t="str">
        <f>IFERROR(VLOOKUP(A2578,'BITO-IV'!$A$1:$J$10000,4,0),"")</f>
        <v/>
      </c>
      <c r="J2578" t="str">
        <f t="shared" si="65"/>
        <v/>
      </c>
      <c r="K2578" t="str">
        <f t="shared" si="64"/>
        <v/>
      </c>
      <c r="M2578" t="str">
        <f t="shared" si="66"/>
        <v/>
      </c>
      <c r="N2578">
        <f>VLOOKUP(A2578,Tbills!$B$4:$C$10000,2,1)</f>
        <v>0</v>
      </c>
    </row>
    <row r="2579" spans="1:14">
      <c r="A2579" s="1">
        <v>43913</v>
      </c>
      <c r="B2579">
        <f>IFERROR(VLOOKUP($A2579,'BTC-Web'!$A$2:$H$10000,2,0),"")</f>
        <v>5831.3745120000003</v>
      </c>
      <c r="C2579">
        <f>VLOOKUP(A2579,H_SPBTFDUE!$B$2:$C$5828,2,0)</f>
        <v>40.409999999999997</v>
      </c>
      <c r="D2579" s="2">
        <f>D2578*(1-D$1+IF(AND(WEEKDAY($A2579)&lt;&gt;1,WEEKDAY($A2579)&lt;&gt;7),-VLOOKUP($A2579,ETF_OP_Fee!$G$5:$H$14,2,1),0))^($A2579-$A2578)*(1+2*(C2579/C2578-1))+IFERROR(VLOOKUP(A2579,BITXeom!$C$9:$D$100,2,0),0)</f>
        <v>4.6996428623287185</v>
      </c>
      <c r="F2579" s="2">
        <f>F2578*(1-F$1+IF(AND(WEEKDAY($A2579)&lt;&gt;1,WEEKDAY($A2579)&lt;&gt;7),-VLOOKUP($A2579,ETF_OP_Fee!$I$5:$J$14,2,1),0))^($A2579-$A2578)*(1+1*(B2579/B2578-1))</f>
        <v>3.8484967494649296</v>
      </c>
      <c r="G2579" s="9" t="str">
        <f>IFERROR(VLOOKUP(A2579,'BITO-IV'!$A$1:$J$10000,4,0),"")</f>
        <v/>
      </c>
      <c r="J2579" t="str">
        <f t="shared" si="65"/>
        <v/>
      </c>
      <c r="K2579" t="str">
        <f t="shared" si="64"/>
        <v/>
      </c>
      <c r="M2579" t="str">
        <f t="shared" si="66"/>
        <v/>
      </c>
      <c r="N2579">
        <f>VLOOKUP(A2579,Tbills!$B$4:$C$10000,2,1)</f>
        <v>0</v>
      </c>
    </row>
    <row r="2580" spans="1:14">
      <c r="A2580" s="1">
        <v>43914</v>
      </c>
      <c r="B2580">
        <f>IFERROR(VLOOKUP($A2580,'BTC-Web'!$A$2:$H$10000,2,0),"")</f>
        <v>6436.642578</v>
      </c>
      <c r="C2580">
        <f>VLOOKUP(A2580,H_SPBTFDUE!$B$2:$C$5828,2,0)</f>
        <v>43.18</v>
      </c>
      <c r="D2580" s="2">
        <f>D2579*(1-D$1+IF(AND(WEEKDAY($A2580)&lt;&gt;1,WEEKDAY($A2580)&lt;&gt;7),-VLOOKUP($A2580,ETF_OP_Fee!$G$5:$H$14,2,1),0))^($A2580-$A2579)*(1+2*(C2580/C2579-1))+IFERROR(VLOOKUP(A2580,BITXeom!$C$9:$D$100,2,0),0)</f>
        <v>5.3433024792193322</v>
      </c>
      <c r="F2580" s="2">
        <f>F2579*(1-F$1+IF(AND(WEEKDAY($A2580)&lt;&gt;1,WEEKDAY($A2580)&lt;&gt;7),-VLOOKUP($A2580,ETF_OP_Fee!$I$5:$J$14,2,1),0))^($A2580-$A2579)*(1+1*(B2580/B2579-1))</f>
        <v>4.2478412684537785</v>
      </c>
      <c r="G2580" s="9" t="str">
        <f>IFERROR(VLOOKUP(A2580,'BITO-IV'!$A$1:$J$10000,4,0),"")</f>
        <v/>
      </c>
      <c r="J2580" t="str">
        <f t="shared" si="65"/>
        <v/>
      </c>
      <c r="K2580" t="str">
        <f t="shared" si="64"/>
        <v/>
      </c>
      <c r="M2580" t="str">
        <f t="shared" si="66"/>
        <v/>
      </c>
      <c r="N2580">
        <f>VLOOKUP(A2580,Tbills!$B$4:$C$10000,2,1)</f>
        <v>0</v>
      </c>
    </row>
    <row r="2581" spans="1:14">
      <c r="A2581" s="1">
        <v>43915</v>
      </c>
      <c r="B2581">
        <f>IFERROR(VLOOKUP($A2581,'BTC-Web'!$A$2:$H$10000,2,0),"")</f>
        <v>6738.716797</v>
      </c>
      <c r="C2581">
        <f>VLOOKUP(A2581,H_SPBTFDUE!$B$2:$C$5828,2,0)</f>
        <v>42.64</v>
      </c>
      <c r="D2581" s="2">
        <f>D2580*(1-D$1+IF(AND(WEEKDAY($A2581)&lt;&gt;1,WEEKDAY($A2581)&lt;&gt;7),-VLOOKUP($A2581,ETF_OP_Fee!$G$5:$H$14,2,1),0))^($A2581-$A2580)*(1+2*(C2581/C2580-1))+IFERROR(VLOOKUP(A2581,BITXeom!$C$9:$D$100,2,0),0)</f>
        <v>5.209037167760858</v>
      </c>
      <c r="F2581" s="2">
        <f>F2580*(1-F$1+IF(AND(WEEKDAY($A2581)&lt;&gt;1,WEEKDAY($A2581)&lt;&gt;7),-VLOOKUP($A2581,ETF_OP_Fee!$I$5:$J$14,2,1),0))^($A2581-$A2580)*(1+1*(B2581/B2580-1))</f>
        <v>4.447078414813098</v>
      </c>
      <c r="G2581" s="9" t="str">
        <f>IFERROR(VLOOKUP(A2581,'BITO-IV'!$A$1:$J$10000,4,0),"")</f>
        <v/>
      </c>
      <c r="J2581" t="str">
        <f t="shared" si="65"/>
        <v/>
      </c>
      <c r="K2581" t="str">
        <f t="shared" si="64"/>
        <v/>
      </c>
      <c r="M2581" t="str">
        <f t="shared" si="66"/>
        <v/>
      </c>
      <c r="N2581">
        <f>VLOOKUP(A2581,Tbills!$B$4:$C$10000,2,1)</f>
        <v>0</v>
      </c>
    </row>
    <row r="2582" spans="1:14">
      <c r="A2582" s="1">
        <v>43916</v>
      </c>
      <c r="B2582">
        <f>IFERROR(VLOOKUP($A2582,'BTC-Web'!$A$2:$H$10000,2,0),"")</f>
        <v>6675.1708980000003</v>
      </c>
      <c r="C2582">
        <f>VLOOKUP(A2582,H_SPBTFDUE!$B$2:$C$5828,2,0)</f>
        <v>42.86</v>
      </c>
      <c r="D2582" s="2">
        <f>D2581*(1-D$1+IF(AND(WEEKDAY($A2582)&lt;&gt;1,WEEKDAY($A2582)&lt;&gt;7),-VLOOKUP($A2582,ETF_OP_Fee!$G$5:$H$14,2,1),0))^($A2582-$A2581)*(1+2*(C2582/C2581-1))+IFERROR(VLOOKUP(A2582,BITXeom!$C$9:$D$100,2,0),0)</f>
        <v>5.2621617493275092</v>
      </c>
      <c r="F2582" s="2">
        <f>F2581*(1-F$1+IF(AND(WEEKDAY($A2582)&lt;&gt;1,WEEKDAY($A2582)&lt;&gt;7),-VLOOKUP($A2582,ETF_OP_Fee!$I$5:$J$14,2,1),0))^($A2582-$A2581)*(1+1*(B2582/B2581-1))</f>
        <v>4.4050279432120876</v>
      </c>
      <c r="G2582" s="9" t="str">
        <f>IFERROR(VLOOKUP(A2582,'BITO-IV'!$A$1:$J$10000,4,0),"")</f>
        <v/>
      </c>
      <c r="J2582" t="str">
        <f t="shared" si="65"/>
        <v/>
      </c>
      <c r="K2582" t="str">
        <f t="shared" si="64"/>
        <v/>
      </c>
      <c r="M2582" t="str">
        <f t="shared" si="66"/>
        <v/>
      </c>
      <c r="N2582">
        <f>VLOOKUP(A2582,Tbills!$B$4:$C$10000,2,1)</f>
        <v>8.4999560439544194E-2</v>
      </c>
    </row>
    <row r="2583" spans="1:14">
      <c r="A2583" s="1">
        <v>43917</v>
      </c>
      <c r="B2583">
        <f>IFERROR(VLOOKUP($A2583,'BTC-Web'!$A$2:$H$10000,2,0),"")</f>
        <v>6719.3891599999997</v>
      </c>
      <c r="C2583">
        <f>VLOOKUP(A2583,H_SPBTFDUE!$B$2:$C$5828,2,0)</f>
        <v>42.77</v>
      </c>
      <c r="D2583" s="2">
        <f>D2582*(1-D$1+IF(AND(WEEKDAY($A2583)&lt;&gt;1,WEEKDAY($A2583)&lt;&gt;7),-VLOOKUP($A2583,ETF_OP_Fee!$G$5:$H$14,2,1),0))^($A2583-$A2582)*(1+2*(C2583/C2582-1))+IFERROR(VLOOKUP(A2583,BITXeom!$C$9:$D$100,2,0),0)</f>
        <v>5.2394376427306018</v>
      </c>
      <c r="F2583" s="2">
        <f>F2582*(1-F$1+IF(AND(WEEKDAY($A2583)&lt;&gt;1,WEEKDAY($A2583)&lt;&gt;7),-VLOOKUP($A2583,ETF_OP_Fee!$I$5:$J$14,2,1),0))^($A2583-$A2582)*(1+1*(B2583/B2582-1))</f>
        <v>4.4340927110237915</v>
      </c>
      <c r="G2583" s="9" t="str">
        <f>IFERROR(VLOOKUP(A2583,'BITO-IV'!$A$1:$J$10000,4,0),"")</f>
        <v/>
      </c>
      <c r="J2583" t="str">
        <f t="shared" si="65"/>
        <v/>
      </c>
      <c r="K2583" t="str">
        <f t="shared" si="64"/>
        <v/>
      </c>
      <c r="M2583" t="str">
        <f t="shared" si="66"/>
        <v/>
      </c>
      <c r="N2583">
        <f>VLOOKUP(A2583,Tbills!$B$4:$C$10000,2,1)</f>
        <v>8.4999560439544194E-2</v>
      </c>
    </row>
    <row r="2584" spans="1:14">
      <c r="A2584" s="1">
        <v>43920</v>
      </c>
      <c r="B2584">
        <f>IFERROR(VLOOKUP($A2584,'BTC-Web'!$A$2:$H$10000,2,0),"")</f>
        <v>5925.5385740000002</v>
      </c>
      <c r="C2584">
        <f>VLOOKUP(A2584,H_SPBTFDUE!$B$2:$C$5828,2,0)</f>
        <v>40.840000000000003</v>
      </c>
      <c r="D2584" s="2">
        <f>D2583*(1-D$1+IF(AND(WEEKDAY($A2584)&lt;&gt;1,WEEKDAY($A2584)&lt;&gt;7),-VLOOKUP($A2584,ETF_OP_Fee!$G$5:$H$14,2,1),0))^($A2584-$A2583)*(1+2*(C2584/C2583-1))+IFERROR(VLOOKUP(A2584,BITXeom!$C$9:$D$100,2,0),0)</f>
        <v>4.7648734651145048</v>
      </c>
      <c r="F2584" s="2">
        <f>F2583*(1-F$1+IF(AND(WEEKDAY($A2584)&lt;&gt;1,WEEKDAY($A2584)&lt;&gt;7),-VLOOKUP($A2584,ETF_OP_Fee!$I$5:$J$14,2,1),0))^($A2584-$A2583)*(1+1*(B2584/B2583-1))</f>
        <v>3.9099292012883176</v>
      </c>
      <c r="G2584" s="9" t="str">
        <f>IFERROR(VLOOKUP(A2584,'BITO-IV'!$A$1:$J$10000,4,0),"")</f>
        <v/>
      </c>
      <c r="J2584" t="str">
        <f t="shared" si="65"/>
        <v/>
      </c>
      <c r="K2584" t="str">
        <f t="shared" si="64"/>
        <v/>
      </c>
      <c r="M2584" t="str">
        <f t="shared" si="66"/>
        <v/>
      </c>
      <c r="N2584">
        <f>VLOOKUP(A2584,Tbills!$B$4:$C$10000,2,1)</f>
        <v>8.4999560439544194E-2</v>
      </c>
    </row>
    <row r="2585" spans="1:14">
      <c r="A2585" s="1">
        <v>43921</v>
      </c>
      <c r="B2585">
        <f>IFERROR(VLOOKUP($A2585,'BTC-Web'!$A$2:$H$10000,2,0),"")</f>
        <v>6430.6064450000003</v>
      </c>
      <c r="C2585">
        <f>VLOOKUP(A2585,H_SPBTFDUE!$B$2:$C$5828,2,0)</f>
        <v>41.45</v>
      </c>
      <c r="D2585" s="2">
        <f>D2584*(1-D$1+IF(AND(WEEKDAY($A2585)&lt;&gt;1,WEEKDAY($A2585)&lt;&gt;7),-VLOOKUP($A2585,ETF_OP_Fee!$G$5:$H$14,2,1),0))^($A2585-$A2584)*(1+2*(C2585/C2584-1))+IFERROR(VLOOKUP(A2585,BITXeom!$C$9:$D$100,2,0),0)</f>
        <v>4.9066281438390273</v>
      </c>
      <c r="F2585" s="2">
        <f>F2584*(1-F$1+IF(AND(WEEKDAY($A2585)&lt;&gt;1,WEEKDAY($A2585)&lt;&gt;7),-VLOOKUP($A2585,ETF_OP_Fee!$I$5:$J$14,2,1),0))^($A2585-$A2584)*(1+1*(B2585/B2584-1))</f>
        <v>4.2430846065451959</v>
      </c>
      <c r="G2585" s="9" t="str">
        <f>IFERROR(VLOOKUP(A2585,'BITO-IV'!$A$1:$J$10000,4,0),"")</f>
        <v/>
      </c>
      <c r="J2585" t="str">
        <f t="shared" si="65"/>
        <v/>
      </c>
      <c r="K2585" t="str">
        <f t="shared" si="64"/>
        <v/>
      </c>
      <c r="M2585" t="str">
        <f t="shared" si="66"/>
        <v/>
      </c>
      <c r="N2585">
        <f>VLOOKUP(A2585,Tbills!$B$4:$C$10000,2,1)</f>
        <v>8.4999560439544194E-2</v>
      </c>
    </row>
    <row r="2586" spans="1:14">
      <c r="A2586" s="1">
        <v>43922</v>
      </c>
      <c r="B2586">
        <f>IFERROR(VLOOKUP($A2586,'BTC-Web'!$A$2:$H$10000,2,0),"")</f>
        <v>6437.3193359999996</v>
      </c>
      <c r="C2586">
        <f>VLOOKUP(A2586,H_SPBTFDUE!$B$2:$C$5828,2,0)</f>
        <v>39.74</v>
      </c>
      <c r="D2586" s="2">
        <f>D2585*(1-D$1+IF(AND(WEEKDAY($A2586)&lt;&gt;1,WEEKDAY($A2586)&lt;&gt;7),-VLOOKUP($A2586,ETF_OP_Fee!$G$5:$H$14,2,1),0))^($A2586-$A2585)*(1+2*(C2586/C2585-1))+IFERROR(VLOOKUP(A2586,BITXeom!$C$9:$D$100,2,0),0)</f>
        <v>4.5012504171555667</v>
      </c>
      <c r="F2586" s="2">
        <f>F2585*(1-F$1+IF(AND(WEEKDAY($A2586)&lt;&gt;1,WEEKDAY($A2586)&lt;&gt;7),-VLOOKUP($A2586,ETF_OP_Fee!$I$5:$J$14,2,1),0))^($A2586-$A2585)*(1+1*(B2586/B2585-1))</f>
        <v>4.2474033982514943</v>
      </c>
      <c r="G2586" s="9" t="str">
        <f>IFERROR(VLOOKUP(A2586,'BITO-IV'!$A$1:$J$10000,4,0),"")</f>
        <v/>
      </c>
      <c r="J2586" t="str">
        <f t="shared" si="65"/>
        <v/>
      </c>
      <c r="K2586" t="str">
        <f t="shared" si="64"/>
        <v/>
      </c>
      <c r="M2586" t="str">
        <f t="shared" si="66"/>
        <v/>
      </c>
      <c r="N2586">
        <f>VLOOKUP(A2586,Tbills!$B$4:$C$10000,2,1)</f>
        <v>8.4999560439544194E-2</v>
      </c>
    </row>
    <row r="2587" spans="1:14">
      <c r="A2587" s="1">
        <v>43923</v>
      </c>
      <c r="B2587">
        <f>IFERROR(VLOOKUP($A2587,'BTC-Web'!$A$2:$H$10000,2,0),"")</f>
        <v>6606.7763670000004</v>
      </c>
      <c r="C2587">
        <f>VLOOKUP(A2587,H_SPBTFDUE!$B$2:$C$5828,2,0)</f>
        <v>43.97</v>
      </c>
      <c r="D2587" s="2">
        <f>D2586*(1-D$1+IF(AND(WEEKDAY($A2587)&lt;&gt;1,WEEKDAY($A2587)&lt;&gt;7),-VLOOKUP($A2587,ETF_OP_Fee!$G$5:$H$14,2,1),0))^($A2587-$A2586)*(1+2*(C2587/C2586-1))+IFERROR(VLOOKUP(A2587,BITXeom!$C$9:$D$100,2,0),0)</f>
        <v>5.4588428082031983</v>
      </c>
      <c r="F2587" s="2">
        <f>F2586*(1-F$1+IF(AND(WEEKDAY($A2587)&lt;&gt;1,WEEKDAY($A2587)&lt;&gt;7),-VLOOKUP($A2587,ETF_OP_Fee!$I$5:$J$14,2,1),0))^($A2587-$A2586)*(1+1*(B2587/B2586-1))</f>
        <v>4.3590992704353662</v>
      </c>
      <c r="G2587" s="9" t="str">
        <f>IFERROR(VLOOKUP(A2587,'BITO-IV'!$A$1:$J$10000,4,0),"")</f>
        <v/>
      </c>
      <c r="J2587" t="str">
        <f t="shared" si="65"/>
        <v/>
      </c>
      <c r="K2587" t="str">
        <f t="shared" si="64"/>
        <v/>
      </c>
      <c r="M2587" t="str">
        <f t="shared" si="66"/>
        <v/>
      </c>
      <c r="N2587">
        <f>VLOOKUP(A2587,Tbills!$B$4:$C$10000,2,1)</f>
        <v>0.12499912087914059</v>
      </c>
    </row>
    <row r="2588" spans="1:14">
      <c r="A2588" s="1">
        <v>43924</v>
      </c>
      <c r="B2588">
        <f>IFERROR(VLOOKUP($A2588,'BTC-Web'!$A$2:$H$10000,2,0),"")</f>
        <v>6797.3964839999999</v>
      </c>
      <c r="C2588">
        <f>VLOOKUP(A2588,H_SPBTFDUE!$B$2:$C$5828,2,0)</f>
        <v>43.57</v>
      </c>
      <c r="D2588" s="2">
        <f>D2587*(1-D$1+IF(AND(WEEKDAY($A2588)&lt;&gt;1,WEEKDAY($A2588)&lt;&gt;7),-VLOOKUP($A2588,ETF_OP_Fee!$G$5:$H$14,2,1),0))^($A2588-$A2587)*(1+2*(C2588/C2587-1))+IFERROR(VLOOKUP(A2588,BITXeom!$C$9:$D$100,2,0),0)</f>
        <v>5.3588846652844193</v>
      </c>
      <c r="F2588" s="2">
        <f>F2587*(1-F$1+IF(AND(WEEKDAY($A2588)&lt;&gt;1,WEEKDAY($A2588)&lt;&gt;7),-VLOOKUP($A2588,ETF_OP_Fee!$I$5:$J$14,2,1),0))^($A2588-$A2587)*(1+1*(B2588/B2587-1))</f>
        <v>4.4847522002997557</v>
      </c>
      <c r="G2588" s="9" t="str">
        <f>IFERROR(VLOOKUP(A2588,'BITO-IV'!$A$1:$J$10000,4,0),"")</f>
        <v/>
      </c>
      <c r="J2588" t="str">
        <f t="shared" si="65"/>
        <v/>
      </c>
      <c r="K2588" t="str">
        <f t="shared" si="64"/>
        <v/>
      </c>
      <c r="M2588" t="str">
        <f t="shared" si="66"/>
        <v/>
      </c>
      <c r="N2588">
        <f>VLOOKUP(A2588,Tbills!$B$4:$C$10000,2,1)</f>
        <v>0.12499912087914059</v>
      </c>
    </row>
    <row r="2589" spans="1:14">
      <c r="A2589" s="1">
        <v>43927</v>
      </c>
      <c r="B2589">
        <f>IFERROR(VLOOKUP($A2589,'BTC-Web'!$A$2:$H$10000,2,0),"")</f>
        <v>6788.0498049999997</v>
      </c>
      <c r="C2589">
        <f>VLOOKUP(A2589,H_SPBTFDUE!$B$2:$C$5828,2,0)</f>
        <v>47</v>
      </c>
      <c r="D2589" s="2">
        <f>D2588*(1-D$1+IF(AND(WEEKDAY($A2589)&lt;&gt;1,WEEKDAY($A2589)&lt;&gt;7),-VLOOKUP($A2589,ETF_OP_Fee!$G$5:$H$14,2,1),0))^($A2589-$A2588)*(1+2*(C2589/C2588-1))+IFERROR(VLOOKUP(A2589,BITXeom!$C$9:$D$100,2,0),0)</f>
        <v>6.2004117987644838</v>
      </c>
      <c r="F2589" s="2">
        <f>F2588*(1-F$1+IF(AND(WEEKDAY($A2589)&lt;&gt;1,WEEKDAY($A2589)&lt;&gt;7),-VLOOKUP($A2589,ETF_OP_Fee!$I$5:$J$14,2,1),0))^($A2589-$A2588)*(1+1*(B2589/B2588-1))</f>
        <v>4.4782358065819095</v>
      </c>
      <c r="G2589" s="9" t="str">
        <f>IFERROR(VLOOKUP(A2589,'BITO-IV'!$A$1:$J$10000,4,0),"")</f>
        <v/>
      </c>
      <c r="J2589" t="str">
        <f t="shared" si="65"/>
        <v/>
      </c>
      <c r="K2589" t="str">
        <f t="shared" si="64"/>
        <v/>
      </c>
      <c r="M2589" t="str">
        <f t="shared" si="66"/>
        <v/>
      </c>
      <c r="N2589">
        <f>VLOOKUP(A2589,Tbills!$B$4:$C$10000,2,1)</f>
        <v>0.12499912087914059</v>
      </c>
    </row>
    <row r="2590" spans="1:14">
      <c r="A2590" s="1">
        <v>43928</v>
      </c>
      <c r="B2590">
        <f>IFERROR(VLOOKUP($A2590,'BTC-Web'!$A$2:$H$10000,2,0),"")</f>
        <v>7273.6440430000002</v>
      </c>
      <c r="C2590">
        <f>VLOOKUP(A2590,H_SPBTFDUE!$B$2:$C$5828,2,0)</f>
        <v>47.04</v>
      </c>
      <c r="D2590" s="2">
        <f>D2589*(1-D$1+IF(AND(WEEKDAY($A2590)&lt;&gt;1,WEEKDAY($A2590)&lt;&gt;7),-VLOOKUP($A2590,ETF_OP_Fee!$G$5:$H$14,2,1),0))^($A2590-$A2589)*(1+2*(C2590/C2589-1))+IFERROR(VLOOKUP(A2590,BITXeom!$C$9:$D$100,2,0),0)</f>
        <v>6.2102254802082779</v>
      </c>
      <c r="F2590" s="2">
        <f>F2589*(1-F$1+IF(AND(WEEKDAY($A2590)&lt;&gt;1,WEEKDAY($A2590)&lt;&gt;7),-VLOOKUP($A2590,ETF_OP_Fee!$I$5:$J$14,2,1),0))^($A2590-$A2589)*(1+1*(B2590/B2589-1))</f>
        <v>4.7984688298640368</v>
      </c>
      <c r="G2590" s="9" t="str">
        <f>IFERROR(VLOOKUP(A2590,'BITO-IV'!$A$1:$J$10000,4,0),"")</f>
        <v/>
      </c>
      <c r="J2590" t="str">
        <f t="shared" si="65"/>
        <v/>
      </c>
      <c r="K2590" t="str">
        <f t="shared" si="64"/>
        <v/>
      </c>
      <c r="M2590" t="str">
        <f t="shared" si="66"/>
        <v/>
      </c>
      <c r="N2590">
        <f>VLOOKUP(A2590,Tbills!$B$4:$C$10000,2,1)</f>
        <v>0.12499912087914059</v>
      </c>
    </row>
    <row r="2591" spans="1:14">
      <c r="A2591" s="1">
        <v>43929</v>
      </c>
      <c r="B2591">
        <f>IFERROR(VLOOKUP($A2591,'BTC-Web'!$A$2:$H$10000,2,0),"")</f>
        <v>7179.283203</v>
      </c>
      <c r="C2591">
        <f>VLOOKUP(A2591,H_SPBTFDUE!$B$2:$C$5828,2,0)</f>
        <v>47.01</v>
      </c>
      <c r="D2591" s="2">
        <f>D2590*(1-D$1+IF(AND(WEEKDAY($A2591)&lt;&gt;1,WEEKDAY($A2591)&lt;&gt;7),-VLOOKUP($A2591,ETF_OP_Fee!$G$5:$H$14,2,1),0))^($A2591-$A2590)*(1+2*(C2591/C2590-1))+IFERROR(VLOOKUP(A2591,BITXeom!$C$9:$D$100,2,0),0)</f>
        <v>6.2015650955100501</v>
      </c>
      <c r="F2591" s="2">
        <f>F2590*(1-F$1+IF(AND(WEEKDAY($A2591)&lt;&gt;1,WEEKDAY($A2591)&lt;&gt;7),-VLOOKUP($A2591,ETF_OP_Fee!$I$5:$J$14,2,1),0))^($A2591-$A2590)*(1+1*(B2591/B2590-1))</f>
        <v>4.7360951174064443</v>
      </c>
      <c r="G2591" s="9" t="str">
        <f>IFERROR(VLOOKUP(A2591,'BITO-IV'!$A$1:$J$10000,4,0),"")</f>
        <v/>
      </c>
      <c r="J2591" t="str">
        <f t="shared" si="65"/>
        <v/>
      </c>
      <c r="K2591" t="str">
        <f t="shared" si="64"/>
        <v/>
      </c>
      <c r="M2591" t="str">
        <f t="shared" si="66"/>
        <v/>
      </c>
      <c r="N2591">
        <f>VLOOKUP(A2591,Tbills!$B$4:$C$10000,2,1)</f>
        <v>0.12499912087914059</v>
      </c>
    </row>
    <row r="2592" spans="1:14">
      <c r="A2592" s="1">
        <v>43930</v>
      </c>
      <c r="B2592">
        <f>IFERROR(VLOOKUP($A2592,'BTC-Web'!$A$2:$H$10000,2,0),"")</f>
        <v>7337.9663090000004</v>
      </c>
      <c r="C2592">
        <f>VLOOKUP(A2592,H_SPBTFDUE!$B$2:$C$5828,2,0)</f>
        <v>46.74</v>
      </c>
      <c r="D2592" s="2">
        <f>D2591*(1-D$1+IF(AND(WEEKDAY($A2592)&lt;&gt;1,WEEKDAY($A2592)&lt;&gt;7),-VLOOKUP($A2592,ETF_OP_Fee!$G$5:$H$14,2,1),0))^($A2592-$A2591)*(1+2*(C2592/C2591-1))+IFERROR(VLOOKUP(A2592,BITXeom!$C$9:$D$100,2,0),0)</f>
        <v>6.1295976270274197</v>
      </c>
      <c r="F2592" s="2">
        <f>F2591*(1-F$1+IF(AND(WEEKDAY($A2592)&lt;&gt;1,WEEKDAY($A2592)&lt;&gt;7),-VLOOKUP($A2592,ETF_OP_Fee!$I$5:$J$14,2,1),0))^($A2592-$A2591)*(1+1*(B2592/B2591-1))</f>
        <v>4.8406506453337785</v>
      </c>
      <c r="G2592" s="9" t="str">
        <f>IFERROR(VLOOKUP(A2592,'BITO-IV'!$A$1:$J$10000,4,0),"")</f>
        <v/>
      </c>
      <c r="J2592" t="str">
        <f t="shared" si="65"/>
        <v/>
      </c>
      <c r="K2592" t="str">
        <f t="shared" si="64"/>
        <v/>
      </c>
      <c r="M2592" t="str">
        <f t="shared" si="66"/>
        <v/>
      </c>
      <c r="N2592">
        <f>VLOOKUP(A2592,Tbills!$B$4:$C$10000,2,1)</f>
        <v>0.28000087912089583</v>
      </c>
    </row>
    <row r="2593" spans="1:14">
      <c r="A2593" s="1">
        <v>43934</v>
      </c>
      <c r="B2593">
        <f>IFERROR(VLOOKUP($A2593,'BTC-Web'!$A$2:$H$10000,2,0),"")</f>
        <v>6965.6166990000002</v>
      </c>
      <c r="C2593">
        <f>VLOOKUP(A2593,H_SPBTFDUE!$B$2:$C$5828,2,0)</f>
        <v>43.49</v>
      </c>
      <c r="D2593" s="2">
        <f>D2592*(1-D$1+IF(AND(WEEKDAY($A2593)&lt;&gt;1,WEEKDAY($A2593)&lt;&gt;7),-VLOOKUP($A2593,ETF_OP_Fee!$G$5:$H$14,2,1),0))^($A2593-$A2592)*(1+2*(C2593/C2592-1))+IFERROR(VLOOKUP(A2593,BITXeom!$C$9:$D$100,2,0),0)</f>
        <v>5.2746565264541028</v>
      </c>
      <c r="F2593" s="2">
        <f>F2592*(1-F$1+IF(AND(WEEKDAY($A2593)&lt;&gt;1,WEEKDAY($A2593)&lt;&gt;7),-VLOOKUP($A2593,ETF_OP_Fee!$I$5:$J$14,2,1),0))^($A2593-$A2592)*(1+1*(B2593/B2592-1))</f>
        <v>4.5945436797055024</v>
      </c>
      <c r="G2593" s="9" t="str">
        <f>IFERROR(VLOOKUP(A2593,'BITO-IV'!$A$1:$J$10000,4,0),"")</f>
        <v/>
      </c>
      <c r="J2593" t="str">
        <f t="shared" si="65"/>
        <v/>
      </c>
      <c r="K2593" t="str">
        <f t="shared" si="64"/>
        <v/>
      </c>
      <c r="M2593" t="str">
        <f t="shared" si="66"/>
        <v/>
      </c>
      <c r="N2593">
        <f>VLOOKUP(A2593,Tbills!$B$4:$C$10000,2,1)</f>
        <v>0.28000087912089583</v>
      </c>
    </row>
    <row r="2594" spans="1:14">
      <c r="A2594" s="1">
        <v>43935</v>
      </c>
      <c r="B2594">
        <f>IFERROR(VLOOKUP($A2594,'BTC-Web'!$A$2:$H$10000,2,0),"")</f>
        <v>6843.2817379999997</v>
      </c>
      <c r="C2594">
        <f>VLOOKUP(A2594,H_SPBTFDUE!$B$2:$C$5828,2,0)</f>
        <v>44.4</v>
      </c>
      <c r="D2594" s="2">
        <f>D2593*(1-D$1+IF(AND(WEEKDAY($A2594)&lt;&gt;1,WEEKDAY($A2594)&lt;&gt;7),-VLOOKUP($A2594,ETF_OP_Fee!$G$5:$H$14,2,1),0))^($A2594-$A2593)*(1+2*(C2594/C2593-1))+IFERROR(VLOOKUP(A2594,BITXeom!$C$9:$D$100,2,0),0)</f>
        <v>5.4947391189965327</v>
      </c>
      <c r="F2594" s="2">
        <f>F2593*(1-F$1+IF(AND(WEEKDAY($A2594)&lt;&gt;1,WEEKDAY($A2594)&lt;&gt;7),-VLOOKUP($A2594,ETF_OP_Fee!$I$5:$J$14,2,1),0))^($A2594-$A2593)*(1+1*(B2594/B2593-1))</f>
        <v>4.5137336533589938</v>
      </c>
      <c r="G2594" s="9" t="str">
        <f>IFERROR(VLOOKUP(A2594,'BITO-IV'!$A$1:$J$10000,4,0),"")</f>
        <v/>
      </c>
      <c r="J2594" t="str">
        <f t="shared" si="65"/>
        <v/>
      </c>
      <c r="K2594" t="str">
        <f t="shared" si="64"/>
        <v/>
      </c>
      <c r="M2594" t="str">
        <f t="shared" si="66"/>
        <v/>
      </c>
      <c r="N2594">
        <f>VLOOKUP(A2594,Tbills!$B$4:$C$10000,2,1)</f>
        <v>0.28000087912089583</v>
      </c>
    </row>
    <row r="2595" spans="1:14">
      <c r="A2595" s="1">
        <v>43936</v>
      </c>
      <c r="B2595">
        <f>IFERROR(VLOOKUP($A2595,'BTC-Web'!$A$2:$H$10000,2,0),"")</f>
        <v>6845.5615230000003</v>
      </c>
      <c r="C2595">
        <f>VLOOKUP(A2595,H_SPBTFDUE!$B$2:$C$5828,2,0)</f>
        <v>43.06</v>
      </c>
      <c r="D2595" s="2">
        <f>D2594*(1-D$1+IF(AND(WEEKDAY($A2595)&lt;&gt;1,WEEKDAY($A2595)&lt;&gt;7),-VLOOKUP($A2595,ETF_OP_Fee!$G$5:$H$14,2,1),0))^($A2595-$A2594)*(1+2*(C2595/C2594-1))+IFERROR(VLOOKUP(A2595,BITXeom!$C$9:$D$100,2,0),0)</f>
        <v>5.162459360348481</v>
      </c>
      <c r="F2595" s="2">
        <f>F2594*(1-F$1+IF(AND(WEEKDAY($A2595)&lt;&gt;1,WEEKDAY($A2595)&lt;&gt;7),-VLOOKUP($A2595,ETF_OP_Fee!$I$5:$J$14,2,1),0))^($A2595-$A2594)*(1+1*(B2595/B2594-1))</f>
        <v>4.5151198480261208</v>
      </c>
      <c r="G2595" s="9" t="str">
        <f>IFERROR(VLOOKUP(A2595,'BITO-IV'!$A$1:$J$10000,4,0),"")</f>
        <v/>
      </c>
      <c r="J2595" t="str">
        <f t="shared" si="65"/>
        <v/>
      </c>
      <c r="K2595" t="str">
        <f t="shared" si="64"/>
        <v/>
      </c>
      <c r="M2595" t="str">
        <f t="shared" si="66"/>
        <v/>
      </c>
      <c r="N2595">
        <f>VLOOKUP(A2595,Tbills!$B$4:$C$10000,2,1)</f>
        <v>0.28000087912089583</v>
      </c>
    </row>
    <row r="2596" spans="1:14">
      <c r="A2596" s="1">
        <v>43937</v>
      </c>
      <c r="B2596">
        <f>IFERROR(VLOOKUP($A2596,'BTC-Web'!$A$2:$H$10000,2,0),"")</f>
        <v>6640.4541019999997</v>
      </c>
      <c r="C2596">
        <f>VLOOKUP(A2596,H_SPBTFDUE!$B$2:$C$5828,2,0)</f>
        <v>45.41</v>
      </c>
      <c r="D2596" s="2">
        <f>D2595*(1-D$1+IF(AND(WEEKDAY($A2596)&lt;&gt;1,WEEKDAY($A2596)&lt;&gt;7),-VLOOKUP($A2596,ETF_OP_Fee!$G$5:$H$14,2,1),0))^($A2596-$A2595)*(1+2*(C2596/C2595-1))+IFERROR(VLOOKUP(A2596,BITXeom!$C$9:$D$100,2,0),0)</f>
        <v>5.7252595126437251</v>
      </c>
      <c r="F2596" s="2">
        <f>F2595*(1-F$1+IF(AND(WEEKDAY($A2596)&lt;&gt;1,WEEKDAY($A2596)&lt;&gt;7),-VLOOKUP($A2596,ETF_OP_Fee!$I$5:$J$14,2,1),0))^($A2596-$A2595)*(1+1*(B2596/B2595-1))</f>
        <v>4.3797233652896317</v>
      </c>
      <c r="G2596" s="9" t="str">
        <f>IFERROR(VLOOKUP(A2596,'BITO-IV'!$A$1:$J$10000,4,0),"")</f>
        <v/>
      </c>
      <c r="J2596" t="str">
        <f t="shared" si="65"/>
        <v/>
      </c>
      <c r="K2596" t="str">
        <f t="shared" si="64"/>
        <v/>
      </c>
      <c r="M2596" t="str">
        <f t="shared" si="66"/>
        <v/>
      </c>
      <c r="N2596">
        <f>VLOOKUP(A2596,Tbills!$B$4:$C$10000,2,1)</f>
        <v>0.12499912087914059</v>
      </c>
    </row>
    <row r="2597" spans="1:14">
      <c r="A2597" s="1">
        <v>43938</v>
      </c>
      <c r="B2597">
        <f>IFERROR(VLOOKUP($A2597,'BTC-Web'!$A$2:$H$10000,2,0),"")</f>
        <v>7116.5527339999999</v>
      </c>
      <c r="C2597">
        <f>VLOOKUP(A2597,H_SPBTFDUE!$B$2:$C$5828,2,0)</f>
        <v>45.33</v>
      </c>
      <c r="D2597" s="2">
        <f>D2596*(1-D$1+IF(AND(WEEKDAY($A2597)&lt;&gt;1,WEEKDAY($A2597)&lt;&gt;7),-VLOOKUP($A2597,ETF_OP_Fee!$G$5:$H$14,2,1),0))^($A2597-$A2596)*(1+2*(C2597/C2596-1))+IFERROR(VLOOKUP(A2597,BITXeom!$C$9:$D$100,2,0),0)</f>
        <v>5.7044069086230325</v>
      </c>
      <c r="F2597" s="2">
        <f>F2596*(1-F$1+IF(AND(WEEKDAY($A2597)&lt;&gt;1,WEEKDAY($A2597)&lt;&gt;7),-VLOOKUP($A2597,ETF_OP_Fee!$I$5:$J$14,2,1),0))^($A2597-$A2596)*(1+1*(B2597/B2596-1))</f>
        <v>4.693612902806823</v>
      </c>
      <c r="G2597" s="9" t="str">
        <f>IFERROR(VLOOKUP(A2597,'BITO-IV'!$A$1:$J$10000,4,0),"")</f>
        <v/>
      </c>
      <c r="J2597" t="str">
        <f t="shared" si="65"/>
        <v/>
      </c>
      <c r="K2597" t="str">
        <f t="shared" si="64"/>
        <v/>
      </c>
      <c r="M2597" t="str">
        <f t="shared" si="66"/>
        <v/>
      </c>
      <c r="N2597">
        <f>VLOOKUP(A2597,Tbills!$B$4:$C$10000,2,1)</f>
        <v>0.12499912087914059</v>
      </c>
    </row>
    <row r="2598" spans="1:14">
      <c r="A2598" s="1">
        <v>43941</v>
      </c>
      <c r="B2598">
        <f>IFERROR(VLOOKUP($A2598,'BTC-Web'!$A$2:$H$10000,2,0),"")</f>
        <v>7186.8735349999997</v>
      </c>
      <c r="C2598">
        <f>VLOOKUP(A2598,H_SPBTFDUE!$B$2:$C$5828,2,0)</f>
        <v>43.43</v>
      </c>
      <c r="D2598" s="2">
        <f>D2597*(1-D$1+IF(AND(WEEKDAY($A2598)&lt;&gt;1,WEEKDAY($A2598)&lt;&gt;7),-VLOOKUP($A2598,ETF_OP_Fee!$G$5:$H$14,2,1),0))^($A2598-$A2597)*(1+2*(C2598/C2597-1))+IFERROR(VLOOKUP(A2598,BITXeom!$C$9:$D$100,2,0),0)</f>
        <v>5.224339900934007</v>
      </c>
      <c r="F2598" s="2">
        <f>F2597*(1-F$1+IF(AND(WEEKDAY($A2598)&lt;&gt;1,WEEKDAY($A2598)&lt;&gt;7),-VLOOKUP($A2598,ETF_OP_Fee!$I$5:$J$14,2,1),0))^($A2598-$A2597)*(1+1*(B2598/B2597-1))</f>
        <v>4.7396218062451521</v>
      </c>
      <c r="G2598" s="9" t="str">
        <f>IFERROR(VLOOKUP(A2598,'BITO-IV'!$A$1:$J$10000,4,0),"")</f>
        <v/>
      </c>
      <c r="J2598" t="str">
        <f t="shared" si="65"/>
        <v/>
      </c>
      <c r="K2598" t="str">
        <f t="shared" si="64"/>
        <v/>
      </c>
      <c r="M2598" t="str">
        <f t="shared" si="66"/>
        <v/>
      </c>
      <c r="N2598">
        <f>VLOOKUP(A2598,Tbills!$B$4:$C$10000,2,1)</f>
        <v>0.12499912087914059</v>
      </c>
    </row>
    <row r="2599" spans="1:14">
      <c r="A2599" s="1">
        <v>43942</v>
      </c>
      <c r="B2599">
        <f>IFERROR(VLOOKUP($A2599,'BTC-Web'!$A$2:$H$10000,2,0),"")</f>
        <v>6879.7841799999997</v>
      </c>
      <c r="C2599">
        <f>VLOOKUP(A2599,H_SPBTFDUE!$B$2:$C$5828,2,0)</f>
        <v>43.98</v>
      </c>
      <c r="D2599" s="2">
        <f>D2598*(1-D$1+IF(AND(WEEKDAY($A2599)&lt;&gt;1,WEEKDAY($A2599)&lt;&gt;7),-VLOOKUP($A2599,ETF_OP_Fee!$G$5:$H$14,2,1),0))^($A2599-$A2598)*(1+2*(C2599/C2598-1))+IFERROR(VLOOKUP(A2599,BITXeom!$C$9:$D$100,2,0),0)</f>
        <v>5.35602418182678</v>
      </c>
      <c r="F2599" s="2">
        <f>F2598*(1-F$1+IF(AND(WEEKDAY($A2599)&lt;&gt;1,WEEKDAY($A2599)&lt;&gt;7),-VLOOKUP($A2599,ETF_OP_Fee!$I$5:$J$14,2,1),0))^($A2599-$A2598)*(1+1*(B2599/B2598-1))</f>
        <v>4.5369834703063319</v>
      </c>
      <c r="G2599" s="9" t="str">
        <f>IFERROR(VLOOKUP(A2599,'BITO-IV'!$A$1:$J$10000,4,0),"")</f>
        <v/>
      </c>
      <c r="J2599" t="str">
        <f t="shared" si="65"/>
        <v/>
      </c>
      <c r="K2599" t="str">
        <f t="shared" si="64"/>
        <v/>
      </c>
      <c r="M2599" t="str">
        <f t="shared" si="66"/>
        <v/>
      </c>
      <c r="N2599">
        <f>VLOOKUP(A2599,Tbills!$B$4:$C$10000,2,1)</f>
        <v>0.12499912087914059</v>
      </c>
    </row>
    <row r="2600" spans="1:14">
      <c r="A2600" s="1">
        <v>43943</v>
      </c>
      <c r="B2600">
        <f>IFERROR(VLOOKUP($A2600,'BTC-Web'!$A$2:$H$10000,2,0),"")</f>
        <v>6879.4404299999997</v>
      </c>
      <c r="C2600">
        <f>VLOOKUP(A2600,H_SPBTFDUE!$B$2:$C$5828,2,0)</f>
        <v>45.6</v>
      </c>
      <c r="D2600" s="2">
        <f>D2599*(1-D$1+IF(AND(WEEKDAY($A2600)&lt;&gt;1,WEEKDAY($A2600)&lt;&gt;7),-VLOOKUP($A2600,ETF_OP_Fee!$G$5:$H$14,2,1),0))^($A2600-$A2599)*(1+2*(C2600/C2599-1))+IFERROR(VLOOKUP(A2600,BITXeom!$C$9:$D$100,2,0),0)</f>
        <v>5.7499163338533679</v>
      </c>
      <c r="F2600" s="2">
        <f>F2599*(1-F$1+IF(AND(WEEKDAY($A2600)&lt;&gt;1,WEEKDAY($A2600)&lt;&gt;7),-VLOOKUP($A2600,ETF_OP_Fee!$I$5:$J$14,2,1),0))^($A2600-$A2599)*(1+1*(B2600/B2599-1))</f>
        <v>4.5366386989120517</v>
      </c>
      <c r="G2600" s="9" t="str">
        <f>IFERROR(VLOOKUP(A2600,'BITO-IV'!$A$1:$J$10000,4,0),"")</f>
        <v/>
      </c>
      <c r="J2600" t="str">
        <f t="shared" si="65"/>
        <v/>
      </c>
      <c r="K2600" t="str">
        <f t="shared" ref="K2600:K2663" si="67">IF($A2600&gt;=$J$2,F2600*K$4,"")</f>
        <v/>
      </c>
      <c r="M2600" t="str">
        <f t="shared" si="66"/>
        <v/>
      </c>
      <c r="N2600">
        <f>VLOOKUP(A2600,Tbills!$B$4:$C$10000,2,1)</f>
        <v>0.12499912087914059</v>
      </c>
    </row>
    <row r="2601" spans="1:14">
      <c r="A2601" s="1">
        <v>43944</v>
      </c>
      <c r="B2601">
        <f>IFERROR(VLOOKUP($A2601,'BTC-Web'!$A$2:$H$10000,2,0),"")</f>
        <v>7121.3061520000001</v>
      </c>
      <c r="C2601">
        <f>VLOOKUP(A2601,H_SPBTFDUE!$B$2:$C$5828,2,0)</f>
        <v>48.59</v>
      </c>
      <c r="D2601" s="2">
        <f>D2600*(1-D$1+IF(AND(WEEKDAY($A2601)&lt;&gt;1,WEEKDAY($A2601)&lt;&gt;7),-VLOOKUP($A2601,ETF_OP_Fee!$G$5:$H$14,2,1),0))^($A2601-$A2600)*(1+2*(C2601/C2600-1))+IFERROR(VLOOKUP(A2601,BITXeom!$C$9:$D$100,2,0),0)</f>
        <v>6.5031872496263778</v>
      </c>
      <c r="F2601" s="2">
        <f>F2600*(1-F$1+IF(AND(WEEKDAY($A2601)&lt;&gt;1,WEEKDAY($A2601)&lt;&gt;7),-VLOOKUP($A2601,ETF_OP_Fee!$I$5:$J$14,2,1),0))^($A2601-$A2600)*(1+1*(B2601/B2600-1))</f>
        <v>4.696014529516912</v>
      </c>
      <c r="G2601" s="9" t="str">
        <f>IFERROR(VLOOKUP(A2601,'BITO-IV'!$A$1:$J$10000,4,0),"")</f>
        <v/>
      </c>
      <c r="J2601" t="str">
        <f t="shared" ref="J2601:J2664" si="68">IF($A2601&gt;=$J$2,B2601*J$4,"")</f>
        <v/>
      </c>
      <c r="K2601" t="str">
        <f t="shared" si="67"/>
        <v/>
      </c>
      <c r="M2601" t="str">
        <f t="shared" ref="M2601:M2664" si="69">IF($A2601&gt;=$J$2,D2601*M$4,"")</f>
        <v/>
      </c>
      <c r="N2601">
        <f>VLOOKUP(A2601,Tbills!$B$4:$C$10000,2,1)</f>
        <v>0.11999868131867669</v>
      </c>
    </row>
    <row r="2602" spans="1:14">
      <c r="A2602" s="1">
        <v>43945</v>
      </c>
      <c r="B2602">
        <f>IFERROR(VLOOKUP($A2602,'BTC-Web'!$A$2:$H$10000,2,0),"")</f>
        <v>7434.1816410000001</v>
      </c>
      <c r="C2602">
        <f>VLOOKUP(A2602,H_SPBTFDUE!$B$2:$C$5828,2,0)</f>
        <v>48.4</v>
      </c>
      <c r="D2602" s="2">
        <f>D2601*(1-D$1+IF(AND(WEEKDAY($A2602)&lt;&gt;1,WEEKDAY($A2602)&lt;&gt;7),-VLOOKUP($A2602,ETF_OP_Fee!$G$5:$H$14,2,1),0))^($A2602-$A2601)*(1+2*(C2602/C2601-1))+IFERROR(VLOOKUP(A2602,BITXeom!$C$9:$D$100,2,0),0)</f>
        <v>6.451559842605036</v>
      </c>
      <c r="F2602" s="2">
        <f>F2601*(1-F$1+IF(AND(WEEKDAY($A2602)&lt;&gt;1,WEEKDAY($A2602)&lt;&gt;7),-VLOOKUP($A2602,ETF_OP_Fee!$I$5:$J$14,2,1),0))^($A2602-$A2601)*(1+1*(B2602/B2601-1))</f>
        <v>4.9022069284695755</v>
      </c>
      <c r="G2602" s="9" t="str">
        <f>IFERROR(VLOOKUP(A2602,'BITO-IV'!$A$1:$J$10000,4,0),"")</f>
        <v/>
      </c>
      <c r="J2602" t="str">
        <f t="shared" si="68"/>
        <v/>
      </c>
      <c r="K2602" t="str">
        <f t="shared" si="67"/>
        <v/>
      </c>
      <c r="M2602" t="str">
        <f t="shared" si="69"/>
        <v/>
      </c>
      <c r="N2602">
        <f>VLOOKUP(A2602,Tbills!$B$4:$C$10000,2,1)</f>
        <v>0.11999868131867669</v>
      </c>
    </row>
    <row r="2603" spans="1:14">
      <c r="A2603" s="1">
        <v>43948</v>
      </c>
      <c r="B2603">
        <f>IFERROR(VLOOKUP($A2603,'BTC-Web'!$A$2:$H$10000,2,0),"")</f>
        <v>7679.4189450000003</v>
      </c>
      <c r="C2603">
        <f>VLOOKUP(A2603,H_SPBTFDUE!$B$2:$C$5828,2,0)</f>
        <v>49.57</v>
      </c>
      <c r="D2603" s="2">
        <f>D2602*(1-D$1+IF(AND(WEEKDAY($A2603)&lt;&gt;1,WEEKDAY($A2603)&lt;&gt;7),-VLOOKUP($A2603,ETF_OP_Fee!$G$5:$H$14,2,1),0))^($A2603-$A2602)*(1+2*(C2603/C2602-1))+IFERROR(VLOOKUP(A2603,BITXeom!$C$9:$D$100,2,0),0)</f>
        <v>6.7610562140237178</v>
      </c>
      <c r="F2603" s="2">
        <f>F2602*(1-F$1+IF(AND(WEEKDAY($A2603)&lt;&gt;1,WEEKDAY($A2603)&lt;&gt;7),-VLOOKUP($A2603,ETF_OP_Fee!$I$5:$J$14,2,1),0))^($A2603-$A2602)*(1+1*(B2603/B2602-1))</f>
        <v>5.0635245630322467</v>
      </c>
      <c r="G2603" s="9" t="str">
        <f>IFERROR(VLOOKUP(A2603,'BITO-IV'!$A$1:$J$10000,4,0),"")</f>
        <v/>
      </c>
      <c r="J2603" t="str">
        <f t="shared" si="68"/>
        <v/>
      </c>
      <c r="K2603" t="str">
        <f t="shared" si="67"/>
        <v/>
      </c>
      <c r="M2603" t="str">
        <f t="shared" si="69"/>
        <v/>
      </c>
      <c r="N2603">
        <f>VLOOKUP(A2603,Tbills!$B$4:$C$10000,2,1)</f>
        <v>0.11999868131867669</v>
      </c>
    </row>
    <row r="2604" spans="1:14">
      <c r="A2604" s="1">
        <v>43949</v>
      </c>
      <c r="B2604">
        <f>IFERROR(VLOOKUP($A2604,'BTC-Web'!$A$2:$H$10000,2,0),"")</f>
        <v>7796.9702150000003</v>
      </c>
      <c r="C2604">
        <f>VLOOKUP(A2604,H_SPBTFDUE!$B$2:$C$5828,2,0)</f>
        <v>49.57</v>
      </c>
      <c r="D2604" s="2">
        <f>D2603*(1-D$1+IF(AND(WEEKDAY($A2604)&lt;&gt;1,WEEKDAY($A2604)&lt;&gt;7),-VLOOKUP($A2604,ETF_OP_Fee!$G$5:$H$14,2,1),0))^($A2604-$A2603)*(1+2*(C2604/C2603-1))+IFERROR(VLOOKUP(A2604,BITXeom!$C$9:$D$100,2,0),0)</f>
        <v>6.7602504443105396</v>
      </c>
      <c r="F2604" s="2">
        <f>F2603*(1-F$1+IF(AND(WEEKDAY($A2604)&lt;&gt;1,WEEKDAY($A2604)&lt;&gt;7),-VLOOKUP($A2604,ETF_OP_Fee!$I$5:$J$14,2,1),0))^($A2604-$A2603)*(1+1*(B2604/B2603-1))</f>
        <v>5.140899711043196</v>
      </c>
      <c r="G2604" s="9" t="str">
        <f>IFERROR(VLOOKUP(A2604,'BITO-IV'!$A$1:$J$10000,4,0),"")</f>
        <v/>
      </c>
      <c r="J2604" t="str">
        <f t="shared" si="68"/>
        <v/>
      </c>
      <c r="K2604" t="str">
        <f t="shared" si="67"/>
        <v/>
      </c>
      <c r="M2604" t="str">
        <f t="shared" si="69"/>
        <v/>
      </c>
      <c r="N2604">
        <f>VLOOKUP(A2604,Tbills!$B$4:$C$10000,2,1)</f>
        <v>0.11999868131867669</v>
      </c>
    </row>
    <row r="2605" spans="1:14">
      <c r="A2605" s="1">
        <v>43950</v>
      </c>
      <c r="B2605">
        <f>IFERROR(VLOOKUP($A2605,'BTC-Web'!$A$2:$H$10000,2,0),"")</f>
        <v>7806.7124020000001</v>
      </c>
      <c r="C2605">
        <f>VLOOKUP(A2605,H_SPBTFDUE!$B$2:$C$5828,2,0)</f>
        <v>56.26</v>
      </c>
      <c r="D2605" s="2">
        <f>D2604*(1-D$1+IF(AND(WEEKDAY($A2605)&lt;&gt;1,WEEKDAY($A2605)&lt;&gt;7),-VLOOKUP($A2605,ETF_OP_Fee!$G$5:$H$14,2,1),0))^($A2605-$A2604)*(1+2*(C2605/C2604-1))+IFERROR(VLOOKUP(A2605,BITXeom!$C$9:$D$100,2,0),0)</f>
        <v>8.5839630484365141</v>
      </c>
      <c r="F2605" s="2">
        <f>F2604*(1-F$1+IF(AND(WEEKDAY($A2605)&lt;&gt;1,WEEKDAY($A2605)&lt;&gt;7),-VLOOKUP($A2605,ETF_OP_Fee!$I$5:$J$14,2,1),0))^($A2605-$A2604)*(1+1*(B2605/B2604-1))</f>
        <v>5.1471892098829404</v>
      </c>
      <c r="G2605" s="9" t="str">
        <f>IFERROR(VLOOKUP(A2605,'BITO-IV'!$A$1:$J$10000,4,0),"")</f>
        <v/>
      </c>
      <c r="J2605" t="str">
        <f t="shared" si="68"/>
        <v/>
      </c>
      <c r="K2605" t="str">
        <f t="shared" si="67"/>
        <v/>
      </c>
      <c r="M2605" t="str">
        <f t="shared" si="69"/>
        <v/>
      </c>
      <c r="N2605">
        <f>VLOOKUP(A2605,Tbills!$B$4:$C$10000,2,1)</f>
        <v>0.11999868131867669</v>
      </c>
    </row>
    <row r="2606" spans="1:14">
      <c r="A2606" s="1">
        <v>43951</v>
      </c>
      <c r="B2606">
        <f>IFERROR(VLOOKUP($A2606,'BTC-Web'!$A$2:$H$10000,2,0),"")</f>
        <v>8797.6699219999991</v>
      </c>
      <c r="C2606">
        <f>VLOOKUP(A2606,H_SPBTFDUE!$B$2:$C$5828,2,0)</f>
        <v>56.9</v>
      </c>
      <c r="D2606" s="2">
        <f>D2605*(1-D$1+IF(AND(WEEKDAY($A2606)&lt;&gt;1,WEEKDAY($A2606)&lt;&gt;7),-VLOOKUP($A2606,ETF_OP_Fee!$G$5:$H$14,2,1),0))^($A2606-$A2605)*(1+2*(C2606/C2605-1))+IFERROR(VLOOKUP(A2606,BITXeom!$C$9:$D$100,2,0),0)</f>
        <v>8.7782148812946694</v>
      </c>
      <c r="F2606" s="2">
        <f>F2605*(1-F$1+IF(AND(WEEKDAY($A2606)&lt;&gt;1,WEEKDAY($A2606)&lt;&gt;7),-VLOOKUP($A2606,ETF_OP_Fee!$I$5:$J$14,2,1),0))^($A2606-$A2605)*(1+1*(B2606/B2605-1))</f>
        <v>5.8004049281138661</v>
      </c>
      <c r="G2606" s="9" t="str">
        <f>IFERROR(VLOOKUP(A2606,'BITO-IV'!$A$1:$J$10000,4,0),"")</f>
        <v/>
      </c>
      <c r="J2606" t="str">
        <f t="shared" si="68"/>
        <v/>
      </c>
      <c r="K2606" t="str">
        <f t="shared" si="67"/>
        <v/>
      </c>
      <c r="M2606" t="str">
        <f t="shared" si="69"/>
        <v/>
      </c>
      <c r="N2606">
        <f>VLOOKUP(A2606,Tbills!$B$4:$C$10000,2,1)</f>
        <v>0.11000175824175121</v>
      </c>
    </row>
    <row r="2607" spans="1:14">
      <c r="A2607" s="1">
        <v>43952</v>
      </c>
      <c r="B2607">
        <f>IFERROR(VLOOKUP($A2607,'BTC-Web'!$A$2:$H$10000,2,0),"")</f>
        <v>8672.7822269999997</v>
      </c>
      <c r="C2607">
        <f>VLOOKUP(A2607,H_SPBTFDUE!$B$2:$C$5828,2,0)</f>
        <v>56.32</v>
      </c>
      <c r="D2607" s="2">
        <f>D2606*(1-D$1+IF(AND(WEEKDAY($A2607)&lt;&gt;1,WEEKDAY($A2607)&lt;&gt;7),-VLOOKUP($A2607,ETF_OP_Fee!$G$5:$H$14,2,1),0))^($A2607-$A2606)*(1+2*(C2607/C2606-1))+IFERROR(VLOOKUP(A2607,BITXeom!$C$9:$D$100,2,0),0)</f>
        <v>8.5982317033771167</v>
      </c>
      <c r="F2607" s="2">
        <f>F2606*(1-F$1+IF(AND(WEEKDAY($A2607)&lt;&gt;1,WEEKDAY($A2607)&lt;&gt;7),-VLOOKUP($A2607,ETF_OP_Fee!$I$5:$J$14,2,1),0))^($A2607-$A2606)*(1+1*(B2607/B2606-1))</f>
        <v>5.7179162085917792</v>
      </c>
      <c r="G2607" s="9" t="str">
        <f>IFERROR(VLOOKUP(A2607,'BITO-IV'!$A$1:$J$10000,4,0),"")</f>
        <v/>
      </c>
      <c r="J2607" t="str">
        <f t="shared" si="68"/>
        <v/>
      </c>
      <c r="K2607" t="str">
        <f t="shared" si="67"/>
        <v/>
      </c>
      <c r="M2607" t="str">
        <f t="shared" si="69"/>
        <v/>
      </c>
      <c r="N2607">
        <f>VLOOKUP(A2607,Tbills!$B$4:$C$10000,2,1)</f>
        <v>0.11000175824175121</v>
      </c>
    </row>
    <row r="2608" spans="1:14">
      <c r="A2608" s="1">
        <v>43955</v>
      </c>
      <c r="B2608">
        <f>IFERROR(VLOOKUP($A2608,'BTC-Web'!$A$2:$H$10000,2,0),"")</f>
        <v>8895.7451170000004</v>
      </c>
      <c r="C2608">
        <f>VLOOKUP(A2608,H_SPBTFDUE!$B$2:$C$5828,2,0)</f>
        <v>56.96</v>
      </c>
      <c r="D2608" s="2">
        <f>D2607*(1-D$1+IF(AND(WEEKDAY($A2608)&lt;&gt;1,WEEKDAY($A2608)&lt;&gt;7),-VLOOKUP($A2608,ETF_OP_Fee!$G$5:$H$14,2,1),0))^($A2608-$A2607)*(1+2*(C2608/C2607-1))+IFERROR(VLOOKUP(A2608,BITXeom!$C$9:$D$100,2,0),0)</f>
        <v>8.7905024053377776</v>
      </c>
      <c r="F2608" s="2">
        <f>F2607*(1-F$1+IF(AND(WEEKDAY($A2608)&lt;&gt;1,WEEKDAY($A2608)&lt;&gt;7),-VLOOKUP($A2608,ETF_OP_Fee!$I$5:$J$14,2,1),0))^($A2608-$A2607)*(1+1*(B2608/B2607-1))</f>
        <v>5.8644564458872308</v>
      </c>
      <c r="G2608" s="9" t="str">
        <f>IFERROR(VLOOKUP(A2608,'BITO-IV'!$A$1:$J$10000,4,0),"")</f>
        <v/>
      </c>
      <c r="J2608" t="str">
        <f t="shared" si="68"/>
        <v/>
      </c>
      <c r="K2608" t="str">
        <f t="shared" si="67"/>
        <v/>
      </c>
      <c r="M2608" t="str">
        <f t="shared" si="69"/>
        <v/>
      </c>
      <c r="N2608">
        <f>VLOOKUP(A2608,Tbills!$B$4:$C$10000,2,1)</f>
        <v>0.11000175824175121</v>
      </c>
    </row>
    <row r="2609" spans="1:14">
      <c r="A2609" s="1">
        <v>43956</v>
      </c>
      <c r="B2609">
        <f>IFERROR(VLOOKUP($A2609,'BTC-Web'!$A$2:$H$10000,2,0),"")</f>
        <v>8912.8320309999999</v>
      </c>
      <c r="C2609">
        <f>VLOOKUP(A2609,H_SPBTFDUE!$B$2:$C$5828,2,0)</f>
        <v>57.29</v>
      </c>
      <c r="D2609" s="2">
        <f>D2608*(1-D$1+IF(AND(WEEKDAY($A2609)&lt;&gt;1,WEEKDAY($A2609)&lt;&gt;7),-VLOOKUP($A2609,ETF_OP_Fee!$G$5:$H$14,2,1),0))^($A2609-$A2608)*(1+2*(C2609/C2608-1))+IFERROR(VLOOKUP(A2609,BITXeom!$C$9:$D$100,2,0),0)</f>
        <v>8.8912988738464129</v>
      </c>
      <c r="F2609" s="2">
        <f>F2608*(1-F$1+IF(AND(WEEKDAY($A2609)&lt;&gt;1,WEEKDAY($A2609)&lt;&gt;7),-VLOOKUP($A2609,ETF_OP_Fee!$I$5:$J$14,2,1),0))^($A2609-$A2608)*(1+1*(B2609/B2608-1))</f>
        <v>5.8755679422066347</v>
      </c>
      <c r="G2609" s="9" t="str">
        <f>IFERROR(VLOOKUP(A2609,'BITO-IV'!$A$1:$J$10000,4,0),"")</f>
        <v/>
      </c>
      <c r="J2609" t="str">
        <f t="shared" si="68"/>
        <v/>
      </c>
      <c r="K2609" t="str">
        <f t="shared" si="67"/>
        <v/>
      </c>
      <c r="M2609" t="str">
        <f t="shared" si="69"/>
        <v/>
      </c>
      <c r="N2609">
        <f>VLOOKUP(A2609,Tbills!$B$4:$C$10000,2,1)</f>
        <v>0.11000175824175121</v>
      </c>
    </row>
    <row r="2610" spans="1:14">
      <c r="A2610" s="1">
        <v>43957</v>
      </c>
      <c r="B2610">
        <f>IFERROR(VLOOKUP($A2610,'BTC-Web'!$A$2:$H$10000,2,0),"")</f>
        <v>9007.4414059999999</v>
      </c>
      <c r="C2610">
        <f>VLOOKUP(A2610,H_SPBTFDUE!$B$2:$C$5828,2,0)</f>
        <v>59.57</v>
      </c>
      <c r="D2610" s="2">
        <f>D2609*(1-D$1+IF(AND(WEEKDAY($A2610)&lt;&gt;1,WEEKDAY($A2610)&lt;&gt;7),-VLOOKUP($A2610,ETF_OP_Fee!$G$5:$H$14,2,1),0))^($A2610-$A2609)*(1+2*(C2610/C2609-1))+IFERROR(VLOOKUP(A2610,BITXeom!$C$9:$D$100,2,0),0)</f>
        <v>9.5978581972738368</v>
      </c>
      <c r="F2610" s="2">
        <f>F2609*(1-F$1+IF(AND(WEEKDAY($A2610)&lt;&gt;1,WEEKDAY($A2610)&lt;&gt;7),-VLOOKUP($A2610,ETF_OP_Fee!$I$5:$J$14,2,1),0))^($A2610-$A2609)*(1+1*(B2610/B2609-1))</f>
        <v>5.9377823247062009</v>
      </c>
      <c r="G2610" s="9" t="str">
        <f>IFERROR(VLOOKUP(A2610,'BITO-IV'!$A$1:$J$10000,4,0),"")</f>
        <v/>
      </c>
      <c r="J2610" t="str">
        <f t="shared" si="68"/>
        <v/>
      </c>
      <c r="K2610" t="str">
        <f t="shared" si="67"/>
        <v/>
      </c>
      <c r="M2610" t="str">
        <f t="shared" si="69"/>
        <v/>
      </c>
      <c r="N2610">
        <f>VLOOKUP(A2610,Tbills!$B$4:$C$10000,2,1)</f>
        <v>0.11000175824175121</v>
      </c>
    </row>
    <row r="2611" spans="1:14">
      <c r="A2611" s="1">
        <v>43958</v>
      </c>
      <c r="B2611">
        <f>IFERROR(VLOOKUP($A2611,'BTC-Web'!$A$2:$H$10000,2,0),"")</f>
        <v>9261.8955079999996</v>
      </c>
      <c r="C2611">
        <f>VLOOKUP(A2611,H_SPBTFDUE!$B$2:$C$5828,2,0)</f>
        <v>63.85</v>
      </c>
      <c r="D2611" s="2">
        <f>D2610*(1-D$1+IF(AND(WEEKDAY($A2611)&lt;&gt;1,WEEKDAY($A2611)&lt;&gt;7),-VLOOKUP($A2611,ETF_OP_Fee!$G$5:$H$14,2,1),0))^($A2611-$A2610)*(1+2*(C2611/C2610-1))+IFERROR(VLOOKUP(A2611,BITXeom!$C$9:$D$100,2,0),0)</f>
        <v>10.975728524165728</v>
      </c>
      <c r="F2611" s="2">
        <f>F2610*(1-F$1+IF(AND(WEEKDAY($A2611)&lt;&gt;1,WEEKDAY($A2611)&lt;&gt;7),-VLOOKUP($A2611,ETF_OP_Fee!$I$5:$J$14,2,1),0))^($A2611-$A2610)*(1+1*(B2611/B2610-1))</f>
        <v>6.1053617317149493</v>
      </c>
      <c r="G2611" s="9" t="str">
        <f>IFERROR(VLOOKUP(A2611,'BITO-IV'!$A$1:$J$10000,4,0),"")</f>
        <v/>
      </c>
      <c r="J2611" t="str">
        <f t="shared" si="68"/>
        <v/>
      </c>
      <c r="K2611" t="str">
        <f t="shared" si="67"/>
        <v/>
      </c>
      <c r="M2611" t="str">
        <f t="shared" si="69"/>
        <v/>
      </c>
      <c r="N2611">
        <f>VLOOKUP(A2611,Tbills!$B$4:$C$10000,2,1)</f>
        <v>0.12499912087914059</v>
      </c>
    </row>
    <row r="2612" spans="1:14">
      <c r="A2612" s="1">
        <v>43959</v>
      </c>
      <c r="B2612">
        <f>IFERROR(VLOOKUP($A2612,'BTC-Web'!$A$2:$H$10000,2,0),"")</f>
        <v>9936.1621090000008</v>
      </c>
      <c r="C2612">
        <f>VLOOKUP(A2612,H_SPBTFDUE!$B$2:$C$5828,2,0)</f>
        <v>64</v>
      </c>
      <c r="D2612" s="2">
        <f>D2611*(1-D$1+IF(AND(WEEKDAY($A2612)&lt;&gt;1,WEEKDAY($A2612)&lt;&gt;7),-VLOOKUP($A2612,ETF_OP_Fee!$G$5:$H$14,2,1),0))^($A2612-$A2611)*(1+2*(C2612/C2611-1))+IFERROR(VLOOKUP(A2612,BITXeom!$C$9:$D$100,2,0),0)</f>
        <v>11.025983905616529</v>
      </c>
      <c r="F2612" s="2">
        <f>F2611*(1-F$1+IF(AND(WEEKDAY($A2612)&lt;&gt;1,WEEKDAY($A2612)&lt;&gt;7),-VLOOKUP($A2612,ETF_OP_Fee!$I$5:$J$14,2,1),0))^($A2612-$A2611)*(1+1*(B2612/B2611-1))</f>
        <v>6.5496619914921652</v>
      </c>
      <c r="G2612" s="9" t="str">
        <f>IFERROR(VLOOKUP(A2612,'BITO-IV'!$A$1:$J$10000,4,0),"")</f>
        <v/>
      </c>
      <c r="J2612" t="str">
        <f t="shared" si="68"/>
        <v/>
      </c>
      <c r="K2612" t="str">
        <f t="shared" si="67"/>
        <v/>
      </c>
      <c r="M2612" t="str">
        <f t="shared" si="69"/>
        <v/>
      </c>
      <c r="N2612">
        <f>VLOOKUP(A2612,Tbills!$B$4:$C$10000,2,1)</f>
        <v>0.12499912087914059</v>
      </c>
    </row>
    <row r="2613" spans="1:14">
      <c r="A2613" s="1">
        <v>43962</v>
      </c>
      <c r="B2613">
        <f>IFERROR(VLOOKUP($A2613,'BTC-Web'!$A$2:$H$10000,2,0),"")</f>
        <v>8755.5351559999999</v>
      </c>
      <c r="C2613">
        <f>VLOOKUP(A2613,H_SPBTFDUE!$B$2:$C$5828,2,0)</f>
        <v>56.12</v>
      </c>
      <c r="D2613" s="2">
        <f>D2612*(1-D$1+IF(AND(WEEKDAY($A2613)&lt;&gt;1,WEEKDAY($A2613)&lt;&gt;7),-VLOOKUP($A2613,ETF_OP_Fee!$G$5:$H$14,2,1),0))^($A2613-$A2612)*(1+2*(C2613/C2612-1))+IFERROR(VLOOKUP(A2613,BITXeom!$C$9:$D$100,2,0),0)</f>
        <v>8.3078643147091107</v>
      </c>
      <c r="F2613" s="2">
        <f>F2612*(1-F$1+IF(AND(WEEKDAY($A2613)&lt;&gt;1,WEEKDAY($A2613)&lt;&gt;7),-VLOOKUP($A2613,ETF_OP_Fee!$I$5:$J$14,2,1),0))^($A2613-$A2612)*(1+1*(B2613/B2612-1))</f>
        <v>5.7709724970772971</v>
      </c>
      <c r="G2613" s="9" t="str">
        <f>IFERROR(VLOOKUP(A2613,'BITO-IV'!$A$1:$J$10000,4,0),"")</f>
        <v/>
      </c>
      <c r="J2613" t="str">
        <f t="shared" si="68"/>
        <v/>
      </c>
      <c r="K2613" t="str">
        <f t="shared" si="67"/>
        <v/>
      </c>
      <c r="M2613" t="str">
        <f t="shared" si="69"/>
        <v/>
      </c>
      <c r="N2613">
        <f>VLOOKUP(A2613,Tbills!$B$4:$C$10000,2,1)</f>
        <v>0.12499912087914059</v>
      </c>
    </row>
    <row r="2614" spans="1:14">
      <c r="A2614" s="1">
        <v>43963</v>
      </c>
      <c r="B2614">
        <f>IFERROR(VLOOKUP($A2614,'BTC-Web'!$A$2:$H$10000,2,0),"")</f>
        <v>8610.3857420000004</v>
      </c>
      <c r="C2614">
        <f>VLOOKUP(A2614,H_SPBTFDUE!$B$2:$C$5828,2,0)</f>
        <v>56.63</v>
      </c>
      <c r="D2614" s="2">
        <f>D2613*(1-D$1+IF(AND(WEEKDAY($A2614)&lt;&gt;1,WEEKDAY($A2614)&lt;&gt;7),-VLOOKUP($A2614,ETF_OP_Fee!$G$5:$H$14,2,1),0))^($A2614-$A2613)*(1+2*(C2614/C2613-1))+IFERROR(VLOOKUP(A2614,BITXeom!$C$9:$D$100,2,0),0)</f>
        <v>8.4578544503238007</v>
      </c>
      <c r="F2614" s="2">
        <f>F2613*(1-F$1+IF(AND(WEEKDAY($A2614)&lt;&gt;1,WEEKDAY($A2614)&lt;&gt;7),-VLOOKUP($A2614,ETF_OP_Fee!$I$5:$J$14,2,1),0))^($A2614-$A2613)*(1+1*(B2614/B2613-1))</f>
        <v>5.6751535013936349</v>
      </c>
      <c r="G2614" s="9" t="str">
        <f>IFERROR(VLOOKUP(A2614,'BITO-IV'!$A$1:$J$10000,4,0),"")</f>
        <v/>
      </c>
      <c r="J2614" t="str">
        <f t="shared" si="68"/>
        <v/>
      </c>
      <c r="K2614" t="str">
        <f t="shared" si="67"/>
        <v/>
      </c>
      <c r="M2614" t="str">
        <f t="shared" si="69"/>
        <v/>
      </c>
      <c r="N2614">
        <f>VLOOKUP(A2614,Tbills!$B$4:$C$10000,2,1)</f>
        <v>0.12499912087914059</v>
      </c>
    </row>
    <row r="2615" spans="1:14">
      <c r="A2615" s="1">
        <v>43964</v>
      </c>
      <c r="B2615">
        <f>IFERROR(VLOOKUP($A2615,'BTC-Web'!$A$2:$H$10000,2,0),"")</f>
        <v>8805.3876949999994</v>
      </c>
      <c r="C2615">
        <f>VLOOKUP(A2615,H_SPBTFDUE!$B$2:$C$5828,2,0)</f>
        <v>59.15</v>
      </c>
      <c r="D2615" s="2">
        <f>D2614*(1-D$1+IF(AND(WEEKDAY($A2615)&lt;&gt;1,WEEKDAY($A2615)&lt;&gt;7),-VLOOKUP($A2615,ETF_OP_Fee!$G$5:$H$14,2,1),0))^($A2615-$A2614)*(1+2*(C2615/C2614-1))+IFERROR(VLOOKUP(A2615,BITXeom!$C$9:$D$100,2,0),0)</f>
        <v>9.2094953408854021</v>
      </c>
      <c r="F2615" s="2">
        <f>F2614*(1-F$1+IF(AND(WEEKDAY($A2615)&lt;&gt;1,WEEKDAY($A2615)&lt;&gt;7),-VLOOKUP($A2615,ETF_OP_Fee!$I$5:$J$14,2,1),0))^($A2615-$A2614)*(1+1*(B2615/B2614-1))</f>
        <v>5.8035293268533295</v>
      </c>
      <c r="G2615" s="9" t="str">
        <f>IFERROR(VLOOKUP(A2615,'BITO-IV'!$A$1:$J$10000,4,0),"")</f>
        <v/>
      </c>
      <c r="J2615" t="str">
        <f t="shared" si="68"/>
        <v/>
      </c>
      <c r="K2615" t="str">
        <f t="shared" si="67"/>
        <v/>
      </c>
      <c r="M2615" t="str">
        <f t="shared" si="69"/>
        <v/>
      </c>
      <c r="N2615">
        <f>VLOOKUP(A2615,Tbills!$B$4:$C$10000,2,1)</f>
        <v>0.12499912087914059</v>
      </c>
    </row>
    <row r="2616" spans="1:14">
      <c r="A2616" s="1">
        <v>43965</v>
      </c>
      <c r="B2616">
        <f>IFERROR(VLOOKUP($A2616,'BTC-Web'!$A$2:$H$10000,2,0),"")</f>
        <v>9271.3291019999997</v>
      </c>
      <c r="C2616">
        <f>VLOOKUP(A2616,H_SPBTFDUE!$B$2:$C$5828,2,0)</f>
        <v>62.18</v>
      </c>
      <c r="D2616" s="2">
        <f>D2615*(1-D$1+IF(AND(WEEKDAY($A2616)&lt;&gt;1,WEEKDAY($A2616)&lt;&gt;7),-VLOOKUP($A2616,ETF_OP_Fee!$G$5:$H$14,2,1),0))^($A2616-$A2615)*(1+2*(C2616/C2615-1))+IFERROR(VLOOKUP(A2616,BITXeom!$C$9:$D$100,2,0),0)</f>
        <v>10.15181096601715</v>
      </c>
      <c r="F2616" s="2">
        <f>F2615*(1-F$1+IF(AND(WEEKDAY($A2616)&lt;&gt;1,WEEKDAY($A2616)&lt;&gt;7),-VLOOKUP($A2616,ETF_OP_Fee!$I$5:$J$14,2,1),0))^($A2616-$A2615)*(1+1*(B2616/B2615-1))</f>
        <v>6.110466882858594</v>
      </c>
      <c r="G2616" s="9" t="str">
        <f>IFERROR(VLOOKUP(A2616,'BITO-IV'!$A$1:$J$10000,4,0),"")</f>
        <v/>
      </c>
      <c r="J2616" t="str">
        <f t="shared" si="68"/>
        <v/>
      </c>
      <c r="K2616" t="str">
        <f t="shared" si="67"/>
        <v/>
      </c>
      <c r="M2616" t="str">
        <f t="shared" si="69"/>
        <v/>
      </c>
      <c r="N2616">
        <f>VLOOKUP(A2616,Tbills!$B$4:$C$10000,2,1)</f>
        <v>0.12999956043954827</v>
      </c>
    </row>
    <row r="2617" spans="1:14">
      <c r="A2617" s="1">
        <v>43966</v>
      </c>
      <c r="B2617">
        <f>IFERROR(VLOOKUP($A2617,'BTC-Web'!$A$2:$H$10000,2,0),"")</f>
        <v>9734.2910159999992</v>
      </c>
      <c r="C2617">
        <f>VLOOKUP(A2617,H_SPBTFDUE!$B$2:$C$5828,2,0)</f>
        <v>59.96</v>
      </c>
      <c r="D2617" s="2">
        <f>D2616*(1-D$1+IF(AND(WEEKDAY($A2617)&lt;&gt;1,WEEKDAY($A2617)&lt;&gt;7),-VLOOKUP($A2617,ETF_OP_Fee!$G$5:$H$14,2,1),0))^($A2617-$A2616)*(1+2*(C2617/C2616-1))+IFERROR(VLOOKUP(A2617,BITXeom!$C$9:$D$100,2,0),0)</f>
        <v>9.425791365228779</v>
      </c>
      <c r="F2617" s="2">
        <f>F2616*(1-F$1+IF(AND(WEEKDAY($A2617)&lt;&gt;1,WEEKDAY($A2617)&lt;&gt;7),-VLOOKUP($A2617,ETF_OP_Fee!$I$5:$J$14,2,1),0))^($A2617-$A2616)*(1+1*(B2617/B2616-1))</f>
        <v>6.4154248101593119</v>
      </c>
      <c r="G2617" s="9" t="str">
        <f>IFERROR(VLOOKUP(A2617,'BITO-IV'!$A$1:$J$10000,4,0),"")</f>
        <v/>
      </c>
      <c r="J2617" t="str">
        <f t="shared" si="68"/>
        <v/>
      </c>
      <c r="K2617" t="str">
        <f t="shared" si="67"/>
        <v/>
      </c>
      <c r="M2617" t="str">
        <f t="shared" si="69"/>
        <v/>
      </c>
      <c r="N2617">
        <f>VLOOKUP(A2617,Tbills!$B$4:$C$10000,2,1)</f>
        <v>0.12999956043954827</v>
      </c>
    </row>
    <row r="2618" spans="1:14">
      <c r="A2618" s="1">
        <v>43969</v>
      </c>
      <c r="B2618">
        <f>IFERROR(VLOOKUP($A2618,'BTC-Web'!$A$2:$H$10000,2,0),"")</f>
        <v>9675.6953130000002</v>
      </c>
      <c r="C2618">
        <f>VLOOKUP(A2618,H_SPBTFDUE!$B$2:$C$5828,2,0)</f>
        <v>62.3</v>
      </c>
      <c r="D2618" s="2">
        <f>D2617*(1-D$1+IF(AND(WEEKDAY($A2618)&lt;&gt;1,WEEKDAY($A2618)&lt;&gt;7),-VLOOKUP($A2618,ETF_OP_Fee!$G$5:$H$14,2,1),0))^($A2618-$A2617)*(1+2*(C2618/C2617-1))+IFERROR(VLOOKUP(A2618,BITXeom!$C$9:$D$100,2,0),0)</f>
        <v>10.157860910868907</v>
      </c>
      <c r="F2618" s="2">
        <f>F2617*(1-F$1+IF(AND(WEEKDAY($A2618)&lt;&gt;1,WEEKDAY($A2618)&lt;&gt;7),-VLOOKUP($A2618,ETF_OP_Fee!$I$5:$J$14,2,1),0))^($A2618-$A2617)*(1+1*(B2618/B2617-1))</f>
        <v>6.3763091673008159</v>
      </c>
      <c r="G2618" s="9" t="str">
        <f>IFERROR(VLOOKUP(A2618,'BITO-IV'!$A$1:$J$10000,4,0),"")</f>
        <v/>
      </c>
      <c r="J2618" t="str">
        <f t="shared" si="68"/>
        <v/>
      </c>
      <c r="K2618" t="str">
        <f t="shared" si="67"/>
        <v/>
      </c>
      <c r="M2618" t="str">
        <f t="shared" si="69"/>
        <v/>
      </c>
      <c r="N2618">
        <f>VLOOKUP(A2618,Tbills!$B$4:$C$10000,2,1)</f>
        <v>0.12999956043954827</v>
      </c>
    </row>
    <row r="2619" spans="1:14">
      <c r="A2619" s="1">
        <v>43970</v>
      </c>
      <c r="B2619">
        <f>IFERROR(VLOOKUP($A2619,'BTC-Web'!$A$2:$H$10000,2,0),"")</f>
        <v>9727.0634769999997</v>
      </c>
      <c r="C2619">
        <f>VLOOKUP(A2619,H_SPBTFDUE!$B$2:$C$5828,2,0)</f>
        <v>61.88</v>
      </c>
      <c r="D2619" s="2">
        <f>D2618*(1-D$1+IF(AND(WEEKDAY($A2619)&lt;&gt;1,WEEKDAY($A2619)&lt;&gt;7),-VLOOKUP($A2619,ETF_OP_Fee!$G$5:$H$14,2,1),0))^($A2619-$A2618)*(1+2*(C2619/C2618-1))+IFERROR(VLOOKUP(A2619,BITXeom!$C$9:$D$100,2,0),0)</f>
        <v>10.019706716713531</v>
      </c>
      <c r="F2619" s="2">
        <f>F2618*(1-F$1+IF(AND(WEEKDAY($A2619)&lt;&gt;1,WEEKDAY($A2619)&lt;&gt;7),-VLOOKUP($A2619,ETF_OP_Fee!$I$5:$J$14,2,1),0))^($A2619-$A2618)*(1+1*(B2619/B2618-1))</f>
        <v>6.4099940853722224</v>
      </c>
      <c r="G2619" s="9" t="str">
        <f>IFERROR(VLOOKUP(A2619,'BITO-IV'!$A$1:$J$10000,4,0),"")</f>
        <v/>
      </c>
      <c r="J2619" t="str">
        <f t="shared" si="68"/>
        <v/>
      </c>
      <c r="K2619" t="str">
        <f t="shared" si="67"/>
        <v/>
      </c>
      <c r="M2619" t="str">
        <f t="shared" si="69"/>
        <v/>
      </c>
      <c r="N2619">
        <f>VLOOKUP(A2619,Tbills!$B$4:$C$10000,2,1)</f>
        <v>0.12999956043954827</v>
      </c>
    </row>
    <row r="2620" spans="1:14">
      <c r="A2620" s="1">
        <v>43971</v>
      </c>
      <c r="B2620">
        <f>IFERROR(VLOOKUP($A2620,'BTC-Web'!$A$2:$H$10000,2,0),"")</f>
        <v>9725.3291019999997</v>
      </c>
      <c r="C2620">
        <f>VLOOKUP(A2620,H_SPBTFDUE!$B$2:$C$5828,2,0)</f>
        <v>61.11</v>
      </c>
      <c r="D2620" s="2">
        <f>D2619*(1-D$1+IF(AND(WEEKDAY($A2620)&lt;&gt;1,WEEKDAY($A2620)&lt;&gt;7),-VLOOKUP($A2620,ETF_OP_Fee!$G$5:$H$14,2,1),0))^($A2620-$A2619)*(1+2*(C2620/C2619-1))+IFERROR(VLOOKUP(A2620,BITXeom!$C$9:$D$100,2,0),0)</f>
        <v>9.7691830885043736</v>
      </c>
      <c r="F2620" s="2">
        <f>F2619*(1-F$1+IF(AND(WEEKDAY($A2620)&lt;&gt;1,WEEKDAY($A2620)&lt;&gt;7),-VLOOKUP($A2620,ETF_OP_Fee!$I$5:$J$14,2,1),0))^($A2620-$A2619)*(1+1*(B2620/B2619-1))</f>
        <v>6.4086843516277474</v>
      </c>
      <c r="G2620" s="9" t="str">
        <f>IFERROR(VLOOKUP(A2620,'BITO-IV'!$A$1:$J$10000,4,0),"")</f>
        <v/>
      </c>
      <c r="J2620" t="str">
        <f t="shared" si="68"/>
        <v/>
      </c>
      <c r="K2620" t="str">
        <f t="shared" si="67"/>
        <v/>
      </c>
      <c r="M2620" t="str">
        <f t="shared" si="69"/>
        <v/>
      </c>
      <c r="N2620">
        <f>VLOOKUP(A2620,Tbills!$B$4:$C$10000,2,1)</f>
        <v>0.12999956043954827</v>
      </c>
    </row>
    <row r="2621" spans="1:14">
      <c r="A2621" s="1">
        <v>43972</v>
      </c>
      <c r="B2621">
        <f>IFERROR(VLOOKUP($A2621,'BTC-Web'!$A$2:$H$10000,2,0),"")</f>
        <v>9522.7402340000008</v>
      </c>
      <c r="C2621">
        <f>VLOOKUP(A2621,H_SPBTFDUE!$B$2:$C$5828,2,0)</f>
        <v>58.07</v>
      </c>
      <c r="D2621" s="2">
        <f>D2620*(1-D$1+IF(AND(WEEKDAY($A2621)&lt;&gt;1,WEEKDAY($A2621)&lt;&gt;7),-VLOOKUP($A2621,ETF_OP_Fee!$G$5:$H$14,2,1),0))^($A2621-$A2620)*(1+2*(C2621/C2620-1))+IFERROR(VLOOKUP(A2621,BITXeom!$C$9:$D$100,2,0),0)</f>
        <v>8.796172074037667</v>
      </c>
      <c r="F2621" s="2">
        <f>F2620*(1-F$1+IF(AND(WEEKDAY($A2621)&lt;&gt;1,WEEKDAY($A2621)&lt;&gt;7),-VLOOKUP($A2621,ETF_OP_Fee!$I$5:$J$14,2,1),0))^($A2621-$A2620)*(1+1*(B2621/B2620-1))</f>
        <v>6.2750213669942401</v>
      </c>
      <c r="G2621" s="9" t="str">
        <f>IFERROR(VLOOKUP(A2621,'BITO-IV'!$A$1:$J$10000,4,0),"")</f>
        <v/>
      </c>
      <c r="J2621" t="str">
        <f t="shared" si="68"/>
        <v/>
      </c>
      <c r="K2621" t="str">
        <f t="shared" si="67"/>
        <v/>
      </c>
      <c r="M2621" t="str">
        <f t="shared" si="69"/>
        <v/>
      </c>
      <c r="N2621">
        <f>VLOOKUP(A2621,Tbills!$B$4:$C$10000,2,1)</f>
        <v>0.12999956043954827</v>
      </c>
    </row>
    <row r="2622" spans="1:14">
      <c r="A2622" s="1">
        <v>43973</v>
      </c>
      <c r="B2622">
        <f>IFERROR(VLOOKUP($A2622,'BTC-Web'!$A$2:$H$10000,2,0),"")</f>
        <v>9080.3349610000005</v>
      </c>
      <c r="C2622">
        <f>VLOOKUP(A2622,H_SPBTFDUE!$B$2:$C$5828,2,0)</f>
        <v>58.65</v>
      </c>
      <c r="D2622" s="2">
        <f>D2621*(1-D$1+IF(AND(WEEKDAY($A2622)&lt;&gt;1,WEEKDAY($A2622)&lt;&gt;7),-VLOOKUP($A2622,ETF_OP_Fee!$G$5:$H$14,2,1),0))^($A2622-$A2621)*(1+2*(C2622/C2621-1))+IFERROR(VLOOKUP(A2622,BITXeom!$C$9:$D$100,2,0),0)</f>
        <v>8.9708141982013672</v>
      </c>
      <c r="F2622" s="2">
        <f>F2621*(1-F$1+IF(AND(WEEKDAY($A2622)&lt;&gt;1,WEEKDAY($A2622)&lt;&gt;7),-VLOOKUP($A2622,ETF_OP_Fee!$I$5:$J$14,2,1),0))^($A2622-$A2621)*(1+1*(B2622/B2621-1))</f>
        <v>5.9833421343928057</v>
      </c>
      <c r="G2622" s="9" t="str">
        <f>IFERROR(VLOOKUP(A2622,'BITO-IV'!$A$1:$J$10000,4,0),"")</f>
        <v/>
      </c>
      <c r="J2622" t="str">
        <f t="shared" si="68"/>
        <v/>
      </c>
      <c r="K2622" t="str">
        <f t="shared" si="67"/>
        <v/>
      </c>
      <c r="M2622" t="str">
        <f t="shared" si="69"/>
        <v/>
      </c>
      <c r="N2622">
        <f>VLOOKUP(A2622,Tbills!$B$4:$C$10000,2,1)</f>
        <v>0.12999956043954827</v>
      </c>
    </row>
    <row r="2623" spans="1:14">
      <c r="A2623" s="1">
        <v>43977</v>
      </c>
      <c r="B2623">
        <f>IFERROR(VLOOKUP($A2623,'BTC-Web'!$A$2:$H$10000,2,0),"")</f>
        <v>8909.5859380000002</v>
      </c>
      <c r="C2623">
        <f>VLOOKUP(A2623,H_SPBTFDUE!$B$2:$C$5828,2,0)</f>
        <v>56.12</v>
      </c>
      <c r="D2623" s="2">
        <f>D2622*(1-D$1+IF(AND(WEEKDAY($A2623)&lt;&gt;1,WEEKDAY($A2623)&lt;&gt;7),-VLOOKUP($A2623,ETF_OP_Fee!$G$5:$H$14,2,1),0))^($A2623-$A2622)*(1+2*(C2623/C2622-1))+IFERROR(VLOOKUP(A2623,BITXeom!$C$9:$D$100,2,0),0)</f>
        <v>8.1929547542123036</v>
      </c>
      <c r="F2623" s="2">
        <f>F2622*(1-F$1+IF(AND(WEEKDAY($A2623)&lt;&gt;1,WEEKDAY($A2623)&lt;&gt;7),-VLOOKUP($A2623,ETF_OP_Fee!$I$5:$J$14,2,1),0))^($A2623-$A2622)*(1+1*(B2623/B2622-1))</f>
        <v>5.8702185987466473</v>
      </c>
      <c r="G2623" s="9" t="str">
        <f>IFERROR(VLOOKUP(A2623,'BITO-IV'!$A$1:$J$10000,4,0),"")</f>
        <v/>
      </c>
      <c r="J2623" t="str">
        <f t="shared" si="68"/>
        <v/>
      </c>
      <c r="K2623" t="str">
        <f t="shared" si="67"/>
        <v/>
      </c>
      <c r="M2623" t="str">
        <f t="shared" si="69"/>
        <v/>
      </c>
      <c r="N2623">
        <f>VLOOKUP(A2623,Tbills!$B$4:$C$10000,2,1)</f>
        <v>0.12999956043954827</v>
      </c>
    </row>
    <row r="2624" spans="1:14">
      <c r="A2624" s="1">
        <v>43978</v>
      </c>
      <c r="B2624">
        <f>IFERROR(VLOOKUP($A2624,'BTC-Web'!$A$2:$H$10000,2,0),"")</f>
        <v>8837.3808590000008</v>
      </c>
      <c r="C2624">
        <f>VLOOKUP(A2624,H_SPBTFDUE!$B$2:$C$5828,2,0)</f>
        <v>58.62</v>
      </c>
      <c r="D2624" s="2">
        <f>D2623*(1-D$1+IF(AND(WEEKDAY($A2624)&lt;&gt;1,WEEKDAY($A2624)&lt;&gt;7),-VLOOKUP($A2624,ETF_OP_Fee!$G$5:$H$14,2,1),0))^($A2624-$A2623)*(1+2*(C2624/C2623-1))+IFERROR(VLOOKUP(A2624,BITXeom!$C$9:$D$100,2,0),0)</f>
        <v>8.9218409791204429</v>
      </c>
      <c r="F2624" s="2">
        <f>F2623*(1-F$1+IF(AND(WEEKDAY($A2624)&lt;&gt;1,WEEKDAY($A2624)&lt;&gt;7),-VLOOKUP($A2624,ETF_OP_Fee!$I$5:$J$14,2,1),0))^($A2624-$A2623)*(1+1*(B2624/B2623-1))</f>
        <v>5.8224936165509833</v>
      </c>
      <c r="G2624" s="9" t="str">
        <f>IFERROR(VLOOKUP(A2624,'BITO-IV'!$A$1:$J$10000,4,0),"")</f>
        <v/>
      </c>
      <c r="J2624" t="str">
        <f t="shared" si="68"/>
        <v/>
      </c>
      <c r="K2624" t="str">
        <f t="shared" si="67"/>
        <v/>
      </c>
      <c r="M2624" t="str">
        <f t="shared" si="69"/>
        <v/>
      </c>
      <c r="N2624">
        <f>VLOOKUP(A2624,Tbills!$B$4:$C$10000,2,1)</f>
        <v>0.12999956043954827</v>
      </c>
    </row>
    <row r="2625" spans="1:14">
      <c r="A2625" s="1">
        <v>43979</v>
      </c>
      <c r="B2625">
        <f>IFERROR(VLOOKUP($A2625,'BTC-Web'!$A$2:$H$10000,2,0),"")</f>
        <v>9184.9453130000002</v>
      </c>
      <c r="C2625">
        <f>VLOOKUP(A2625,H_SPBTFDUE!$B$2:$C$5828,2,0)</f>
        <v>60.59</v>
      </c>
      <c r="D2625" s="2">
        <f>D2624*(1-D$1+IF(AND(WEEKDAY($A2625)&lt;&gt;1,WEEKDAY($A2625)&lt;&gt;7),-VLOOKUP($A2625,ETF_OP_Fee!$G$5:$H$14,2,1),0))^($A2625-$A2624)*(1+2*(C2625/C2624-1))+IFERROR(VLOOKUP(A2625,BITXeom!$C$9:$D$100,2,0),0)</f>
        <v>9.5203659563784857</v>
      </c>
      <c r="F2625" s="2">
        <f>F2624*(1-F$1+IF(AND(WEEKDAY($A2625)&lt;&gt;1,WEEKDAY($A2625)&lt;&gt;7),-VLOOKUP($A2625,ETF_OP_Fee!$I$5:$J$14,2,1),0))^($A2625-$A2624)*(1+1*(B2625/B2624-1))</f>
        <v>6.0513283720529847</v>
      </c>
      <c r="G2625" s="9" t="str">
        <f>IFERROR(VLOOKUP(A2625,'BITO-IV'!$A$1:$J$10000,4,0),"")</f>
        <v/>
      </c>
      <c r="J2625" t="str">
        <f t="shared" si="68"/>
        <v/>
      </c>
      <c r="K2625" t="str">
        <f t="shared" si="67"/>
        <v/>
      </c>
      <c r="M2625" t="str">
        <f t="shared" si="69"/>
        <v/>
      </c>
      <c r="N2625">
        <f>VLOOKUP(A2625,Tbills!$B$4:$C$10000,2,1)</f>
        <v>0.12999956043954827</v>
      </c>
    </row>
    <row r="2626" spans="1:14">
      <c r="A2626" s="1">
        <v>43980</v>
      </c>
      <c r="B2626">
        <f>IFERROR(VLOOKUP($A2626,'BTC-Web'!$A$2:$H$10000,2,0),"")</f>
        <v>9528.3554690000001</v>
      </c>
      <c r="C2626">
        <f>VLOOKUP(A2626,H_SPBTFDUE!$B$2:$C$5828,2,0)</f>
        <v>60.03</v>
      </c>
      <c r="D2626" s="2">
        <f>D2625*(1-D$1+IF(AND(WEEKDAY($A2626)&lt;&gt;1,WEEKDAY($A2626)&lt;&gt;7),-VLOOKUP($A2626,ETF_OP_Fee!$G$5:$H$14,2,1),0))^($A2626-$A2625)*(1+2*(C2626/C2625-1))+IFERROR(VLOOKUP(A2626,BITXeom!$C$9:$D$100,2,0),0)</f>
        <v>9.3432693123698414</v>
      </c>
      <c r="F2626" s="2">
        <f>F2625*(1-F$1+IF(AND(WEEKDAY($A2626)&lt;&gt;1,WEEKDAY($A2626)&lt;&gt;7),-VLOOKUP($A2626,ETF_OP_Fee!$I$5:$J$14,2,1),0))^($A2626-$A2625)*(1+1*(B2626/B2625-1))</f>
        <v>6.277414301841592</v>
      </c>
      <c r="G2626" s="9" t="str">
        <f>IFERROR(VLOOKUP(A2626,'BITO-IV'!$A$1:$J$10000,4,0),"")</f>
        <v/>
      </c>
      <c r="J2626" t="str">
        <f t="shared" si="68"/>
        <v/>
      </c>
      <c r="K2626" t="str">
        <f t="shared" si="67"/>
        <v/>
      </c>
      <c r="M2626" t="str">
        <f t="shared" si="69"/>
        <v/>
      </c>
      <c r="N2626">
        <f>VLOOKUP(A2626,Tbills!$B$4:$C$10000,2,1)</f>
        <v>0.12999956043954827</v>
      </c>
    </row>
    <row r="2627" spans="1:14">
      <c r="A2627" s="1">
        <v>43983</v>
      </c>
      <c r="B2627">
        <f>IFERROR(VLOOKUP($A2627,'BTC-Web'!$A$2:$H$10000,2,0),"")</f>
        <v>9463.6054690000001</v>
      </c>
      <c r="C2627">
        <f>VLOOKUP(A2627,H_SPBTFDUE!$B$2:$C$5828,2,0)</f>
        <v>61.16</v>
      </c>
      <c r="D2627" s="2">
        <f>D2626*(1-D$1+IF(AND(WEEKDAY($A2627)&lt;&gt;1,WEEKDAY($A2627)&lt;&gt;7),-VLOOKUP($A2627,ETF_OP_Fee!$G$5:$H$14,2,1),0))^($A2627-$A2626)*(1+2*(C2627/C2626-1))+IFERROR(VLOOKUP(A2627,BITXeom!$C$9:$D$100,2,0),0)</f>
        <v>9.6915573564279338</v>
      </c>
      <c r="F2627" s="2">
        <f>F2626*(1-F$1+IF(AND(WEEKDAY($A2627)&lt;&gt;1,WEEKDAY($A2627)&lt;&gt;7),-VLOOKUP($A2627,ETF_OP_Fee!$I$5:$J$14,2,1),0))^($A2627-$A2626)*(1+1*(B2627/B2626-1))</f>
        <v>6.2342692824038641</v>
      </c>
      <c r="G2627" s="9" t="str">
        <f>IFERROR(VLOOKUP(A2627,'BITO-IV'!$A$1:$J$10000,4,0),"")</f>
        <v/>
      </c>
      <c r="J2627" t="str">
        <f t="shared" si="68"/>
        <v/>
      </c>
      <c r="K2627" t="str">
        <f t="shared" si="67"/>
        <v/>
      </c>
      <c r="M2627" t="str">
        <f t="shared" si="69"/>
        <v/>
      </c>
      <c r="N2627">
        <f>VLOOKUP(A2627,Tbills!$B$4:$C$10000,2,1)</f>
        <v>0.12999956043954827</v>
      </c>
    </row>
    <row r="2628" spans="1:14">
      <c r="A2628" s="1">
        <v>43984</v>
      </c>
      <c r="B2628">
        <f>IFERROR(VLOOKUP($A2628,'BTC-Web'!$A$2:$H$10000,2,0),"")</f>
        <v>10162.973633</v>
      </c>
      <c r="C2628">
        <f>VLOOKUP(A2628,H_SPBTFDUE!$B$2:$C$5828,2,0)</f>
        <v>60.72</v>
      </c>
      <c r="D2628" s="2">
        <f>D2627*(1-D$1+IF(AND(WEEKDAY($A2628)&lt;&gt;1,WEEKDAY($A2628)&lt;&gt;7),-VLOOKUP($A2628,ETF_OP_Fee!$G$5:$H$14,2,1),0))^($A2628-$A2627)*(1+2*(C2628/C2627-1))+IFERROR(VLOOKUP(A2628,BITXeom!$C$9:$D$100,2,0),0)</f>
        <v>9.5509720857812805</v>
      </c>
      <c r="F2628" s="2">
        <f>F2627*(1-F$1+IF(AND(WEEKDAY($A2628)&lt;&gt;1,WEEKDAY($A2628)&lt;&gt;7),-VLOOKUP($A2628,ETF_OP_Fee!$I$5:$J$14,2,1),0))^($A2628-$A2627)*(1+1*(B2628/B2627-1))</f>
        <v>6.694812614833058</v>
      </c>
      <c r="G2628" s="9" t="str">
        <f>IFERROR(VLOOKUP(A2628,'BITO-IV'!$A$1:$J$10000,4,0),"")</f>
        <v/>
      </c>
      <c r="J2628" t="str">
        <f t="shared" si="68"/>
        <v/>
      </c>
      <c r="K2628" t="str">
        <f t="shared" si="67"/>
        <v/>
      </c>
      <c r="M2628" t="str">
        <f t="shared" si="69"/>
        <v/>
      </c>
      <c r="N2628">
        <f>VLOOKUP(A2628,Tbills!$B$4:$C$10000,2,1)</f>
        <v>0.12999956043954827</v>
      </c>
    </row>
    <row r="2629" spans="1:14">
      <c r="A2629" s="1">
        <v>43985</v>
      </c>
      <c r="B2629">
        <f>IFERROR(VLOOKUP($A2629,'BTC-Web'!$A$2:$H$10000,2,0),"")</f>
        <v>9533.7607420000004</v>
      </c>
      <c r="C2629">
        <f>VLOOKUP(A2629,H_SPBTFDUE!$B$2:$C$5828,2,0)</f>
        <v>61.19</v>
      </c>
      <c r="D2629" s="2">
        <f>D2628*(1-D$1+IF(AND(WEEKDAY($A2629)&lt;&gt;1,WEEKDAY($A2629)&lt;&gt;7),-VLOOKUP($A2629,ETF_OP_Fee!$G$5:$H$14,2,1),0))^($A2629-$A2628)*(1+2*(C2629/C2628-1))+IFERROR(VLOOKUP(A2629,BITXeom!$C$9:$D$100,2,0),0)</f>
        <v>9.6976738026127904</v>
      </c>
      <c r="F2629" s="2">
        <f>F2628*(1-F$1+IF(AND(WEEKDAY($A2629)&lt;&gt;1,WEEKDAY($A2629)&lt;&gt;7),-VLOOKUP($A2629,ETF_OP_Fee!$I$5:$J$14,2,1),0))^($A2629-$A2628)*(1+1*(B2629/B2628-1))</f>
        <v>6.2801580268923427</v>
      </c>
      <c r="G2629" s="9" t="str">
        <f>IFERROR(VLOOKUP(A2629,'BITO-IV'!$A$1:$J$10000,4,0),"")</f>
        <v/>
      </c>
      <c r="J2629" t="str">
        <f t="shared" si="68"/>
        <v/>
      </c>
      <c r="K2629" t="str">
        <f t="shared" si="67"/>
        <v/>
      </c>
      <c r="M2629" t="str">
        <f t="shared" si="69"/>
        <v/>
      </c>
      <c r="N2629">
        <f>VLOOKUP(A2629,Tbills!$B$4:$C$10000,2,1)</f>
        <v>0.12999956043954827</v>
      </c>
    </row>
    <row r="2630" spans="1:14">
      <c r="A2630" s="1">
        <v>43986</v>
      </c>
      <c r="B2630">
        <f>IFERROR(VLOOKUP($A2630,'BTC-Web'!$A$2:$H$10000,2,0),"")</f>
        <v>9655.8544920000004</v>
      </c>
      <c r="C2630">
        <f>VLOOKUP(A2630,H_SPBTFDUE!$B$2:$C$5828,2,0)</f>
        <v>62.72</v>
      </c>
      <c r="D2630" s="2">
        <f>D2629*(1-D$1+IF(AND(WEEKDAY($A2630)&lt;&gt;1,WEEKDAY($A2630)&lt;&gt;7),-VLOOKUP($A2630,ETF_OP_Fee!$G$5:$H$14,2,1),0))^($A2630-$A2629)*(1+2*(C2630/C2629-1))+IFERROR(VLOOKUP(A2630,BITXeom!$C$9:$D$100,2,0),0)</f>
        <v>10.181423187934913</v>
      </c>
      <c r="F2630" s="2">
        <f>F2629*(1-F$1+IF(AND(WEEKDAY($A2630)&lt;&gt;1,WEEKDAY($A2630)&lt;&gt;7),-VLOOKUP($A2630,ETF_OP_Fee!$I$5:$J$14,2,1),0))^($A2630-$A2629)*(1+1*(B2630/B2629-1))</f>
        <v>6.3604190860725467</v>
      </c>
      <c r="G2630" s="9" t="str">
        <f>IFERROR(VLOOKUP(A2630,'BITO-IV'!$A$1:$J$10000,4,0),"")</f>
        <v/>
      </c>
      <c r="J2630" t="str">
        <f t="shared" si="68"/>
        <v/>
      </c>
      <c r="K2630" t="str">
        <f t="shared" si="67"/>
        <v/>
      </c>
      <c r="M2630" t="str">
        <f t="shared" si="69"/>
        <v/>
      </c>
      <c r="N2630">
        <f>VLOOKUP(A2630,Tbills!$B$4:$C$10000,2,1)</f>
        <v>0.15000131868129138</v>
      </c>
    </row>
    <row r="2631" spans="1:14">
      <c r="A2631" s="1">
        <v>43987</v>
      </c>
      <c r="B2631">
        <f>IFERROR(VLOOKUP($A2631,'BTC-Web'!$A$2:$H$10000,2,0),"")</f>
        <v>9800.2158199999994</v>
      </c>
      <c r="C2631">
        <f>VLOOKUP(A2631,H_SPBTFDUE!$B$2:$C$5828,2,0)</f>
        <v>62.13</v>
      </c>
      <c r="D2631" s="2">
        <f>D2630*(1-D$1+IF(AND(WEEKDAY($A2631)&lt;&gt;1,WEEKDAY($A2631)&lt;&gt;7),-VLOOKUP($A2631,ETF_OP_Fee!$G$5:$H$14,2,1),0))^($A2631-$A2630)*(1+2*(C2631/C2630-1))+IFERROR(VLOOKUP(A2631,BITXeom!$C$9:$D$100,2,0),0)</f>
        <v>9.9886816038952393</v>
      </c>
      <c r="F2631" s="2">
        <f>F2630*(1-F$1+IF(AND(WEEKDAY($A2631)&lt;&gt;1,WEEKDAY($A2631)&lt;&gt;7),-VLOOKUP($A2631,ETF_OP_Fee!$I$5:$J$14,2,1),0))^($A2631-$A2630)*(1+1*(B2631/B2630-1))</f>
        <v>6.455343483330326</v>
      </c>
      <c r="G2631" s="9" t="str">
        <f>IFERROR(VLOOKUP(A2631,'BITO-IV'!$A$1:$J$10000,4,0),"")</f>
        <v/>
      </c>
      <c r="J2631" t="str">
        <f t="shared" si="68"/>
        <v/>
      </c>
      <c r="K2631" t="str">
        <f t="shared" si="67"/>
        <v/>
      </c>
      <c r="M2631" t="str">
        <f t="shared" si="69"/>
        <v/>
      </c>
      <c r="N2631">
        <f>VLOOKUP(A2631,Tbills!$B$4:$C$10000,2,1)</f>
        <v>0.15000131868129138</v>
      </c>
    </row>
    <row r="2632" spans="1:14">
      <c r="A2632" s="1">
        <v>43990</v>
      </c>
      <c r="B2632">
        <f>IFERROR(VLOOKUP($A2632,'BTC-Web'!$A$2:$H$10000,2,0),"")</f>
        <v>9760.0634769999997</v>
      </c>
      <c r="C2632">
        <f>VLOOKUP(A2632,H_SPBTFDUE!$B$2:$C$5828,2,0)</f>
        <v>61.98</v>
      </c>
      <c r="D2632" s="2">
        <f>D2631*(1-D$1+IF(AND(WEEKDAY($A2632)&lt;&gt;1,WEEKDAY($A2632)&lt;&gt;7),-VLOOKUP($A2632,ETF_OP_Fee!$G$5:$H$14,2,1),0))^($A2632-$A2631)*(1+2*(C2632/C2631-1))+IFERROR(VLOOKUP(A2632,BITXeom!$C$9:$D$100,2,0),0)</f>
        <v>9.9368967755927198</v>
      </c>
      <c r="F2632" s="2">
        <f>F2631*(1-F$1+IF(AND(WEEKDAY($A2632)&lt;&gt;1,WEEKDAY($A2632)&lt;&gt;7),-VLOOKUP($A2632,ETF_OP_Fee!$I$5:$J$14,2,1),0))^($A2632-$A2631)*(1+1*(B2632/B2631-1))</f>
        <v>6.4283934062258172</v>
      </c>
      <c r="G2632" s="9" t="str">
        <f>IFERROR(VLOOKUP(A2632,'BITO-IV'!$A$1:$J$10000,4,0),"")</f>
        <v/>
      </c>
      <c r="J2632" t="str">
        <f t="shared" si="68"/>
        <v/>
      </c>
      <c r="K2632" t="str">
        <f t="shared" si="67"/>
        <v/>
      </c>
      <c r="M2632" t="str">
        <f t="shared" si="69"/>
        <v/>
      </c>
      <c r="N2632">
        <f>VLOOKUP(A2632,Tbills!$B$4:$C$10000,2,1)</f>
        <v>0.15000131868129138</v>
      </c>
    </row>
    <row r="2633" spans="1:14">
      <c r="A2633" s="1">
        <v>43991</v>
      </c>
      <c r="B2633">
        <f>IFERROR(VLOOKUP($A2633,'BTC-Web'!$A$2:$H$10000,2,0),"")</f>
        <v>9774.3603519999997</v>
      </c>
      <c r="C2633">
        <f>VLOOKUP(A2633,H_SPBTFDUE!$B$2:$C$5828,2,0)</f>
        <v>62.15</v>
      </c>
      <c r="D2633" s="2">
        <f>D2632*(1-D$1+IF(AND(WEEKDAY($A2633)&lt;&gt;1,WEEKDAY($A2633)&lt;&gt;7),-VLOOKUP($A2633,ETF_OP_Fee!$G$5:$H$14,2,1),0))^($A2633-$A2632)*(1+2*(C2633/C2632-1))+IFERROR(VLOOKUP(A2633,BITXeom!$C$9:$D$100,2,0),0)</f>
        <v>9.9902162625524653</v>
      </c>
      <c r="F2633" s="2">
        <f>F2632*(1-F$1+IF(AND(WEEKDAY($A2633)&lt;&gt;1,WEEKDAY($A2633)&lt;&gt;7),-VLOOKUP($A2633,ETF_OP_Fee!$I$5:$J$14,2,1),0))^($A2633-$A2632)*(1+1*(B2633/B2632-1))</f>
        <v>6.437642377449607</v>
      </c>
      <c r="G2633" s="9" t="str">
        <f>IFERROR(VLOOKUP(A2633,'BITO-IV'!$A$1:$J$10000,4,0),"")</f>
        <v/>
      </c>
      <c r="J2633" t="str">
        <f t="shared" si="68"/>
        <v/>
      </c>
      <c r="K2633" t="str">
        <f t="shared" si="67"/>
        <v/>
      </c>
      <c r="M2633" t="str">
        <f t="shared" si="69"/>
        <v/>
      </c>
      <c r="N2633">
        <f>VLOOKUP(A2633,Tbills!$B$4:$C$10000,2,1)</f>
        <v>0.15000131868129138</v>
      </c>
    </row>
    <row r="2634" spans="1:14">
      <c r="A2634" s="1">
        <v>43992</v>
      </c>
      <c r="B2634">
        <f>IFERROR(VLOOKUP($A2634,'BTC-Web'!$A$2:$H$10000,2,0),"")</f>
        <v>9794.1191409999992</v>
      </c>
      <c r="C2634">
        <f>VLOOKUP(A2634,H_SPBTFDUE!$B$2:$C$5828,2,0)</f>
        <v>62.94</v>
      </c>
      <c r="D2634" s="2">
        <f>D2633*(1-D$1+IF(AND(WEEKDAY($A2634)&lt;&gt;1,WEEKDAY($A2634)&lt;&gt;7),-VLOOKUP($A2634,ETF_OP_Fee!$G$5:$H$14,2,1),0))^($A2634-$A2633)*(1+2*(C2634/C2633-1))+IFERROR(VLOOKUP(A2634,BITXeom!$C$9:$D$100,2,0),0)</f>
        <v>10.242970306199808</v>
      </c>
      <c r="F2634" s="2">
        <f>F2633*(1-F$1+IF(AND(WEEKDAY($A2634)&lt;&gt;1,WEEKDAY($A2634)&lt;&gt;7),-VLOOKUP($A2634,ETF_OP_Fee!$I$5:$J$14,2,1),0))^($A2634-$A2633)*(1+1*(B2634/B2633-1))</f>
        <v>6.4504881247413879</v>
      </c>
      <c r="G2634" s="9" t="str">
        <f>IFERROR(VLOOKUP(A2634,'BITO-IV'!$A$1:$J$10000,4,0),"")</f>
        <v/>
      </c>
      <c r="J2634" t="str">
        <f t="shared" si="68"/>
        <v/>
      </c>
      <c r="K2634" t="str">
        <f t="shared" si="67"/>
        <v/>
      </c>
      <c r="M2634" t="str">
        <f t="shared" si="69"/>
        <v/>
      </c>
      <c r="N2634">
        <f>VLOOKUP(A2634,Tbills!$B$4:$C$10000,2,1)</f>
        <v>0.15000131868129138</v>
      </c>
    </row>
    <row r="2635" spans="1:14">
      <c r="A2635" s="1">
        <v>43993</v>
      </c>
      <c r="B2635">
        <f>IFERROR(VLOOKUP($A2635,'BTC-Web'!$A$2:$H$10000,2,0),"")</f>
        <v>9870.078125</v>
      </c>
      <c r="C2635">
        <f>VLOOKUP(A2635,H_SPBTFDUE!$B$2:$C$5828,2,0)</f>
        <v>58.99</v>
      </c>
      <c r="D2635" s="2">
        <f>D2634*(1-D$1+IF(AND(WEEKDAY($A2635)&lt;&gt;1,WEEKDAY($A2635)&lt;&gt;7),-VLOOKUP($A2635,ETF_OP_Fee!$G$5:$H$14,2,1),0))^($A2635-$A2634)*(1+2*(C2635/C2634-1))+IFERROR(VLOOKUP(A2635,BITXeom!$C$9:$D$100,2,0),0)</f>
        <v>8.9562423936780764</v>
      </c>
      <c r="F2635" s="2">
        <f>F2634*(1-F$1+IF(AND(WEEKDAY($A2635)&lt;&gt;1,WEEKDAY($A2635)&lt;&gt;7),-VLOOKUP($A2635,ETF_OP_Fee!$I$5:$J$14,2,1),0))^($A2635-$A2634)*(1+1*(B2635/B2634-1))</f>
        <v>6.5003461503144724</v>
      </c>
      <c r="G2635" s="9" t="str">
        <f>IFERROR(VLOOKUP(A2635,'BITO-IV'!$A$1:$J$10000,4,0),"")</f>
        <v/>
      </c>
      <c r="J2635" t="str">
        <f t="shared" si="68"/>
        <v/>
      </c>
      <c r="K2635" t="str">
        <f t="shared" si="67"/>
        <v/>
      </c>
      <c r="M2635" t="str">
        <f t="shared" si="69"/>
        <v/>
      </c>
      <c r="N2635">
        <f>VLOOKUP(A2635,Tbills!$B$4:$C$10000,2,1)</f>
        <v>0.16999912087914462</v>
      </c>
    </row>
    <row r="2636" spans="1:14">
      <c r="A2636" s="1">
        <v>43994</v>
      </c>
      <c r="B2636">
        <f>IFERROR(VLOOKUP($A2636,'BTC-Web'!$A$2:$H$10000,2,0),"")</f>
        <v>9320.6904300000006</v>
      </c>
      <c r="C2636">
        <f>VLOOKUP(A2636,H_SPBTFDUE!$B$2:$C$5828,2,0)</f>
        <v>60.02</v>
      </c>
      <c r="D2636" s="2">
        <f>D2635*(1-D$1+IF(AND(WEEKDAY($A2636)&lt;&gt;1,WEEKDAY($A2636)&lt;&gt;7),-VLOOKUP($A2636,ETF_OP_Fee!$G$5:$H$14,2,1),0))^($A2636-$A2635)*(1+2*(C2636/C2635-1))+IFERROR(VLOOKUP(A2636,BITXeom!$C$9:$D$100,2,0),0)</f>
        <v>9.2679002222298283</v>
      </c>
      <c r="F2636" s="2">
        <f>F2635*(1-F$1+IF(AND(WEEKDAY($A2636)&lt;&gt;1,WEEKDAY($A2636)&lt;&gt;7),-VLOOKUP($A2636,ETF_OP_Fee!$I$5:$J$14,2,1),0))^($A2636-$A2635)*(1+1*(B2636/B2635-1))</f>
        <v>6.1383645040213946</v>
      </c>
      <c r="G2636" s="9" t="str">
        <f>IFERROR(VLOOKUP(A2636,'BITO-IV'!$A$1:$J$10000,4,0),"")</f>
        <v/>
      </c>
      <c r="J2636" t="str">
        <f t="shared" si="68"/>
        <v/>
      </c>
      <c r="K2636" t="str">
        <f t="shared" si="67"/>
        <v/>
      </c>
      <c r="M2636" t="str">
        <f t="shared" si="69"/>
        <v/>
      </c>
      <c r="N2636">
        <f>VLOOKUP(A2636,Tbills!$B$4:$C$10000,2,1)</f>
        <v>0.16999912087914462</v>
      </c>
    </row>
    <row r="2637" spans="1:14">
      <c r="A2637" s="1">
        <v>43997</v>
      </c>
      <c r="B2637">
        <f>IFERROR(VLOOKUP($A2637,'BTC-Web'!$A$2:$H$10000,2,0),"")</f>
        <v>9386.0351559999999</v>
      </c>
      <c r="C2637">
        <f>VLOOKUP(A2637,H_SPBTFDUE!$B$2:$C$5828,2,0)</f>
        <v>59.9</v>
      </c>
      <c r="D2637" s="2">
        <f>D2636*(1-D$1+IF(AND(WEEKDAY($A2637)&lt;&gt;1,WEEKDAY($A2637)&lt;&gt;7),-VLOOKUP($A2637,ETF_OP_Fee!$G$5:$H$14,2,1),0))^($A2637-$A2636)*(1+2*(C2637/C2636-1))+IFERROR(VLOOKUP(A2637,BITXeom!$C$9:$D$100,2,0),0)</f>
        <v>9.2275410259632409</v>
      </c>
      <c r="F2637" s="2">
        <f>F2636*(1-F$1+IF(AND(WEEKDAY($A2637)&lt;&gt;1,WEEKDAY($A2637)&lt;&gt;7),-VLOOKUP($A2637,ETF_OP_Fee!$I$5:$J$14,2,1),0))^($A2637-$A2636)*(1+1*(B2637/B2636-1))</f>
        <v>6.1809161978691858</v>
      </c>
      <c r="G2637" s="9" t="str">
        <f>IFERROR(VLOOKUP(A2637,'BITO-IV'!$A$1:$J$10000,4,0),"")</f>
        <v/>
      </c>
      <c r="J2637" t="str">
        <f t="shared" si="68"/>
        <v/>
      </c>
      <c r="K2637" t="str">
        <f t="shared" si="67"/>
        <v/>
      </c>
      <c r="M2637" t="str">
        <f t="shared" si="69"/>
        <v/>
      </c>
      <c r="N2637">
        <f>VLOOKUP(A2637,Tbills!$B$4:$C$10000,2,1)</f>
        <v>0.16999912087914462</v>
      </c>
    </row>
    <row r="2638" spans="1:14">
      <c r="A2638" s="1">
        <v>43998</v>
      </c>
      <c r="B2638">
        <f>IFERROR(VLOOKUP($A2638,'BTC-Web'!$A$2:$H$10000,2,0),"")</f>
        <v>9454.2666019999997</v>
      </c>
      <c r="C2638">
        <f>VLOOKUP(A2638,H_SPBTFDUE!$B$2:$C$5828,2,0)</f>
        <v>60.44</v>
      </c>
      <c r="D2638" s="2">
        <f>D2637*(1-D$1+IF(AND(WEEKDAY($A2638)&lt;&gt;1,WEEKDAY($A2638)&lt;&gt;7),-VLOOKUP($A2638,ETF_OP_Fee!$G$5:$H$14,2,1),0))^($A2638-$A2637)*(1+2*(C2638/C2637-1))+IFERROR(VLOOKUP(A2638,BITXeom!$C$9:$D$100,2,0),0)</f>
        <v>9.3927945041475667</v>
      </c>
      <c r="F2638" s="2">
        <f>F2637*(1-F$1+IF(AND(WEEKDAY($A2638)&lt;&gt;1,WEEKDAY($A2638)&lt;&gt;7),-VLOOKUP($A2638,ETF_OP_Fee!$I$5:$J$14,2,1),0))^($A2638-$A2637)*(1+1*(B2638/B2637-1))</f>
        <v>6.2256861039099318</v>
      </c>
      <c r="G2638" s="9" t="str">
        <f>IFERROR(VLOOKUP(A2638,'BITO-IV'!$A$1:$J$10000,4,0),"")</f>
        <v/>
      </c>
      <c r="J2638" t="str">
        <f t="shared" si="68"/>
        <v/>
      </c>
      <c r="K2638" t="str">
        <f t="shared" si="67"/>
        <v/>
      </c>
      <c r="M2638" t="str">
        <f t="shared" si="69"/>
        <v/>
      </c>
      <c r="N2638">
        <f>VLOOKUP(A2638,Tbills!$B$4:$C$10000,2,1)</f>
        <v>0.16999912087914462</v>
      </c>
    </row>
    <row r="2639" spans="1:14">
      <c r="A2639" s="1">
        <v>43999</v>
      </c>
      <c r="B2639">
        <f>IFERROR(VLOOKUP($A2639,'BTC-Web'!$A$2:$H$10000,2,0),"")</f>
        <v>9533.7841800000006</v>
      </c>
      <c r="C2639">
        <f>VLOOKUP(A2639,H_SPBTFDUE!$B$2:$C$5828,2,0)</f>
        <v>59.19</v>
      </c>
      <c r="D2639" s="2">
        <f>D2638*(1-D$1+IF(AND(WEEKDAY($A2639)&lt;&gt;1,WEEKDAY($A2639)&lt;&gt;7),-VLOOKUP($A2639,ETF_OP_Fee!$G$5:$H$14,2,1),0))^($A2639-$A2638)*(1+2*(C2639/C2638-1))+IFERROR(VLOOKUP(A2639,BITXeom!$C$9:$D$100,2,0),0)</f>
        <v>9.003204080932651</v>
      </c>
      <c r="F2639" s="2">
        <f>F2638*(1-F$1+IF(AND(WEEKDAY($A2639)&lt;&gt;1,WEEKDAY($A2639)&lt;&gt;7),-VLOOKUP($A2639,ETF_OP_Fee!$I$5:$J$14,2,1),0))^($A2639-$A2638)*(1+1*(B2639/B2638-1))</f>
        <v>6.277885461296405</v>
      </c>
      <c r="G2639" s="9" t="str">
        <f>IFERROR(VLOOKUP(A2639,'BITO-IV'!$A$1:$J$10000,4,0),"")</f>
        <v/>
      </c>
      <c r="J2639" t="str">
        <f t="shared" si="68"/>
        <v/>
      </c>
      <c r="K2639" t="str">
        <f t="shared" si="67"/>
        <v/>
      </c>
      <c r="M2639" t="str">
        <f t="shared" si="69"/>
        <v/>
      </c>
      <c r="N2639">
        <f>VLOOKUP(A2639,Tbills!$B$4:$C$10000,2,1)</f>
        <v>0.16999912087914462</v>
      </c>
    </row>
    <row r="2640" spans="1:14">
      <c r="A2640" s="1">
        <v>44000</v>
      </c>
      <c r="B2640">
        <f>IFERROR(VLOOKUP($A2640,'BTC-Web'!$A$2:$H$10000,2,0),"")</f>
        <v>9481.5673829999996</v>
      </c>
      <c r="C2640">
        <f>VLOOKUP(A2640,H_SPBTFDUE!$B$2:$C$5828,2,0)</f>
        <v>59.71</v>
      </c>
      <c r="D2640" s="2">
        <f>D2639*(1-D$1+IF(AND(WEEKDAY($A2640)&lt;&gt;1,WEEKDAY($A2640)&lt;&gt;7),-VLOOKUP($A2640,ETF_OP_Fee!$G$5:$H$14,2,1),0))^($A2640-$A2639)*(1+2*(C2640/C2639-1))+IFERROR(VLOOKUP(A2640,BITXeom!$C$9:$D$100,2,0),0)</f>
        <v>9.1603033609116373</v>
      </c>
      <c r="F2640" s="2">
        <f>F2639*(1-F$1+IF(AND(WEEKDAY($A2640)&lt;&gt;1,WEEKDAY($A2640)&lt;&gt;7),-VLOOKUP($A2640,ETF_OP_Fee!$I$5:$J$14,2,1),0))^($A2640-$A2639)*(1+1*(B2640/B2639-1))</f>
        <v>6.243338808640142</v>
      </c>
      <c r="G2640" s="9" t="str">
        <f>IFERROR(VLOOKUP(A2640,'BITO-IV'!$A$1:$J$10000,4,0),"")</f>
        <v/>
      </c>
      <c r="J2640" t="str">
        <f t="shared" si="68"/>
        <v/>
      </c>
      <c r="K2640" t="str">
        <f t="shared" si="67"/>
        <v/>
      </c>
      <c r="M2640" t="str">
        <f t="shared" si="69"/>
        <v/>
      </c>
      <c r="N2640">
        <f>VLOOKUP(A2640,Tbills!$B$4:$C$10000,2,1)</f>
        <v>0.17499956043955231</v>
      </c>
    </row>
    <row r="2641" spans="1:14">
      <c r="A2641" s="1">
        <v>44001</v>
      </c>
      <c r="B2641">
        <f>IFERROR(VLOOKUP($A2641,'BTC-Web'!$A$2:$H$10000,2,0),"")</f>
        <v>9410.2939449999994</v>
      </c>
      <c r="C2641">
        <f>VLOOKUP(A2641,H_SPBTFDUE!$B$2:$C$5828,2,0)</f>
        <v>59.11</v>
      </c>
      <c r="D2641" s="2">
        <f>D2640*(1-D$1+IF(AND(WEEKDAY($A2641)&lt;&gt;1,WEEKDAY($A2641)&lt;&gt;7),-VLOOKUP($A2641,ETF_OP_Fee!$G$5:$H$14,2,1),0))^($A2641-$A2640)*(1+2*(C2641/C2640-1))+IFERROR(VLOOKUP(A2641,BITXeom!$C$9:$D$100,2,0),0)</f>
        <v>8.9751377298230679</v>
      </c>
      <c r="F2641" s="2">
        <f>F2640*(1-F$1+IF(AND(WEEKDAY($A2641)&lt;&gt;1,WEEKDAY($A2641)&lt;&gt;7),-VLOOKUP($A2641,ETF_OP_Fee!$I$5:$J$14,2,1),0))^($A2641-$A2640)*(1+1*(B2641/B2640-1))</f>
        <v>6.1962460278712577</v>
      </c>
      <c r="G2641" s="9" t="str">
        <f>IFERROR(VLOOKUP(A2641,'BITO-IV'!$A$1:$J$10000,4,0),"")</f>
        <v/>
      </c>
      <c r="J2641" t="str">
        <f t="shared" si="68"/>
        <v/>
      </c>
      <c r="K2641" t="str">
        <f t="shared" si="67"/>
        <v/>
      </c>
      <c r="M2641" t="str">
        <f t="shared" si="69"/>
        <v/>
      </c>
      <c r="N2641">
        <f>VLOOKUP(A2641,Tbills!$B$4:$C$10000,2,1)</f>
        <v>0.17499956043955231</v>
      </c>
    </row>
    <row r="2642" spans="1:14">
      <c r="A2642" s="1">
        <v>44004</v>
      </c>
      <c r="B2642">
        <f>IFERROR(VLOOKUP($A2642,'BTC-Web'!$A$2:$H$10000,2,0),"")</f>
        <v>9300.9150389999995</v>
      </c>
      <c r="C2642">
        <f>VLOOKUP(A2642,H_SPBTFDUE!$B$2:$C$5828,2,0)</f>
        <v>60.84</v>
      </c>
      <c r="D2642" s="2">
        <f>D2641*(1-D$1+IF(AND(WEEKDAY($A2642)&lt;&gt;1,WEEKDAY($A2642)&lt;&gt;7),-VLOOKUP($A2642,ETF_OP_Fee!$G$5:$H$14,2,1),0))^($A2642-$A2641)*(1+2*(C2642/C2641-1))+IFERROR(VLOOKUP(A2642,BITXeom!$C$9:$D$100,2,0),0)</f>
        <v>9.4971004840877917</v>
      </c>
      <c r="F2642" s="2">
        <f>F2641*(1-F$1+IF(AND(WEEKDAY($A2642)&lt;&gt;1,WEEKDAY($A2642)&lt;&gt;7),-VLOOKUP($A2642,ETF_OP_Fee!$I$5:$J$14,2,1),0))^($A2642-$A2641)*(1+1*(B2642/B2641-1))</f>
        <v>6.1237468652956322</v>
      </c>
      <c r="G2642" s="9" t="str">
        <f>IFERROR(VLOOKUP(A2642,'BITO-IV'!$A$1:$J$10000,4,0),"")</f>
        <v/>
      </c>
      <c r="J2642" t="str">
        <f t="shared" si="68"/>
        <v/>
      </c>
      <c r="K2642" t="str">
        <f t="shared" si="67"/>
        <v/>
      </c>
      <c r="M2642" t="str">
        <f t="shared" si="69"/>
        <v/>
      </c>
      <c r="N2642">
        <f>VLOOKUP(A2642,Tbills!$B$4:$C$10000,2,1)</f>
        <v>0.17499956043955231</v>
      </c>
    </row>
    <row r="2643" spans="1:14">
      <c r="A2643" s="1">
        <v>44005</v>
      </c>
      <c r="B2643">
        <f>IFERROR(VLOOKUP($A2643,'BTC-Web'!$A$2:$H$10000,2,0),"")</f>
        <v>9644.0761719999991</v>
      </c>
      <c r="C2643">
        <f>VLOOKUP(A2643,H_SPBTFDUE!$B$2:$C$5828,2,0)</f>
        <v>61.37</v>
      </c>
      <c r="D2643" s="2">
        <f>D2642*(1-D$1+IF(AND(WEEKDAY($A2643)&lt;&gt;1,WEEKDAY($A2643)&lt;&gt;7),-VLOOKUP($A2643,ETF_OP_Fee!$G$5:$H$14,2,1),0))^($A2643-$A2642)*(1+2*(C2643/C2642-1))+IFERROR(VLOOKUP(A2643,BITXeom!$C$9:$D$100,2,0),0)</f>
        <v>9.6614145082821778</v>
      </c>
      <c r="F2643" s="2">
        <f>F2642*(1-F$1+IF(AND(WEEKDAY($A2643)&lt;&gt;1,WEEKDAY($A2643)&lt;&gt;7),-VLOOKUP($A2643,ETF_OP_Fee!$I$5:$J$14,2,1),0))^($A2643-$A2642)*(1+1*(B2643/B2642-1))</f>
        <v>6.3495197898690598</v>
      </c>
      <c r="G2643" s="9" t="str">
        <f>IFERROR(VLOOKUP(A2643,'BITO-IV'!$A$1:$J$10000,4,0),"")</f>
        <v/>
      </c>
      <c r="J2643" t="str">
        <f t="shared" si="68"/>
        <v/>
      </c>
      <c r="K2643" t="str">
        <f t="shared" si="67"/>
        <v/>
      </c>
      <c r="M2643" t="str">
        <f t="shared" si="69"/>
        <v/>
      </c>
      <c r="N2643">
        <f>VLOOKUP(A2643,Tbills!$B$4:$C$10000,2,1)</f>
        <v>0.17499956043955231</v>
      </c>
    </row>
    <row r="2644" spans="1:14">
      <c r="A2644" s="1">
        <v>44006</v>
      </c>
      <c r="B2644">
        <f>IFERROR(VLOOKUP($A2644,'BTC-Web'!$A$2:$H$10000,2,0),"")</f>
        <v>9632.1494139999995</v>
      </c>
      <c r="C2644">
        <f>VLOOKUP(A2644,H_SPBTFDUE!$B$2:$C$5828,2,0)</f>
        <v>59.03</v>
      </c>
      <c r="D2644" s="2">
        <f>D2643*(1-D$1+IF(AND(WEEKDAY($A2644)&lt;&gt;1,WEEKDAY($A2644)&lt;&gt;7),-VLOOKUP($A2644,ETF_OP_Fee!$G$5:$H$14,2,1),0))^($A2644-$A2643)*(1+2*(C2644/C2643-1))+IFERROR(VLOOKUP(A2644,BITXeom!$C$9:$D$100,2,0),0)</f>
        <v>8.9235834116486341</v>
      </c>
      <c r="F2644" s="2">
        <f>F2643*(1-F$1+IF(AND(WEEKDAY($A2644)&lt;&gt;1,WEEKDAY($A2644)&lt;&gt;7),-VLOOKUP($A2644,ETF_OP_Fee!$I$5:$J$14,2,1),0))^($A2644-$A2643)*(1+1*(B2644/B2643-1))</f>
        <v>6.3415023283952232</v>
      </c>
      <c r="G2644" s="9" t="str">
        <f>IFERROR(VLOOKUP(A2644,'BITO-IV'!$A$1:$J$10000,4,0),"")</f>
        <v/>
      </c>
      <c r="J2644" t="str">
        <f t="shared" si="68"/>
        <v/>
      </c>
      <c r="K2644" t="str">
        <f t="shared" si="67"/>
        <v/>
      </c>
      <c r="M2644" t="str">
        <f t="shared" si="69"/>
        <v/>
      </c>
      <c r="N2644">
        <f>VLOOKUP(A2644,Tbills!$B$4:$C$10000,2,1)</f>
        <v>0.17499956043955231</v>
      </c>
    </row>
    <row r="2645" spans="1:14">
      <c r="A2645" s="1">
        <v>44007</v>
      </c>
      <c r="B2645">
        <f>IFERROR(VLOOKUP($A2645,'BTC-Web'!$A$2:$H$10000,2,0),"")</f>
        <v>9314.1269530000009</v>
      </c>
      <c r="C2645">
        <f>VLOOKUP(A2645,H_SPBTFDUE!$B$2:$C$5828,2,0)</f>
        <v>58.81</v>
      </c>
      <c r="D2645" s="2">
        <f>D2644*(1-D$1+IF(AND(WEEKDAY($A2645)&lt;&gt;1,WEEKDAY($A2645)&lt;&gt;7),-VLOOKUP($A2645,ETF_OP_Fee!$G$5:$H$14,2,1),0))^($A2645-$A2644)*(1+2*(C2645/C2644-1))+IFERROR(VLOOKUP(A2645,BITXeom!$C$9:$D$100,2,0),0)</f>
        <v>8.8560129067218778</v>
      </c>
      <c r="F2645" s="2">
        <f>F2644*(1-F$1+IF(AND(WEEKDAY($A2645)&lt;&gt;1,WEEKDAY($A2645)&lt;&gt;7),-VLOOKUP($A2645,ETF_OP_Fee!$I$5:$J$14,2,1),0))^($A2645-$A2644)*(1+1*(B2645/B2644-1))</f>
        <v>6.1319668018058842</v>
      </c>
      <c r="G2645" s="9" t="str">
        <f>IFERROR(VLOOKUP(A2645,'BITO-IV'!$A$1:$J$10000,4,0),"")</f>
        <v/>
      </c>
      <c r="J2645" t="str">
        <f t="shared" si="68"/>
        <v/>
      </c>
      <c r="K2645" t="str">
        <f t="shared" si="67"/>
        <v/>
      </c>
      <c r="M2645" t="str">
        <f t="shared" si="69"/>
        <v/>
      </c>
      <c r="N2645">
        <f>VLOOKUP(A2645,Tbills!$B$4:$C$10000,2,1)</f>
        <v>0.15500175824175524</v>
      </c>
    </row>
    <row r="2646" spans="1:14">
      <c r="A2646" s="1">
        <v>44008</v>
      </c>
      <c r="B2646">
        <f>IFERROR(VLOOKUP($A2646,'BTC-Web'!$A$2:$H$10000,2,0),"")</f>
        <v>9260.9951170000004</v>
      </c>
      <c r="C2646">
        <f>VLOOKUP(A2646,H_SPBTFDUE!$B$2:$C$5828,2,0)</f>
        <v>58.06</v>
      </c>
      <c r="D2646" s="2">
        <f>D2645*(1-D$1+IF(AND(WEEKDAY($A2646)&lt;&gt;1,WEEKDAY($A2646)&lt;&gt;7),-VLOOKUP($A2646,ETF_OP_Fee!$G$5:$H$14,2,1),0))^($A2646-$A2645)*(1+2*(C2646/C2645-1))+IFERROR(VLOOKUP(A2646,BITXeom!$C$9:$D$100,2,0),0)</f>
        <v>8.6291041024803814</v>
      </c>
      <c r="F2646" s="2">
        <f>F2645*(1-F$1+IF(AND(WEEKDAY($A2646)&lt;&gt;1,WEEKDAY($A2646)&lt;&gt;7),-VLOOKUP($A2646,ETF_OP_Fee!$I$5:$J$14,2,1),0))^($A2646-$A2645)*(1+1*(B2646/B2645-1))</f>
        <v>6.096828704274996</v>
      </c>
      <c r="G2646" s="9" t="str">
        <f>IFERROR(VLOOKUP(A2646,'BITO-IV'!$A$1:$J$10000,4,0),"")</f>
        <v/>
      </c>
      <c r="J2646" t="str">
        <f t="shared" si="68"/>
        <v/>
      </c>
      <c r="K2646" t="str">
        <f t="shared" si="67"/>
        <v/>
      </c>
      <c r="M2646" t="str">
        <f t="shared" si="69"/>
        <v/>
      </c>
      <c r="N2646">
        <f>VLOOKUP(A2646,Tbills!$B$4:$C$10000,2,1)</f>
        <v>0.15500175824175524</v>
      </c>
    </row>
    <row r="2647" spans="1:14">
      <c r="A2647" s="1">
        <v>44011</v>
      </c>
      <c r="B2647">
        <f>IFERROR(VLOOKUP($A2647,'BTC-Web'!$A$2:$H$10000,2,0),"")</f>
        <v>9140.0292969999991</v>
      </c>
      <c r="C2647">
        <f>VLOOKUP(A2647,H_SPBTFDUE!$B$2:$C$5828,2,0)</f>
        <v>57.93</v>
      </c>
      <c r="D2647" s="2">
        <f>D2646*(1-D$1+IF(AND(WEEKDAY($A2647)&lt;&gt;1,WEEKDAY($A2647)&lt;&gt;7),-VLOOKUP($A2647,ETF_OP_Fee!$G$5:$H$14,2,1),0))^($A2647-$A2646)*(1+2*(C2647/C2646-1))+IFERROR(VLOOKUP(A2647,BITXeom!$C$9:$D$100,2,0),0)</f>
        <v>8.5873908680913349</v>
      </c>
      <c r="F2647" s="2">
        <f>F2646*(1-F$1+IF(AND(WEEKDAY($A2647)&lt;&gt;1,WEEKDAY($A2647)&lt;&gt;7),-VLOOKUP($A2647,ETF_OP_Fee!$I$5:$J$14,2,1),0))^($A2647-$A2646)*(1+1*(B2647/B2646-1))</f>
        <v>6.0167229590287485</v>
      </c>
      <c r="G2647" s="9" t="str">
        <f>IFERROR(VLOOKUP(A2647,'BITO-IV'!$A$1:$J$10000,4,0),"")</f>
        <v/>
      </c>
      <c r="J2647" t="str">
        <f t="shared" si="68"/>
        <v/>
      </c>
      <c r="K2647" t="str">
        <f t="shared" si="67"/>
        <v/>
      </c>
      <c r="M2647" t="str">
        <f t="shared" si="69"/>
        <v/>
      </c>
      <c r="N2647">
        <f>VLOOKUP(A2647,Tbills!$B$4:$C$10000,2,1)</f>
        <v>0.15500175824175524</v>
      </c>
    </row>
    <row r="2648" spans="1:14">
      <c r="A2648" s="1">
        <v>44012</v>
      </c>
      <c r="B2648">
        <f>IFERROR(VLOOKUP($A2648,'BTC-Web'!$A$2:$H$10000,2,0),"")</f>
        <v>9185.5810550000006</v>
      </c>
      <c r="C2648">
        <f>VLOOKUP(A2648,H_SPBTFDUE!$B$2:$C$5828,2,0)</f>
        <v>57.83</v>
      </c>
      <c r="D2648" s="2">
        <f>D2647*(1-D$1+IF(AND(WEEKDAY($A2648)&lt;&gt;1,WEEKDAY($A2648)&lt;&gt;7),-VLOOKUP($A2648,ETF_OP_Fee!$G$5:$H$14,2,1),0))^($A2648-$A2647)*(1+2*(C2648/C2647-1))+IFERROR(VLOOKUP(A2648,BITXeom!$C$9:$D$100,2,0),0)</f>
        <v>8.5567234985629188</v>
      </c>
      <c r="F2648" s="2">
        <f>F2647*(1-F$1+IF(AND(WEEKDAY($A2648)&lt;&gt;1,WEEKDAY($A2648)&lt;&gt;7),-VLOOKUP($A2648,ETF_OP_Fee!$I$5:$J$14,2,1),0))^($A2648-$A2647)*(1+1*(B2648/B2647-1))</f>
        <v>6.0465515121602049</v>
      </c>
      <c r="G2648" s="9" t="str">
        <f>IFERROR(VLOOKUP(A2648,'BITO-IV'!$A$1:$J$10000,4,0),"")</f>
        <v/>
      </c>
      <c r="J2648" t="str">
        <f t="shared" si="68"/>
        <v/>
      </c>
      <c r="K2648" t="str">
        <f t="shared" si="67"/>
        <v/>
      </c>
      <c r="M2648" t="str">
        <f t="shared" si="69"/>
        <v/>
      </c>
      <c r="N2648">
        <f>VLOOKUP(A2648,Tbills!$B$4:$C$10000,2,1)</f>
        <v>0.15500175824175524</v>
      </c>
    </row>
    <row r="2649" spans="1:14">
      <c r="A2649" s="1">
        <v>44013</v>
      </c>
      <c r="B2649">
        <f>IFERROR(VLOOKUP($A2649,'BTC-Web'!$A$2:$H$10000,2,0),"")</f>
        <v>9145.9853519999997</v>
      </c>
      <c r="C2649">
        <f>VLOOKUP(A2649,H_SPBTFDUE!$B$2:$C$5828,2,0)</f>
        <v>58.7</v>
      </c>
      <c r="D2649" s="2">
        <f>D2648*(1-D$1+IF(AND(WEEKDAY($A2649)&lt;&gt;1,WEEKDAY($A2649)&lt;&gt;7),-VLOOKUP($A2649,ETF_OP_Fee!$G$5:$H$14,2,1),0))^($A2649-$A2648)*(1+2*(C2649/C2648-1))+IFERROR(VLOOKUP(A2649,BITXeom!$C$9:$D$100,2,0),0)</f>
        <v>8.813129359819893</v>
      </c>
      <c r="F2649" s="2">
        <f>F2648*(1-F$1+IF(AND(WEEKDAY($A2649)&lt;&gt;1,WEEKDAY($A2649)&lt;&gt;7),-VLOOKUP($A2649,ETF_OP_Fee!$I$5:$J$14,2,1),0))^($A2649-$A2648)*(1+1*(B2649/B2648-1))</f>
        <v>6.0203303275685718</v>
      </c>
      <c r="G2649" s="9" t="str">
        <f>IFERROR(VLOOKUP(A2649,'BITO-IV'!$A$1:$J$10000,4,0),"")</f>
        <v/>
      </c>
      <c r="J2649" t="str">
        <f t="shared" si="68"/>
        <v/>
      </c>
      <c r="K2649" t="str">
        <f t="shared" si="67"/>
        <v/>
      </c>
      <c r="M2649" t="str">
        <f t="shared" si="69"/>
        <v/>
      </c>
      <c r="N2649">
        <f>VLOOKUP(A2649,Tbills!$B$4:$C$10000,2,1)</f>
        <v>0.15500175824175524</v>
      </c>
    </row>
    <row r="2650" spans="1:14">
      <c r="A2650" s="1">
        <v>44014</v>
      </c>
      <c r="B2650">
        <f>IFERROR(VLOOKUP($A2650,'BTC-Web'!$A$2:$H$10000,2,0),"")</f>
        <v>9231.1396480000003</v>
      </c>
      <c r="C2650">
        <f>VLOOKUP(A2650,H_SPBTFDUE!$B$2:$C$5828,2,0)</f>
        <v>57.05</v>
      </c>
      <c r="D2650" s="2">
        <f>D2649*(1-D$1+IF(AND(WEEKDAY($A2650)&lt;&gt;1,WEEKDAY($A2650)&lt;&gt;7),-VLOOKUP($A2650,ETF_OP_Fee!$G$5:$H$14,2,1),0))^($A2650-$A2649)*(1+2*(C2650/C2649-1))+IFERROR(VLOOKUP(A2650,BITXeom!$C$9:$D$100,2,0),0)</f>
        <v>8.3166810587605333</v>
      </c>
      <c r="F2650" s="2">
        <f>F2649*(1-F$1+IF(AND(WEEKDAY($A2650)&lt;&gt;1,WEEKDAY($A2650)&lt;&gt;7),-VLOOKUP($A2650,ETF_OP_Fee!$I$5:$J$14,2,1),0))^($A2650-$A2649)*(1+1*(B2650/B2649-1))</f>
        <v>6.0762248551900218</v>
      </c>
      <c r="G2650" s="9" t="str">
        <f>IFERROR(VLOOKUP(A2650,'BITO-IV'!$A$1:$J$10000,4,0),"")</f>
        <v/>
      </c>
      <c r="J2650" t="str">
        <f t="shared" si="68"/>
        <v/>
      </c>
      <c r="K2650" t="str">
        <f t="shared" si="67"/>
        <v/>
      </c>
      <c r="M2650" t="str">
        <f t="shared" si="69"/>
        <v/>
      </c>
      <c r="N2650">
        <f>VLOOKUP(A2650,Tbills!$B$4:$C$10000,2,1)</f>
        <v>0.15000131868129138</v>
      </c>
    </row>
    <row r="2651" spans="1:14">
      <c r="A2651" s="1">
        <v>44018</v>
      </c>
      <c r="B2651">
        <f>IFERROR(VLOOKUP($A2651,'BTC-Web'!$A$2:$H$10000,2,0),"")</f>
        <v>9072.8496090000008</v>
      </c>
      <c r="C2651">
        <f>VLOOKUP(A2651,H_SPBTFDUE!$B$2:$C$5828,2,0)</f>
        <v>58.9</v>
      </c>
      <c r="D2651" s="2">
        <f>D2650*(1-D$1+IF(AND(WEEKDAY($A2651)&lt;&gt;1,WEEKDAY($A2651)&lt;&gt;7),-VLOOKUP($A2651,ETF_OP_Fee!$G$5:$H$14,2,1),0))^($A2651-$A2650)*(1+2*(C2651/C2650-1))+IFERROR(VLOOKUP(A2651,BITXeom!$C$9:$D$100,2,0),0)</f>
        <v>8.851841612812267</v>
      </c>
      <c r="F2651" s="2">
        <f>F2650*(1-F$1+IF(AND(WEEKDAY($A2651)&lt;&gt;1,WEEKDAY($A2651)&lt;&gt;7),-VLOOKUP($A2651,ETF_OP_Fee!$I$5:$J$14,2,1),0))^($A2651-$A2650)*(1+1*(B2651/B2650-1))</f>
        <v>5.9714116787295346</v>
      </c>
      <c r="G2651" s="9" t="str">
        <f>IFERROR(VLOOKUP(A2651,'BITO-IV'!$A$1:$J$10000,4,0),"")</f>
        <v/>
      </c>
      <c r="J2651" t="str">
        <f t="shared" si="68"/>
        <v/>
      </c>
      <c r="K2651" t="str">
        <f t="shared" si="67"/>
        <v/>
      </c>
      <c r="M2651" t="str">
        <f t="shared" si="69"/>
        <v/>
      </c>
      <c r="N2651">
        <f>VLOOKUP(A2651,Tbills!$B$4:$C$10000,2,1)</f>
        <v>0.15000131868129138</v>
      </c>
    </row>
    <row r="2652" spans="1:14">
      <c r="A2652" s="1">
        <v>44019</v>
      </c>
      <c r="B2652">
        <f>IFERROR(VLOOKUP($A2652,'BTC-Web'!$A$2:$H$10000,2,0),"")</f>
        <v>9349.1611329999996</v>
      </c>
      <c r="C2652">
        <f>VLOOKUP(A2652,H_SPBTFDUE!$B$2:$C$5828,2,0)</f>
        <v>58.51</v>
      </c>
      <c r="D2652" s="2">
        <f>D2651*(1-D$1+IF(AND(WEEKDAY($A2652)&lt;&gt;1,WEEKDAY($A2652)&lt;&gt;7),-VLOOKUP($A2652,ETF_OP_Fee!$G$5:$H$14,2,1),0))^($A2652-$A2651)*(1+2*(C2652/C2651-1))+IFERROR(VLOOKUP(A2652,BITXeom!$C$9:$D$100,2,0),0)</f>
        <v>8.7335776078737837</v>
      </c>
      <c r="F2652" s="2">
        <f>F2651*(1-F$1+IF(AND(WEEKDAY($A2652)&lt;&gt;1,WEEKDAY($A2652)&lt;&gt;7),-VLOOKUP($A2652,ETF_OP_Fee!$I$5:$J$14,2,1),0))^($A2652-$A2651)*(1+1*(B2652/B2651-1))</f>
        <v>6.1531094785344322</v>
      </c>
      <c r="G2652" s="9" t="str">
        <f>IFERROR(VLOOKUP(A2652,'BITO-IV'!$A$1:$J$10000,4,0),"")</f>
        <v/>
      </c>
      <c r="J2652" t="str">
        <f t="shared" si="68"/>
        <v/>
      </c>
      <c r="K2652" t="str">
        <f t="shared" si="67"/>
        <v/>
      </c>
      <c r="M2652" t="str">
        <f t="shared" si="69"/>
        <v/>
      </c>
      <c r="N2652">
        <f>VLOOKUP(A2652,Tbills!$B$4:$C$10000,2,1)</f>
        <v>0.15000131868129138</v>
      </c>
    </row>
    <row r="2653" spans="1:14">
      <c r="A2653" s="1">
        <v>44020</v>
      </c>
      <c r="B2653">
        <f>IFERROR(VLOOKUP($A2653,'BTC-Web'!$A$2:$H$10000,2,0),"")</f>
        <v>9253.0205079999996</v>
      </c>
      <c r="C2653">
        <f>VLOOKUP(A2653,H_SPBTFDUE!$B$2:$C$5828,2,0)</f>
        <v>59.87</v>
      </c>
      <c r="D2653" s="2">
        <f>D2652*(1-D$1+IF(AND(WEEKDAY($A2653)&lt;&gt;1,WEEKDAY($A2653)&lt;&gt;7),-VLOOKUP($A2653,ETF_OP_Fee!$G$5:$H$14,2,1),0))^($A2653-$A2652)*(1+2*(C2653/C2652-1))+IFERROR(VLOOKUP(A2653,BITXeom!$C$9:$D$100,2,0),0)</f>
        <v>9.1384930032737337</v>
      </c>
      <c r="F2653" s="2">
        <f>F2652*(1-F$1+IF(AND(WEEKDAY($A2653)&lt;&gt;1,WEEKDAY($A2653)&lt;&gt;7),-VLOOKUP($A2653,ETF_OP_Fee!$I$5:$J$14,2,1),0))^($A2653-$A2652)*(1+1*(B2653/B2652-1))</f>
        <v>6.0896764444434588</v>
      </c>
      <c r="G2653" s="9" t="str">
        <f>IFERROR(VLOOKUP(A2653,'BITO-IV'!$A$1:$J$10000,4,0),"")</f>
        <v/>
      </c>
      <c r="J2653" t="str">
        <f t="shared" si="68"/>
        <v/>
      </c>
      <c r="K2653" t="str">
        <f t="shared" si="67"/>
        <v/>
      </c>
      <c r="M2653" t="str">
        <f t="shared" si="69"/>
        <v/>
      </c>
      <c r="N2653">
        <f>VLOOKUP(A2653,Tbills!$B$4:$C$10000,2,1)</f>
        <v>0.15000131868129138</v>
      </c>
    </row>
    <row r="2654" spans="1:14">
      <c r="A2654" s="1">
        <v>44021</v>
      </c>
      <c r="B2654">
        <f>IFERROR(VLOOKUP($A2654,'BTC-Web'!$A$2:$H$10000,2,0),"")</f>
        <v>9427.9941409999992</v>
      </c>
      <c r="C2654">
        <f>VLOOKUP(A2654,H_SPBTFDUE!$B$2:$C$5828,2,0)</f>
        <v>58.3</v>
      </c>
      <c r="D2654" s="2">
        <f>D2653*(1-D$1+IF(AND(WEEKDAY($A2654)&lt;&gt;1,WEEKDAY($A2654)&lt;&gt;7),-VLOOKUP($A2654,ETF_OP_Fee!$G$5:$H$14,2,1),0))^($A2654-$A2653)*(1+2*(C2654/C2653-1))+IFERROR(VLOOKUP(A2654,BITXeom!$C$9:$D$100,2,0),0)</f>
        <v>8.6581747615649487</v>
      </c>
      <c r="F2654" s="2">
        <f>F2653*(1-F$1+IF(AND(WEEKDAY($A2654)&lt;&gt;1,WEEKDAY($A2654)&lt;&gt;7),-VLOOKUP($A2654,ETF_OP_Fee!$I$5:$J$14,2,1),0))^($A2654-$A2653)*(1+1*(B2654/B2653-1))</f>
        <v>6.2046700822624006</v>
      </c>
      <c r="G2654" s="9" t="str">
        <f>IFERROR(VLOOKUP(A2654,'BITO-IV'!$A$1:$J$10000,4,0),"")</f>
        <v/>
      </c>
      <c r="J2654" t="str">
        <f t="shared" si="68"/>
        <v/>
      </c>
      <c r="K2654" t="str">
        <f t="shared" si="67"/>
        <v/>
      </c>
      <c r="M2654" t="str">
        <f t="shared" si="69"/>
        <v/>
      </c>
      <c r="N2654">
        <f>VLOOKUP(A2654,Tbills!$B$4:$C$10000,2,1)</f>
        <v>0.15000131868129138</v>
      </c>
    </row>
    <row r="2655" spans="1:14">
      <c r="A2655" s="1">
        <v>44022</v>
      </c>
      <c r="B2655">
        <f>IFERROR(VLOOKUP($A2655,'BTC-Web'!$A$2:$H$10000,2,0),"")</f>
        <v>9273.3574219999991</v>
      </c>
      <c r="C2655">
        <f>VLOOKUP(A2655,H_SPBTFDUE!$B$2:$C$5828,2,0)</f>
        <v>58.4</v>
      </c>
      <c r="D2655" s="2">
        <f>D2654*(1-D$1+IF(AND(WEEKDAY($A2655)&lt;&gt;1,WEEKDAY($A2655)&lt;&gt;7),-VLOOKUP($A2655,ETF_OP_Fee!$G$5:$H$14,2,1),0))^($A2655-$A2654)*(1+2*(C2655/C2654-1))+IFERROR(VLOOKUP(A2655,BITXeom!$C$9:$D$100,2,0),0)</f>
        <v>8.6868415003214849</v>
      </c>
      <c r="F2655" s="2">
        <f>F2654*(1-F$1+IF(AND(WEEKDAY($A2655)&lt;&gt;1,WEEKDAY($A2655)&lt;&gt;7),-VLOOKUP($A2655,ETF_OP_Fee!$I$5:$J$14,2,1),0))^($A2655-$A2654)*(1+1*(B2655/B2654-1))</f>
        <v>6.1027430575717752</v>
      </c>
      <c r="G2655" s="9" t="str">
        <f>IFERROR(VLOOKUP(A2655,'BITO-IV'!$A$1:$J$10000,4,0),"")</f>
        <v/>
      </c>
      <c r="J2655" t="str">
        <f t="shared" si="68"/>
        <v/>
      </c>
      <c r="K2655" t="str">
        <f t="shared" si="67"/>
        <v/>
      </c>
      <c r="M2655" t="str">
        <f t="shared" si="69"/>
        <v/>
      </c>
      <c r="N2655">
        <f>VLOOKUP(A2655,Tbills!$B$4:$C$10000,2,1)</f>
        <v>0.15000131868129138</v>
      </c>
    </row>
    <row r="2656" spans="1:14">
      <c r="A2656" s="1">
        <v>44025</v>
      </c>
      <c r="B2656">
        <f>IFERROR(VLOOKUP($A2656,'BTC-Web'!$A$2:$H$10000,2,0),"")</f>
        <v>9277.2050780000009</v>
      </c>
      <c r="C2656">
        <f>VLOOKUP(A2656,H_SPBTFDUE!$B$2:$C$5828,2,0)</f>
        <v>58.39</v>
      </c>
      <c r="D2656" s="2">
        <f>D2655*(1-D$1+IF(AND(WEEKDAY($A2656)&lt;&gt;1,WEEKDAY($A2656)&lt;&gt;7),-VLOOKUP($A2656,ETF_OP_Fee!$G$5:$H$14,2,1),0))^($A2656-$A2655)*(1+2*(C2656/C2655-1))+IFERROR(VLOOKUP(A2656,BITXeom!$C$9:$D$100,2,0),0)</f>
        <v>8.6807621449232268</v>
      </c>
      <c r="F2656" s="2">
        <f>F2655*(1-F$1+IF(AND(WEEKDAY($A2656)&lt;&gt;1,WEEKDAY($A2656)&lt;&gt;7),-VLOOKUP($A2656,ETF_OP_Fee!$I$5:$J$14,2,1),0))^($A2656-$A2655)*(1+1*(B2656/B2655-1))</f>
        <v>6.1047984769434391</v>
      </c>
      <c r="G2656" s="9" t="str">
        <f>IFERROR(VLOOKUP(A2656,'BITO-IV'!$A$1:$J$10000,4,0),"")</f>
        <v/>
      </c>
      <c r="J2656" t="str">
        <f t="shared" si="68"/>
        <v/>
      </c>
      <c r="K2656" t="str">
        <f t="shared" si="67"/>
        <v/>
      </c>
      <c r="M2656" t="str">
        <f t="shared" si="69"/>
        <v/>
      </c>
      <c r="N2656">
        <f>VLOOKUP(A2656,Tbills!$B$4:$C$10000,2,1)</f>
        <v>0.15000131868129138</v>
      </c>
    </row>
    <row r="2657" spans="1:14">
      <c r="A2657" s="1">
        <v>44026</v>
      </c>
      <c r="B2657">
        <f>IFERROR(VLOOKUP($A2657,'BTC-Web'!$A$2:$H$10000,2,0),"")</f>
        <v>9238.703125</v>
      </c>
      <c r="C2657">
        <f>VLOOKUP(A2657,H_SPBTFDUE!$B$2:$C$5828,2,0)</f>
        <v>58.64</v>
      </c>
      <c r="D2657" s="2">
        <f>D2656*(1-D$1+IF(AND(WEEKDAY($A2657)&lt;&gt;1,WEEKDAY($A2657)&lt;&gt;7),-VLOOKUP($A2657,ETF_OP_Fee!$G$5:$H$14,2,1),0))^($A2657-$A2656)*(1+2*(C2657/C2656-1))+IFERROR(VLOOKUP(A2657,BITXeom!$C$9:$D$100,2,0),0)</f>
        <v>8.7540530515032344</v>
      </c>
      <c r="F2657" s="2">
        <f>F2656*(1-F$1+IF(AND(WEEKDAY($A2657)&lt;&gt;1,WEEKDAY($A2657)&lt;&gt;7),-VLOOKUP($A2657,ETF_OP_Fee!$I$5:$J$14,2,1),0))^($A2657-$A2656)*(1+1*(B2657/B2656-1))</f>
        <v>6.0793043094434065</v>
      </c>
      <c r="G2657" s="9" t="str">
        <f>IFERROR(VLOOKUP(A2657,'BITO-IV'!$A$1:$J$10000,4,0),"")</f>
        <v/>
      </c>
      <c r="J2657" t="str">
        <f t="shared" si="68"/>
        <v/>
      </c>
      <c r="K2657" t="str">
        <f t="shared" si="67"/>
        <v/>
      </c>
      <c r="M2657" t="str">
        <f t="shared" si="69"/>
        <v/>
      </c>
      <c r="N2657">
        <f>VLOOKUP(A2657,Tbills!$B$4:$C$10000,2,1)</f>
        <v>0.15000131868129138</v>
      </c>
    </row>
    <row r="2658" spans="1:14">
      <c r="A2658" s="1">
        <v>44027</v>
      </c>
      <c r="B2658">
        <f>IFERROR(VLOOKUP($A2658,'BTC-Web'!$A$2:$H$10000,2,0),"")</f>
        <v>9241.8974610000005</v>
      </c>
      <c r="C2658">
        <f>VLOOKUP(A2658,H_SPBTFDUE!$B$2:$C$5828,2,0)</f>
        <v>57.88</v>
      </c>
      <c r="D2658" s="2">
        <f>D2657*(1-D$1+IF(AND(WEEKDAY($A2658)&lt;&gt;1,WEEKDAY($A2658)&lt;&gt;7),-VLOOKUP($A2658,ETF_OP_Fee!$G$5:$H$14,2,1),0))^($A2658-$A2657)*(1+2*(C2658/C2657-1))+IFERROR(VLOOKUP(A2658,BITXeom!$C$9:$D$100,2,0),0)</f>
        <v>8.5261241047993099</v>
      </c>
      <c r="F2658" s="2">
        <f>F2657*(1-F$1+IF(AND(WEEKDAY($A2658)&lt;&gt;1,WEEKDAY($A2658)&lt;&gt;7),-VLOOKUP($A2658,ETF_OP_Fee!$I$5:$J$14,2,1),0))^($A2658-$A2657)*(1+1*(B2658/B2657-1))</f>
        <v>6.081247981524645</v>
      </c>
      <c r="G2658" s="9" t="str">
        <f>IFERROR(VLOOKUP(A2658,'BITO-IV'!$A$1:$J$10000,4,0),"")</f>
        <v/>
      </c>
      <c r="J2658" t="str">
        <f t="shared" si="68"/>
        <v/>
      </c>
      <c r="K2658" t="str">
        <f t="shared" si="67"/>
        <v/>
      </c>
      <c r="M2658" t="str">
        <f t="shared" si="69"/>
        <v/>
      </c>
      <c r="N2658">
        <f>VLOOKUP(A2658,Tbills!$B$4:$C$10000,2,1)</f>
        <v>0.15000131868129138</v>
      </c>
    </row>
    <row r="2659" spans="1:14">
      <c r="A2659" s="1">
        <v>44028</v>
      </c>
      <c r="B2659">
        <f>IFERROR(VLOOKUP($A2659,'BTC-Web'!$A$2:$H$10000,2,0),"")</f>
        <v>9191.9804690000001</v>
      </c>
      <c r="C2659">
        <f>VLOOKUP(A2659,H_SPBTFDUE!$B$2:$C$5828,2,0)</f>
        <v>57.57</v>
      </c>
      <c r="D2659" s="2">
        <f>D2658*(1-D$1+IF(AND(WEEKDAY($A2659)&lt;&gt;1,WEEKDAY($A2659)&lt;&gt;7),-VLOOKUP($A2659,ETF_OP_Fee!$G$5:$H$14,2,1),0))^($A2659-$A2658)*(1+2*(C2659/C2658-1))+IFERROR(VLOOKUP(A2659,BITXeom!$C$9:$D$100,2,0),0)</f>
        <v>8.4337885763986709</v>
      </c>
      <c r="F2659" s="2">
        <f>F2658*(1-F$1+IF(AND(WEEKDAY($A2659)&lt;&gt;1,WEEKDAY($A2659)&lt;&gt;7),-VLOOKUP($A2659,ETF_OP_Fee!$I$5:$J$14,2,1),0))^($A2659-$A2658)*(1+1*(B2659/B2658-1))</f>
        <v>6.0482447474883445</v>
      </c>
      <c r="G2659" s="9" t="str">
        <f>IFERROR(VLOOKUP(A2659,'BITO-IV'!$A$1:$J$10000,4,0),"")</f>
        <v/>
      </c>
      <c r="J2659" t="str">
        <f t="shared" si="68"/>
        <v/>
      </c>
      <c r="K2659" t="str">
        <f t="shared" si="67"/>
        <v/>
      </c>
      <c r="M2659" t="str">
        <f t="shared" si="69"/>
        <v/>
      </c>
      <c r="N2659">
        <f>VLOOKUP(A2659,Tbills!$B$4:$C$10000,2,1)</f>
        <v>0.14500087912088369</v>
      </c>
    </row>
    <row r="2660" spans="1:14">
      <c r="A2660" s="1">
        <v>44029</v>
      </c>
      <c r="B2660">
        <f>IFERROR(VLOOKUP($A2660,'BTC-Web'!$A$2:$H$10000,2,0),"")</f>
        <v>9131.8125</v>
      </c>
      <c r="C2660">
        <f>VLOOKUP(A2660,H_SPBTFDUE!$B$2:$C$5828,2,0)</f>
        <v>57.9</v>
      </c>
      <c r="D2660" s="2">
        <f>D2659*(1-D$1+IF(AND(WEEKDAY($A2660)&lt;&gt;1,WEEKDAY($A2660)&lt;&gt;7),-VLOOKUP($A2660,ETF_OP_Fee!$G$5:$H$14,2,1),0))^($A2660-$A2659)*(1+2*(C2660/C2659-1))+IFERROR(VLOOKUP(A2660,BITXeom!$C$9:$D$100,2,0),0)</f>
        <v>8.5294594494714264</v>
      </c>
      <c r="F2660" s="2">
        <f>F2659*(1-F$1+IF(AND(WEEKDAY($A2660)&lt;&gt;1,WEEKDAY($A2660)&lt;&gt;7),-VLOOKUP($A2660,ETF_OP_Fee!$I$5:$J$14,2,1),0))^($A2660-$A2659)*(1+1*(B2660/B2659-1))</f>
        <v>6.0084983474328642</v>
      </c>
      <c r="G2660" s="9" t="str">
        <f>IFERROR(VLOOKUP(A2660,'BITO-IV'!$A$1:$J$10000,4,0),"")</f>
        <v/>
      </c>
      <c r="J2660" t="str">
        <f t="shared" si="68"/>
        <v/>
      </c>
      <c r="K2660" t="str">
        <f t="shared" si="67"/>
        <v/>
      </c>
      <c r="M2660" t="str">
        <f t="shared" si="69"/>
        <v/>
      </c>
      <c r="N2660">
        <f>VLOOKUP(A2660,Tbills!$B$4:$C$10000,2,1)</f>
        <v>0.14500087912088369</v>
      </c>
    </row>
    <row r="2661" spans="1:14">
      <c r="A2661" s="1">
        <v>44032</v>
      </c>
      <c r="B2661">
        <f>IFERROR(VLOOKUP($A2661,'BTC-Web'!$A$2:$H$10000,2,0),"")</f>
        <v>9187.2207030000009</v>
      </c>
      <c r="C2661">
        <f>VLOOKUP(A2661,H_SPBTFDUE!$B$2:$C$5828,2,0)</f>
        <v>57.91</v>
      </c>
      <c r="D2661" s="2">
        <f>D2660*(1-D$1+IF(AND(WEEKDAY($A2661)&lt;&gt;1,WEEKDAY($A2661)&lt;&gt;7),-VLOOKUP($A2661,ETF_OP_Fee!$G$5:$H$14,2,1),0))^($A2661-$A2660)*(1+2*(C2661/C2660-1))+IFERROR(VLOOKUP(A2661,BITXeom!$C$9:$D$100,2,0),0)</f>
        <v>8.5293554584676556</v>
      </c>
      <c r="F2661" s="2">
        <f>F2660*(1-F$1+IF(AND(WEEKDAY($A2661)&lt;&gt;1,WEEKDAY($A2661)&lt;&gt;7),-VLOOKUP($A2661,ETF_OP_Fee!$I$5:$J$14,2,1),0))^($A2661-$A2660)*(1+1*(B2661/B2660-1))</f>
        <v>6.0444835324122685</v>
      </c>
      <c r="G2661" s="9" t="str">
        <f>IFERROR(VLOOKUP(A2661,'BITO-IV'!$A$1:$J$10000,4,0),"")</f>
        <v/>
      </c>
      <c r="J2661" t="str">
        <f t="shared" si="68"/>
        <v/>
      </c>
      <c r="K2661" t="str">
        <f t="shared" si="67"/>
        <v/>
      </c>
      <c r="M2661" t="str">
        <f t="shared" si="69"/>
        <v/>
      </c>
      <c r="N2661">
        <f>VLOOKUP(A2661,Tbills!$B$4:$C$10000,2,1)</f>
        <v>0.14500087912088369</v>
      </c>
    </row>
    <row r="2662" spans="1:14">
      <c r="A2662" s="1">
        <v>44033</v>
      </c>
      <c r="B2662">
        <f>IFERROR(VLOOKUP($A2662,'BTC-Web'!$A$2:$H$10000,2,0),"")</f>
        <v>9162.5146480000003</v>
      </c>
      <c r="C2662">
        <f>VLOOKUP(A2662,H_SPBTFDUE!$B$2:$C$5828,2,0)</f>
        <v>59.19</v>
      </c>
      <c r="D2662" s="2">
        <f>D2661*(1-D$1+IF(AND(WEEKDAY($A2662)&lt;&gt;1,WEEKDAY($A2662)&lt;&gt;7),-VLOOKUP($A2662,ETF_OP_Fee!$G$5:$H$14,2,1),0))^($A2662-$A2661)*(1+2*(C2662/C2661-1))+IFERROR(VLOOKUP(A2662,BITXeom!$C$9:$D$100,2,0),0)</f>
        <v>8.9053471952899432</v>
      </c>
      <c r="F2662" s="2">
        <f>F2661*(1-F$1+IF(AND(WEEKDAY($A2662)&lt;&gt;1,WEEKDAY($A2662)&lt;&gt;7),-VLOOKUP($A2662,ETF_OP_Fee!$I$5:$J$14,2,1),0))^($A2662-$A2661)*(1+1*(B2662/B2661-1))</f>
        <v>6.0280719522186983</v>
      </c>
      <c r="G2662" s="9" t="str">
        <f>IFERROR(VLOOKUP(A2662,'BITO-IV'!$A$1:$J$10000,4,0),"")</f>
        <v/>
      </c>
      <c r="J2662" t="str">
        <f t="shared" si="68"/>
        <v/>
      </c>
      <c r="K2662" t="str">
        <f t="shared" si="67"/>
        <v/>
      </c>
      <c r="M2662" t="str">
        <f t="shared" si="69"/>
        <v/>
      </c>
      <c r="N2662">
        <f>VLOOKUP(A2662,Tbills!$B$4:$C$10000,2,1)</f>
        <v>0.14500087912088369</v>
      </c>
    </row>
    <row r="2663" spans="1:14">
      <c r="A2663" s="1">
        <v>44034</v>
      </c>
      <c r="B2663">
        <f>IFERROR(VLOOKUP($A2663,'BTC-Web'!$A$2:$H$10000,2,0),"")</f>
        <v>9375.0800780000009</v>
      </c>
      <c r="C2663">
        <f>VLOOKUP(A2663,H_SPBTFDUE!$B$2:$C$5828,2,0)</f>
        <v>59.34</v>
      </c>
      <c r="D2663" s="2">
        <f>D2662*(1-D$1+IF(AND(WEEKDAY($A2663)&lt;&gt;1,WEEKDAY($A2663)&lt;&gt;7),-VLOOKUP($A2663,ETF_OP_Fee!$G$5:$H$14,2,1),0))^($A2663-$A2662)*(1+2*(C2663/C2662-1))+IFERROR(VLOOKUP(A2663,BITXeom!$C$9:$D$100,2,0),0)</f>
        <v>8.9494165668207728</v>
      </c>
      <c r="F2663" s="2">
        <f>F2662*(1-F$1+IF(AND(WEEKDAY($A2663)&lt;&gt;1,WEEKDAY($A2663)&lt;&gt;7),-VLOOKUP($A2663,ETF_OP_Fee!$I$5:$J$14,2,1),0))^($A2663-$A2662)*(1+1*(B2663/B2662-1))</f>
        <v>6.16775945639806</v>
      </c>
      <c r="G2663" s="9" t="str">
        <f>IFERROR(VLOOKUP(A2663,'BITO-IV'!$A$1:$J$10000,4,0),"")</f>
        <v/>
      </c>
      <c r="J2663" t="str">
        <f t="shared" si="68"/>
        <v/>
      </c>
      <c r="K2663" t="str">
        <f t="shared" si="67"/>
        <v/>
      </c>
      <c r="M2663" t="str">
        <f t="shared" si="69"/>
        <v/>
      </c>
      <c r="N2663">
        <f>VLOOKUP(A2663,Tbills!$B$4:$C$10000,2,1)</f>
        <v>0.14500087912088369</v>
      </c>
    </row>
    <row r="2664" spans="1:14">
      <c r="A2664" s="1">
        <v>44035</v>
      </c>
      <c r="B2664">
        <f>IFERROR(VLOOKUP($A2664,'BTC-Web'!$A$2:$H$10000,2,0),"")</f>
        <v>9527.1416019999997</v>
      </c>
      <c r="C2664">
        <f>VLOOKUP(A2664,H_SPBTFDUE!$B$2:$C$5828,2,0)</f>
        <v>60.82</v>
      </c>
      <c r="D2664" s="2">
        <f>D2663*(1-D$1+IF(AND(WEEKDAY($A2664)&lt;&gt;1,WEEKDAY($A2664)&lt;&gt;7),-VLOOKUP($A2664,ETF_OP_Fee!$G$5:$H$14,2,1),0))^($A2664-$A2663)*(1+2*(C2664/C2663-1))+IFERROR(VLOOKUP(A2664,BITXeom!$C$9:$D$100,2,0),0)</f>
        <v>9.3947119065360098</v>
      </c>
      <c r="F2664" s="2">
        <f>F2663*(1-F$1+IF(AND(WEEKDAY($A2664)&lt;&gt;1,WEEKDAY($A2664)&lt;&gt;7),-VLOOKUP($A2664,ETF_OP_Fee!$I$5:$J$14,2,1),0))^($A2664-$A2663)*(1+1*(B2664/B2663-1))</f>
        <v>6.2676358836777091</v>
      </c>
      <c r="G2664" s="9" t="str">
        <f>IFERROR(VLOOKUP(A2664,'BITO-IV'!$A$1:$J$10000,4,0),"")</f>
        <v/>
      </c>
      <c r="J2664" t="str">
        <f t="shared" si="68"/>
        <v/>
      </c>
      <c r="K2664" t="str">
        <f t="shared" ref="K2664:K2727" si="70">IF($A2664&gt;=$J$2,F2664*K$4,"")</f>
        <v/>
      </c>
      <c r="M2664" t="str">
        <f t="shared" si="69"/>
        <v/>
      </c>
      <c r="N2664">
        <f>VLOOKUP(A2664,Tbills!$B$4:$C$10000,2,1)</f>
        <v>0.11999868131867669</v>
      </c>
    </row>
    <row r="2665" spans="1:14">
      <c r="A2665" s="1">
        <v>44036</v>
      </c>
      <c r="B2665">
        <f>IFERROR(VLOOKUP($A2665,'BTC-Web'!$A$2:$H$10000,2,0),"")</f>
        <v>9585.5146480000003</v>
      </c>
      <c r="C2665">
        <f>VLOOKUP(A2665,H_SPBTFDUE!$B$2:$C$5828,2,0)</f>
        <v>60.63</v>
      </c>
      <c r="D2665" s="2">
        <f>D2664*(1-D$1+IF(AND(WEEKDAY($A2665)&lt;&gt;1,WEEKDAY($A2665)&lt;&gt;7),-VLOOKUP($A2665,ETF_OP_Fee!$G$5:$H$14,2,1),0))^($A2665-$A2664)*(1+2*(C2665/C2664-1))+IFERROR(VLOOKUP(A2665,BITXeom!$C$9:$D$100,2,0),0)</f>
        <v>9.3349016172792094</v>
      </c>
      <c r="F2665" s="2">
        <f>F2664*(1-F$1+IF(AND(WEEKDAY($A2665)&lt;&gt;1,WEEKDAY($A2665)&lt;&gt;7),-VLOOKUP($A2665,ETF_OP_Fee!$I$5:$J$14,2,1),0))^($A2665-$A2664)*(1+1*(B2665/B2664-1))</f>
        <v>6.305873723060837</v>
      </c>
      <c r="G2665" s="9" t="str">
        <f>IFERROR(VLOOKUP(A2665,'BITO-IV'!$A$1:$J$10000,4,0),"")</f>
        <v/>
      </c>
      <c r="J2665" t="str">
        <f t="shared" ref="J2665:J2728" si="71">IF($A2665&gt;=$J$2,B2665*J$4,"")</f>
        <v/>
      </c>
      <c r="K2665" t="str">
        <f t="shared" si="70"/>
        <v/>
      </c>
      <c r="M2665" t="str">
        <f t="shared" ref="M2665:M2728" si="72">IF($A2665&gt;=$J$2,D2665*M$4,"")</f>
        <v/>
      </c>
      <c r="N2665">
        <f>VLOOKUP(A2665,Tbills!$B$4:$C$10000,2,1)</f>
        <v>0.11999868131867669</v>
      </c>
    </row>
    <row r="2666" spans="1:14">
      <c r="A2666" s="1">
        <v>44039</v>
      </c>
      <c r="B2666">
        <f>IFERROR(VLOOKUP($A2666,'BTC-Web'!$A$2:$H$10000,2,0),"")</f>
        <v>9905.2177730000003</v>
      </c>
      <c r="C2666">
        <f>VLOOKUP(A2666,H_SPBTFDUE!$B$2:$C$5828,2,0)</f>
        <v>69.16</v>
      </c>
      <c r="D2666" s="2">
        <f>D2665*(1-D$1+IF(AND(WEEKDAY($A2666)&lt;&gt;1,WEEKDAY($A2666)&lt;&gt;7),-VLOOKUP($A2666,ETF_OP_Fee!$G$5:$H$14,2,1),0))^($A2666-$A2665)*(1+2*(C2666/C2665-1))+IFERROR(VLOOKUP(A2666,BITXeom!$C$9:$D$100,2,0),0)</f>
        <v>11.957269396662385</v>
      </c>
      <c r="F2666" s="2">
        <f>F2665*(1-F$1+IF(AND(WEEKDAY($A2666)&lt;&gt;1,WEEKDAY($A2666)&lt;&gt;7),-VLOOKUP($A2666,ETF_OP_Fee!$I$5:$J$14,2,1),0))^($A2666-$A2665)*(1+1*(B2666/B2665-1))</f>
        <v>6.5156830697709056</v>
      </c>
      <c r="G2666" s="9" t="str">
        <f>IFERROR(VLOOKUP(A2666,'BITO-IV'!$A$1:$J$10000,4,0),"")</f>
        <v/>
      </c>
      <c r="J2666" t="str">
        <f t="shared" si="71"/>
        <v/>
      </c>
      <c r="K2666" t="str">
        <f t="shared" si="70"/>
        <v/>
      </c>
      <c r="M2666" t="str">
        <f t="shared" si="72"/>
        <v/>
      </c>
      <c r="N2666">
        <f>VLOOKUP(A2666,Tbills!$B$4:$C$10000,2,1)</f>
        <v>0.11999868131867669</v>
      </c>
    </row>
    <row r="2667" spans="1:14">
      <c r="A2667" s="1">
        <v>44040</v>
      </c>
      <c r="B2667">
        <f>IFERROR(VLOOKUP($A2667,'BTC-Web'!$A$2:$H$10000,2,0),"")</f>
        <v>11017.463867</v>
      </c>
      <c r="C2667">
        <f>VLOOKUP(A2667,H_SPBTFDUE!$B$2:$C$5828,2,0)</f>
        <v>70.099999999999994</v>
      </c>
      <c r="D2667" s="2">
        <f>D2666*(1-D$1+IF(AND(WEEKDAY($A2667)&lt;&gt;1,WEEKDAY($A2667)&lt;&gt;7),-VLOOKUP($A2667,ETF_OP_Fee!$G$5:$H$14,2,1),0))^($A2667-$A2666)*(1+2*(C2667/C2666-1))+IFERROR(VLOOKUP(A2667,BITXeom!$C$9:$D$100,2,0),0)</f>
        <v>12.280844169783654</v>
      </c>
      <c r="F2667" s="2">
        <f>F2666*(1-F$1+IF(AND(WEEKDAY($A2667)&lt;&gt;1,WEEKDAY($A2667)&lt;&gt;7),-VLOOKUP($A2667,ETF_OP_Fee!$I$5:$J$14,2,1),0))^($A2667-$A2666)*(1+1*(B2667/B2666-1))</f>
        <v>7.2471333820722883</v>
      </c>
      <c r="G2667" s="9" t="str">
        <f>IFERROR(VLOOKUP(A2667,'BITO-IV'!$A$1:$J$10000,4,0),"")</f>
        <v/>
      </c>
      <c r="J2667" t="str">
        <f t="shared" si="71"/>
        <v/>
      </c>
      <c r="K2667" t="str">
        <f t="shared" si="70"/>
        <v/>
      </c>
      <c r="M2667" t="str">
        <f t="shared" si="72"/>
        <v/>
      </c>
      <c r="N2667">
        <f>VLOOKUP(A2667,Tbills!$B$4:$C$10000,2,1)</f>
        <v>0.11999868131867669</v>
      </c>
    </row>
    <row r="2668" spans="1:14">
      <c r="A2668" s="1">
        <v>44041</v>
      </c>
      <c r="B2668">
        <f>IFERROR(VLOOKUP($A2668,'BTC-Web'!$A$2:$H$10000,2,0),"")</f>
        <v>10912.953125</v>
      </c>
      <c r="C2668">
        <f>VLOOKUP(A2668,H_SPBTFDUE!$B$2:$C$5828,2,0)</f>
        <v>71.41</v>
      </c>
      <c r="D2668" s="2">
        <f>D2667*(1-D$1+IF(AND(WEEKDAY($A2668)&lt;&gt;1,WEEKDAY($A2668)&lt;&gt;7),-VLOOKUP($A2668,ETF_OP_Fee!$G$5:$H$14,2,1),0))^($A2668-$A2667)*(1+2*(C2668/C2667-1))+IFERROR(VLOOKUP(A2668,BITXeom!$C$9:$D$100,2,0),0)</f>
        <v>12.738324600463311</v>
      </c>
      <c r="F2668" s="2">
        <f>F2667*(1-F$1+IF(AND(WEEKDAY($A2668)&lt;&gt;1,WEEKDAY($A2668)&lt;&gt;7),-VLOOKUP($A2668,ETF_OP_Fee!$I$5:$J$14,2,1),0))^($A2668-$A2667)*(1+1*(B2668/B2667-1))</f>
        <v>7.1782008453846444</v>
      </c>
      <c r="G2668" s="9" t="str">
        <f>IFERROR(VLOOKUP(A2668,'BITO-IV'!$A$1:$J$10000,4,0),"")</f>
        <v/>
      </c>
      <c r="J2668" t="str">
        <f t="shared" si="71"/>
        <v/>
      </c>
      <c r="K2668" t="str">
        <f t="shared" si="70"/>
        <v/>
      </c>
      <c r="M2668" t="str">
        <f t="shared" si="72"/>
        <v/>
      </c>
      <c r="N2668">
        <f>VLOOKUP(A2668,Tbills!$B$4:$C$10000,2,1)</f>
        <v>0.11999868131867669</v>
      </c>
    </row>
    <row r="2669" spans="1:14">
      <c r="A2669" s="1">
        <v>44042</v>
      </c>
      <c r="B2669">
        <f>IFERROR(VLOOKUP($A2669,'BTC-Web'!$A$2:$H$10000,2,0),"")</f>
        <v>11099.833008</v>
      </c>
      <c r="C2669">
        <f>VLOOKUP(A2669,H_SPBTFDUE!$B$2:$C$5828,2,0)</f>
        <v>71.069999999999993</v>
      </c>
      <c r="D2669" s="2">
        <f>D2668*(1-D$1+IF(AND(WEEKDAY($A2669)&lt;&gt;1,WEEKDAY($A2669)&lt;&gt;7),-VLOOKUP($A2669,ETF_OP_Fee!$G$5:$H$14,2,1),0))^($A2669-$A2668)*(1+2*(C2669/C2668-1))+IFERROR(VLOOKUP(A2669,BITXeom!$C$9:$D$100,2,0),0)</f>
        <v>12.615520539417368</v>
      </c>
      <c r="F2669" s="2">
        <f>F2668*(1-F$1+IF(AND(WEEKDAY($A2669)&lt;&gt;1,WEEKDAY($A2669)&lt;&gt;7),-VLOOKUP($A2669,ETF_OP_Fee!$I$5:$J$14,2,1),0))^($A2669-$A2668)*(1+1*(B2669/B2668-1))</f>
        <v>7.3009345855803254</v>
      </c>
      <c r="G2669" s="9" t="str">
        <f>IFERROR(VLOOKUP(A2669,'BITO-IV'!$A$1:$J$10000,4,0),"")</f>
        <v/>
      </c>
      <c r="J2669" t="str">
        <f t="shared" si="71"/>
        <v/>
      </c>
      <c r="K2669" t="str">
        <f t="shared" si="70"/>
        <v/>
      </c>
      <c r="M2669" t="str">
        <f t="shared" si="72"/>
        <v/>
      </c>
      <c r="N2669">
        <f>VLOOKUP(A2669,Tbills!$B$4:$C$10000,2,1)</f>
        <v>0.10500131868134352</v>
      </c>
    </row>
    <row r="2670" spans="1:14">
      <c r="A2670" s="1">
        <v>44043</v>
      </c>
      <c r="B2670">
        <f>IFERROR(VLOOKUP($A2670,'BTC-Web'!$A$2:$H$10000,2,0),"")</f>
        <v>11110.210938</v>
      </c>
      <c r="C2670">
        <f>VLOOKUP(A2670,H_SPBTFDUE!$B$2:$C$5828,2,0)</f>
        <v>72.569999999999993</v>
      </c>
      <c r="D2670" s="2">
        <f>D2669*(1-D$1+IF(AND(WEEKDAY($A2670)&lt;&gt;1,WEEKDAY($A2670)&lt;&gt;7),-VLOOKUP($A2670,ETF_OP_Fee!$G$5:$H$14,2,1),0))^($A2670-$A2669)*(1+2*(C2670/C2669-1))+IFERROR(VLOOKUP(A2670,BITXeom!$C$9:$D$100,2,0),0)</f>
        <v>13.146478719401433</v>
      </c>
      <c r="F2670" s="2">
        <f>F2669*(1-F$1+IF(AND(WEEKDAY($A2670)&lt;&gt;1,WEEKDAY($A2670)&lt;&gt;7),-VLOOKUP($A2670,ETF_OP_Fee!$I$5:$J$14,2,1),0))^($A2670-$A2669)*(1+1*(B2670/B2669-1))</f>
        <v>7.3075704852085828</v>
      </c>
      <c r="G2670" s="9" t="str">
        <f>IFERROR(VLOOKUP(A2670,'BITO-IV'!$A$1:$J$10000,4,0),"")</f>
        <v/>
      </c>
      <c r="J2670" t="str">
        <f t="shared" si="71"/>
        <v/>
      </c>
      <c r="K2670" t="str">
        <f t="shared" si="70"/>
        <v/>
      </c>
      <c r="M2670" t="str">
        <f t="shared" si="72"/>
        <v/>
      </c>
      <c r="N2670">
        <f>VLOOKUP(A2670,Tbills!$B$4:$C$10000,2,1)</f>
        <v>0.10500131868134352</v>
      </c>
    </row>
    <row r="2671" spans="1:14">
      <c r="A2671" s="1">
        <v>44046</v>
      </c>
      <c r="B2671">
        <f>IFERROR(VLOOKUP($A2671,'BTC-Web'!$A$2:$H$10000,2,0),"")</f>
        <v>11043.768555000001</v>
      </c>
      <c r="C2671">
        <f>VLOOKUP(A2671,H_SPBTFDUE!$B$2:$C$5828,2,0)</f>
        <v>72.62</v>
      </c>
      <c r="D2671" s="2">
        <f>D2670*(1-D$1+IF(AND(WEEKDAY($A2671)&lt;&gt;1,WEEKDAY($A2671)&lt;&gt;7),-VLOOKUP($A2671,ETF_OP_Fee!$G$5:$H$14,2,1),0))^($A2671-$A2670)*(1+2*(C2671/C2670-1))+IFERROR(VLOOKUP(A2671,BITXeom!$C$9:$D$100,2,0),0)</f>
        <v>13.159888070208124</v>
      </c>
      <c r="F2671" s="2">
        <f>F2670*(1-F$1+IF(AND(WEEKDAY($A2671)&lt;&gt;1,WEEKDAY($A2671)&lt;&gt;7),-VLOOKUP($A2671,ETF_OP_Fee!$I$5:$J$14,2,1),0))^($A2671-$A2670)*(1+1*(B2671/B2670-1))</f>
        <v>7.2633018649292316</v>
      </c>
      <c r="G2671" s="9" t="str">
        <f>IFERROR(VLOOKUP(A2671,'BITO-IV'!$A$1:$J$10000,4,0),"")</f>
        <v/>
      </c>
      <c r="J2671" t="str">
        <f t="shared" si="71"/>
        <v/>
      </c>
      <c r="K2671" t="str">
        <f t="shared" si="70"/>
        <v/>
      </c>
      <c r="M2671" t="str">
        <f t="shared" si="72"/>
        <v/>
      </c>
      <c r="N2671">
        <f>VLOOKUP(A2671,Tbills!$B$4:$C$10000,2,1)</f>
        <v>0.10500131868134352</v>
      </c>
    </row>
    <row r="2672" spans="1:14">
      <c r="A2672" s="1">
        <v>44047</v>
      </c>
      <c r="B2672">
        <f>IFERROR(VLOOKUP($A2672,'BTC-Web'!$A$2:$H$10000,2,0),"")</f>
        <v>11246.203125</v>
      </c>
      <c r="C2672">
        <f>VLOOKUP(A2672,H_SPBTFDUE!$B$2:$C$5828,2,0)</f>
        <v>71.099999999999994</v>
      </c>
      <c r="D2672" s="2">
        <f>D2671*(1-D$1+IF(AND(WEEKDAY($A2672)&lt;&gt;1,WEEKDAY($A2672)&lt;&gt;7),-VLOOKUP($A2672,ETF_OP_Fee!$G$5:$H$14,2,1),0))^($A2672-$A2671)*(1+2*(C2672/C2671-1))+IFERROR(VLOOKUP(A2672,BITXeom!$C$9:$D$100,2,0),0)</f>
        <v>12.6074894619255</v>
      </c>
      <c r="F2672" s="2">
        <f>F2671*(1-F$1+IF(AND(WEEKDAY($A2672)&lt;&gt;1,WEEKDAY($A2672)&lt;&gt;7),-VLOOKUP($A2672,ETF_OP_Fee!$I$5:$J$14,2,1),0))^($A2672-$A2671)*(1+1*(B2672/B2671-1))</f>
        <v>7.3962471857035998</v>
      </c>
      <c r="G2672" s="9" t="str">
        <f>IFERROR(VLOOKUP(A2672,'BITO-IV'!$A$1:$J$10000,4,0),"")</f>
        <v/>
      </c>
      <c r="J2672" t="str">
        <f t="shared" si="71"/>
        <v/>
      </c>
      <c r="K2672" t="str">
        <f t="shared" si="70"/>
        <v/>
      </c>
      <c r="M2672" t="str">
        <f t="shared" si="72"/>
        <v/>
      </c>
      <c r="N2672">
        <f>VLOOKUP(A2672,Tbills!$B$4:$C$10000,2,1)</f>
        <v>0.10500131868134352</v>
      </c>
    </row>
    <row r="2673" spans="1:14">
      <c r="A2673" s="1">
        <v>44048</v>
      </c>
      <c r="B2673">
        <f>IFERROR(VLOOKUP($A2673,'BTC-Web'!$A$2:$H$10000,2,0),"")</f>
        <v>11203.823242</v>
      </c>
      <c r="C2673">
        <f>VLOOKUP(A2673,H_SPBTFDUE!$B$2:$C$5828,2,0)</f>
        <v>74.05</v>
      </c>
      <c r="D2673" s="2">
        <f>D2672*(1-D$1+IF(AND(WEEKDAY($A2673)&lt;&gt;1,WEEKDAY($A2673)&lt;&gt;7),-VLOOKUP($A2673,ETF_OP_Fee!$G$5:$H$14,2,1),0))^($A2673-$A2672)*(1+2*(C2673/C2672-1))+IFERROR(VLOOKUP(A2673,BITXeom!$C$9:$D$100,2,0),0)</f>
        <v>13.652053351115102</v>
      </c>
      <c r="F2673" s="2">
        <f>F2672*(1-F$1+IF(AND(WEEKDAY($A2673)&lt;&gt;1,WEEKDAY($A2673)&lt;&gt;7),-VLOOKUP($A2673,ETF_OP_Fee!$I$5:$J$14,2,1),0))^($A2673-$A2672)*(1+1*(B2673/B2672-1))</f>
        <v>7.3681835913003555</v>
      </c>
      <c r="G2673" s="9" t="str">
        <f>IFERROR(VLOOKUP(A2673,'BITO-IV'!$A$1:$J$10000,4,0),"")</f>
        <v/>
      </c>
      <c r="J2673" t="str">
        <f t="shared" si="71"/>
        <v/>
      </c>
      <c r="K2673" t="str">
        <f t="shared" si="70"/>
        <v/>
      </c>
      <c r="M2673" t="str">
        <f t="shared" si="72"/>
        <v/>
      </c>
      <c r="N2673">
        <f>VLOOKUP(A2673,Tbills!$B$4:$C$10000,2,1)</f>
        <v>0.10500131868134352</v>
      </c>
    </row>
    <row r="2674" spans="1:14">
      <c r="A2674" s="1">
        <v>44049</v>
      </c>
      <c r="B2674">
        <f>IFERROR(VLOOKUP($A2674,'BTC-Web'!$A$2:$H$10000,2,0),"")</f>
        <v>11749.871094</v>
      </c>
      <c r="C2674">
        <f>VLOOKUP(A2674,H_SPBTFDUE!$B$2:$C$5828,2,0)</f>
        <v>75.239999999999995</v>
      </c>
      <c r="D2674" s="2">
        <f>D2673*(1-D$1+IF(AND(WEEKDAY($A2674)&lt;&gt;1,WEEKDAY($A2674)&lt;&gt;7),-VLOOKUP($A2674,ETF_OP_Fee!$G$5:$H$14,2,1),0))^($A2674-$A2673)*(1+2*(C2674/C2673-1))+IFERROR(VLOOKUP(A2674,BITXeom!$C$9:$D$100,2,0),0)</f>
        <v>14.089157110924818</v>
      </c>
      <c r="F2674" s="2">
        <f>F2673*(1-F$1+IF(AND(WEEKDAY($A2674)&lt;&gt;1,WEEKDAY($A2674)&lt;&gt;7),-VLOOKUP($A2674,ETF_OP_Fee!$I$5:$J$14,2,1),0))^($A2674-$A2673)*(1+1*(B2674/B2673-1))</f>
        <v>7.727090315281985</v>
      </c>
      <c r="G2674" s="9" t="str">
        <f>IFERROR(VLOOKUP(A2674,'BITO-IV'!$A$1:$J$10000,4,0),"")</f>
        <v/>
      </c>
      <c r="J2674" t="str">
        <f t="shared" si="71"/>
        <v/>
      </c>
      <c r="K2674" t="str">
        <f t="shared" si="70"/>
        <v/>
      </c>
      <c r="M2674" t="str">
        <f t="shared" si="72"/>
        <v/>
      </c>
      <c r="N2674">
        <f>VLOOKUP(A2674,Tbills!$B$4:$C$10000,2,1)</f>
        <v>0.10000087912087965</v>
      </c>
    </row>
    <row r="2675" spans="1:14">
      <c r="A2675" s="1">
        <v>44050</v>
      </c>
      <c r="B2675">
        <f>IFERROR(VLOOKUP($A2675,'BTC-Web'!$A$2:$H$10000,2,0),"")</f>
        <v>11778.894531</v>
      </c>
      <c r="C2675">
        <f>VLOOKUP(A2675,H_SPBTFDUE!$B$2:$C$5828,2,0)</f>
        <v>72.400000000000006</v>
      </c>
      <c r="D2675" s="2">
        <f>D2674*(1-D$1+IF(AND(WEEKDAY($A2675)&lt;&gt;1,WEEKDAY($A2675)&lt;&gt;7),-VLOOKUP($A2675,ETF_OP_Fee!$G$5:$H$14,2,1),0))^($A2675-$A2674)*(1+2*(C2675/C2674-1))+IFERROR(VLOOKUP(A2675,BITXeom!$C$9:$D$100,2,0),0)</f>
        <v>13.02398948880219</v>
      </c>
      <c r="F2675" s="2">
        <f>F2674*(1-F$1+IF(AND(WEEKDAY($A2675)&lt;&gt;1,WEEKDAY($A2675)&lt;&gt;7),-VLOOKUP($A2675,ETF_OP_Fee!$I$5:$J$14,2,1),0))^($A2675-$A2674)*(1+1*(B2675/B2674-1))</f>
        <v>7.7459754411229804</v>
      </c>
      <c r="G2675" s="9" t="str">
        <f>IFERROR(VLOOKUP(A2675,'BITO-IV'!$A$1:$J$10000,4,0),"")</f>
        <v/>
      </c>
      <c r="J2675" t="str">
        <f t="shared" si="71"/>
        <v/>
      </c>
      <c r="K2675" t="str">
        <f t="shared" si="70"/>
        <v/>
      </c>
      <c r="M2675" t="str">
        <f t="shared" si="72"/>
        <v/>
      </c>
      <c r="N2675">
        <f>VLOOKUP(A2675,Tbills!$B$4:$C$10000,2,1)</f>
        <v>0.10000087912087965</v>
      </c>
    </row>
    <row r="2676" spans="1:14">
      <c r="A2676" s="1">
        <v>44053</v>
      </c>
      <c r="B2676">
        <f>IFERROR(VLOOKUP($A2676,'BTC-Web'!$A$2:$H$10000,2,0),"")</f>
        <v>11662.256836</v>
      </c>
      <c r="C2676">
        <f>VLOOKUP(A2676,H_SPBTFDUE!$B$2:$C$5828,2,0)</f>
        <v>75.11</v>
      </c>
      <c r="D2676" s="2">
        <f>D2675*(1-D$1+IF(AND(WEEKDAY($A2676)&lt;&gt;1,WEEKDAY($A2676)&lt;&gt;7),-VLOOKUP($A2676,ETF_OP_Fee!$G$5:$H$14,2,1),0))^($A2676-$A2675)*(1+2*(C2676/C2675-1))+IFERROR(VLOOKUP(A2676,BITXeom!$C$9:$D$100,2,0),0)</f>
        <v>13.993985285089833</v>
      </c>
      <c r="F2676" s="2">
        <f>F2675*(1-F$1+IF(AND(WEEKDAY($A2676)&lt;&gt;1,WEEKDAY($A2676)&lt;&gt;7),-VLOOKUP($A2676,ETF_OP_Fee!$I$5:$J$14,2,1),0))^($A2676-$A2675)*(1+1*(B2676/B2675-1))</f>
        <v>7.6686739479199568</v>
      </c>
      <c r="G2676" s="9" t="str">
        <f>IFERROR(VLOOKUP(A2676,'BITO-IV'!$A$1:$J$10000,4,0),"")</f>
        <v/>
      </c>
      <c r="J2676" t="str">
        <f t="shared" si="71"/>
        <v/>
      </c>
      <c r="K2676" t="str">
        <f t="shared" si="70"/>
        <v/>
      </c>
      <c r="M2676" t="str">
        <f t="shared" si="72"/>
        <v/>
      </c>
      <c r="N2676">
        <f>VLOOKUP(A2676,Tbills!$B$4:$C$10000,2,1)</f>
        <v>0.10000087912087965</v>
      </c>
    </row>
    <row r="2677" spans="1:14">
      <c r="A2677" s="1">
        <v>44054</v>
      </c>
      <c r="B2677">
        <f>IFERROR(VLOOKUP($A2677,'BTC-Web'!$A$2:$H$10000,2,0),"")</f>
        <v>11881.647461</v>
      </c>
      <c r="C2677">
        <f>VLOOKUP(A2677,H_SPBTFDUE!$B$2:$C$5828,2,0)</f>
        <v>71.540000000000006</v>
      </c>
      <c r="D2677" s="2">
        <f>D2676*(1-D$1+IF(AND(WEEKDAY($A2677)&lt;&gt;1,WEEKDAY($A2677)&lt;&gt;7),-VLOOKUP($A2677,ETF_OP_Fee!$G$5:$H$14,2,1),0))^($A2677-$A2676)*(1+2*(C2677/C2676-1))+IFERROR(VLOOKUP(A2677,BITXeom!$C$9:$D$100,2,0),0)</f>
        <v>12.662199721348797</v>
      </c>
      <c r="F2677" s="2">
        <f>F2676*(1-F$1+IF(AND(WEEKDAY($A2677)&lt;&gt;1,WEEKDAY($A2677)&lt;&gt;7),-VLOOKUP($A2677,ETF_OP_Fee!$I$5:$J$14,2,1),0))^($A2677-$A2676)*(1+1*(B2677/B2676-1))</f>
        <v>7.8127338558048853</v>
      </c>
      <c r="G2677" s="9" t="str">
        <f>IFERROR(VLOOKUP(A2677,'BITO-IV'!$A$1:$J$10000,4,0),"")</f>
        <v/>
      </c>
      <c r="J2677" t="str">
        <f t="shared" si="71"/>
        <v/>
      </c>
      <c r="K2677" t="str">
        <f t="shared" si="70"/>
        <v/>
      </c>
      <c r="M2677" t="str">
        <f t="shared" si="72"/>
        <v/>
      </c>
      <c r="N2677">
        <f>VLOOKUP(A2677,Tbills!$B$4:$C$10000,2,1)</f>
        <v>0.10000087912087965</v>
      </c>
    </row>
    <row r="2678" spans="1:14">
      <c r="A2678" s="1">
        <v>44055</v>
      </c>
      <c r="B2678">
        <f>IFERROR(VLOOKUP($A2678,'BTC-Web'!$A$2:$H$10000,2,0),"")</f>
        <v>11404.596680000001</v>
      </c>
      <c r="C2678">
        <f>VLOOKUP(A2678,H_SPBTFDUE!$B$2:$C$5828,2,0)</f>
        <v>72.94</v>
      </c>
      <c r="D2678" s="2">
        <f>D2677*(1-D$1+IF(AND(WEEKDAY($A2678)&lt;&gt;1,WEEKDAY($A2678)&lt;&gt;7),-VLOOKUP($A2678,ETF_OP_Fee!$G$5:$H$14,2,1),0))^($A2678-$A2677)*(1+2*(C2678/C2677-1))+IFERROR(VLOOKUP(A2678,BITXeom!$C$9:$D$100,2,0),0)</f>
        <v>13.156216718081405</v>
      </c>
      <c r="F2678" s="2">
        <f>F2677*(1-F$1+IF(AND(WEEKDAY($A2678)&lt;&gt;1,WEEKDAY($A2678)&lt;&gt;7),-VLOOKUP($A2678,ETF_OP_Fee!$I$5:$J$14,2,1),0))^($A2678-$A2677)*(1+1*(B2678/B2677-1))</f>
        <v>7.4988556777940509</v>
      </c>
      <c r="G2678" s="9" t="str">
        <f>IFERROR(VLOOKUP(A2678,'BITO-IV'!$A$1:$J$10000,4,0),"")</f>
        <v/>
      </c>
      <c r="J2678" t="str">
        <f t="shared" si="71"/>
        <v/>
      </c>
      <c r="K2678" t="str">
        <f t="shared" si="70"/>
        <v/>
      </c>
      <c r="M2678" t="str">
        <f t="shared" si="72"/>
        <v/>
      </c>
      <c r="N2678">
        <f>VLOOKUP(A2678,Tbills!$B$4:$C$10000,2,1)</f>
        <v>0.10000087912087965</v>
      </c>
    </row>
    <row r="2679" spans="1:14">
      <c r="A2679" s="1">
        <v>44056</v>
      </c>
      <c r="B2679">
        <f>IFERROR(VLOOKUP($A2679,'BTC-Web'!$A$2:$H$10000,2,0),"")</f>
        <v>11588.405273</v>
      </c>
      <c r="C2679">
        <f>VLOOKUP(A2679,H_SPBTFDUE!$B$2:$C$5828,2,0)</f>
        <v>72.510000000000005</v>
      </c>
      <c r="D2679" s="2">
        <f>D2678*(1-D$1+IF(AND(WEEKDAY($A2679)&lt;&gt;1,WEEKDAY($A2679)&lt;&gt;7),-VLOOKUP($A2679,ETF_OP_Fee!$G$5:$H$14,2,1),0))^($A2679-$A2678)*(1+2*(C2679/C2678-1))+IFERROR(VLOOKUP(A2679,BITXeom!$C$9:$D$100,2,0),0)</f>
        <v>12.999548731175263</v>
      </c>
      <c r="F2679" s="2">
        <f>F2678*(1-F$1+IF(AND(WEEKDAY($A2679)&lt;&gt;1,WEEKDAY($A2679)&lt;&gt;7),-VLOOKUP($A2679,ETF_OP_Fee!$I$5:$J$14,2,1),0))^($A2679-$A2678)*(1+1*(B2679/B2678-1))</f>
        <v>7.6195168791320285</v>
      </c>
      <c r="G2679" s="9" t="str">
        <f>IFERROR(VLOOKUP(A2679,'BITO-IV'!$A$1:$J$10000,4,0),"")</f>
        <v/>
      </c>
      <c r="J2679" t="str">
        <f t="shared" si="71"/>
        <v/>
      </c>
      <c r="K2679" t="str">
        <f t="shared" si="70"/>
        <v/>
      </c>
      <c r="M2679" t="str">
        <f t="shared" si="72"/>
        <v/>
      </c>
      <c r="N2679">
        <f>VLOOKUP(A2679,Tbills!$B$4:$C$10000,2,1)</f>
        <v>0.10500131868134352</v>
      </c>
    </row>
    <row r="2680" spans="1:14">
      <c r="A2680" s="1">
        <v>44057</v>
      </c>
      <c r="B2680">
        <f>IFERROR(VLOOKUP($A2680,'BTC-Web'!$A$2:$H$10000,2,0),"")</f>
        <v>11772.659180000001</v>
      </c>
      <c r="C2680">
        <f>VLOOKUP(A2680,H_SPBTFDUE!$B$2:$C$5828,2,0)</f>
        <v>74.62</v>
      </c>
      <c r="D2680" s="2">
        <f>D2679*(1-D$1+IF(AND(WEEKDAY($A2680)&lt;&gt;1,WEEKDAY($A2680)&lt;&gt;7),-VLOOKUP($A2680,ETF_OP_Fee!$G$5:$H$14,2,1),0))^($A2680-$A2679)*(1+2*(C2680/C2679-1))+IFERROR(VLOOKUP(A2680,BITXeom!$C$9:$D$100,2,0),0)</f>
        <v>13.754468339877475</v>
      </c>
      <c r="F2680" s="2">
        <f>F2679*(1-F$1+IF(AND(WEEKDAY($A2680)&lt;&gt;1,WEEKDAY($A2680)&lt;&gt;7),-VLOOKUP($A2680,ETF_OP_Fee!$I$5:$J$14,2,1),0))^($A2680-$A2679)*(1+1*(B2680/B2679-1))</f>
        <v>7.7404645861259374</v>
      </c>
      <c r="G2680" s="9" t="str">
        <f>IFERROR(VLOOKUP(A2680,'BITO-IV'!$A$1:$J$10000,4,0),"")</f>
        <v/>
      </c>
      <c r="J2680" t="str">
        <f t="shared" si="71"/>
        <v/>
      </c>
      <c r="K2680" t="str">
        <f t="shared" si="70"/>
        <v/>
      </c>
      <c r="M2680" t="str">
        <f t="shared" si="72"/>
        <v/>
      </c>
      <c r="N2680">
        <f>VLOOKUP(A2680,Tbills!$B$4:$C$10000,2,1)</f>
        <v>0.10500131868134352</v>
      </c>
    </row>
    <row r="2681" spans="1:14">
      <c r="A2681" s="1">
        <v>44060</v>
      </c>
      <c r="B2681">
        <f>IFERROR(VLOOKUP($A2681,'BTC-Web'!$A$2:$H$10000,2,0),"")</f>
        <v>11895.658203000001</v>
      </c>
      <c r="C2681">
        <f>VLOOKUP(A2681,H_SPBTFDUE!$B$2:$C$5828,2,0)</f>
        <v>78.17</v>
      </c>
      <c r="D2681" s="2">
        <f>D2680*(1-D$1+IF(AND(WEEKDAY($A2681)&lt;&gt;1,WEEKDAY($A2681)&lt;&gt;7),-VLOOKUP($A2681,ETF_OP_Fee!$G$5:$H$14,2,1),0))^($A2681-$A2680)*(1+2*(C2681/C2680-1))+IFERROR(VLOOKUP(A2681,BITXeom!$C$9:$D$100,2,0),0)</f>
        <v>15.057803895961865</v>
      </c>
      <c r="F2681" s="2">
        <f>F2680*(1-F$1+IF(AND(WEEKDAY($A2681)&lt;&gt;1,WEEKDAY($A2681)&lt;&gt;7),-VLOOKUP($A2681,ETF_OP_Fee!$I$5:$J$14,2,1),0))^($A2681-$A2680)*(1+1*(B2681/B2680-1))</f>
        <v>7.8207251380070977</v>
      </c>
      <c r="G2681" s="9" t="str">
        <f>IFERROR(VLOOKUP(A2681,'BITO-IV'!$A$1:$J$10000,4,0),"")</f>
        <v/>
      </c>
      <c r="J2681" t="str">
        <f t="shared" si="71"/>
        <v/>
      </c>
      <c r="K2681" t="str">
        <f t="shared" si="70"/>
        <v/>
      </c>
      <c r="M2681" t="str">
        <f t="shared" si="72"/>
        <v/>
      </c>
      <c r="N2681">
        <f>VLOOKUP(A2681,Tbills!$B$4:$C$10000,2,1)</f>
        <v>0.10500131868134352</v>
      </c>
    </row>
    <row r="2682" spans="1:14">
      <c r="A2682" s="1">
        <v>44061</v>
      </c>
      <c r="B2682">
        <f>IFERROR(VLOOKUP($A2682,'BTC-Web'!$A$2:$H$10000,2,0),"")</f>
        <v>12251.895508</v>
      </c>
      <c r="C2682">
        <f>VLOOKUP(A2682,H_SPBTFDUE!$B$2:$C$5828,2,0)</f>
        <v>75.430000000000007</v>
      </c>
      <c r="D2682" s="2">
        <f>D2681*(1-D$1+IF(AND(WEEKDAY($A2682)&lt;&gt;1,WEEKDAY($A2682)&lt;&gt;7),-VLOOKUP($A2682,ETF_OP_Fee!$G$5:$H$14,2,1),0))^($A2682-$A2681)*(1+2*(C2682/C2681-1))+IFERROR(VLOOKUP(A2682,BITXeom!$C$9:$D$100,2,0),0)</f>
        <v>14.000528573842042</v>
      </c>
      <c r="F2682" s="2">
        <f>F2681*(1-F$1+IF(AND(WEEKDAY($A2682)&lt;&gt;1,WEEKDAY($A2682)&lt;&gt;7),-VLOOKUP($A2682,ETF_OP_Fee!$I$5:$J$14,2,1),0))^($A2682-$A2681)*(1+1*(B2682/B2681-1))</f>
        <v>8.05472144886701</v>
      </c>
      <c r="G2682" s="9" t="str">
        <f>IFERROR(VLOOKUP(A2682,'BITO-IV'!$A$1:$J$10000,4,0),"")</f>
        <v/>
      </c>
      <c r="J2682" t="str">
        <f t="shared" si="71"/>
        <v/>
      </c>
      <c r="K2682" t="str">
        <f t="shared" si="70"/>
        <v/>
      </c>
      <c r="M2682" t="str">
        <f t="shared" si="72"/>
        <v/>
      </c>
      <c r="N2682">
        <f>VLOOKUP(A2682,Tbills!$B$4:$C$10000,2,1)</f>
        <v>0.10500131868134352</v>
      </c>
    </row>
    <row r="2683" spans="1:14">
      <c r="A2683" s="1">
        <v>44062</v>
      </c>
      <c r="B2683">
        <f>IFERROR(VLOOKUP($A2683,'BTC-Web'!$A$2:$H$10000,2,0),"")</f>
        <v>11990.884765999999</v>
      </c>
      <c r="C2683">
        <f>VLOOKUP(A2683,H_SPBTFDUE!$B$2:$C$5828,2,0)</f>
        <v>73.290000000000006</v>
      </c>
      <c r="D2683" s="2">
        <f>D2682*(1-D$1+IF(AND(WEEKDAY($A2683)&lt;&gt;1,WEEKDAY($A2683)&lt;&gt;7),-VLOOKUP($A2683,ETF_OP_Fee!$G$5:$H$14,2,1),0))^($A2683-$A2682)*(1+2*(C2683/C2682-1))+IFERROR(VLOOKUP(A2683,BITXeom!$C$9:$D$100,2,0),0)</f>
        <v>13.204545807492206</v>
      </c>
      <c r="F2683" s="2">
        <f>F2682*(1-F$1+IF(AND(WEEKDAY($A2683)&lt;&gt;1,WEEKDAY($A2683)&lt;&gt;7),-VLOOKUP($A2683,ETF_OP_Fee!$I$5:$J$14,2,1),0))^($A2683-$A2682)*(1+1*(B2683/B2682-1))</f>
        <v>7.8829208788353462</v>
      </c>
      <c r="G2683" s="9" t="str">
        <f>IFERROR(VLOOKUP(A2683,'BITO-IV'!$A$1:$J$10000,4,0),"")</f>
        <v/>
      </c>
      <c r="J2683" t="str">
        <f t="shared" si="71"/>
        <v/>
      </c>
      <c r="K2683" t="str">
        <f t="shared" si="70"/>
        <v/>
      </c>
      <c r="M2683" t="str">
        <f t="shared" si="72"/>
        <v/>
      </c>
      <c r="N2683">
        <f>VLOOKUP(A2683,Tbills!$B$4:$C$10000,2,1)</f>
        <v>0.10500131868134352</v>
      </c>
    </row>
    <row r="2684" spans="1:14">
      <c r="A2684" s="1">
        <v>44063</v>
      </c>
      <c r="B2684">
        <f>IFERROR(VLOOKUP($A2684,'BTC-Web'!$A$2:$H$10000,2,0),"")</f>
        <v>11761.5</v>
      </c>
      <c r="C2684">
        <f>VLOOKUP(A2684,H_SPBTFDUE!$B$2:$C$5828,2,0)</f>
        <v>74.59</v>
      </c>
      <c r="D2684" s="2">
        <f>D2683*(1-D$1+IF(AND(WEEKDAY($A2684)&lt;&gt;1,WEEKDAY($A2684)&lt;&gt;7),-VLOOKUP($A2684,ETF_OP_Fee!$G$5:$H$14,2,1),0))^($A2684-$A2683)*(1+2*(C2684/C2683-1))+IFERROR(VLOOKUP(A2684,BITXeom!$C$9:$D$100,2,0),0)</f>
        <v>13.671354261302913</v>
      </c>
      <c r="F2684" s="2">
        <f>F2683*(1-F$1+IF(AND(WEEKDAY($A2684)&lt;&gt;1,WEEKDAY($A2684)&lt;&gt;7),-VLOOKUP($A2684,ETF_OP_Fee!$I$5:$J$14,2,1),0))^($A2684-$A2683)*(1+1*(B2684/B2683-1))</f>
        <v>7.7319199205257236</v>
      </c>
      <c r="G2684" s="9" t="str">
        <f>IFERROR(VLOOKUP(A2684,'BITO-IV'!$A$1:$J$10000,4,0),"")</f>
        <v/>
      </c>
      <c r="J2684" t="str">
        <f t="shared" si="71"/>
        <v/>
      </c>
      <c r="K2684" t="str">
        <f t="shared" si="70"/>
        <v/>
      </c>
      <c r="M2684" t="str">
        <f t="shared" si="72"/>
        <v/>
      </c>
      <c r="N2684">
        <f>VLOOKUP(A2684,Tbills!$B$4:$C$10000,2,1)</f>
        <v>0.10500131868134352</v>
      </c>
    </row>
    <row r="2685" spans="1:14">
      <c r="A2685" s="1">
        <v>44064</v>
      </c>
      <c r="B2685">
        <f>IFERROR(VLOOKUP($A2685,'BTC-Web'!$A$2:$H$10000,2,0),"")</f>
        <v>11878.026367</v>
      </c>
      <c r="C2685">
        <f>VLOOKUP(A2685,H_SPBTFDUE!$B$2:$C$5828,2,0)</f>
        <v>73.37</v>
      </c>
      <c r="D2685" s="2">
        <f>D2684*(1-D$1+IF(AND(WEEKDAY($A2685)&lt;&gt;1,WEEKDAY($A2685)&lt;&gt;7),-VLOOKUP($A2685,ETF_OP_Fee!$G$5:$H$14,2,1),0))^($A2685-$A2684)*(1+2*(C2685/C2684-1))+IFERROR(VLOOKUP(A2685,BITXeom!$C$9:$D$100,2,0),0)</f>
        <v>13.222558708913345</v>
      </c>
      <c r="F2685" s="2">
        <f>F2684*(1-F$1+IF(AND(WEEKDAY($A2685)&lt;&gt;1,WEEKDAY($A2685)&lt;&gt;7),-VLOOKUP($A2685,ETF_OP_Fee!$I$5:$J$14,2,1),0))^($A2685-$A2684)*(1+1*(B2685/B2684-1))</f>
        <v>7.8083202252015766</v>
      </c>
      <c r="G2685" s="9" t="str">
        <f>IFERROR(VLOOKUP(A2685,'BITO-IV'!$A$1:$J$10000,4,0),"")</f>
        <v/>
      </c>
      <c r="J2685" t="str">
        <f t="shared" si="71"/>
        <v/>
      </c>
      <c r="K2685" t="str">
        <f t="shared" si="70"/>
        <v/>
      </c>
      <c r="M2685" t="str">
        <f t="shared" si="72"/>
        <v/>
      </c>
      <c r="N2685">
        <f>VLOOKUP(A2685,Tbills!$B$4:$C$10000,2,1)</f>
        <v>0.10500131868134352</v>
      </c>
    </row>
    <row r="2686" spans="1:14">
      <c r="A2686" s="1">
        <v>44067</v>
      </c>
      <c r="B2686">
        <f>IFERROR(VLOOKUP($A2686,'BTC-Web'!$A$2:$H$10000,2,0),"")</f>
        <v>11663.689453000001</v>
      </c>
      <c r="C2686">
        <f>VLOOKUP(A2686,H_SPBTFDUE!$B$2:$C$5828,2,0)</f>
        <v>73.86</v>
      </c>
      <c r="D2686" s="2">
        <f>D2685*(1-D$1+IF(AND(WEEKDAY($A2686)&lt;&gt;1,WEEKDAY($A2686)&lt;&gt;7),-VLOOKUP($A2686,ETF_OP_Fee!$G$5:$H$14,2,1),0))^($A2686-$A2685)*(1+2*(C2686/C2685-1))+IFERROR(VLOOKUP(A2686,BITXeom!$C$9:$D$100,2,0),0)</f>
        <v>13.394381776816703</v>
      </c>
      <c r="F2686" s="2">
        <f>F2685*(1-F$1+IF(AND(WEEKDAY($A2686)&lt;&gt;1,WEEKDAY($A2686)&lt;&gt;7),-VLOOKUP($A2686,ETF_OP_Fee!$I$5:$J$14,2,1),0))^($A2686-$A2685)*(1+1*(B2686/B2685-1))</f>
        <v>7.6668217752711216</v>
      </c>
      <c r="G2686" s="9" t="str">
        <f>IFERROR(VLOOKUP(A2686,'BITO-IV'!$A$1:$J$10000,4,0),"")</f>
        <v/>
      </c>
      <c r="J2686" t="str">
        <f t="shared" si="71"/>
        <v/>
      </c>
      <c r="K2686" t="str">
        <f t="shared" si="70"/>
        <v/>
      </c>
      <c r="M2686" t="str">
        <f t="shared" si="72"/>
        <v/>
      </c>
      <c r="N2686">
        <f>VLOOKUP(A2686,Tbills!$B$4:$C$10000,2,1)</f>
        <v>0.10500131868134352</v>
      </c>
    </row>
    <row r="2687" spans="1:14">
      <c r="A2687" s="1">
        <v>44068</v>
      </c>
      <c r="B2687">
        <f>IFERROR(VLOOKUP($A2687,'BTC-Web'!$A$2:$H$10000,2,0),"")</f>
        <v>11773.588867</v>
      </c>
      <c r="C2687">
        <f>VLOOKUP(A2687,H_SPBTFDUE!$B$2:$C$5828,2,0)</f>
        <v>70.790000000000006</v>
      </c>
      <c r="D2687" s="2">
        <f>D2686*(1-D$1+IF(AND(WEEKDAY($A2687)&lt;&gt;1,WEEKDAY($A2687)&lt;&gt;7),-VLOOKUP($A2687,ETF_OP_Fee!$G$5:$H$14,2,1),0))^($A2687-$A2686)*(1+2*(C2687/C2686-1))+IFERROR(VLOOKUP(A2687,BITXeom!$C$9:$D$100,2,0),0)</f>
        <v>12.279439904642778</v>
      </c>
      <c r="F2687" s="2">
        <f>F2686*(1-F$1+IF(AND(WEEKDAY($A2687)&lt;&gt;1,WEEKDAY($A2687)&lt;&gt;7),-VLOOKUP($A2687,ETF_OP_Fee!$I$5:$J$14,2,1),0))^($A2687-$A2686)*(1+1*(B2687/B2686-1))</f>
        <v>7.7388598584603425</v>
      </c>
      <c r="G2687" s="9" t="str">
        <f>IFERROR(VLOOKUP(A2687,'BITO-IV'!$A$1:$J$10000,4,0),"")</f>
        <v/>
      </c>
      <c r="J2687" t="str">
        <f t="shared" si="71"/>
        <v/>
      </c>
      <c r="K2687" t="str">
        <f t="shared" si="70"/>
        <v/>
      </c>
      <c r="M2687" t="str">
        <f t="shared" si="72"/>
        <v/>
      </c>
      <c r="N2687">
        <f>VLOOKUP(A2687,Tbills!$B$4:$C$10000,2,1)</f>
        <v>0.10500131868134352</v>
      </c>
    </row>
    <row r="2688" spans="1:14">
      <c r="A2688" s="1">
        <v>44069</v>
      </c>
      <c r="B2688">
        <f>IFERROR(VLOOKUP($A2688,'BTC-Web'!$A$2:$H$10000,2,0),"")</f>
        <v>11366.894531</v>
      </c>
      <c r="C2688">
        <f>VLOOKUP(A2688,H_SPBTFDUE!$B$2:$C$5828,2,0)</f>
        <v>71.959999999999994</v>
      </c>
      <c r="D2688" s="2">
        <f>D2687*(1-D$1+IF(AND(WEEKDAY($A2688)&lt;&gt;1,WEEKDAY($A2688)&lt;&gt;7),-VLOOKUP($A2688,ETF_OP_Fee!$G$5:$H$14,2,1),0))^($A2688-$A2687)*(1+2*(C2688/C2687-1))+IFERROR(VLOOKUP(A2688,BITXeom!$C$9:$D$100,2,0),0)</f>
        <v>12.683831315894095</v>
      </c>
      <c r="F2688" s="2">
        <f>F2687*(1-F$1+IF(AND(WEEKDAY($A2688)&lt;&gt;1,WEEKDAY($A2688)&lt;&gt;7),-VLOOKUP($A2688,ETF_OP_Fee!$I$5:$J$14,2,1),0))^($A2688-$A2687)*(1+1*(B2688/B2687-1))</f>
        <v>7.4713424468994614</v>
      </c>
      <c r="G2688" s="9" t="str">
        <f>IFERROR(VLOOKUP(A2688,'BITO-IV'!$A$1:$J$10000,4,0),"")</f>
        <v/>
      </c>
      <c r="J2688" t="str">
        <f t="shared" si="71"/>
        <v/>
      </c>
      <c r="K2688" t="str">
        <f t="shared" si="70"/>
        <v/>
      </c>
      <c r="M2688" t="str">
        <f t="shared" si="72"/>
        <v/>
      </c>
      <c r="N2688">
        <f>VLOOKUP(A2688,Tbills!$B$4:$C$10000,2,1)</f>
        <v>0.10500131868134352</v>
      </c>
    </row>
    <row r="2689" spans="1:14">
      <c r="A2689" s="1">
        <v>44070</v>
      </c>
      <c r="B2689">
        <f>IFERROR(VLOOKUP($A2689,'BTC-Web'!$A$2:$H$10000,2,0),"")</f>
        <v>11485.608398</v>
      </c>
      <c r="C2689">
        <f>VLOOKUP(A2689,H_SPBTFDUE!$B$2:$C$5828,2,0)</f>
        <v>70.17</v>
      </c>
      <c r="D2689" s="2">
        <f>D2688*(1-D$1+IF(AND(WEEKDAY($A2689)&lt;&gt;1,WEEKDAY($A2689)&lt;&gt;7),-VLOOKUP($A2689,ETF_OP_Fee!$G$5:$H$14,2,1),0))^($A2689-$A2688)*(1+2*(C2689/C2688-1))+IFERROR(VLOOKUP(A2689,BITXeom!$C$9:$D$100,2,0),0)</f>
        <v>12.051376039475581</v>
      </c>
      <c r="F2689" s="2">
        <f>F2688*(1-F$1+IF(AND(WEEKDAY($A2689)&lt;&gt;1,WEEKDAY($A2689)&lt;&gt;7),-VLOOKUP($A2689,ETF_OP_Fee!$I$5:$J$14,2,1),0))^($A2689-$A2688)*(1+1*(B2689/B2688-1))</f>
        <v>7.5491753558218377</v>
      </c>
      <c r="G2689" s="9" t="str">
        <f>IFERROR(VLOOKUP(A2689,'BITO-IV'!$A$1:$J$10000,4,0),"")</f>
        <v/>
      </c>
      <c r="J2689" t="str">
        <f t="shared" si="71"/>
        <v/>
      </c>
      <c r="K2689" t="str">
        <f t="shared" si="70"/>
        <v/>
      </c>
      <c r="M2689" t="str">
        <f t="shared" si="72"/>
        <v/>
      </c>
      <c r="N2689">
        <f>VLOOKUP(A2689,Tbills!$B$4:$C$10000,2,1)</f>
        <v>0.10110065934063792</v>
      </c>
    </row>
    <row r="2690" spans="1:14">
      <c r="A2690" s="1">
        <v>44071</v>
      </c>
      <c r="B2690">
        <f>IFERROR(VLOOKUP($A2690,'BTC-Web'!$A$2:$H$10000,2,0),"")</f>
        <v>11325.295898</v>
      </c>
      <c r="C2690">
        <f>VLOOKUP(A2690,H_SPBTFDUE!$B$2:$C$5828,2,0)</f>
        <v>71.959999999999994</v>
      </c>
      <c r="D2690" s="2">
        <f>D2689*(1-D$1+IF(AND(WEEKDAY($A2690)&lt;&gt;1,WEEKDAY($A2690)&lt;&gt;7),-VLOOKUP($A2690,ETF_OP_Fee!$G$5:$H$14,2,1),0))^($A2690-$A2689)*(1+2*(C2690/C2689-1))+IFERROR(VLOOKUP(A2690,BITXeom!$C$9:$D$100,2,0),0)</f>
        <v>12.664715102534805</v>
      </c>
      <c r="F2690" s="2">
        <f>F2689*(1-F$1+IF(AND(WEEKDAY($A2690)&lt;&gt;1,WEEKDAY($A2690)&lt;&gt;7),-VLOOKUP($A2690,ETF_OP_Fee!$I$5:$J$14,2,1),0))^($A2690-$A2689)*(1+1*(B2690/B2689-1))</f>
        <v>7.4436126039542829</v>
      </c>
      <c r="G2690" s="9" t="str">
        <f>IFERROR(VLOOKUP(A2690,'BITO-IV'!$A$1:$J$10000,4,0),"")</f>
        <v/>
      </c>
      <c r="J2690" t="str">
        <f t="shared" si="71"/>
        <v/>
      </c>
      <c r="K2690" t="str">
        <f t="shared" si="70"/>
        <v/>
      </c>
      <c r="M2690" t="str">
        <f t="shared" si="72"/>
        <v/>
      </c>
      <c r="N2690">
        <f>VLOOKUP(A2690,Tbills!$B$4:$C$10000,2,1)</f>
        <v>0.10110065934063792</v>
      </c>
    </row>
    <row r="2691" spans="1:14">
      <c r="A2691" s="1">
        <v>44074</v>
      </c>
      <c r="B2691">
        <f>IFERROR(VLOOKUP($A2691,'BTC-Web'!$A$2:$H$10000,2,0),"")</f>
        <v>11713.306640999999</v>
      </c>
      <c r="C2691">
        <f>VLOOKUP(A2691,H_SPBTFDUE!$B$2:$C$5828,2,0)</f>
        <v>73.25</v>
      </c>
      <c r="D2691" s="2">
        <f>D2690*(1-D$1+IF(AND(WEEKDAY($A2691)&lt;&gt;1,WEEKDAY($A2691)&lt;&gt;7),-VLOOKUP($A2691,ETF_OP_Fee!$G$5:$H$14,2,1),0))^($A2691-$A2690)*(1+2*(C2691/C2690-1))+IFERROR(VLOOKUP(A2691,BITXeom!$C$9:$D$100,2,0),0)</f>
        <v>13.114096465753148</v>
      </c>
      <c r="F2691" s="2">
        <f>F2690*(1-F$1+IF(AND(WEEKDAY($A2691)&lt;&gt;1,WEEKDAY($A2691)&lt;&gt;7),-VLOOKUP($A2691,ETF_OP_Fee!$I$5:$J$14,2,1),0))^($A2691-$A2690)*(1+1*(B2691/B2690-1))</f>
        <v>7.6980336740295847</v>
      </c>
      <c r="G2691" s="9" t="str">
        <f>IFERROR(VLOOKUP(A2691,'BITO-IV'!$A$1:$J$10000,4,0),"")</f>
        <v/>
      </c>
      <c r="J2691" t="str">
        <f t="shared" si="71"/>
        <v/>
      </c>
      <c r="K2691" t="str">
        <f t="shared" si="70"/>
        <v/>
      </c>
      <c r="M2691" t="str">
        <f t="shared" si="72"/>
        <v/>
      </c>
      <c r="N2691">
        <f>VLOOKUP(A2691,Tbills!$B$4:$C$10000,2,1)</f>
        <v>0.10110065934063792</v>
      </c>
    </row>
    <row r="2692" spans="1:14">
      <c r="A2692" s="1">
        <v>44075</v>
      </c>
      <c r="B2692">
        <f>IFERROR(VLOOKUP($A2692,'BTC-Web'!$A$2:$H$10000,2,0),"")</f>
        <v>11679.316406</v>
      </c>
      <c r="C2692">
        <f>VLOOKUP(A2692,H_SPBTFDUE!$B$2:$C$5828,2,0)</f>
        <v>74.73</v>
      </c>
      <c r="D2692" s="2">
        <f>D2691*(1-D$1+IF(AND(WEEKDAY($A2692)&lt;&gt;1,WEEKDAY($A2692)&lt;&gt;7),-VLOOKUP($A2692,ETF_OP_Fee!$G$5:$H$14,2,1),0))^($A2692-$A2691)*(1+2*(C2692/C2691-1))+IFERROR(VLOOKUP(A2692,BITXeom!$C$9:$D$100,2,0),0)</f>
        <v>13.642405215911184</v>
      </c>
      <c r="F2692" s="2">
        <f>F2691*(1-F$1+IF(AND(WEEKDAY($A2692)&lt;&gt;1,WEEKDAY($A2692)&lt;&gt;7),-VLOOKUP($A2692,ETF_OP_Fee!$I$5:$J$14,2,1),0))^($A2692-$A2691)*(1+1*(B2692/B2691-1))</f>
        <v>7.6754953723371946</v>
      </c>
      <c r="G2692" s="9" t="str">
        <f>IFERROR(VLOOKUP(A2692,'BITO-IV'!$A$1:$J$10000,4,0),"")</f>
        <v/>
      </c>
      <c r="J2692" t="str">
        <f t="shared" si="71"/>
        <v/>
      </c>
      <c r="K2692" t="str">
        <f t="shared" si="70"/>
        <v/>
      </c>
      <c r="M2692" t="str">
        <f t="shared" si="72"/>
        <v/>
      </c>
      <c r="N2692">
        <f>VLOOKUP(A2692,Tbills!$B$4:$C$10000,2,1)</f>
        <v>0.10110065934063792</v>
      </c>
    </row>
    <row r="2693" spans="1:14">
      <c r="A2693" s="1">
        <v>44076</v>
      </c>
      <c r="B2693">
        <f>IFERROR(VLOOKUP($A2693,'BTC-Web'!$A$2:$H$10000,2,0),"")</f>
        <v>11964.823242</v>
      </c>
      <c r="C2693">
        <f>VLOOKUP(A2693,H_SPBTFDUE!$B$2:$C$5828,2,0)</f>
        <v>70.930000000000007</v>
      </c>
      <c r="D2693" s="2">
        <f>D2692*(1-D$1+IF(AND(WEEKDAY($A2693)&lt;&gt;1,WEEKDAY($A2693)&lt;&gt;7),-VLOOKUP($A2693,ETF_OP_Fee!$G$5:$H$14,2,1),0))^($A2693-$A2692)*(1+2*(C2693/C2692-1))+IFERROR(VLOOKUP(A2693,BITXeom!$C$9:$D$100,2,0),0)</f>
        <v>12.253519565222007</v>
      </c>
      <c r="F2693" s="2">
        <f>F2692*(1-F$1+IF(AND(WEEKDAY($A2693)&lt;&gt;1,WEEKDAY($A2693)&lt;&gt;7),-VLOOKUP($A2693,ETF_OP_Fee!$I$5:$J$14,2,1),0))^($A2693-$A2692)*(1+1*(B2693/B2692-1))</f>
        <v>7.8629221079233398</v>
      </c>
      <c r="G2693" s="9" t="str">
        <f>IFERROR(VLOOKUP(A2693,'BITO-IV'!$A$1:$J$10000,4,0),"")</f>
        <v/>
      </c>
      <c r="J2693" t="str">
        <f t="shared" si="71"/>
        <v/>
      </c>
      <c r="K2693" t="str">
        <f t="shared" si="70"/>
        <v/>
      </c>
      <c r="M2693" t="str">
        <f t="shared" si="72"/>
        <v/>
      </c>
      <c r="N2693">
        <f>VLOOKUP(A2693,Tbills!$B$4:$C$10000,2,1)</f>
        <v>0.10110065934063792</v>
      </c>
    </row>
    <row r="2694" spans="1:14">
      <c r="A2694" s="1">
        <v>44077</v>
      </c>
      <c r="B2694">
        <f>IFERROR(VLOOKUP($A2694,'BTC-Web'!$A$2:$H$10000,2,0),"")</f>
        <v>11407.191406</v>
      </c>
      <c r="C2694">
        <f>VLOOKUP(A2694,H_SPBTFDUE!$B$2:$C$5828,2,0)</f>
        <v>66.319999999999993</v>
      </c>
      <c r="D2694" s="2">
        <f>D2693*(1-D$1+IF(AND(WEEKDAY($A2694)&lt;&gt;1,WEEKDAY($A2694)&lt;&gt;7),-VLOOKUP($A2694,ETF_OP_Fee!$G$5:$H$14,2,1),0))^($A2694-$A2693)*(1+2*(C2694/C2693-1))+IFERROR(VLOOKUP(A2694,BITXeom!$C$9:$D$100,2,0),0)</f>
        <v>10.659446977470633</v>
      </c>
      <c r="F2694" s="2">
        <f>F2693*(1-F$1+IF(AND(WEEKDAY($A2694)&lt;&gt;1,WEEKDAY($A2694)&lt;&gt;7),-VLOOKUP($A2694,ETF_OP_Fee!$I$5:$J$14,2,1),0))^($A2694-$A2693)*(1+1*(B2694/B2693-1))</f>
        <v>7.4962681172795271</v>
      </c>
      <c r="G2694" s="9" t="str">
        <f>IFERROR(VLOOKUP(A2694,'BITO-IV'!$A$1:$J$10000,4,0),"")</f>
        <v/>
      </c>
      <c r="J2694" t="str">
        <f t="shared" si="71"/>
        <v/>
      </c>
      <c r="K2694" t="str">
        <f t="shared" si="70"/>
        <v/>
      </c>
      <c r="M2694" t="str">
        <f t="shared" si="72"/>
        <v/>
      </c>
      <c r="N2694">
        <f>VLOOKUP(A2694,Tbills!$B$4:$C$10000,2,1)</f>
        <v>0.10500131868134352</v>
      </c>
    </row>
    <row r="2695" spans="1:14">
      <c r="A2695" s="1">
        <v>44078</v>
      </c>
      <c r="B2695">
        <f>IFERROR(VLOOKUP($A2695,'BTC-Web'!$A$2:$H$10000,2,0),"")</f>
        <v>10230.365234000001</v>
      </c>
      <c r="C2695">
        <f>VLOOKUP(A2695,H_SPBTFDUE!$B$2:$C$5828,2,0)</f>
        <v>65.72</v>
      </c>
      <c r="D2695" s="2">
        <f>D2694*(1-D$1+IF(AND(WEEKDAY($A2695)&lt;&gt;1,WEEKDAY($A2695)&lt;&gt;7),-VLOOKUP($A2695,ETF_OP_Fee!$G$5:$H$14,2,1),0))^($A2695-$A2694)*(1+2*(C2695/C2694-1))+IFERROR(VLOOKUP(A2695,BITXeom!$C$9:$D$100,2,0),0)</f>
        <v>10.46532660613803</v>
      </c>
      <c r="F2695" s="2">
        <f>F2694*(1-F$1+IF(AND(WEEKDAY($A2695)&lt;&gt;1,WEEKDAY($A2695)&lt;&gt;7),-VLOOKUP($A2695,ETF_OP_Fee!$I$5:$J$14,2,1),0))^($A2695-$A2694)*(1+1*(B2695/B2694-1))</f>
        <v>6.7227384877367617</v>
      </c>
      <c r="G2695" s="9" t="str">
        <f>IFERROR(VLOOKUP(A2695,'BITO-IV'!$A$1:$J$10000,4,0),"")</f>
        <v/>
      </c>
      <c r="J2695" t="str">
        <f t="shared" si="71"/>
        <v/>
      </c>
      <c r="K2695" t="str">
        <f t="shared" si="70"/>
        <v/>
      </c>
      <c r="M2695" t="str">
        <f t="shared" si="72"/>
        <v/>
      </c>
      <c r="N2695">
        <f>VLOOKUP(A2695,Tbills!$B$4:$C$10000,2,1)</f>
        <v>0.10500131868134352</v>
      </c>
    </row>
    <row r="2696" spans="1:14">
      <c r="A2696" s="1">
        <v>44082</v>
      </c>
      <c r="B2696">
        <f>IFERROR(VLOOKUP($A2696,'BTC-Web'!$A$2:$H$10000,2,0),"")</f>
        <v>10369.306640999999</v>
      </c>
      <c r="C2696">
        <f>VLOOKUP(A2696,H_SPBTFDUE!$B$2:$C$5828,2,0)</f>
        <v>61.96</v>
      </c>
      <c r="D2696" s="2">
        <f>D2695*(1-D$1+IF(AND(WEEKDAY($A2696)&lt;&gt;1,WEEKDAY($A2696)&lt;&gt;7),-VLOOKUP($A2696,ETF_OP_Fee!$G$5:$H$14,2,1),0))^($A2696-$A2695)*(1+2*(C2696/C2695-1))+IFERROR(VLOOKUP(A2696,BITXeom!$C$9:$D$100,2,0),0)</f>
        <v>9.2634160602055147</v>
      </c>
      <c r="F2696" s="2">
        <f>F2695*(1-F$1+IF(AND(WEEKDAY($A2696)&lt;&gt;1,WEEKDAY($A2696)&lt;&gt;7),-VLOOKUP($A2696,ETF_OP_Fee!$I$5:$J$14,2,1),0))^($A2696-$A2695)*(1+1*(B2696/B2695-1))</f>
        <v>6.8133324707292235</v>
      </c>
      <c r="G2696" s="9" t="str">
        <f>IFERROR(VLOOKUP(A2696,'BITO-IV'!$A$1:$J$10000,4,0),"")</f>
        <v/>
      </c>
      <c r="J2696" t="str">
        <f t="shared" si="71"/>
        <v/>
      </c>
      <c r="K2696" t="str">
        <f t="shared" si="70"/>
        <v/>
      </c>
      <c r="M2696" t="str">
        <f t="shared" si="72"/>
        <v/>
      </c>
      <c r="N2696">
        <f>VLOOKUP(A2696,Tbills!$B$4:$C$10000,2,1)</f>
        <v>0.10500131868134352</v>
      </c>
    </row>
    <row r="2697" spans="1:14">
      <c r="A2697" s="1">
        <v>44083</v>
      </c>
      <c r="B2697">
        <f>IFERROR(VLOOKUP($A2697,'BTC-Web'!$A$2:$H$10000,2,0),"")</f>
        <v>10134.151367</v>
      </c>
      <c r="C2697">
        <f>VLOOKUP(A2697,H_SPBTFDUE!$B$2:$C$5828,2,0)</f>
        <v>63.86</v>
      </c>
      <c r="D2697" s="2">
        <f>D2696*(1-D$1+IF(AND(WEEKDAY($A2697)&lt;&gt;1,WEEKDAY($A2697)&lt;&gt;7),-VLOOKUP($A2697,ETF_OP_Fee!$G$5:$H$14,2,1),0))^($A2697-$A2696)*(1+2*(C2697/C2696-1))+IFERROR(VLOOKUP(A2697,BITXeom!$C$9:$D$100,2,0),0)</f>
        <v>9.8303686464104825</v>
      </c>
      <c r="F2697" s="2">
        <f>F2696*(1-F$1+IF(AND(WEEKDAY($A2697)&lt;&gt;1,WEEKDAY($A2697)&lt;&gt;7),-VLOOKUP($A2697,ETF_OP_Fee!$I$5:$J$14,2,1),0))^($A2697-$A2696)*(1+1*(B2697/B2696-1))</f>
        <v>6.6586463145420609</v>
      </c>
      <c r="G2697" s="9" t="str">
        <f>IFERROR(VLOOKUP(A2697,'BITO-IV'!$A$1:$J$10000,4,0),"")</f>
        <v/>
      </c>
      <c r="J2697" t="str">
        <f t="shared" si="71"/>
        <v/>
      </c>
      <c r="K2697" t="str">
        <f t="shared" si="70"/>
        <v/>
      </c>
      <c r="M2697" t="str">
        <f t="shared" si="72"/>
        <v/>
      </c>
      <c r="N2697">
        <f>VLOOKUP(A2697,Tbills!$B$4:$C$10000,2,1)</f>
        <v>0.10500131868134352</v>
      </c>
    </row>
    <row r="2698" spans="1:14">
      <c r="A2698" s="1">
        <v>44084</v>
      </c>
      <c r="B2698">
        <f>IFERROR(VLOOKUP($A2698,'BTC-Web'!$A$2:$H$10000,2,0),"")</f>
        <v>10242.330078000001</v>
      </c>
      <c r="C2698">
        <f>VLOOKUP(A2698,H_SPBTFDUE!$B$2:$C$5828,2,0)</f>
        <v>63.85</v>
      </c>
      <c r="D2698" s="2">
        <f>D2697*(1-D$1+IF(AND(WEEKDAY($A2698)&lt;&gt;1,WEEKDAY($A2698)&lt;&gt;7),-VLOOKUP($A2698,ETF_OP_Fee!$G$5:$H$14,2,1),0))^($A2698-$A2697)*(1+2*(C2698/C2697-1))+IFERROR(VLOOKUP(A2698,BITXeom!$C$9:$D$100,2,0),0)</f>
        <v>9.8261187239317458</v>
      </c>
      <c r="F2698" s="2">
        <f>F2697*(1-F$1+IF(AND(WEEKDAY($A2698)&lt;&gt;1,WEEKDAY($A2698)&lt;&gt;7),-VLOOKUP($A2698,ETF_OP_Fee!$I$5:$J$14,2,1),0))^($A2698-$A2697)*(1+1*(B2698/B2697-1))</f>
        <v>6.7295500024194865</v>
      </c>
      <c r="G2698" s="9" t="str">
        <f>IFERROR(VLOOKUP(A2698,'BITO-IV'!$A$1:$J$10000,4,0),"")</f>
        <v/>
      </c>
      <c r="J2698" t="str">
        <f t="shared" si="71"/>
        <v/>
      </c>
      <c r="K2698" t="str">
        <f t="shared" si="70"/>
        <v/>
      </c>
      <c r="M2698" t="str">
        <f t="shared" si="72"/>
        <v/>
      </c>
      <c r="N2698">
        <f>VLOOKUP(A2698,Tbills!$B$4:$C$10000,2,1)</f>
        <v>0.11499824175826903</v>
      </c>
    </row>
    <row r="2699" spans="1:14">
      <c r="A2699" s="1">
        <v>44085</v>
      </c>
      <c r="B2699">
        <f>IFERROR(VLOOKUP($A2699,'BTC-Web'!$A$2:$H$10000,2,0),"")</f>
        <v>10369.028319999999</v>
      </c>
      <c r="C2699">
        <f>VLOOKUP(A2699,H_SPBTFDUE!$B$2:$C$5828,2,0)</f>
        <v>63.98</v>
      </c>
      <c r="D2699" s="2">
        <f>D2698*(1-D$1+IF(AND(WEEKDAY($A2699)&lt;&gt;1,WEEKDAY($A2699)&lt;&gt;7),-VLOOKUP($A2699,ETF_OP_Fee!$G$5:$H$14,2,1),0))^($A2699-$A2698)*(1+2*(C2699/C2698-1))+IFERROR(VLOOKUP(A2699,BITXeom!$C$9:$D$100,2,0),0)</f>
        <v>9.8649552836938419</v>
      </c>
      <c r="F2699" s="2">
        <f>F2698*(1-F$1+IF(AND(WEEKDAY($A2699)&lt;&gt;1,WEEKDAY($A2699)&lt;&gt;7),-VLOOKUP($A2699,ETF_OP_Fee!$I$5:$J$14,2,1),0))^($A2699-$A2698)*(1+1*(B2699/B2698-1))</f>
        <v>6.8126176232898707</v>
      </c>
      <c r="G2699" s="9" t="str">
        <f>IFERROR(VLOOKUP(A2699,'BITO-IV'!$A$1:$J$10000,4,0),"")</f>
        <v/>
      </c>
      <c r="J2699" t="str">
        <f t="shared" si="71"/>
        <v/>
      </c>
      <c r="K2699" t="str">
        <f t="shared" si="70"/>
        <v/>
      </c>
      <c r="M2699" t="str">
        <f t="shared" si="72"/>
        <v/>
      </c>
      <c r="N2699">
        <f>VLOOKUP(A2699,Tbills!$B$4:$C$10000,2,1)</f>
        <v>0.11499824175826903</v>
      </c>
    </row>
    <row r="2700" spans="1:14">
      <c r="A2700" s="1">
        <v>44088</v>
      </c>
      <c r="B2700">
        <f>IFERROR(VLOOKUP($A2700,'BTC-Web'!$A$2:$H$10000,2,0),"")</f>
        <v>10328.734375</v>
      </c>
      <c r="C2700">
        <f>VLOOKUP(A2700,H_SPBTFDUE!$B$2:$C$5828,2,0)</f>
        <v>66.209999999999994</v>
      </c>
      <c r="D2700" s="2">
        <f>D2699*(1-D$1+IF(AND(WEEKDAY($A2700)&lt;&gt;1,WEEKDAY($A2700)&lt;&gt;7),-VLOOKUP($A2700,ETF_OP_Fee!$G$5:$H$14,2,1),0))^($A2700-$A2699)*(1+2*(C2700/C2699-1))+IFERROR(VLOOKUP(A2700,BITXeom!$C$9:$D$100,2,0),0)</f>
        <v>10.548861776199532</v>
      </c>
      <c r="F2700" s="2">
        <f>F2699*(1-F$1+IF(AND(WEEKDAY($A2700)&lt;&gt;1,WEEKDAY($A2700)&lt;&gt;7),-VLOOKUP($A2700,ETF_OP_Fee!$I$5:$J$14,2,1),0))^($A2700-$A2699)*(1+1*(B2700/B2699-1))</f>
        <v>6.7856139930893606</v>
      </c>
      <c r="G2700" s="9" t="str">
        <f>IFERROR(VLOOKUP(A2700,'BITO-IV'!$A$1:$J$10000,4,0),"")</f>
        <v/>
      </c>
      <c r="J2700" t="str">
        <f t="shared" si="71"/>
        <v/>
      </c>
      <c r="K2700" t="str">
        <f t="shared" si="70"/>
        <v/>
      </c>
      <c r="M2700" t="str">
        <f t="shared" si="72"/>
        <v/>
      </c>
      <c r="N2700">
        <f>VLOOKUP(A2700,Tbills!$B$4:$C$10000,2,1)</f>
        <v>0.11499824175826903</v>
      </c>
    </row>
    <row r="2701" spans="1:14">
      <c r="A2701" s="1">
        <v>44089</v>
      </c>
      <c r="B2701">
        <f>IFERROR(VLOOKUP($A2701,'BTC-Web'!$A$2:$H$10000,2,0),"")</f>
        <v>10677.754883</v>
      </c>
      <c r="C2701">
        <f>VLOOKUP(A2701,H_SPBTFDUE!$B$2:$C$5828,2,0)</f>
        <v>66.88</v>
      </c>
      <c r="D2701" s="2">
        <f>D2700*(1-D$1+IF(AND(WEEKDAY($A2701)&lt;&gt;1,WEEKDAY($A2701)&lt;&gt;7),-VLOOKUP($A2701,ETF_OP_Fee!$G$5:$H$14,2,1),0))^($A2701-$A2700)*(1+2*(C2701/C2700-1))+IFERROR(VLOOKUP(A2701,BITXeom!$C$9:$D$100,2,0),0)</f>
        <v>10.761073698645319</v>
      </c>
      <c r="F2701" s="2">
        <f>F2700*(1-F$1+IF(AND(WEEKDAY($A2701)&lt;&gt;1,WEEKDAY($A2701)&lt;&gt;7),-VLOOKUP($A2701,ETF_OP_Fee!$I$5:$J$14,2,1),0))^($A2701-$A2700)*(1+1*(B2701/B2700-1))</f>
        <v>7.0147255704399427</v>
      </c>
      <c r="G2701" s="9" t="str">
        <f>IFERROR(VLOOKUP(A2701,'BITO-IV'!$A$1:$J$10000,4,0),"")</f>
        <v/>
      </c>
      <c r="J2701" t="str">
        <f t="shared" si="71"/>
        <v/>
      </c>
      <c r="K2701" t="str">
        <f t="shared" si="70"/>
        <v/>
      </c>
      <c r="M2701" t="str">
        <f t="shared" si="72"/>
        <v/>
      </c>
      <c r="N2701">
        <f>VLOOKUP(A2701,Tbills!$B$4:$C$10000,2,1)</f>
        <v>0.11499824175826903</v>
      </c>
    </row>
    <row r="2702" spans="1:14">
      <c r="A2702" s="1">
        <v>44090</v>
      </c>
      <c r="B2702">
        <f>IFERROR(VLOOKUP($A2702,'BTC-Web'!$A$2:$H$10000,2,0),"")</f>
        <v>10797.761719</v>
      </c>
      <c r="C2702">
        <f>VLOOKUP(A2702,H_SPBTFDUE!$B$2:$C$5828,2,0)</f>
        <v>68.14</v>
      </c>
      <c r="D2702" s="2">
        <f>D2701*(1-D$1+IF(AND(WEEKDAY($A2702)&lt;&gt;1,WEEKDAY($A2702)&lt;&gt;7),-VLOOKUP($A2702,ETF_OP_Fee!$G$5:$H$14,2,1),0))^($A2702-$A2701)*(1+2*(C2702/C2701-1))+IFERROR(VLOOKUP(A2702,BITXeom!$C$9:$D$100,2,0),0)</f>
        <v>11.165213969612136</v>
      </c>
      <c r="F2702" s="2">
        <f>F2701*(1-F$1+IF(AND(WEEKDAY($A2702)&lt;&gt;1,WEEKDAY($A2702)&lt;&gt;7),-VLOOKUP($A2702,ETF_OP_Fee!$I$5:$J$14,2,1),0))^($A2702-$A2701)*(1+1*(B2702/B2701-1))</f>
        <v>7.0933791477549599</v>
      </c>
      <c r="G2702" s="9" t="str">
        <f>IFERROR(VLOOKUP(A2702,'BITO-IV'!$A$1:$J$10000,4,0),"")</f>
        <v/>
      </c>
      <c r="J2702" t="str">
        <f t="shared" si="71"/>
        <v/>
      </c>
      <c r="K2702" t="str">
        <f t="shared" si="70"/>
        <v/>
      </c>
      <c r="M2702" t="str">
        <f t="shared" si="72"/>
        <v/>
      </c>
      <c r="N2702">
        <f>VLOOKUP(A2702,Tbills!$B$4:$C$10000,2,1)</f>
        <v>0.11499824175826903</v>
      </c>
    </row>
    <row r="2703" spans="1:14">
      <c r="A2703" s="1">
        <v>44091</v>
      </c>
      <c r="B2703">
        <f>IFERROR(VLOOKUP($A2703,'BTC-Web'!$A$2:$H$10000,2,0),"")</f>
        <v>10973.251953000001</v>
      </c>
      <c r="C2703">
        <f>VLOOKUP(A2703,H_SPBTFDUE!$B$2:$C$5828,2,0)</f>
        <v>67.760000000000005</v>
      </c>
      <c r="D2703" s="2">
        <f>D2702*(1-D$1+IF(AND(WEEKDAY($A2703)&lt;&gt;1,WEEKDAY($A2703)&lt;&gt;7),-VLOOKUP($A2703,ETF_OP_Fee!$G$5:$H$14,2,1),0))^($A2703-$A2702)*(1+2*(C2703/C2702-1))+IFERROR(VLOOKUP(A2703,BITXeom!$C$9:$D$100,2,0),0)</f>
        <v>11.039366864648073</v>
      </c>
      <c r="F2703" s="2">
        <f>F2702*(1-F$1+IF(AND(WEEKDAY($A2703)&lt;&gt;1,WEEKDAY($A2703)&lt;&gt;7),-VLOOKUP($A2703,ETF_OP_Fee!$I$5:$J$14,2,1),0))^($A2703-$A2702)*(1+1*(B2703/B2702-1))</f>
        <v>7.2084764144801214</v>
      </c>
      <c r="G2703" s="9" t="str">
        <f>IFERROR(VLOOKUP(A2703,'BITO-IV'!$A$1:$J$10000,4,0),"")</f>
        <v/>
      </c>
      <c r="J2703" t="str">
        <f t="shared" si="71"/>
        <v/>
      </c>
      <c r="K2703" t="str">
        <f t="shared" si="70"/>
        <v/>
      </c>
      <c r="M2703" t="str">
        <f t="shared" si="72"/>
        <v/>
      </c>
      <c r="N2703">
        <f>VLOOKUP(A2703,Tbills!$B$4:$C$10000,2,1)</f>
        <v>0.11000175824175121</v>
      </c>
    </row>
    <row r="2704" spans="1:14">
      <c r="A2704" s="1">
        <v>44092</v>
      </c>
      <c r="B2704">
        <f>IFERROR(VLOOKUP($A2704,'BTC-Web'!$A$2:$H$10000,2,0),"")</f>
        <v>10951.820313</v>
      </c>
      <c r="C2704">
        <f>VLOOKUP(A2704,H_SPBTFDUE!$B$2:$C$5828,2,0)</f>
        <v>67.349999999999994</v>
      </c>
      <c r="D2704" s="2">
        <f>D2703*(1-D$1+IF(AND(WEEKDAY($A2704)&lt;&gt;1,WEEKDAY($A2704)&lt;&gt;7),-VLOOKUP($A2704,ETF_OP_Fee!$G$5:$H$14,2,1),0))^($A2704-$A2703)*(1+2*(C2704/C2703-1))+IFERROR(VLOOKUP(A2704,BITXeom!$C$9:$D$100,2,0),0)</f>
        <v>10.904473852867222</v>
      </c>
      <c r="F2704" s="2">
        <f>F2703*(1-F$1+IF(AND(WEEKDAY($A2704)&lt;&gt;1,WEEKDAY($A2704)&lt;&gt;7),-VLOOKUP($A2704,ETF_OP_Fee!$I$5:$J$14,2,1),0))^($A2704-$A2703)*(1+1*(B2704/B2703-1))</f>
        <v>7.1942104312113937</v>
      </c>
      <c r="G2704" s="9" t="str">
        <f>IFERROR(VLOOKUP(A2704,'BITO-IV'!$A$1:$J$10000,4,0),"")</f>
        <v/>
      </c>
      <c r="J2704" t="str">
        <f t="shared" si="71"/>
        <v/>
      </c>
      <c r="K2704" t="str">
        <f t="shared" si="70"/>
        <v/>
      </c>
      <c r="M2704" t="str">
        <f t="shared" si="72"/>
        <v/>
      </c>
      <c r="N2704">
        <f>VLOOKUP(A2704,Tbills!$B$4:$C$10000,2,1)</f>
        <v>0.11000175824175121</v>
      </c>
    </row>
    <row r="2705" spans="1:14">
      <c r="A2705" s="1">
        <v>44095</v>
      </c>
      <c r="B2705">
        <f>IFERROR(VLOOKUP($A2705,'BTC-Web'!$A$2:$H$10000,2,0),"")</f>
        <v>10934.925781</v>
      </c>
      <c r="C2705">
        <f>VLOOKUP(A2705,H_SPBTFDUE!$B$2:$C$5828,2,0)</f>
        <v>64.849999999999994</v>
      </c>
      <c r="D2705" s="2">
        <f>D2704*(1-D$1+IF(AND(WEEKDAY($A2705)&lt;&gt;1,WEEKDAY($A2705)&lt;&gt;7),-VLOOKUP($A2705,ETF_OP_Fee!$G$5:$H$14,2,1),0))^($A2705-$A2704)*(1+2*(C2705/C2704-1))+IFERROR(VLOOKUP(A2705,BITXeom!$C$9:$D$100,2,0),0)</f>
        <v>10.091327220880322</v>
      </c>
      <c r="F2705" s="2">
        <f>F2704*(1-F$1+IF(AND(WEEKDAY($A2705)&lt;&gt;1,WEEKDAY($A2705)&lt;&gt;7),-VLOOKUP($A2705,ETF_OP_Fee!$I$5:$J$14,2,1),0))^($A2705-$A2704)*(1+1*(B2705/B2704-1))</f>
        <v>7.1825516167903443</v>
      </c>
      <c r="G2705" s="9" t="str">
        <f>IFERROR(VLOOKUP(A2705,'BITO-IV'!$A$1:$J$10000,4,0),"")</f>
        <v/>
      </c>
      <c r="J2705" t="str">
        <f t="shared" si="71"/>
        <v/>
      </c>
      <c r="K2705" t="str">
        <f t="shared" si="70"/>
        <v/>
      </c>
      <c r="M2705" t="str">
        <f t="shared" si="72"/>
        <v/>
      </c>
      <c r="N2705">
        <f>VLOOKUP(A2705,Tbills!$B$4:$C$10000,2,1)</f>
        <v>0.11000175824175121</v>
      </c>
    </row>
    <row r="2706" spans="1:14">
      <c r="A2706" s="1">
        <v>44096</v>
      </c>
      <c r="B2706">
        <f>IFERROR(VLOOKUP($A2706,'BTC-Web'!$A$2:$H$10000,2,0),"")</f>
        <v>10459.624023</v>
      </c>
      <c r="C2706">
        <f>VLOOKUP(A2706,H_SPBTFDUE!$B$2:$C$5828,2,0)</f>
        <v>64.88</v>
      </c>
      <c r="D2706" s="2">
        <f>D2705*(1-D$1+IF(AND(WEEKDAY($A2706)&lt;&gt;1,WEEKDAY($A2706)&lt;&gt;7),-VLOOKUP($A2706,ETF_OP_Fee!$G$5:$H$14,2,1),0))^($A2706-$A2705)*(1+2*(C2706/C2705-1))+IFERROR(VLOOKUP(A2706,BITXeom!$C$9:$D$100,2,0),0)</f>
        <v>10.099460060456005</v>
      </c>
      <c r="F2706" s="2">
        <f>F2705*(1-F$1+IF(AND(WEEKDAY($A2706)&lt;&gt;1,WEEKDAY($A2706)&lt;&gt;7),-VLOOKUP($A2706,ETF_OP_Fee!$I$5:$J$14,2,1),0))^($A2706-$A2705)*(1+1*(B2706/B2705-1))</f>
        <v>6.87017320347592</v>
      </c>
      <c r="G2706" s="9" t="str">
        <f>IFERROR(VLOOKUP(A2706,'BITO-IV'!$A$1:$J$10000,4,0),"")</f>
        <v/>
      </c>
      <c r="J2706" t="str">
        <f t="shared" si="71"/>
        <v/>
      </c>
      <c r="K2706" t="str">
        <f t="shared" si="70"/>
        <v/>
      </c>
      <c r="M2706" t="str">
        <f t="shared" si="72"/>
        <v/>
      </c>
      <c r="N2706">
        <f>VLOOKUP(A2706,Tbills!$B$4:$C$10000,2,1)</f>
        <v>0.11000175824175121</v>
      </c>
    </row>
    <row r="2707" spans="1:14">
      <c r="A2707" s="1">
        <v>44097</v>
      </c>
      <c r="B2707">
        <f>IFERROR(VLOOKUP($A2707,'BTC-Web'!$A$2:$H$10000,2,0),"")</f>
        <v>10535.492188</v>
      </c>
      <c r="C2707">
        <f>VLOOKUP(A2707,H_SPBTFDUE!$B$2:$C$5828,2,0)</f>
        <v>63.53</v>
      </c>
      <c r="D2707" s="2">
        <f>D2706*(1-D$1+IF(AND(WEEKDAY($A2707)&lt;&gt;1,WEEKDAY($A2707)&lt;&gt;7),-VLOOKUP($A2707,ETF_OP_Fee!$G$5:$H$14,2,1),0))^($A2707-$A2706)*(1+2*(C2707/C2706-1))+IFERROR(VLOOKUP(A2707,BITXeom!$C$9:$D$100,2,0),0)</f>
        <v>9.6780145588710074</v>
      </c>
      <c r="F2707" s="2">
        <f>F2706*(1-F$1+IF(AND(WEEKDAY($A2707)&lt;&gt;1,WEEKDAY($A2707)&lt;&gt;7),-VLOOKUP($A2707,ETF_OP_Fee!$I$5:$J$14,2,1),0))^($A2707-$A2706)*(1+1*(B2707/B2706-1))</f>
        <v>6.9198254235697974</v>
      </c>
      <c r="G2707" s="9" t="str">
        <f>IFERROR(VLOOKUP(A2707,'BITO-IV'!$A$1:$J$10000,4,0),"")</f>
        <v/>
      </c>
      <c r="J2707" t="str">
        <f t="shared" si="71"/>
        <v/>
      </c>
      <c r="K2707" t="str">
        <f t="shared" si="70"/>
        <v/>
      </c>
      <c r="M2707" t="str">
        <f t="shared" si="72"/>
        <v/>
      </c>
      <c r="N2707">
        <f>VLOOKUP(A2707,Tbills!$B$4:$C$10000,2,1)</f>
        <v>0.11000175824175121</v>
      </c>
    </row>
    <row r="2708" spans="1:14">
      <c r="A2708" s="1">
        <v>44098</v>
      </c>
      <c r="B2708">
        <f>IFERROR(VLOOKUP($A2708,'BTC-Web'!$A$2:$H$10000,2,0),"")</f>
        <v>10248.786133</v>
      </c>
      <c r="C2708">
        <f>VLOOKUP(A2708,H_SPBTFDUE!$B$2:$C$5828,2,0)</f>
        <v>65.86</v>
      </c>
      <c r="D2708" s="2">
        <f>D2707*(1-D$1+IF(AND(WEEKDAY($A2708)&lt;&gt;1,WEEKDAY($A2708)&lt;&gt;7),-VLOOKUP($A2708,ETF_OP_Fee!$G$5:$H$14,2,1),0))^($A2708-$A2707)*(1+2*(C2708/C2707-1))+IFERROR(VLOOKUP(A2708,BITXeom!$C$9:$D$100,2,0),0)</f>
        <v>10.386670264937097</v>
      </c>
      <c r="F2708" s="2">
        <f>F2707*(1-F$1+IF(AND(WEEKDAY($A2708)&lt;&gt;1,WEEKDAY($A2708)&lt;&gt;7),-VLOOKUP($A2708,ETF_OP_Fee!$I$5:$J$14,2,1),0))^($A2708-$A2707)*(1+1*(B2708/B2707-1))</f>
        <v>6.7313385763361477</v>
      </c>
      <c r="G2708" s="9" t="str">
        <f>IFERROR(VLOOKUP(A2708,'BITO-IV'!$A$1:$J$10000,4,0),"")</f>
        <v/>
      </c>
      <c r="J2708" t="str">
        <f t="shared" si="71"/>
        <v/>
      </c>
      <c r="K2708" t="str">
        <f t="shared" si="70"/>
        <v/>
      </c>
      <c r="M2708" t="str">
        <f t="shared" si="72"/>
        <v/>
      </c>
      <c r="N2708">
        <f>VLOOKUP(A2708,Tbills!$B$4:$C$10000,2,1)</f>
        <v>0.10000087912087965</v>
      </c>
    </row>
    <row r="2709" spans="1:14">
      <c r="A2709" s="1">
        <v>44099</v>
      </c>
      <c r="B2709">
        <f>IFERROR(VLOOKUP($A2709,'BTC-Web'!$A$2:$H$10000,2,0),"")</f>
        <v>10761.109375</v>
      </c>
      <c r="C2709">
        <f>VLOOKUP(A2709,H_SPBTFDUE!$B$2:$C$5828,2,0)</f>
        <v>66.48</v>
      </c>
      <c r="D2709" s="2">
        <f>D2708*(1-D$1+IF(AND(WEEKDAY($A2709)&lt;&gt;1,WEEKDAY($A2709)&lt;&gt;7),-VLOOKUP($A2709,ETF_OP_Fee!$G$5:$H$14,2,1),0))^($A2709-$A2708)*(1+2*(C2709/C2708-1))+IFERROR(VLOOKUP(A2709,BITXeom!$C$9:$D$100,2,0),0)</f>
        <v>10.580967417860391</v>
      </c>
      <c r="F2709" s="2">
        <f>F2708*(1-F$1+IF(AND(WEEKDAY($A2709)&lt;&gt;1,WEEKDAY($A2709)&lt;&gt;7),-VLOOKUP($A2709,ETF_OP_Fee!$I$5:$J$14,2,1),0))^($A2709-$A2708)*(1+1*(B2709/B2708-1))</f>
        <v>7.0676453174170843</v>
      </c>
      <c r="G2709" s="9" t="str">
        <f>IFERROR(VLOOKUP(A2709,'BITO-IV'!$A$1:$J$10000,4,0),"")</f>
        <v/>
      </c>
      <c r="J2709" t="str">
        <f t="shared" si="71"/>
        <v/>
      </c>
      <c r="K2709" t="str">
        <f t="shared" si="70"/>
        <v/>
      </c>
      <c r="M2709" t="str">
        <f t="shared" si="72"/>
        <v/>
      </c>
      <c r="N2709">
        <f>VLOOKUP(A2709,Tbills!$B$4:$C$10000,2,1)</f>
        <v>0.10000087912087965</v>
      </c>
    </row>
    <row r="2710" spans="1:14">
      <c r="A2710" s="1">
        <v>44102</v>
      </c>
      <c r="B2710">
        <f>IFERROR(VLOOKUP($A2710,'BTC-Web'!$A$2:$H$10000,2,0),"")</f>
        <v>10776.613281</v>
      </c>
      <c r="C2710">
        <f>VLOOKUP(A2710,H_SPBTFDUE!$B$2:$C$5828,2,0)</f>
        <v>67.3</v>
      </c>
      <c r="D2710" s="2">
        <f>D2709*(1-D$1+IF(AND(WEEKDAY($A2710)&lt;&gt;1,WEEKDAY($A2710)&lt;&gt;7),-VLOOKUP($A2710,ETF_OP_Fee!$G$5:$H$14,2,1),0))^($A2710-$A2709)*(1+2*(C2710/C2709-1))+IFERROR(VLOOKUP(A2710,BITXeom!$C$9:$D$100,2,0),0)</f>
        <v>10.838114159000121</v>
      </c>
      <c r="F2710" s="2">
        <f>F2709*(1-F$1+IF(AND(WEEKDAY($A2710)&lt;&gt;1,WEEKDAY($A2710)&lt;&gt;7),-VLOOKUP($A2710,ETF_OP_Fee!$I$5:$J$14,2,1),0))^($A2710-$A2709)*(1+1*(B2710/B2709-1))</f>
        <v>7.0772752828591381</v>
      </c>
      <c r="G2710" s="9" t="str">
        <f>IFERROR(VLOOKUP(A2710,'BITO-IV'!$A$1:$J$10000,4,0),"")</f>
        <v/>
      </c>
      <c r="J2710" t="str">
        <f t="shared" si="71"/>
        <v/>
      </c>
      <c r="K2710" t="str">
        <f t="shared" si="70"/>
        <v/>
      </c>
      <c r="M2710" t="str">
        <f t="shared" si="72"/>
        <v/>
      </c>
      <c r="N2710">
        <f>VLOOKUP(A2710,Tbills!$B$4:$C$10000,2,1)</f>
        <v>0.10000087912087965</v>
      </c>
    </row>
    <row r="2711" spans="1:14">
      <c r="A2711" s="1">
        <v>44103</v>
      </c>
      <c r="B2711">
        <f>IFERROR(VLOOKUP($A2711,'BTC-Web'!$A$2:$H$10000,2,0),"")</f>
        <v>10709.650390999999</v>
      </c>
      <c r="C2711">
        <f>VLOOKUP(A2711,H_SPBTFDUE!$B$2:$C$5828,2,0)</f>
        <v>66.42</v>
      </c>
      <c r="D2711" s="2">
        <f>D2710*(1-D$1+IF(AND(WEEKDAY($A2711)&lt;&gt;1,WEEKDAY($A2711)&lt;&gt;7),-VLOOKUP($A2711,ETF_OP_Fee!$G$5:$H$14,2,1),0))^($A2711-$A2710)*(1+2*(C2711/C2710-1))+IFERROR(VLOOKUP(A2711,BITXeom!$C$9:$D$100,2,0),0)</f>
        <v>10.553422677763873</v>
      </c>
      <c r="F2711" s="2">
        <f>F2710*(1-F$1+IF(AND(WEEKDAY($A2711)&lt;&gt;1,WEEKDAY($A2711)&lt;&gt;7),-VLOOKUP($A2711,ETF_OP_Fee!$I$5:$J$14,2,1),0))^($A2711-$A2710)*(1+1*(B2711/B2710-1))</f>
        <v>7.0331159960609249</v>
      </c>
      <c r="G2711" s="9" t="str">
        <f>IFERROR(VLOOKUP(A2711,'BITO-IV'!$A$1:$J$10000,4,0),"")</f>
        <v/>
      </c>
      <c r="J2711" t="str">
        <f t="shared" si="71"/>
        <v/>
      </c>
      <c r="K2711" t="str">
        <f t="shared" si="70"/>
        <v/>
      </c>
      <c r="M2711" t="str">
        <f t="shared" si="72"/>
        <v/>
      </c>
      <c r="N2711">
        <f>VLOOKUP(A2711,Tbills!$B$4:$C$10000,2,1)</f>
        <v>0.10000087912087965</v>
      </c>
    </row>
    <row r="2712" spans="1:14">
      <c r="A2712" s="1">
        <v>44104</v>
      </c>
      <c r="B2712">
        <f>IFERROR(VLOOKUP($A2712,'BTC-Web'!$A$2:$H$10000,2,0),"")</f>
        <v>10843.871094</v>
      </c>
      <c r="C2712">
        <f>VLOOKUP(A2712,H_SPBTFDUE!$B$2:$C$5828,2,0)</f>
        <v>66.16</v>
      </c>
      <c r="D2712" s="2">
        <f>D2711*(1-D$1+IF(AND(WEEKDAY($A2712)&lt;&gt;1,WEEKDAY($A2712)&lt;&gt;7),-VLOOKUP($A2712,ETF_OP_Fee!$G$5:$H$14,2,1),0))^($A2712-$A2711)*(1+2*(C2712/C2711-1))+IFERROR(VLOOKUP(A2712,BITXeom!$C$9:$D$100,2,0),0)</f>
        <v>10.469552388102036</v>
      </c>
      <c r="F2712" s="2">
        <f>F2711*(1-F$1+IF(AND(WEEKDAY($A2712)&lt;&gt;1,WEEKDAY($A2712)&lt;&gt;7),-VLOOKUP($A2712,ETF_OP_Fee!$I$5:$J$14,2,1),0))^($A2712-$A2711)*(1+1*(B2712/B2711-1))</f>
        <v>7.1210744940613768</v>
      </c>
      <c r="G2712" s="9" t="str">
        <f>IFERROR(VLOOKUP(A2712,'BITO-IV'!$A$1:$J$10000,4,0),"")</f>
        <v/>
      </c>
      <c r="J2712" t="str">
        <f t="shared" si="71"/>
        <v/>
      </c>
      <c r="K2712" t="str">
        <f t="shared" si="70"/>
        <v/>
      </c>
      <c r="M2712" t="str">
        <f t="shared" si="72"/>
        <v/>
      </c>
      <c r="N2712">
        <f>VLOOKUP(A2712,Tbills!$B$4:$C$10000,2,1)</f>
        <v>0.10000087912087965</v>
      </c>
    </row>
    <row r="2713" spans="1:14">
      <c r="A2713" s="1">
        <v>44105</v>
      </c>
      <c r="B2713">
        <f>IFERROR(VLOOKUP($A2713,'BTC-Web'!$A$2:$H$10000,2,0),"")</f>
        <v>10795.254883</v>
      </c>
      <c r="C2713">
        <f>VLOOKUP(A2713,H_SPBTFDUE!$B$2:$C$5828,2,0)</f>
        <v>65.400000000000006</v>
      </c>
      <c r="D2713" s="2">
        <f>D2712*(1-D$1+IF(AND(WEEKDAY($A2713)&lt;&gt;1,WEEKDAY($A2713)&lt;&gt;7),-VLOOKUP($A2713,ETF_OP_Fee!$G$5:$H$14,2,1),0))^($A2713-$A2712)*(1+2*(C2713/C2712-1))+IFERROR(VLOOKUP(A2713,BITXeom!$C$9:$D$100,2,0),0)</f>
        <v>10.227799461568358</v>
      </c>
      <c r="F2713" s="2">
        <f>F2712*(1-F$1+IF(AND(WEEKDAY($A2713)&lt;&gt;1,WEEKDAY($A2713)&lt;&gt;7),-VLOOKUP($A2713,ETF_OP_Fee!$I$5:$J$14,2,1),0))^($A2713-$A2712)*(1+1*(B2713/B2712-1))</f>
        <v>7.0889641450510599</v>
      </c>
      <c r="G2713" s="9" t="str">
        <f>IFERROR(VLOOKUP(A2713,'BITO-IV'!$A$1:$J$10000,4,0),"")</f>
        <v/>
      </c>
      <c r="J2713">
        <f t="shared" si="71"/>
        <v>100</v>
      </c>
      <c r="K2713">
        <f t="shared" si="70"/>
        <v>100</v>
      </c>
      <c r="M2713">
        <f t="shared" si="72"/>
        <v>100</v>
      </c>
      <c r="N2713">
        <f>VLOOKUP(A2713,Tbills!$B$4:$C$10000,2,1)</f>
        <v>0.10000087912087965</v>
      </c>
    </row>
    <row r="2714" spans="1:14">
      <c r="A2714" s="1">
        <v>44106</v>
      </c>
      <c r="B2714">
        <f>IFERROR(VLOOKUP($A2714,'BTC-Web'!$A$2:$H$10000,2,0),"")</f>
        <v>10619.821289</v>
      </c>
      <c r="C2714">
        <f>VLOOKUP(A2714,H_SPBTFDUE!$B$2:$C$5828,2,0)</f>
        <v>64.8</v>
      </c>
      <c r="D2714" s="2">
        <f>D2713*(1-D$1+IF(AND(WEEKDAY($A2714)&lt;&gt;1,WEEKDAY($A2714)&lt;&gt;7),-VLOOKUP($A2714,ETF_OP_Fee!$G$5:$H$14,2,1),0))^($A2714-$A2713)*(1+2*(C2714/C2713-1))+IFERROR(VLOOKUP(A2714,BITXeom!$C$9:$D$100,2,0),0)</f>
        <v>10.038936852556446</v>
      </c>
      <c r="F2714" s="2">
        <f>F2713*(1-F$1+IF(AND(WEEKDAY($A2714)&lt;&gt;1,WEEKDAY($A2714)&lt;&gt;7),-VLOOKUP($A2714,ETF_OP_Fee!$I$5:$J$14,2,1),0))^($A2714-$A2713)*(1+1*(B2714/B2713-1))</f>
        <v>6.9735799410089241</v>
      </c>
      <c r="G2714" s="9" t="str">
        <f>IFERROR(VLOOKUP(A2714,'BITO-IV'!$A$1:$J$10000,4,0),"")</f>
        <v/>
      </c>
      <c r="J2714">
        <f t="shared" si="71"/>
        <v>98.374900862449607</v>
      </c>
      <c r="K2714">
        <f t="shared" si="70"/>
        <v>98.372340419824411</v>
      </c>
      <c r="M2714">
        <f t="shared" si="72"/>
        <v>98.153438481839856</v>
      </c>
      <c r="N2714">
        <f>VLOOKUP(A2714,Tbills!$B$4:$C$10000,2,1)</f>
        <v>0.10000087912087965</v>
      </c>
    </row>
    <row r="2715" spans="1:14">
      <c r="A2715" s="1">
        <v>44109</v>
      </c>
      <c r="B2715">
        <f>IFERROR(VLOOKUP($A2715,'BTC-Web'!$A$2:$H$10000,2,0),"")</f>
        <v>10676.529296999999</v>
      </c>
      <c r="C2715">
        <f>VLOOKUP(A2715,H_SPBTFDUE!$B$2:$C$5828,2,0)</f>
        <v>66.400000000000006</v>
      </c>
      <c r="D2715" s="2">
        <f>D2714*(1-D$1+IF(AND(WEEKDAY($A2715)&lt;&gt;1,WEEKDAY($A2715)&lt;&gt;7),-VLOOKUP($A2715,ETF_OP_Fee!$G$5:$H$14,2,1),0))^($A2715-$A2714)*(1+2*(C2715/C2714-1))+IFERROR(VLOOKUP(A2715,BITXeom!$C$9:$D$100,2,0),0)</f>
        <v>10.530920758136386</v>
      </c>
      <c r="F2715" s="2">
        <f>F2714*(1-F$1+IF(AND(WEEKDAY($A2715)&lt;&gt;1,WEEKDAY($A2715)&lt;&gt;7),-VLOOKUP($A2715,ETF_OP_Fee!$I$5:$J$14,2,1),0))^($A2715-$A2714)*(1+1*(B2715/B2714-1))</f>
        <v>7.0102702454057582</v>
      </c>
      <c r="G2715" s="9" t="str">
        <f>IFERROR(VLOOKUP(A2715,'BITO-IV'!$A$1:$J$10000,4,0),"")</f>
        <v/>
      </c>
      <c r="J2715">
        <f t="shared" si="71"/>
        <v>98.900205809990041</v>
      </c>
      <c r="K2715">
        <f t="shared" si="70"/>
        <v>98.889909752185162</v>
      </c>
      <c r="M2715">
        <f t="shared" si="72"/>
        <v>102.96370003838095</v>
      </c>
      <c r="N2715">
        <f>VLOOKUP(A2715,Tbills!$B$4:$C$10000,2,1)</f>
        <v>0.10000087912087965</v>
      </c>
    </row>
    <row r="2716" spans="1:14">
      <c r="A2716" s="1">
        <v>44110</v>
      </c>
      <c r="B2716">
        <f>IFERROR(VLOOKUP($A2716,'BTC-Web'!$A$2:$H$10000,2,0),"")</f>
        <v>10796.306640999999</v>
      </c>
      <c r="C2716">
        <f>VLOOKUP(A2716,H_SPBTFDUE!$B$2:$C$5828,2,0)</f>
        <v>65.319999999999993</v>
      </c>
      <c r="D2716" s="2">
        <f>D2715*(1-D$1+IF(AND(WEEKDAY($A2716)&lt;&gt;1,WEEKDAY($A2716)&lt;&gt;7),-VLOOKUP($A2716,ETF_OP_Fee!$G$5:$H$14,2,1),0))^($A2716-$A2715)*(1+2*(C2716/C2715-1))+IFERROR(VLOOKUP(A2716,BITXeom!$C$9:$D$100,2,0),0)</f>
        <v>10.187134409237302</v>
      </c>
      <c r="F2716" s="2">
        <f>F2715*(1-F$1+IF(AND(WEEKDAY($A2716)&lt;&gt;1,WEEKDAY($A2716)&lt;&gt;7),-VLOOKUP($A2716,ETF_OP_Fee!$I$5:$J$14,2,1),0))^($A2716-$A2715)*(1+1*(B2716/B2715-1))</f>
        <v>7.088732228990871</v>
      </c>
      <c r="G2716" s="9" t="str">
        <f>IFERROR(VLOOKUP(A2716,'BITO-IV'!$A$1:$J$10000,4,0),"")</f>
        <v/>
      </c>
      <c r="J2716">
        <f t="shared" si="71"/>
        <v>100.00974278061425</v>
      </c>
      <c r="K2716">
        <f t="shared" si="70"/>
        <v>99.996728491561754</v>
      </c>
      <c r="M2716">
        <f t="shared" si="72"/>
        <v>99.602406632200228</v>
      </c>
      <c r="N2716">
        <f>VLOOKUP(A2716,Tbills!$B$4:$C$10000,2,1)</f>
        <v>0.10000087912087965</v>
      </c>
    </row>
    <row r="2717" spans="1:14">
      <c r="A2717" s="1">
        <v>44111</v>
      </c>
      <c r="B2717">
        <f>IFERROR(VLOOKUP($A2717,'BTC-Web'!$A$2:$H$10000,2,0),"")</f>
        <v>10603.355469</v>
      </c>
      <c r="C2717">
        <f>VLOOKUP(A2717,H_SPBTFDUE!$B$2:$C$5828,2,0)</f>
        <v>65.849999999999994</v>
      </c>
      <c r="D2717" s="2">
        <f>D2716*(1-D$1+IF(AND(WEEKDAY($A2717)&lt;&gt;1,WEEKDAY($A2717)&lt;&gt;7),-VLOOKUP($A2717,ETF_OP_Fee!$G$5:$H$14,2,1),0))^($A2717-$A2716)*(1+2*(C2717/C2716-1))+IFERROR(VLOOKUP(A2717,BITXeom!$C$9:$D$100,2,0),0)</f>
        <v>10.351215420180823</v>
      </c>
      <c r="F2717" s="2">
        <f>F2716*(1-F$1+IF(AND(WEEKDAY($A2717)&lt;&gt;1,WEEKDAY($A2717)&lt;&gt;7),-VLOOKUP($A2717,ETF_OP_Fee!$I$5:$J$14,2,1),0))^($A2717-$A2716)*(1+1*(B2717/B2716-1))</f>
        <v>6.9618614786999968</v>
      </c>
      <c r="G2717" s="9" t="str">
        <f>IFERROR(VLOOKUP(A2717,'BITO-IV'!$A$1:$J$10000,4,0),"")</f>
        <v/>
      </c>
      <c r="J2717">
        <f t="shared" si="71"/>
        <v>98.22237255090478</v>
      </c>
      <c r="K2717">
        <f t="shared" si="70"/>
        <v>98.207034712683708</v>
      </c>
      <c r="M2717">
        <f t="shared" si="72"/>
        <v>101.20667167044299</v>
      </c>
      <c r="N2717">
        <f>VLOOKUP(A2717,Tbills!$B$4:$C$10000,2,1)</f>
        <v>0.10000087912087965</v>
      </c>
    </row>
    <row r="2718" spans="1:14">
      <c r="A2718" s="1">
        <v>44112</v>
      </c>
      <c r="B2718">
        <f>IFERROR(VLOOKUP($A2718,'BTC-Web'!$A$2:$H$10000,2,0),"")</f>
        <v>10669.371094</v>
      </c>
      <c r="C2718">
        <f>VLOOKUP(A2718,H_SPBTFDUE!$B$2:$C$5828,2,0)</f>
        <v>67.31</v>
      </c>
      <c r="D2718" s="2">
        <f>D2717*(1-D$1+IF(AND(WEEKDAY($A2718)&lt;&gt;1,WEEKDAY($A2718)&lt;&gt;7),-VLOOKUP($A2718,ETF_OP_Fee!$G$5:$H$14,2,1),0))^($A2718-$A2717)*(1+2*(C2718/C2717-1))+IFERROR(VLOOKUP(A2718,BITXeom!$C$9:$D$100,2,0),0)</f>
        <v>10.808933138351234</v>
      </c>
      <c r="F2718" s="2">
        <f>F2717*(1-F$1+IF(AND(WEEKDAY($A2718)&lt;&gt;1,WEEKDAY($A2718)&lt;&gt;7),-VLOOKUP($A2718,ETF_OP_Fee!$I$5:$J$14,2,1),0))^($A2718-$A2717)*(1+1*(B2718/B2717-1))</f>
        <v>7.0050231323115568</v>
      </c>
      <c r="G2718" s="9" t="str">
        <f>IFERROR(VLOOKUP(A2718,'BITO-IV'!$A$1:$J$10000,4,0),"")</f>
        <v/>
      </c>
      <c r="J2718">
        <f t="shared" si="71"/>
        <v>98.83389701897417</v>
      </c>
      <c r="K2718">
        <f t="shared" si="70"/>
        <v>98.815891701214142</v>
      </c>
      <c r="M2718">
        <f t="shared" si="72"/>
        <v>105.68190331621699</v>
      </c>
      <c r="N2718">
        <f>VLOOKUP(A2718,Tbills!$B$4:$C$10000,2,1)</f>
        <v>9.5000439560415761E-2</v>
      </c>
    </row>
    <row r="2719" spans="1:14">
      <c r="A2719" s="1">
        <v>44113</v>
      </c>
      <c r="B2719">
        <f>IFERROR(VLOOKUP($A2719,'BTC-Web'!$A$2:$H$10000,2,0),"")</f>
        <v>10927.913086</v>
      </c>
      <c r="C2719">
        <f>VLOOKUP(A2719,H_SPBTFDUE!$B$2:$C$5828,2,0)</f>
        <v>68.3</v>
      </c>
      <c r="D2719" s="2">
        <f>D2718*(1-D$1+IF(AND(WEEKDAY($A2719)&lt;&gt;1,WEEKDAY($A2719)&lt;&gt;7),-VLOOKUP($A2719,ETF_OP_Fee!$G$5:$H$14,2,1),0))^($A2719-$A2718)*(1+2*(C2719/C2718-1))+IFERROR(VLOOKUP(A2719,BITXeom!$C$9:$D$100,2,0),0)</f>
        <v>11.125564085800679</v>
      </c>
      <c r="F2719" s="2">
        <f>F2718*(1-F$1+IF(AND(WEEKDAY($A2719)&lt;&gt;1,WEEKDAY($A2719)&lt;&gt;7),-VLOOKUP($A2719,ETF_OP_Fee!$I$5:$J$14,2,1),0))^($A2719-$A2718)*(1+1*(B2719/B2718-1))</f>
        <v>7.1745832885798473</v>
      </c>
      <c r="G2719" s="9" t="str">
        <f>IFERROR(VLOOKUP(A2719,'BITO-IV'!$A$1:$J$10000,4,0),"")</f>
        <v/>
      </c>
      <c r="J2719">
        <f t="shared" si="71"/>
        <v>101.22885660818353</v>
      </c>
      <c r="K2719">
        <f t="shared" si="70"/>
        <v>101.20778073886238</v>
      </c>
      <c r="M2719">
        <f t="shared" si="72"/>
        <v>108.77769091587815</v>
      </c>
      <c r="N2719">
        <f>VLOOKUP(A2719,Tbills!$B$4:$C$10000,2,1)</f>
        <v>9.5000439560415761E-2</v>
      </c>
    </row>
    <row r="2720" spans="1:14">
      <c r="A2720" s="1">
        <v>44116</v>
      </c>
      <c r="B2720">
        <f>IFERROR(VLOOKUP($A2720,'BTC-Web'!$A$2:$H$10000,2,0),"")</f>
        <v>11392.635742</v>
      </c>
      <c r="C2720">
        <f>VLOOKUP(A2720,H_SPBTFDUE!$B$2:$C$5828,2,0)</f>
        <v>71.47</v>
      </c>
      <c r="D2720" s="2">
        <f>D2719*(1-D$1+IF(AND(WEEKDAY($A2720)&lt;&gt;1,WEEKDAY($A2720)&lt;&gt;7),-VLOOKUP($A2720,ETF_OP_Fee!$G$5:$H$14,2,1),0))^($A2720-$A2719)*(1+2*(C2720/C2719-1))+IFERROR(VLOOKUP(A2720,BITXeom!$C$9:$D$100,2,0),0)</f>
        <v>12.153956632226905</v>
      </c>
      <c r="F2720" s="2">
        <f>F2719*(1-F$1+IF(AND(WEEKDAY($A2720)&lt;&gt;1,WEEKDAY($A2720)&lt;&gt;7),-VLOOKUP($A2720,ETF_OP_Fee!$I$5:$J$14,2,1),0))^($A2720-$A2719)*(1+1*(B2720/B2719-1))</f>
        <v>7.4791070622453528</v>
      </c>
      <c r="G2720" s="9" t="str">
        <f>IFERROR(VLOOKUP(A2720,'BITO-IV'!$A$1:$J$10000,4,0),"")</f>
        <v/>
      </c>
      <c r="J2720">
        <f t="shared" si="71"/>
        <v>105.53373556691778</v>
      </c>
      <c r="K2720">
        <f t="shared" si="70"/>
        <v>105.50352504556902</v>
      </c>
      <c r="M2720">
        <f t="shared" si="72"/>
        <v>118.83256684779762</v>
      </c>
      <c r="N2720">
        <f>VLOOKUP(A2720,Tbills!$B$4:$C$10000,2,1)</f>
        <v>9.5000439560415761E-2</v>
      </c>
    </row>
    <row r="2721" spans="1:14">
      <c r="A2721" s="1">
        <v>44117</v>
      </c>
      <c r="B2721">
        <f>IFERROR(VLOOKUP($A2721,'BTC-Web'!$A$2:$H$10000,2,0),"")</f>
        <v>11548.719727</v>
      </c>
      <c r="C2721">
        <f>VLOOKUP(A2721,H_SPBTFDUE!$B$2:$C$5828,2,0)</f>
        <v>70.28</v>
      </c>
      <c r="D2721" s="2">
        <f>D2720*(1-D$1+IF(AND(WEEKDAY($A2721)&lt;&gt;1,WEEKDAY($A2721)&lt;&gt;7),-VLOOKUP($A2721,ETF_OP_Fee!$G$5:$H$14,2,1),0))^($A2721-$A2720)*(1+2*(C2721/C2720-1))+IFERROR(VLOOKUP(A2721,BITXeom!$C$9:$D$100,2,0),0)</f>
        <v>11.747821293901701</v>
      </c>
      <c r="F2721" s="2">
        <f>F2720*(1-F$1+IF(AND(WEEKDAY($A2721)&lt;&gt;1,WEEKDAY($A2721)&lt;&gt;7),-VLOOKUP($A2721,ETF_OP_Fee!$I$5:$J$14,2,1),0))^($A2721-$A2720)*(1+1*(B2721/B2720-1))</f>
        <v>7.5813767009484083</v>
      </c>
      <c r="G2721" s="9" t="str">
        <f>IFERROR(VLOOKUP(A2721,'BITO-IV'!$A$1:$J$10000,4,0),"")</f>
        <v/>
      </c>
      <c r="J2721">
        <f t="shared" si="71"/>
        <v>106.97959290601402</v>
      </c>
      <c r="K2721">
        <f t="shared" si="70"/>
        <v>106.94618488430514</v>
      </c>
      <c r="M2721">
        <f t="shared" si="72"/>
        <v>114.86167027467567</v>
      </c>
      <c r="N2721">
        <f>VLOOKUP(A2721,Tbills!$B$4:$C$10000,2,1)</f>
        <v>9.5000439560415761E-2</v>
      </c>
    </row>
    <row r="2722" spans="1:14">
      <c r="A2722" s="1">
        <v>44118</v>
      </c>
      <c r="B2722">
        <f>IFERROR(VLOOKUP($A2722,'BTC-Web'!$A$2:$H$10000,2,0),"")</f>
        <v>11429.047852</v>
      </c>
      <c r="C2722">
        <f>VLOOKUP(A2722,H_SPBTFDUE!$B$2:$C$5828,2,0)</f>
        <v>70.09</v>
      </c>
      <c r="D2722" s="2">
        <f>D2721*(1-D$1+IF(AND(WEEKDAY($A2722)&lt;&gt;1,WEEKDAY($A2722)&lt;&gt;7),-VLOOKUP($A2722,ETF_OP_Fee!$G$5:$H$14,2,1),0))^($A2722-$A2721)*(1+2*(C2722/C2721-1))+IFERROR(VLOOKUP(A2722,BITXeom!$C$9:$D$100,2,0),0)</f>
        <v>11.682908973465972</v>
      </c>
      <c r="F2722" s="2">
        <f>F2721*(1-F$1+IF(AND(WEEKDAY($A2722)&lt;&gt;1,WEEKDAY($A2722)&lt;&gt;7),-VLOOKUP($A2722,ETF_OP_Fee!$I$5:$J$14,2,1),0))^($A2722-$A2721)*(1+1*(B2722/B2721-1))</f>
        <v>7.5026205438899325</v>
      </c>
      <c r="G2722" s="9" t="str">
        <f>IFERROR(VLOOKUP(A2722,'BITO-IV'!$A$1:$J$10000,4,0),"")</f>
        <v/>
      </c>
      <c r="J2722">
        <f t="shared" si="71"/>
        <v>105.87103292945936</v>
      </c>
      <c r="K2722">
        <f t="shared" si="70"/>
        <v>105.83521640644287</v>
      </c>
      <c r="M2722">
        <f t="shared" si="72"/>
        <v>114.22700471753758</v>
      </c>
      <c r="N2722">
        <f>VLOOKUP(A2722,Tbills!$B$4:$C$10000,2,1)</f>
        <v>9.5000439560415761E-2</v>
      </c>
    </row>
    <row r="2723" spans="1:14">
      <c r="A2723" s="1">
        <v>44119</v>
      </c>
      <c r="B2723">
        <f>IFERROR(VLOOKUP($A2723,'BTC-Web'!$A$2:$H$10000,2,0),"")</f>
        <v>11426.602539</v>
      </c>
      <c r="C2723">
        <f>VLOOKUP(A2723,H_SPBTFDUE!$B$2:$C$5828,2,0)</f>
        <v>71.239999999999995</v>
      </c>
      <c r="D2723" s="2">
        <f>D2722*(1-D$1+IF(AND(WEEKDAY($A2723)&lt;&gt;1,WEEKDAY($A2723)&lt;&gt;7),-VLOOKUP($A2723,ETF_OP_Fee!$G$5:$H$14,2,1),0))^($A2723-$A2722)*(1+2*(C2723/C2722-1))+IFERROR(VLOOKUP(A2723,BITXeom!$C$9:$D$100,2,0),0)</f>
        <v>12.064845036561715</v>
      </c>
      <c r="F2723" s="2">
        <f>F2722*(1-F$1+IF(AND(WEEKDAY($A2723)&lt;&gt;1,WEEKDAY($A2723)&lt;&gt;7),-VLOOKUP($A2723,ETF_OP_Fee!$I$5:$J$14,2,1),0))^($A2723-$A2722)*(1+1*(B2723/B2722-1))</f>
        <v>7.5008200815412067</v>
      </c>
      <c r="G2723" s="9" t="str">
        <f>IFERROR(VLOOKUP(A2723,'BITO-IV'!$A$1:$J$10000,4,0),"")</f>
        <v/>
      </c>
      <c r="J2723">
        <f t="shared" si="71"/>
        <v>105.84838119009329</v>
      </c>
      <c r="K2723">
        <f t="shared" si="70"/>
        <v>105.80981830438049</v>
      </c>
      <c r="M2723">
        <f t="shared" si="72"/>
        <v>117.96129834082276</v>
      </c>
      <c r="N2723">
        <f>VLOOKUP(A2723,Tbills!$B$4:$C$10000,2,1)</f>
        <v>0.10500131868134352</v>
      </c>
    </row>
    <row r="2724" spans="1:14">
      <c r="A2724" s="1">
        <v>44120</v>
      </c>
      <c r="B2724">
        <f>IFERROR(VLOOKUP($A2724,'BTC-Web'!$A$2:$H$10000,2,0),"")</f>
        <v>11502.828125</v>
      </c>
      <c r="C2724">
        <f>VLOOKUP(A2724,H_SPBTFDUE!$B$2:$C$5828,2,0)</f>
        <v>69.83</v>
      </c>
      <c r="D2724" s="2">
        <f>D2723*(1-D$1+IF(AND(WEEKDAY($A2724)&lt;&gt;1,WEEKDAY($A2724)&lt;&gt;7),-VLOOKUP($A2724,ETF_OP_Fee!$G$5:$H$14,2,1),0))^($A2724-$A2723)*(1+2*(C2724/C2723-1))+IFERROR(VLOOKUP(A2724,BITXeom!$C$9:$D$100,2,0),0)</f>
        <v>11.585883193035688</v>
      </c>
      <c r="F2724" s="2">
        <f>F2723*(1-F$1+IF(AND(WEEKDAY($A2724)&lt;&gt;1,WEEKDAY($A2724)&lt;&gt;7),-VLOOKUP($A2724,ETF_OP_Fee!$I$5:$J$14,2,1),0))^($A2724-$A2723)*(1+1*(B2724/B2723-1))</f>
        <v>7.5506606832117331</v>
      </c>
      <c r="G2724" s="9" t="str">
        <f>IFERROR(VLOOKUP(A2724,'BITO-IV'!$A$1:$J$10000,4,0),"")</f>
        <v/>
      </c>
      <c r="J2724">
        <f t="shared" si="71"/>
        <v>106.55448388823373</v>
      </c>
      <c r="K2724">
        <f t="shared" si="70"/>
        <v>106.5128914283336</v>
      </c>
      <c r="M2724">
        <f t="shared" si="72"/>
        <v>113.2783570558889</v>
      </c>
      <c r="N2724">
        <f>VLOOKUP(A2724,Tbills!$B$4:$C$10000,2,1)</f>
        <v>0.10500131868134352</v>
      </c>
    </row>
    <row r="2725" spans="1:14">
      <c r="A2725" s="1">
        <v>44123</v>
      </c>
      <c r="B2725">
        <f>IFERROR(VLOOKUP($A2725,'BTC-Web'!$A$2:$H$10000,2,0),"")</f>
        <v>11495.038086</v>
      </c>
      <c r="C2725">
        <f>VLOOKUP(A2725,H_SPBTFDUE!$B$2:$C$5828,2,0)</f>
        <v>72.2</v>
      </c>
      <c r="D2725" s="2">
        <f>D2724*(1-D$1+IF(AND(WEEKDAY($A2725)&lt;&gt;1,WEEKDAY($A2725)&lt;&gt;7),-VLOOKUP($A2725,ETF_OP_Fee!$G$5:$H$14,2,1),0))^($A2725-$A2724)*(1+2*(C2725/C2724-1))+IFERROR(VLOOKUP(A2725,BITXeom!$C$9:$D$100,2,0),0)</f>
        <v>12.367899920891597</v>
      </c>
      <c r="F2725" s="2">
        <f>F2724*(1-F$1+IF(AND(WEEKDAY($A2725)&lt;&gt;1,WEEKDAY($A2725)&lt;&gt;7),-VLOOKUP($A2725,ETF_OP_Fee!$I$5:$J$14,2,1),0))^($A2725-$A2724)*(1+1*(B2725/B2724-1))</f>
        <v>7.5449580057269037</v>
      </c>
      <c r="G2725" s="9" t="str">
        <f>IFERROR(VLOOKUP(A2725,'BITO-IV'!$A$1:$J$10000,4,0),"")</f>
        <v/>
      </c>
      <c r="J2725">
        <f t="shared" si="71"/>
        <v>106.48232219233651</v>
      </c>
      <c r="K2725">
        <f t="shared" si="70"/>
        <v>106.43244698866451</v>
      </c>
      <c r="M2725">
        <f t="shared" si="72"/>
        <v>120.92434904853981</v>
      </c>
      <c r="N2725">
        <f>VLOOKUP(A2725,Tbills!$B$4:$C$10000,2,1)</f>
        <v>0.10500131868134352</v>
      </c>
    </row>
    <row r="2726" spans="1:14">
      <c r="A2726" s="1">
        <v>44124</v>
      </c>
      <c r="B2726">
        <f>IFERROR(VLOOKUP($A2726,'BTC-Web'!$A$2:$H$10000,2,0),"")</f>
        <v>11745.974609000001</v>
      </c>
      <c r="C2726">
        <f>VLOOKUP(A2726,H_SPBTFDUE!$B$2:$C$5828,2,0)</f>
        <v>73.650000000000006</v>
      </c>
      <c r="D2726" s="2">
        <f>D2725*(1-D$1+IF(AND(WEEKDAY($A2726)&lt;&gt;1,WEEKDAY($A2726)&lt;&gt;7),-VLOOKUP($A2726,ETF_OP_Fee!$G$5:$H$14,2,1),0))^($A2726-$A2725)*(1+2*(C2726/C2725-1))+IFERROR(VLOOKUP(A2726,BITXeom!$C$9:$D$100,2,0),0)</f>
        <v>12.863138337482011</v>
      </c>
      <c r="F2726" s="2">
        <f>F2725*(1-F$1+IF(AND(WEEKDAY($A2726)&lt;&gt;1,WEEKDAY($A2726)&lt;&gt;7),-VLOOKUP($A2726,ETF_OP_Fee!$I$5:$J$14,2,1),0))^($A2726-$A2725)*(1+1*(B2726/B2725-1))</f>
        <v>7.7094636725156693</v>
      </c>
      <c r="G2726" s="9" t="str">
        <f>IFERROR(VLOOKUP(A2726,'BITO-IV'!$A$1:$J$10000,4,0),"")</f>
        <v/>
      </c>
      <c r="J2726">
        <f t="shared" si="71"/>
        <v>108.80682981832288</v>
      </c>
      <c r="K2726">
        <f t="shared" si="70"/>
        <v>108.75303520751747</v>
      </c>
      <c r="M2726">
        <f t="shared" si="72"/>
        <v>125.76643085168139</v>
      </c>
      <c r="N2726">
        <f>VLOOKUP(A2726,Tbills!$B$4:$C$10000,2,1)</f>
        <v>0.10500131868134352</v>
      </c>
    </row>
    <row r="2727" spans="1:14">
      <c r="A2727" s="1">
        <v>44125</v>
      </c>
      <c r="B2727">
        <f>IFERROR(VLOOKUP($A2727,'BTC-Web'!$A$2:$H$10000,2,0),"")</f>
        <v>11913.077148</v>
      </c>
      <c r="C2727">
        <f>VLOOKUP(A2727,H_SPBTFDUE!$B$2:$C$5828,2,0)</f>
        <v>78.349999999999994</v>
      </c>
      <c r="D2727" s="2">
        <f>D2726*(1-D$1+IF(AND(WEEKDAY($A2727)&lt;&gt;1,WEEKDAY($A2727)&lt;&gt;7),-VLOOKUP($A2727,ETF_OP_Fee!$G$5:$H$14,2,1),0))^($A2727-$A2726)*(1+2*(C2727/C2726-1))+IFERROR(VLOOKUP(A2727,BITXeom!$C$9:$D$100,2,0),0)</f>
        <v>14.503140840903685</v>
      </c>
      <c r="F2727" s="2">
        <f>F2726*(1-F$1+IF(AND(WEEKDAY($A2727)&lt;&gt;1,WEEKDAY($A2727)&lt;&gt;7),-VLOOKUP($A2727,ETF_OP_Fee!$I$5:$J$14,2,1),0))^($A2727-$A2726)*(1+1*(B2727/B2726-1))</f>
        <v>7.818937815890612</v>
      </c>
      <c r="G2727" s="9" t="str">
        <f>IFERROR(VLOOKUP(A2727,'BITO-IV'!$A$1:$J$10000,4,0),"")</f>
        <v/>
      </c>
      <c r="J2727">
        <f t="shared" si="71"/>
        <v>110.35475565065452</v>
      </c>
      <c r="K2727">
        <f t="shared" si="70"/>
        <v>110.29732491099084</v>
      </c>
      <c r="M2727">
        <f t="shared" si="72"/>
        <v>141.80118504865302</v>
      </c>
      <c r="N2727">
        <f>VLOOKUP(A2727,Tbills!$B$4:$C$10000,2,1)</f>
        <v>0.10500131868134352</v>
      </c>
    </row>
    <row r="2728" spans="1:14">
      <c r="A2728" s="1">
        <v>44126</v>
      </c>
      <c r="B2728">
        <f>IFERROR(VLOOKUP($A2728,'BTC-Web'!$A$2:$H$10000,2,0),"")</f>
        <v>12801.635742</v>
      </c>
      <c r="C2728">
        <f>VLOOKUP(A2728,H_SPBTFDUE!$B$2:$C$5828,2,0)</f>
        <v>80.89</v>
      </c>
      <c r="D2728" s="2">
        <f>D2727*(1-D$1+IF(AND(WEEKDAY($A2728)&lt;&gt;1,WEEKDAY($A2728)&lt;&gt;7),-VLOOKUP($A2728,ETF_OP_Fee!$G$5:$H$14,2,1),0))^($A2728-$A2727)*(1+2*(C2728/C2727-1))+IFERROR(VLOOKUP(A2728,BITXeom!$C$9:$D$100,2,0),0)</f>
        <v>15.441644355199328</v>
      </c>
      <c r="F2728" s="2">
        <f>F2727*(1-F$1+IF(AND(WEEKDAY($A2728)&lt;&gt;1,WEEKDAY($A2728)&lt;&gt;7),-VLOOKUP($A2728,ETF_OP_Fee!$I$5:$J$14,2,1),0))^($A2728-$A2727)*(1+1*(B2728/B2727-1))</f>
        <v>8.4019088727056062</v>
      </c>
      <c r="G2728" s="9" t="str">
        <f>IFERROR(VLOOKUP(A2728,'BITO-IV'!$A$1:$J$10000,4,0),"")</f>
        <v/>
      </c>
      <c r="J2728">
        <f t="shared" si="71"/>
        <v>118.58576643854497</v>
      </c>
      <c r="K2728">
        <f t="shared" ref="K2728:K2791" si="73">IF($A2728&gt;=$J$2,F2728*K$4,"")</f>
        <v>118.520967249794</v>
      </c>
      <c r="M2728">
        <f t="shared" si="72"/>
        <v>150.97719126408708</v>
      </c>
      <c r="N2728">
        <f>VLOOKUP(A2728,Tbills!$B$4:$C$10000,2,1)</f>
        <v>0.10000087912087965</v>
      </c>
    </row>
    <row r="2729" spans="1:14">
      <c r="A2729" s="1">
        <v>44127</v>
      </c>
      <c r="B2729">
        <f>IFERROR(VLOOKUP($A2729,'BTC-Web'!$A$2:$H$10000,2,0),"")</f>
        <v>12971.548828000001</v>
      </c>
      <c r="C2729">
        <f>VLOOKUP(A2729,H_SPBTFDUE!$B$2:$C$5828,2,0)</f>
        <v>79.91</v>
      </c>
      <c r="D2729" s="2">
        <f>D2728*(1-D$1+IF(AND(WEEKDAY($A2729)&lt;&gt;1,WEEKDAY($A2729)&lt;&gt;7),-VLOOKUP($A2729,ETF_OP_Fee!$G$5:$H$14,2,1),0))^($A2729-$A2728)*(1+2*(C2729/C2728-1))+IFERROR(VLOOKUP(A2729,BITXeom!$C$9:$D$100,2,0),0)</f>
        <v>15.06569085966153</v>
      </c>
      <c r="F2729" s="2">
        <f>F2728*(1-F$1+IF(AND(WEEKDAY($A2729)&lt;&gt;1,WEEKDAY($A2729)&lt;&gt;7),-VLOOKUP($A2729,ETF_OP_Fee!$I$5:$J$14,2,1),0))^($A2729-$A2728)*(1+1*(B2729/B2728-1))</f>
        <v>8.5132038413802178</v>
      </c>
      <c r="G2729" s="9" t="str">
        <f>IFERROR(VLOOKUP(A2729,'BITO-IV'!$A$1:$J$10000,4,0),"")</f>
        <v/>
      </c>
      <c r="J2729">
        <f t="shared" ref="J2729:J2792" si="74">IF($A2729&gt;=$J$2,B2729*J$4,"")</f>
        <v>120.15972729302719</v>
      </c>
      <c r="K2729">
        <f t="shared" si="73"/>
        <v>120.09094230393937</v>
      </c>
      <c r="M2729">
        <f t="shared" ref="M2729:M2792" si="75">IF($A2729&gt;=$J$2,D2729*M$4,"")</f>
        <v>147.30139084435388</v>
      </c>
      <c r="N2729">
        <f>VLOOKUP(A2729,Tbills!$B$4:$C$10000,2,1)</f>
        <v>0.10000087912087965</v>
      </c>
    </row>
    <row r="2730" spans="1:14">
      <c r="A2730" s="1">
        <v>44130</v>
      </c>
      <c r="B2730">
        <f>IFERROR(VLOOKUP($A2730,'BTC-Web'!$A$2:$H$10000,2,0),"")</f>
        <v>13031.201171999999</v>
      </c>
      <c r="C2730">
        <f>VLOOKUP(A2730,H_SPBTFDUE!$B$2:$C$5828,2,0)</f>
        <v>80.34</v>
      </c>
      <c r="D2730" s="2">
        <f>D2729*(1-D$1+IF(AND(WEEKDAY($A2730)&lt;&gt;1,WEEKDAY($A2730)&lt;&gt;7),-VLOOKUP($A2730,ETF_OP_Fee!$G$5:$H$14,2,1),0))^($A2730-$A2729)*(1+2*(C2730/C2729-1))+IFERROR(VLOOKUP(A2730,BITXeom!$C$9:$D$100,2,0),0)</f>
        <v>15.222385620617517</v>
      </c>
      <c r="F2730" s="2">
        <f>F2729*(1-F$1+IF(AND(WEEKDAY($A2730)&lt;&gt;1,WEEKDAY($A2730)&lt;&gt;7),-VLOOKUP($A2730,ETF_OP_Fee!$I$5:$J$14,2,1),0))^($A2730-$A2729)*(1+1*(B2730/B2729-1))</f>
        <v>8.5516857968368889</v>
      </c>
      <c r="G2730" s="9" t="str">
        <f>IFERROR(VLOOKUP(A2730,'BITO-IV'!$A$1:$J$10000,4,0),"")</f>
        <v/>
      </c>
      <c r="J2730">
        <f t="shared" si="74"/>
        <v>120.71230659427125</v>
      </c>
      <c r="K2730">
        <f t="shared" si="73"/>
        <v>120.63378544250337</v>
      </c>
      <c r="M2730">
        <f t="shared" si="75"/>
        <v>148.83343849101317</v>
      </c>
      <c r="N2730">
        <f>VLOOKUP(A2730,Tbills!$B$4:$C$10000,2,1)</f>
        <v>0.10000087912087965</v>
      </c>
    </row>
    <row r="2731" spans="1:14">
      <c r="A2731" s="1">
        <v>44131</v>
      </c>
      <c r="B2731">
        <f>IFERROR(VLOOKUP($A2731,'BTC-Web'!$A$2:$H$10000,2,0),"")</f>
        <v>13075.242188</v>
      </c>
      <c r="C2731">
        <f>VLOOKUP(A2731,H_SPBTFDUE!$B$2:$C$5828,2,0)</f>
        <v>84.56</v>
      </c>
      <c r="D2731" s="2">
        <f>D2730*(1-D$1+IF(AND(WEEKDAY($A2731)&lt;&gt;1,WEEKDAY($A2731)&lt;&gt;7),-VLOOKUP($A2731,ETF_OP_Fee!$G$5:$H$14,2,1),0))^($A2731-$A2730)*(1+2*(C2731/C2730-1))+IFERROR(VLOOKUP(A2731,BITXeom!$C$9:$D$100,2,0),0)</f>
        <v>16.819546091192048</v>
      </c>
      <c r="F2731" s="2">
        <f>F2730*(1-F$1+IF(AND(WEEKDAY($A2731)&lt;&gt;1,WEEKDAY($A2731)&lt;&gt;7),-VLOOKUP($A2731,ETF_OP_Fee!$I$5:$J$14,2,1),0))^($A2731-$A2730)*(1+1*(B2731/B2730-1))</f>
        <v>8.5803642481325539</v>
      </c>
      <c r="G2731" s="9" t="str">
        <f>IFERROR(VLOOKUP(A2731,'BITO-IV'!$A$1:$J$10000,4,0),"")</f>
        <v/>
      </c>
      <c r="J2731">
        <f t="shared" si="74"/>
        <v>121.12027302468279</v>
      </c>
      <c r="K2731">
        <f t="shared" si="73"/>
        <v>121.03833610334549</v>
      </c>
      <c r="M2731">
        <f t="shared" si="75"/>
        <v>164.44931438470826</v>
      </c>
      <c r="N2731">
        <f>VLOOKUP(A2731,Tbills!$B$4:$C$10000,2,1)</f>
        <v>0.10000087912087965</v>
      </c>
    </row>
    <row r="2732" spans="1:14">
      <c r="A2732" s="1">
        <v>44132</v>
      </c>
      <c r="B2732">
        <f>IFERROR(VLOOKUP($A2732,'BTC-Web'!$A$2:$H$10000,2,0),"")</f>
        <v>13654.214844</v>
      </c>
      <c r="C2732">
        <f>VLOOKUP(A2732,H_SPBTFDUE!$B$2:$C$5828,2,0)</f>
        <v>81.540000000000006</v>
      </c>
      <c r="D2732" s="2">
        <f>D2731*(1-D$1+IF(AND(WEEKDAY($A2732)&lt;&gt;1,WEEKDAY($A2732)&lt;&gt;7),-VLOOKUP($A2732,ETF_OP_Fee!$G$5:$H$14,2,1),0))^($A2732-$A2731)*(1+2*(C2732/C2731-1))+IFERROR(VLOOKUP(A2732,BITXeom!$C$9:$D$100,2,0),0)</f>
        <v>15.61628860066374</v>
      </c>
      <c r="F2732" s="2">
        <f>F2731*(1-F$1+IF(AND(WEEKDAY($A2732)&lt;&gt;1,WEEKDAY($A2732)&lt;&gt;7),-VLOOKUP($A2732,ETF_OP_Fee!$I$5:$J$14,2,1),0))^($A2732-$A2731)*(1+1*(B2732/B2731-1))</f>
        <v>8.9600701752146747</v>
      </c>
      <c r="G2732" s="9" t="str">
        <f>IFERROR(VLOOKUP(A2732,'BITO-IV'!$A$1:$J$10000,4,0),"")</f>
        <v/>
      </c>
      <c r="J2732">
        <f t="shared" si="74"/>
        <v>126.48348734685453</v>
      </c>
      <c r="K2732">
        <f t="shared" si="73"/>
        <v>126.39463244386515</v>
      </c>
      <c r="M2732">
        <f t="shared" si="75"/>
        <v>152.68473594288773</v>
      </c>
      <c r="N2732">
        <f>VLOOKUP(A2732,Tbills!$B$4:$C$10000,2,1)</f>
        <v>0.10000087912087965</v>
      </c>
    </row>
    <row r="2733" spans="1:14">
      <c r="A2733" s="1">
        <v>44133</v>
      </c>
      <c r="B2733">
        <f>IFERROR(VLOOKUP($A2733,'BTC-Web'!$A$2:$H$10000,2,0),"")</f>
        <v>13271.298828000001</v>
      </c>
      <c r="C2733">
        <f>VLOOKUP(A2733,H_SPBTFDUE!$B$2:$C$5828,2,0)</f>
        <v>83.97</v>
      </c>
      <c r="D2733" s="2">
        <f>D2732*(1-D$1+IF(AND(WEEKDAY($A2733)&lt;&gt;1,WEEKDAY($A2733)&lt;&gt;7),-VLOOKUP($A2733,ETF_OP_Fee!$G$5:$H$14,2,1),0))^($A2733-$A2732)*(1+2*(C2733/C2732-1))+IFERROR(VLOOKUP(A2733,BITXeom!$C$9:$D$100,2,0),0)</f>
        <v>16.545088721946865</v>
      </c>
      <c r="F2733" s="2">
        <f>F2732*(1-F$1+IF(AND(WEEKDAY($A2733)&lt;&gt;1,WEEKDAY($A2733)&lt;&gt;7),-VLOOKUP($A2733,ETF_OP_Fee!$I$5:$J$14,2,1),0))^($A2733-$A2732)*(1+1*(B2733/B2732-1))</f>
        <v>8.7085691275415815</v>
      </c>
      <c r="G2733" s="9" t="str">
        <f>IFERROR(VLOOKUP(A2733,'BITO-IV'!$A$1:$J$10000,4,0),"")</f>
        <v/>
      </c>
      <c r="J2733">
        <f t="shared" si="74"/>
        <v>122.93641022685986</v>
      </c>
      <c r="K2733">
        <f t="shared" si="73"/>
        <v>122.84684968566526</v>
      </c>
      <c r="M2733">
        <f t="shared" si="75"/>
        <v>161.76586942397674</v>
      </c>
      <c r="N2733">
        <f>VLOOKUP(A2733,Tbills!$B$4:$C$10000,2,1)</f>
        <v>0.10000087912087965</v>
      </c>
    </row>
    <row r="2734" spans="1:14">
      <c r="A2734" s="1">
        <v>44134</v>
      </c>
      <c r="B2734">
        <f>IFERROR(VLOOKUP($A2734,'BTC-Web'!$A$2:$H$10000,2,0),"")</f>
        <v>13437.874023</v>
      </c>
      <c r="C2734">
        <f>VLOOKUP(A2734,H_SPBTFDUE!$B$2:$C$5828,2,0)</f>
        <v>83.7</v>
      </c>
      <c r="D2734" s="2">
        <f>D2733*(1-D$1+IF(AND(WEEKDAY($A2734)&lt;&gt;1,WEEKDAY($A2734)&lt;&gt;7),-VLOOKUP($A2734,ETF_OP_Fee!$G$5:$H$14,2,1),0))^($A2734-$A2733)*(1+2*(C2734/C2733-1))+IFERROR(VLOOKUP(A2734,BITXeom!$C$9:$D$100,2,0),0)</f>
        <v>16.436730306080442</v>
      </c>
      <c r="F2734" s="2">
        <f>F2733*(1-F$1+IF(AND(WEEKDAY($A2734)&lt;&gt;1,WEEKDAY($A2734)&lt;&gt;7),-VLOOKUP($A2734,ETF_OP_Fee!$I$5:$J$14,2,1),0))^($A2734-$A2733)*(1+1*(B2734/B2733-1))</f>
        <v>8.817645546675168</v>
      </c>
      <c r="G2734" s="9" t="str">
        <f>IFERROR(VLOOKUP(A2734,'BITO-IV'!$A$1:$J$10000,4,0),"")</f>
        <v/>
      </c>
      <c r="J2734">
        <f t="shared" si="74"/>
        <v>124.47945109810706</v>
      </c>
      <c r="K2734">
        <f t="shared" si="73"/>
        <v>124.38552891864931</v>
      </c>
      <c r="M2734">
        <f t="shared" si="75"/>
        <v>160.70641947803688</v>
      </c>
      <c r="N2734">
        <f>VLOOKUP(A2734,Tbills!$B$4:$C$10000,2,1)</f>
        <v>0.10000087912087965</v>
      </c>
    </row>
    <row r="2735" spans="1:14">
      <c r="A2735" s="1">
        <v>44137</v>
      </c>
      <c r="B2735">
        <f>IFERROR(VLOOKUP($A2735,'BTC-Web'!$A$2:$H$10000,2,0),"")</f>
        <v>13737.032227</v>
      </c>
      <c r="C2735">
        <f>VLOOKUP(A2735,H_SPBTFDUE!$B$2:$C$5828,2,0)</f>
        <v>84.05</v>
      </c>
      <c r="D2735" s="2">
        <f>D2734*(1-D$1+IF(AND(WEEKDAY($A2735)&lt;&gt;1,WEEKDAY($A2735)&lt;&gt;7),-VLOOKUP($A2735,ETF_OP_Fee!$G$5:$H$14,2,1),0))^($A2735-$A2734)*(1+2*(C2735/C2734-1))+IFERROR(VLOOKUP(A2735,BITXeom!$C$9:$D$100,2,0),0)</f>
        <v>16.568268864634426</v>
      </c>
      <c r="F2735" s="2">
        <f>F2734*(1-F$1+IF(AND(WEEKDAY($A2735)&lt;&gt;1,WEEKDAY($A2735)&lt;&gt;7),-VLOOKUP($A2735,ETF_OP_Fee!$I$5:$J$14,2,1),0))^($A2735-$A2734)*(1+1*(B2735/B2734-1))</f>
        <v>9.0132429518336679</v>
      </c>
      <c r="G2735" s="9" t="str">
        <f>IFERROR(VLOOKUP(A2735,'BITO-IV'!$A$1:$J$10000,4,0),"")</f>
        <v/>
      </c>
      <c r="J2735">
        <f t="shared" si="74"/>
        <v>127.25065203076039</v>
      </c>
      <c r="K2735">
        <f t="shared" si="73"/>
        <v>127.14471067152996</v>
      </c>
      <c r="M2735">
        <f t="shared" si="75"/>
        <v>161.99250803548512</v>
      </c>
      <c r="N2735">
        <f>VLOOKUP(A2735,Tbills!$B$4:$C$10000,2,1)</f>
        <v>0.10000087912087965</v>
      </c>
    </row>
    <row r="2736" spans="1:14">
      <c r="A2736" s="1">
        <v>44138</v>
      </c>
      <c r="B2736">
        <f>IFERROR(VLOOKUP($A2736,'BTC-Web'!$A$2:$H$10000,2,0),"")</f>
        <v>13550.451171999999</v>
      </c>
      <c r="C2736">
        <f>VLOOKUP(A2736,H_SPBTFDUE!$B$2:$C$5828,2,0)</f>
        <v>84.37</v>
      </c>
      <c r="D2736" s="2">
        <f>D2735*(1-D$1+IF(AND(WEEKDAY($A2736)&lt;&gt;1,WEEKDAY($A2736)&lt;&gt;7),-VLOOKUP($A2736,ETF_OP_Fee!$G$5:$H$14,2,1),0))^($A2736-$A2735)*(1+2*(C2736/C2735-1))+IFERROR(VLOOKUP(A2736,BITXeom!$C$9:$D$100,2,0),0)</f>
        <v>16.692438589301162</v>
      </c>
      <c r="F2736" s="2">
        <f>F2735*(1-F$1+IF(AND(WEEKDAY($A2736)&lt;&gt;1,WEEKDAY($A2736)&lt;&gt;7),-VLOOKUP($A2736,ETF_OP_Fee!$I$5:$J$14,2,1),0))^($A2736-$A2735)*(1+1*(B2736/B2735-1))</f>
        <v>8.890590608268667</v>
      </c>
      <c r="G2736" s="9" t="str">
        <f>IFERROR(VLOOKUP(A2736,'BITO-IV'!$A$1:$J$10000,4,0),"")</f>
        <v/>
      </c>
      <c r="J2736">
        <f t="shared" si="74"/>
        <v>125.52229029199476</v>
      </c>
      <c r="K2736">
        <f t="shared" si="73"/>
        <v>125.41452356583515</v>
      </c>
      <c r="M2736">
        <f t="shared" si="75"/>
        <v>163.20654948333822</v>
      </c>
      <c r="N2736">
        <f>VLOOKUP(A2736,Tbills!$B$4:$C$10000,2,1)</f>
        <v>0.10000087912087965</v>
      </c>
    </row>
    <row r="2737" spans="1:14">
      <c r="A2737" s="1">
        <v>44139</v>
      </c>
      <c r="B2737">
        <f>IFERROR(VLOOKUP($A2737,'BTC-Web'!$A$2:$H$10000,2,0),"")</f>
        <v>13950.488281</v>
      </c>
      <c r="C2737">
        <f>VLOOKUP(A2737,H_SPBTFDUE!$B$2:$C$5828,2,0)</f>
        <v>86.51</v>
      </c>
      <c r="D2737" s="2">
        <f>D2736*(1-D$1+IF(AND(WEEKDAY($A2737)&lt;&gt;1,WEEKDAY($A2737)&lt;&gt;7),-VLOOKUP($A2737,ETF_OP_Fee!$G$5:$H$14,2,1),0))^($A2737-$A2736)*(1+2*(C2737/C2736-1))+IFERROR(VLOOKUP(A2737,BITXeom!$C$9:$D$100,2,0),0)</f>
        <v>17.537137881251827</v>
      </c>
      <c r="F2737" s="2">
        <f>F2736*(1-F$1+IF(AND(WEEKDAY($A2737)&lt;&gt;1,WEEKDAY($A2737)&lt;&gt;7),-VLOOKUP($A2737,ETF_OP_Fee!$I$5:$J$14,2,1),0))^($A2737-$A2736)*(1+1*(B2737/B2736-1))</f>
        <v>9.1528208462894369</v>
      </c>
      <c r="G2737" s="9" t="str">
        <f>IFERROR(VLOOKUP(A2737,'BITO-IV'!$A$1:$J$10000,4,0),"")</f>
        <v/>
      </c>
      <c r="J2737">
        <f t="shared" si="74"/>
        <v>129.22796573306255</v>
      </c>
      <c r="K2737">
        <f t="shared" si="73"/>
        <v>129.1136569322218</v>
      </c>
      <c r="M2737">
        <f t="shared" si="75"/>
        <v>171.46540609393836</v>
      </c>
      <c r="N2737">
        <f>VLOOKUP(A2737,Tbills!$B$4:$C$10000,2,1)</f>
        <v>0.10000087912087965</v>
      </c>
    </row>
    <row r="2738" spans="1:14">
      <c r="A2738" s="1">
        <v>44140</v>
      </c>
      <c r="B2738">
        <f>IFERROR(VLOOKUP($A2738,'BTC-Web'!$A$2:$H$10000,2,0),"")</f>
        <v>14133.733398</v>
      </c>
      <c r="C2738">
        <f>VLOOKUP(A2738,H_SPBTFDUE!$B$2:$C$5828,2,0)</f>
        <v>93.02</v>
      </c>
      <c r="D2738" s="2">
        <f>D2737*(1-D$1+IF(AND(WEEKDAY($A2738)&lt;&gt;1,WEEKDAY($A2738)&lt;&gt;7),-VLOOKUP($A2738,ETF_OP_Fee!$G$5:$H$14,2,1),0))^($A2738-$A2737)*(1+2*(C2738/C2737-1))+IFERROR(VLOOKUP(A2738,BITXeom!$C$9:$D$100,2,0),0)</f>
        <v>20.174122198531595</v>
      </c>
      <c r="F2738" s="2">
        <f>F2737*(1-F$1+IF(AND(WEEKDAY($A2738)&lt;&gt;1,WEEKDAY($A2738)&lt;&gt;7),-VLOOKUP($A2738,ETF_OP_Fee!$I$5:$J$14,2,1),0))^($A2738-$A2737)*(1+1*(B2738/B2737-1))</f>
        <v>9.2728053727923587</v>
      </c>
      <c r="G2738" s="9" t="str">
        <f>IFERROR(VLOOKUP(A2738,'BITO-IV'!$A$1:$J$10000,4,0),"")</f>
        <v/>
      </c>
      <c r="J2738">
        <f t="shared" si="74"/>
        <v>130.92542557987511</v>
      </c>
      <c r="K2738">
        <f t="shared" si="73"/>
        <v>130.80621065442799</v>
      </c>
      <c r="M2738">
        <f t="shared" si="75"/>
        <v>197.24792487706873</v>
      </c>
      <c r="N2738">
        <f>VLOOKUP(A2738,Tbills!$B$4:$C$10000,2,1)</f>
        <v>9.5000439560415761E-2</v>
      </c>
    </row>
    <row r="2739" spans="1:14">
      <c r="A2739" s="1">
        <v>44141</v>
      </c>
      <c r="B2739">
        <f>IFERROR(VLOOKUP($A2739,'BTC-Web'!$A$2:$H$10000,2,0),"")</f>
        <v>15579.729492</v>
      </c>
      <c r="C2739">
        <f>VLOOKUP(A2739,H_SPBTFDUE!$B$2:$C$5828,2,0)</f>
        <v>95.33</v>
      </c>
      <c r="D2739" s="2">
        <f>D2738*(1-D$1+IF(AND(WEEKDAY($A2739)&lt;&gt;1,WEEKDAY($A2739)&lt;&gt;7),-VLOOKUP($A2739,ETF_OP_Fee!$G$5:$H$14,2,1),0))^($A2739-$A2738)*(1+2*(C2739/C2738-1))+IFERROR(VLOOKUP(A2739,BITXeom!$C$9:$D$100,2,0),0)</f>
        <v>21.173581319333582</v>
      </c>
      <c r="F2739" s="2">
        <f>F2738*(1-F$1+IF(AND(WEEKDAY($A2739)&lt;&gt;1,WEEKDAY($A2739)&lt;&gt;7),-VLOOKUP($A2739,ETF_OP_Fee!$I$5:$J$14,2,1),0))^($A2739-$A2738)*(1+1*(B2739/B2738-1))</f>
        <v>10.221222882250409</v>
      </c>
      <c r="G2739" s="9" t="str">
        <f>IFERROR(VLOOKUP(A2739,'BITO-IV'!$A$1:$J$10000,4,0),"")</f>
        <v/>
      </c>
      <c r="J2739">
        <f t="shared" si="74"/>
        <v>144.32016345009535</v>
      </c>
      <c r="K2739">
        <f t="shared" si="73"/>
        <v>144.18499900843818</v>
      </c>
      <c r="M2739">
        <f t="shared" si="75"/>
        <v>207.01991077254431</v>
      </c>
      <c r="N2739">
        <f>VLOOKUP(A2739,Tbills!$B$4:$C$10000,2,1)</f>
        <v>9.5000439560415761E-2</v>
      </c>
    </row>
    <row r="2740" spans="1:14">
      <c r="A2740" s="1">
        <v>44144</v>
      </c>
      <c r="B2740">
        <f>IFERROR(VLOOKUP($A2740,'BTC-Web'!$A$2:$H$10000,2,0),"")</f>
        <v>15479.595703000001</v>
      </c>
      <c r="C2740">
        <f>VLOOKUP(A2740,H_SPBTFDUE!$B$2:$C$5828,2,0)</f>
        <v>94.18</v>
      </c>
      <c r="D2740" s="2">
        <f>D2739*(1-D$1+IF(AND(WEEKDAY($A2740)&lt;&gt;1,WEEKDAY($A2740)&lt;&gt;7),-VLOOKUP($A2740,ETF_OP_Fee!$G$5:$H$14,2,1),0))^($A2740-$A2739)*(1+2*(C2740/C2739-1))+IFERROR(VLOOKUP(A2740,BITXeom!$C$9:$D$100,2,0),0)</f>
        <v>20.655345545759694</v>
      </c>
      <c r="F2740" s="2">
        <f>F2739*(1-F$1+IF(AND(WEEKDAY($A2740)&lt;&gt;1,WEEKDAY($A2740)&lt;&gt;7),-VLOOKUP($A2740,ETF_OP_Fee!$I$5:$J$14,2,1),0))^($A2740-$A2739)*(1+1*(B2740/B2739-1))</f>
        <v>10.15473625616068</v>
      </c>
      <c r="G2740" s="9" t="str">
        <f>IFERROR(VLOOKUP(A2740,'BITO-IV'!$A$1:$J$10000,4,0),"")</f>
        <v/>
      </c>
      <c r="J2740">
        <f t="shared" si="74"/>
        <v>143.39259119649637</v>
      </c>
      <c r="K2740">
        <f t="shared" si="73"/>
        <v>143.24710985101953</v>
      </c>
      <c r="M2740">
        <f t="shared" si="75"/>
        <v>201.95297750384665</v>
      </c>
      <c r="N2740">
        <f>VLOOKUP(A2740,Tbills!$B$4:$C$10000,2,1)</f>
        <v>9.5000439560415761E-2</v>
      </c>
    </row>
    <row r="2741" spans="1:14">
      <c r="A2741" s="1">
        <v>44145</v>
      </c>
      <c r="B2741">
        <f>IFERROR(VLOOKUP($A2741,'BTC-Web'!$A$2:$H$10000,2,0),"")</f>
        <v>15332.350586</v>
      </c>
      <c r="C2741">
        <f>VLOOKUP(A2741,H_SPBTFDUE!$B$2:$C$5828,2,0)</f>
        <v>93.58</v>
      </c>
      <c r="D2741" s="2">
        <f>D2740*(1-D$1+IF(AND(WEEKDAY($A2741)&lt;&gt;1,WEEKDAY($A2741)&lt;&gt;7),-VLOOKUP($A2741,ETF_OP_Fee!$G$5:$H$14,2,1),0))^($A2741-$A2740)*(1+2*(C2741/C2740-1))+IFERROR(VLOOKUP(A2741,BITXeom!$C$9:$D$100,2,0),0)</f>
        <v>20.389733948634472</v>
      </c>
      <c r="F2741" s="2">
        <f>F2740*(1-F$1+IF(AND(WEEKDAY($A2741)&lt;&gt;1,WEEKDAY($A2741)&lt;&gt;7),-VLOOKUP($A2741,ETF_OP_Fee!$I$5:$J$14,2,1),0))^($A2741-$A2740)*(1+1*(B2741/B2740-1))</f>
        <v>10.057880516647971</v>
      </c>
      <c r="G2741" s="9" t="str">
        <f>IFERROR(VLOOKUP(A2741,'BITO-IV'!$A$1:$J$10000,4,0),"")</f>
        <v/>
      </c>
      <c r="J2741">
        <f t="shared" si="74"/>
        <v>142.02861120162029</v>
      </c>
      <c r="K2741">
        <f t="shared" si="73"/>
        <v>141.88082082019793</v>
      </c>
      <c r="M2741">
        <f t="shared" si="75"/>
        <v>199.35602008281708</v>
      </c>
      <c r="N2741">
        <f>VLOOKUP(A2741,Tbills!$B$4:$C$10000,2,1)</f>
        <v>9.5000439560415761E-2</v>
      </c>
    </row>
    <row r="2742" spans="1:14">
      <c r="A2742" s="1">
        <v>44146</v>
      </c>
      <c r="B2742">
        <f>IFERROR(VLOOKUP($A2742,'BTC-Web'!$A$2:$H$10000,2,0),"")</f>
        <v>15290.909180000001</v>
      </c>
      <c r="C2742">
        <f>VLOOKUP(A2742,H_SPBTFDUE!$B$2:$C$5828,2,0)</f>
        <v>96.28</v>
      </c>
      <c r="D2742" s="2">
        <f>D2741*(1-D$1+IF(AND(WEEKDAY($A2742)&lt;&gt;1,WEEKDAY($A2742)&lt;&gt;7),-VLOOKUP($A2742,ETF_OP_Fee!$G$5:$H$14,2,1),0))^($A2742-$A2741)*(1+2*(C2742/C2741-1))+IFERROR(VLOOKUP(A2742,BITXeom!$C$9:$D$100,2,0),0)</f>
        <v>21.563745927618896</v>
      </c>
      <c r="F2742" s="2">
        <f>F2741*(1-F$1+IF(AND(WEEKDAY($A2742)&lt;&gt;1,WEEKDAY($A2742)&lt;&gt;7),-VLOOKUP($A2742,ETF_OP_Fee!$I$5:$J$14,2,1),0))^($A2742-$A2741)*(1+1*(B2742/B2741-1))</f>
        <v>10.030434263789147</v>
      </c>
      <c r="G2742" s="9" t="str">
        <f>IFERROR(VLOOKUP(A2742,'BITO-IV'!$A$1:$J$10000,4,0),"")</f>
        <v/>
      </c>
      <c r="J2742">
        <f t="shared" si="74"/>
        <v>141.64472581448359</v>
      </c>
      <c r="K2742">
        <f t="shared" si="73"/>
        <v>141.49365208443862</v>
      </c>
      <c r="M2742">
        <f t="shared" si="75"/>
        <v>210.83465713857723</v>
      </c>
      <c r="N2742">
        <f>VLOOKUP(A2742,Tbills!$B$4:$C$10000,2,1)</f>
        <v>9.5000439560415761E-2</v>
      </c>
    </row>
    <row r="2743" spans="1:14">
      <c r="A2743" s="1">
        <v>44147</v>
      </c>
      <c r="B2743">
        <f>IFERROR(VLOOKUP($A2743,'BTC-Web'!$A$2:$H$10000,2,0),"")</f>
        <v>15701.298828000001</v>
      </c>
      <c r="C2743">
        <f>VLOOKUP(A2743,H_SPBTFDUE!$B$2:$C$5828,2,0)</f>
        <v>98.92</v>
      </c>
      <c r="D2743" s="2">
        <f>D2742*(1-D$1+IF(AND(WEEKDAY($A2743)&lt;&gt;1,WEEKDAY($A2743)&lt;&gt;7),-VLOOKUP($A2743,ETF_OP_Fee!$G$5:$H$14,2,1),0))^($A2743-$A2742)*(1+2*(C2743/C2742-1))+IFERROR(VLOOKUP(A2743,BITXeom!$C$9:$D$100,2,0),0)</f>
        <v>22.743591968593091</v>
      </c>
      <c r="F2743" s="2">
        <f>F2742*(1-F$1+IF(AND(WEEKDAY($A2743)&lt;&gt;1,WEEKDAY($A2743)&lt;&gt;7),-VLOOKUP($A2743,ETF_OP_Fee!$I$5:$J$14,2,1),0))^($A2743-$A2742)*(1+1*(B2743/B2742-1))</f>
        <v>10.299371006633391</v>
      </c>
      <c r="G2743" s="9" t="str">
        <f>IFERROR(VLOOKUP(A2743,'BITO-IV'!$A$1:$J$10000,4,0),"")</f>
        <v/>
      </c>
      <c r="J2743">
        <f t="shared" si="74"/>
        <v>145.44630023257599</v>
      </c>
      <c r="K2743">
        <f t="shared" si="73"/>
        <v>145.28739031390893</v>
      </c>
      <c r="M2743">
        <f t="shared" si="75"/>
        <v>222.3703354182262</v>
      </c>
      <c r="N2743">
        <f>VLOOKUP(A2743,Tbills!$B$4:$C$10000,2,1)</f>
        <v>0.10000087912087965</v>
      </c>
    </row>
    <row r="2744" spans="1:14">
      <c r="A2744" s="1">
        <v>44148</v>
      </c>
      <c r="B2744">
        <f>IFERROR(VLOOKUP($A2744,'BTC-Web'!$A$2:$H$10000,2,0),"")</f>
        <v>16276.440430000001</v>
      </c>
      <c r="C2744">
        <f>VLOOKUP(A2744,H_SPBTFDUE!$B$2:$C$5828,2,0)</f>
        <v>99.08</v>
      </c>
      <c r="D2744" s="2">
        <f>D2743*(1-D$1+IF(AND(WEEKDAY($A2744)&lt;&gt;1,WEEKDAY($A2744)&lt;&gt;7),-VLOOKUP($A2744,ETF_OP_Fee!$G$5:$H$14,2,1),0))^($A2744-$A2743)*(1+2*(C2744/C2743-1))+IFERROR(VLOOKUP(A2744,BITXeom!$C$9:$D$100,2,0),0)</f>
        <v>22.814446757020956</v>
      </c>
      <c r="F2744" s="2">
        <f>F2743*(1-F$1+IF(AND(WEEKDAY($A2744)&lt;&gt;1,WEEKDAY($A2744)&lt;&gt;7),-VLOOKUP($A2744,ETF_OP_Fee!$I$5:$J$14,2,1),0))^($A2744-$A2743)*(1+1*(B2744/B2743-1))</f>
        <v>10.676361066362047</v>
      </c>
      <c r="G2744" s="9" t="str">
        <f>IFERROR(VLOOKUP(A2744,'BITO-IV'!$A$1:$J$10000,4,0),"")</f>
        <v/>
      </c>
      <c r="J2744">
        <f t="shared" si="74"/>
        <v>150.77402624028437</v>
      </c>
      <c r="K2744">
        <f t="shared" si="73"/>
        <v>150.60537545270864</v>
      </c>
      <c r="M2744">
        <f t="shared" si="75"/>
        <v>223.06310211446527</v>
      </c>
      <c r="N2744">
        <f>VLOOKUP(A2744,Tbills!$B$4:$C$10000,2,1)</f>
        <v>0.10000087912087965</v>
      </c>
    </row>
    <row r="2745" spans="1:14">
      <c r="A2745" s="1">
        <v>44151</v>
      </c>
      <c r="B2745">
        <f>IFERROR(VLOOKUP($A2745,'BTC-Web'!$A$2:$H$10000,2,0),"")</f>
        <v>15955.577148</v>
      </c>
      <c r="C2745">
        <f>VLOOKUP(A2745,H_SPBTFDUE!$B$2:$C$5828,2,0)</f>
        <v>102.89</v>
      </c>
      <c r="D2745" s="2">
        <f>D2744*(1-D$1+IF(AND(WEEKDAY($A2745)&lt;&gt;1,WEEKDAY($A2745)&lt;&gt;7),-VLOOKUP($A2745,ETF_OP_Fee!$G$5:$H$14,2,1),0))^($A2745-$A2744)*(1+2*(C2745/C2744-1))+IFERROR(VLOOKUP(A2745,BITXeom!$C$9:$D$100,2,0),0)</f>
        <v>24.560266719363668</v>
      </c>
      <c r="F2745" s="2">
        <f>F2744*(1-F$1+IF(AND(WEEKDAY($A2745)&lt;&gt;1,WEEKDAY($A2745)&lt;&gt;7),-VLOOKUP($A2745,ETF_OP_Fee!$I$5:$J$14,2,1),0))^($A2745-$A2744)*(1+1*(B2745/B2744-1))</f>
        <v>10.465076969784462</v>
      </c>
      <c r="G2745" s="9" t="str">
        <f>IFERROR(VLOOKUP(A2745,'BITO-IV'!$A$1:$J$10000,4,0),"")</f>
        <v/>
      </c>
      <c r="J2745">
        <f t="shared" si="74"/>
        <v>147.80176402436129</v>
      </c>
      <c r="K2745">
        <f t="shared" si="73"/>
        <v>147.6249104333576</v>
      </c>
      <c r="M2745">
        <f t="shared" si="75"/>
        <v>240.13246262454123</v>
      </c>
      <c r="N2745">
        <f>VLOOKUP(A2745,Tbills!$B$4:$C$10000,2,1)</f>
        <v>0.10000087912087965</v>
      </c>
    </row>
    <row r="2746" spans="1:14">
      <c r="A2746" s="1">
        <v>44152</v>
      </c>
      <c r="B2746">
        <f>IFERROR(VLOOKUP($A2746,'BTC-Web'!$A$2:$H$10000,2,0),"")</f>
        <v>16685.691406000002</v>
      </c>
      <c r="C2746">
        <f>VLOOKUP(A2746,H_SPBTFDUE!$B$2:$C$5828,2,0)</f>
        <v>108.03</v>
      </c>
      <c r="D2746" s="2">
        <f>D2745*(1-D$1+IF(AND(WEEKDAY($A2746)&lt;&gt;1,WEEKDAY($A2746)&lt;&gt;7),-VLOOKUP($A2746,ETF_OP_Fee!$G$5:$H$14,2,1),0))^($A2746-$A2745)*(1+2*(C2746/C2745-1))+IFERROR(VLOOKUP(A2746,BITXeom!$C$9:$D$100,2,0),0)</f>
        <v>27.010925560236817</v>
      </c>
      <c r="F2746" s="2">
        <f>F2745*(1-F$1+IF(AND(WEEKDAY($A2746)&lt;&gt;1,WEEKDAY($A2746)&lt;&gt;7),-VLOOKUP($A2746,ETF_OP_Fee!$I$5:$J$14,2,1),0))^($A2746-$A2745)*(1+1*(B2746/B2745-1))</f>
        <v>10.943665554119649</v>
      </c>
      <c r="G2746" s="9" t="str">
        <f>IFERROR(VLOOKUP(A2746,'BITO-IV'!$A$1:$J$10000,4,0),"")</f>
        <v/>
      </c>
      <c r="J2746">
        <f t="shared" si="74"/>
        <v>154.56505276476668</v>
      </c>
      <c r="K2746">
        <f t="shared" si="73"/>
        <v>154.3760883846426</v>
      </c>
      <c r="M2746">
        <f t="shared" si="75"/>
        <v>264.09322613072521</v>
      </c>
      <c r="N2746">
        <f>VLOOKUP(A2746,Tbills!$B$4:$C$10000,2,1)</f>
        <v>0.10000087912087965</v>
      </c>
    </row>
    <row r="2747" spans="1:14">
      <c r="A2747" s="1">
        <v>44153</v>
      </c>
      <c r="B2747">
        <f>IFERROR(VLOOKUP($A2747,'BTC-Web'!$A$2:$H$10000,2,0),"")</f>
        <v>17645.191406000002</v>
      </c>
      <c r="C2747">
        <f>VLOOKUP(A2747,H_SPBTFDUE!$B$2:$C$5828,2,0)</f>
        <v>107.67</v>
      </c>
      <c r="D2747" s="2">
        <f>D2746*(1-D$1+IF(AND(WEEKDAY($A2747)&lt;&gt;1,WEEKDAY($A2747)&lt;&gt;7),-VLOOKUP($A2747,ETF_OP_Fee!$G$5:$H$14,2,1),0))^($A2747-$A2746)*(1+2*(C2747/C2746-1))+IFERROR(VLOOKUP(A2747,BITXeom!$C$9:$D$100,2,0),0)</f>
        <v>26.827705073979669</v>
      </c>
      <c r="F2747" s="2">
        <f>F2746*(1-F$1+IF(AND(WEEKDAY($A2747)&lt;&gt;1,WEEKDAY($A2747)&lt;&gt;7),-VLOOKUP($A2747,ETF_OP_Fee!$I$5:$J$14,2,1),0))^($A2747-$A2746)*(1+1*(B2747/B2746-1))</f>
        <v>11.572672819889924</v>
      </c>
      <c r="G2747" s="9" t="str">
        <f>IFERROR(VLOOKUP(A2747,'BITO-IV'!$A$1:$J$10000,4,0),"")</f>
        <v/>
      </c>
      <c r="J2747">
        <f t="shared" si="74"/>
        <v>163.45321715179739</v>
      </c>
      <c r="K2747">
        <f t="shared" si="73"/>
        <v>163.24913743524891</v>
      </c>
      <c r="M2747">
        <f t="shared" si="75"/>
        <v>262.30182919391967</v>
      </c>
      <c r="N2747">
        <f>VLOOKUP(A2747,Tbills!$B$4:$C$10000,2,1)</f>
        <v>0.10000087912087965</v>
      </c>
    </row>
    <row r="2748" spans="1:14">
      <c r="A2748" s="1">
        <v>44154</v>
      </c>
      <c r="B2748">
        <f>IFERROR(VLOOKUP($A2748,'BTC-Web'!$A$2:$H$10000,2,0),"")</f>
        <v>17803.861327999999</v>
      </c>
      <c r="C2748">
        <f>VLOOKUP(A2748,H_SPBTFDUE!$B$2:$C$5828,2,0)</f>
        <v>110.25</v>
      </c>
      <c r="D2748" s="2">
        <f>D2747*(1-D$1+IF(AND(WEEKDAY($A2748)&lt;&gt;1,WEEKDAY($A2748)&lt;&gt;7),-VLOOKUP($A2748,ETF_OP_Fee!$G$5:$H$14,2,1),0))^($A2748-$A2747)*(1+2*(C2748/C2747-1))+IFERROR(VLOOKUP(A2748,BITXeom!$C$9:$D$100,2,0),0)</f>
        <v>28.110051221528966</v>
      </c>
      <c r="F2748" s="2">
        <f>F2747*(1-F$1+IF(AND(WEEKDAY($A2748)&lt;&gt;1,WEEKDAY($A2748)&lt;&gt;7),-VLOOKUP($A2748,ETF_OP_Fee!$I$5:$J$14,2,1),0))^($A2748-$A2747)*(1+1*(B2748/B2747-1))</f>
        <v>11.676433238909402</v>
      </c>
      <c r="G2748" s="9" t="str">
        <f>IFERROR(VLOOKUP(A2748,'BITO-IV'!$A$1:$J$10000,4,0),"")</f>
        <v/>
      </c>
      <c r="J2748">
        <f t="shared" si="74"/>
        <v>164.92302887666796</v>
      </c>
      <c r="K2748">
        <f t="shared" si="73"/>
        <v>164.71282686710921</v>
      </c>
      <c r="M2748">
        <f t="shared" si="75"/>
        <v>274.83967912310334</v>
      </c>
      <c r="N2748">
        <f>VLOOKUP(A2748,Tbills!$B$4:$C$10000,2,1)</f>
        <v>9.0000000000008101E-2</v>
      </c>
    </row>
    <row r="2749" spans="1:14">
      <c r="A2749" s="1">
        <v>44155</v>
      </c>
      <c r="B2749">
        <f>IFERROR(VLOOKUP($A2749,'BTC-Web'!$A$2:$H$10000,2,0),"")</f>
        <v>17817.083984000001</v>
      </c>
      <c r="C2749">
        <f>VLOOKUP(A2749,H_SPBTFDUE!$B$2:$C$5828,2,0)</f>
        <v>114.02</v>
      </c>
      <c r="D2749" s="2">
        <f>D2748*(1-D$1+IF(AND(WEEKDAY($A2749)&lt;&gt;1,WEEKDAY($A2749)&lt;&gt;7),-VLOOKUP($A2749,ETF_OP_Fee!$G$5:$H$14,2,1),0))^($A2749-$A2748)*(1+2*(C2749/C2748-1))+IFERROR(VLOOKUP(A2749,BITXeom!$C$9:$D$100,2,0),0)</f>
        <v>30.028919046439164</v>
      </c>
      <c r="F2749" s="2">
        <f>F2748*(1-F$1+IF(AND(WEEKDAY($A2749)&lt;&gt;1,WEEKDAY($A2749)&lt;&gt;7),-VLOOKUP($A2749,ETF_OP_Fee!$I$5:$J$14,2,1),0))^($A2749-$A2748)*(1+1*(B2749/B2748-1))</f>
        <v>11.684801014740259</v>
      </c>
      <c r="G2749" s="9" t="str">
        <f>IFERROR(VLOOKUP(A2749,'BITO-IV'!$A$1:$J$10000,4,0),"")</f>
        <v/>
      </c>
      <c r="J2749">
        <f t="shared" si="74"/>
        <v>165.04551469236486</v>
      </c>
      <c r="K2749">
        <f t="shared" si="73"/>
        <v>164.83086633888027</v>
      </c>
      <c r="M2749">
        <f t="shared" si="75"/>
        <v>293.60097603863704</v>
      </c>
      <c r="N2749">
        <f>VLOOKUP(A2749,Tbills!$B$4:$C$10000,2,1)</f>
        <v>9.0000000000008101E-2</v>
      </c>
    </row>
    <row r="2750" spans="1:14">
      <c r="A2750" s="1">
        <v>44158</v>
      </c>
      <c r="B2750">
        <f>IFERROR(VLOOKUP($A2750,'BTC-Web'!$A$2:$H$10000,2,0),"")</f>
        <v>18370.017577999999</v>
      </c>
      <c r="C2750">
        <f>VLOOKUP(A2750,H_SPBTFDUE!$B$2:$C$5828,2,0)</f>
        <v>112.49</v>
      </c>
      <c r="D2750" s="2">
        <f>D2749*(1-D$1+IF(AND(WEEKDAY($A2750)&lt;&gt;1,WEEKDAY($A2750)&lt;&gt;7),-VLOOKUP($A2750,ETF_OP_Fee!$G$5:$H$14,2,1),0))^($A2750-$A2749)*(1+2*(C2750/C2749-1))+IFERROR(VLOOKUP(A2750,BITXeom!$C$9:$D$100,2,0),0)</f>
        <v>29.212574040418836</v>
      </c>
      <c r="F2750" s="2">
        <f>F2749*(1-F$1+IF(AND(WEEKDAY($A2750)&lt;&gt;1,WEEKDAY($A2750)&lt;&gt;7),-VLOOKUP($A2750,ETF_OP_Fee!$I$5:$J$14,2,1),0))^($A2750-$A2749)*(1+1*(B2750/B2749-1))</f>
        <v>12.046485290337648</v>
      </c>
      <c r="G2750" s="9" t="str">
        <f>IFERROR(VLOOKUP(A2750,'BITO-IV'!$A$1:$J$10000,4,0),"")</f>
        <v/>
      </c>
      <c r="J2750">
        <f t="shared" si="74"/>
        <v>170.16752061063863</v>
      </c>
      <c r="K2750">
        <f t="shared" si="73"/>
        <v>169.93294145446521</v>
      </c>
      <c r="M2750">
        <f t="shared" si="75"/>
        <v>285.61934705688202</v>
      </c>
      <c r="N2750">
        <f>VLOOKUP(A2750,Tbills!$B$4:$C$10000,2,1)</f>
        <v>9.0000000000008101E-2</v>
      </c>
    </row>
    <row r="2751" spans="1:14">
      <c r="A2751" s="1">
        <v>44159</v>
      </c>
      <c r="B2751">
        <f>IFERROR(VLOOKUP($A2751,'BTC-Web'!$A$2:$H$10000,2,0),"")</f>
        <v>18365.015625</v>
      </c>
      <c r="C2751">
        <f>VLOOKUP(A2751,H_SPBTFDUE!$B$2:$C$5828,2,0)</f>
        <v>117.04</v>
      </c>
      <c r="D2751" s="2">
        <f>D2750*(1-D$1+IF(AND(WEEKDAY($A2751)&lt;&gt;1,WEEKDAY($A2751)&lt;&gt;7),-VLOOKUP($A2751,ETF_OP_Fee!$G$5:$H$14,2,1),0))^($A2751-$A2750)*(1+2*(C2751/C2750-1))+IFERROR(VLOOKUP(A2751,BITXeom!$C$9:$D$100,2,0),0)</f>
        <v>31.571993618684584</v>
      </c>
      <c r="F2751" s="2">
        <f>F2750*(1-F$1+IF(AND(WEEKDAY($A2751)&lt;&gt;1,WEEKDAY($A2751)&lt;&gt;7),-VLOOKUP($A2751,ETF_OP_Fee!$I$5:$J$14,2,1),0))^($A2751-$A2750)*(1+1*(B2751/B2750-1))</f>
        <v>12.042891712089025</v>
      </c>
      <c r="G2751" s="9" t="str">
        <f>IFERROR(VLOOKUP(A2751,'BITO-IV'!$A$1:$J$10000,4,0),"")</f>
        <v/>
      </c>
      <c r="J2751">
        <f t="shared" si="74"/>
        <v>170.12118587325438</v>
      </c>
      <c r="K2751">
        <f t="shared" si="73"/>
        <v>169.88224888253094</v>
      </c>
      <c r="M2751">
        <f t="shared" si="75"/>
        <v>308.68803927294886</v>
      </c>
      <c r="N2751">
        <f>VLOOKUP(A2751,Tbills!$B$4:$C$10000,2,1)</f>
        <v>9.0000000000008101E-2</v>
      </c>
    </row>
    <row r="2752" spans="1:14">
      <c r="A2752" s="1">
        <v>44160</v>
      </c>
      <c r="B2752">
        <f>IFERROR(VLOOKUP($A2752,'BTC-Web'!$A$2:$H$10000,2,0),"")</f>
        <v>19104.410156000002</v>
      </c>
      <c r="C2752">
        <f>VLOOKUP(A2752,H_SPBTFDUE!$B$2:$C$5828,2,0)</f>
        <v>115.83</v>
      </c>
      <c r="D2752" s="2">
        <f>D2751*(1-D$1+IF(AND(WEEKDAY($A2752)&lt;&gt;1,WEEKDAY($A2752)&lt;&gt;7),-VLOOKUP($A2752,ETF_OP_Fee!$G$5:$H$14,2,1),0))^($A2752-$A2751)*(1+2*(C2752/C2751-1))+IFERROR(VLOOKUP(A2752,BITXeom!$C$9:$D$100,2,0),0)</f>
        <v>30.915504349674404</v>
      </c>
      <c r="F2752" s="2">
        <f>F2751*(1-F$1+IF(AND(WEEKDAY($A2752)&lt;&gt;1,WEEKDAY($A2752)&lt;&gt;7),-VLOOKUP($A2752,ETF_OP_Fee!$I$5:$J$14,2,1),0))^($A2752-$A2751)*(1+1*(B2752/B2751-1))</f>
        <v>12.527424928220224</v>
      </c>
      <c r="G2752" s="9" t="str">
        <f>IFERROR(VLOOKUP(A2752,'BITO-IV'!$A$1:$J$10000,4,0),"")</f>
        <v/>
      </c>
      <c r="J2752">
        <f t="shared" si="74"/>
        <v>176.97044083771451</v>
      </c>
      <c r="K2752">
        <f t="shared" si="73"/>
        <v>176.71728438584157</v>
      </c>
      <c r="M2752">
        <f t="shared" si="75"/>
        <v>302.26936366753654</v>
      </c>
      <c r="N2752">
        <f>VLOOKUP(A2752,Tbills!$B$4:$C$10000,2,1)</f>
        <v>9.0000000000008101E-2</v>
      </c>
    </row>
    <row r="2753" spans="1:14">
      <c r="A2753" s="1">
        <v>44162</v>
      </c>
      <c r="B2753">
        <f>IFERROR(VLOOKUP($A2753,'BTC-Web'!$A$2:$H$10000,2,0),"")</f>
        <v>17153.914063</v>
      </c>
      <c r="C2753">
        <f>VLOOKUP(A2753,H_SPBTFDUE!$B$2:$C$5828,2,0)</f>
        <v>102.24</v>
      </c>
      <c r="D2753" s="2">
        <f>D2752*(1-D$1+IF(AND(WEEKDAY($A2753)&lt;&gt;1,WEEKDAY($A2753)&lt;&gt;7),-VLOOKUP($A2753,ETF_OP_Fee!$G$5:$H$14,2,1),0))^($A2753-$A2752)*(1+2*(C2753/C2752-1))+IFERROR(VLOOKUP(A2753,BITXeom!$C$9:$D$100,2,0),0)</f>
        <v>23.655410916415871</v>
      </c>
      <c r="F2753" s="2">
        <f>F2752*(1-F$1+IF(AND(WEEKDAY($A2753)&lt;&gt;1,WEEKDAY($A2753)&lt;&gt;7),-VLOOKUP($A2753,ETF_OP_Fee!$I$5:$J$14,2,1),0))^($A2753-$A2752)*(1+1*(B2753/B2752-1))</f>
        <v>11.247831404266297</v>
      </c>
      <c r="G2753" s="9" t="str">
        <f>IFERROR(VLOOKUP(A2753,'BITO-IV'!$A$1:$J$10000,4,0),"")</f>
        <v/>
      </c>
      <c r="J2753">
        <f t="shared" si="74"/>
        <v>158.90235338503587</v>
      </c>
      <c r="K2753">
        <f t="shared" si="73"/>
        <v>158.66678366709783</v>
      </c>
      <c r="M2753">
        <f t="shared" si="75"/>
        <v>231.28543930982087</v>
      </c>
      <c r="N2753">
        <f>VLOOKUP(A2753,Tbills!$B$4:$C$10000,2,1)</f>
        <v>8.4065934065913825E-2</v>
      </c>
    </row>
    <row r="2754" spans="1:14">
      <c r="A2754" s="1">
        <v>44165</v>
      </c>
      <c r="B2754">
        <f>IFERROR(VLOOKUP($A2754,'BTC-Web'!$A$2:$H$10000,2,0),"")</f>
        <v>18178.322265999999</v>
      </c>
      <c r="C2754">
        <f>VLOOKUP(A2754,H_SPBTFDUE!$B$2:$C$5828,2,0)</f>
        <v>119.18</v>
      </c>
      <c r="D2754" s="2">
        <f>D2753*(1-D$1+IF(AND(WEEKDAY($A2754)&lt;&gt;1,WEEKDAY($A2754)&lt;&gt;7),-VLOOKUP($A2754,ETF_OP_Fee!$G$5:$H$14,2,1),0))^($A2754-$A2753)*(1+2*(C2754/C2753-1))+IFERROR(VLOOKUP(A2754,BITXeom!$C$9:$D$100,2,0),0)</f>
        <v>31.483014671087634</v>
      </c>
      <c r="F2754" s="2">
        <f>F2753*(1-F$1+IF(AND(WEEKDAY($A2754)&lt;&gt;1,WEEKDAY($A2754)&lt;&gt;7),-VLOOKUP($A2754,ETF_OP_Fee!$I$5:$J$14,2,1),0))^($A2754-$A2753)*(1+1*(B2754/B2753-1))</f>
        <v>11.918605778054259</v>
      </c>
      <c r="G2754" s="9" t="str">
        <f>IFERROR(VLOOKUP(A2754,'BITO-IV'!$A$1:$J$10000,4,0),"")</f>
        <v/>
      </c>
      <c r="J2754">
        <f t="shared" si="74"/>
        <v>168.39178382556398</v>
      </c>
      <c r="K2754">
        <f t="shared" si="73"/>
        <v>168.12901764180685</v>
      </c>
      <c r="M2754">
        <f t="shared" si="75"/>
        <v>307.81806770251188</v>
      </c>
      <c r="N2754">
        <f>VLOOKUP(A2754,Tbills!$B$4:$C$10000,2,1)</f>
        <v>8.4065934065913825E-2</v>
      </c>
    </row>
    <row r="2755" spans="1:14">
      <c r="A2755" s="1">
        <v>44166</v>
      </c>
      <c r="B2755">
        <f>IFERROR(VLOOKUP($A2755,'BTC-Web'!$A$2:$H$10000,2,0),"")</f>
        <v>19633.769531000002</v>
      </c>
      <c r="C2755">
        <f>VLOOKUP(A2755,H_SPBTFDUE!$B$2:$C$5828,2,0)</f>
        <v>116.44</v>
      </c>
      <c r="D2755" s="2">
        <f>D2754*(1-D$1+IF(AND(WEEKDAY($A2755)&lt;&gt;1,WEEKDAY($A2755)&lt;&gt;7),-VLOOKUP($A2755,ETF_OP_Fee!$G$5:$H$14,2,1),0))^($A2755-$A2754)*(1+2*(C2755/C2754-1))+IFERROR(VLOOKUP(A2755,BITXeom!$C$9:$D$100,2,0),0)</f>
        <v>30.031818727998857</v>
      </c>
      <c r="F2755" s="2">
        <f>F2754*(1-F$1+IF(AND(WEEKDAY($A2755)&lt;&gt;1,WEEKDAY($A2755)&lt;&gt;7),-VLOOKUP($A2755,ETF_OP_Fee!$I$5:$J$14,2,1),0))^($A2755-$A2754)*(1+1*(B2755/B2754-1))</f>
        <v>12.872533832098467</v>
      </c>
      <c r="G2755" s="9" t="str">
        <f>IFERROR(VLOOKUP(A2755,'BITO-IV'!$A$1:$J$10000,4,0),"")</f>
        <v/>
      </c>
      <c r="J2755">
        <f t="shared" si="74"/>
        <v>181.87407100427609</v>
      </c>
      <c r="K2755">
        <f t="shared" si="73"/>
        <v>181.585540125563</v>
      </c>
      <c r="M2755">
        <f t="shared" si="75"/>
        <v>293.62932702039603</v>
      </c>
      <c r="N2755">
        <f>VLOOKUP(A2755,Tbills!$B$4:$C$10000,2,1)</f>
        <v>8.4065934065913825E-2</v>
      </c>
    </row>
    <row r="2756" spans="1:14">
      <c r="A2756" s="1">
        <v>44167</v>
      </c>
      <c r="B2756">
        <f>IFERROR(VLOOKUP($A2756,'BTC-Web'!$A$2:$H$10000,2,0),"")</f>
        <v>18801.744140999999</v>
      </c>
      <c r="C2756">
        <f>VLOOKUP(A2756,H_SPBTFDUE!$B$2:$C$5828,2,0)</f>
        <v>116.53</v>
      </c>
      <c r="D2756" s="2">
        <f>D2755*(1-D$1+IF(AND(WEEKDAY($A2756)&lt;&gt;1,WEEKDAY($A2756)&lt;&gt;7),-VLOOKUP($A2756,ETF_OP_Fee!$G$5:$H$14,2,1),0))^($A2756-$A2755)*(1+2*(C2756/C2755-1))+IFERROR(VLOOKUP(A2756,BITXeom!$C$9:$D$100,2,0),0)</f>
        <v>30.074659063781805</v>
      </c>
      <c r="F2756" s="2">
        <f>F2755*(1-F$1+IF(AND(WEEKDAY($A2756)&lt;&gt;1,WEEKDAY($A2756)&lt;&gt;7),-VLOOKUP($A2756,ETF_OP_Fee!$I$5:$J$14,2,1),0))^($A2756-$A2755)*(1+1*(B2756/B2755-1))</f>
        <v>12.326710256337957</v>
      </c>
      <c r="G2756" s="9" t="str">
        <f>IFERROR(VLOOKUP(A2756,'BITO-IV'!$A$1:$J$10000,4,0),"")</f>
        <v/>
      </c>
      <c r="J2756">
        <f t="shared" si="74"/>
        <v>174.16674589692502</v>
      </c>
      <c r="K2756">
        <f t="shared" si="73"/>
        <v>173.88591625115592</v>
      </c>
      <c r="M2756">
        <f t="shared" si="75"/>
        <v>294.04818873101055</v>
      </c>
      <c r="N2756">
        <f>VLOOKUP(A2756,Tbills!$B$4:$C$10000,2,1)</f>
        <v>8.4065934065913825E-2</v>
      </c>
    </row>
    <row r="2757" spans="1:14">
      <c r="A2757" s="1">
        <v>44168</v>
      </c>
      <c r="B2757">
        <f>IFERROR(VLOOKUP($A2757,'BTC-Web'!$A$2:$H$10000,2,0),"")</f>
        <v>19205.925781000002</v>
      </c>
      <c r="C2757">
        <f>VLOOKUP(A2757,H_SPBTFDUE!$B$2:$C$5828,2,0)</f>
        <v>118.17</v>
      </c>
      <c r="D2757" s="2">
        <f>D2756*(1-D$1+IF(AND(WEEKDAY($A2757)&lt;&gt;1,WEEKDAY($A2757)&lt;&gt;7),-VLOOKUP($A2757,ETF_OP_Fee!$G$5:$H$14,2,1),0))^($A2757-$A2756)*(1+2*(C2757/C2756-1))+IFERROR(VLOOKUP(A2757,BITXeom!$C$9:$D$100,2,0),0)</f>
        <v>30.917493131507413</v>
      </c>
      <c r="F2757" s="2">
        <f>F2756*(1-F$1+IF(AND(WEEKDAY($A2757)&lt;&gt;1,WEEKDAY($A2757)&lt;&gt;7),-VLOOKUP($A2757,ETF_OP_Fee!$I$5:$J$14,2,1),0))^($A2757-$A2756)*(1+1*(B2757/B2756-1))</f>
        <v>12.591370175692562</v>
      </c>
      <c r="G2757" s="9" t="str">
        <f>IFERROR(VLOOKUP(A2757,'BITO-IV'!$A$1:$J$10000,4,0),"")</f>
        <v/>
      </c>
      <c r="J2757">
        <f t="shared" si="74"/>
        <v>177.9108134931102</v>
      </c>
      <c r="K2757">
        <f t="shared" si="73"/>
        <v>177.6193237552603</v>
      </c>
      <c r="M2757">
        <f t="shared" si="75"/>
        <v>302.28880853288103</v>
      </c>
      <c r="N2757">
        <f>VLOOKUP(A2757,Tbills!$B$4:$C$10000,2,1)</f>
        <v>8.4999560439544194E-2</v>
      </c>
    </row>
    <row r="2758" spans="1:14">
      <c r="A2758" s="1">
        <v>44169</v>
      </c>
      <c r="B2758">
        <f>IFERROR(VLOOKUP($A2758,'BTC-Web'!$A$2:$H$10000,2,0),"")</f>
        <v>19446.966797000001</v>
      </c>
      <c r="C2758">
        <f>VLOOKUP(A2758,H_SPBTFDUE!$B$2:$C$5828,2,0)</f>
        <v>115.34</v>
      </c>
      <c r="D2758" s="2">
        <f>D2757*(1-D$1+IF(AND(WEEKDAY($A2758)&lt;&gt;1,WEEKDAY($A2758)&lt;&gt;7),-VLOOKUP($A2758,ETF_OP_Fee!$G$5:$H$14,2,1),0))^($A2758-$A2757)*(1+2*(C2758/C2757-1))+IFERROR(VLOOKUP(A2758,BITXeom!$C$9:$D$100,2,0),0)</f>
        <v>29.433126749860751</v>
      </c>
      <c r="F2758" s="2">
        <f>F2757*(1-F$1+IF(AND(WEEKDAY($A2758)&lt;&gt;1,WEEKDAY($A2758)&lt;&gt;7),-VLOOKUP($A2758,ETF_OP_Fee!$I$5:$J$14,2,1),0))^($A2758-$A2757)*(1+1*(B2758/B2757-1))</f>
        <v>12.74906439585218</v>
      </c>
      <c r="G2758" s="9" t="str">
        <f>IFERROR(VLOOKUP(A2758,'BITO-IV'!$A$1:$J$10000,4,0),"")</f>
        <v/>
      </c>
      <c r="J2758">
        <f t="shared" si="74"/>
        <v>180.14365577995218</v>
      </c>
      <c r="K2758">
        <f t="shared" si="73"/>
        <v>179.84382675644568</v>
      </c>
      <c r="M2758">
        <f t="shared" si="75"/>
        <v>287.77575137699654</v>
      </c>
      <c r="N2758">
        <f>VLOOKUP(A2758,Tbills!$B$4:$C$10000,2,1)</f>
        <v>8.4999560439544194E-2</v>
      </c>
    </row>
    <row r="2759" spans="1:14">
      <c r="A2759" s="1">
        <v>44172</v>
      </c>
      <c r="B2759">
        <f>IFERROR(VLOOKUP($A2759,'BTC-Web'!$A$2:$H$10000,2,0),"")</f>
        <v>19343.128906000002</v>
      </c>
      <c r="C2759">
        <f>VLOOKUP(A2759,H_SPBTFDUE!$B$2:$C$5828,2,0)</f>
        <v>115.76</v>
      </c>
      <c r="D2759" s="2">
        <f>D2758*(1-D$1+IF(AND(WEEKDAY($A2759)&lt;&gt;1,WEEKDAY($A2759)&lt;&gt;7),-VLOOKUP($A2759,ETF_OP_Fee!$G$5:$H$14,2,1),0))^($A2759-$A2758)*(1+2*(C2759/C2758-1))+IFERROR(VLOOKUP(A2759,BITXeom!$C$9:$D$100,2,0),0)</f>
        <v>29.636884069749627</v>
      </c>
      <c r="F2759" s="2">
        <f>F2758*(1-F$1+IF(AND(WEEKDAY($A2759)&lt;&gt;1,WEEKDAY($A2759)&lt;&gt;7),-VLOOKUP($A2759,ETF_OP_Fee!$I$5:$J$14,2,1),0))^($A2759-$A2758)*(1+1*(B2759/B2758-1))</f>
        <v>12.680000100577621</v>
      </c>
      <c r="G2759" s="9" t="str">
        <f>IFERROR(VLOOKUP(A2759,'BITO-IV'!$A$1:$J$10000,4,0),"")</f>
        <v/>
      </c>
      <c r="J2759">
        <f t="shared" si="74"/>
        <v>179.18177121006104</v>
      </c>
      <c r="K2759">
        <f t="shared" si="73"/>
        <v>178.86957588055751</v>
      </c>
      <c r="M2759">
        <f t="shared" si="75"/>
        <v>289.76794256782415</v>
      </c>
      <c r="N2759">
        <f>VLOOKUP(A2759,Tbills!$B$4:$C$10000,2,1)</f>
        <v>8.4999560439544194E-2</v>
      </c>
    </row>
    <row r="2760" spans="1:14">
      <c r="A2760" s="1">
        <v>44173</v>
      </c>
      <c r="B2760">
        <f>IFERROR(VLOOKUP($A2760,'BTC-Web'!$A$2:$H$10000,2,0),"")</f>
        <v>19191.529297000001</v>
      </c>
      <c r="C2760">
        <f>VLOOKUP(A2760,H_SPBTFDUE!$B$2:$C$5828,2,0)</f>
        <v>113.68</v>
      </c>
      <c r="D2760" s="2">
        <f>D2759*(1-D$1+IF(AND(WEEKDAY($A2760)&lt;&gt;1,WEEKDAY($A2760)&lt;&gt;7),-VLOOKUP($A2760,ETF_OP_Fee!$G$5:$H$14,2,1),0))^($A2760-$A2759)*(1+2*(C2760/C2759-1))+IFERROR(VLOOKUP(A2760,BITXeom!$C$9:$D$100,2,0),0)</f>
        <v>28.568435413841019</v>
      </c>
      <c r="F2760" s="2">
        <f>F2759*(1-F$1+IF(AND(WEEKDAY($A2760)&lt;&gt;1,WEEKDAY($A2760)&lt;&gt;7),-VLOOKUP($A2760,ETF_OP_Fee!$I$5:$J$14,2,1),0))^($A2760-$A2759)*(1+1*(B2760/B2759-1))</f>
        <v>12.580294577378483</v>
      </c>
      <c r="G2760" s="9" t="str">
        <f>IFERROR(VLOOKUP(A2760,'BITO-IV'!$A$1:$J$10000,4,0),"")</f>
        <v/>
      </c>
      <c r="J2760">
        <f t="shared" si="74"/>
        <v>177.77745412220111</v>
      </c>
      <c r="K2760">
        <f t="shared" si="73"/>
        <v>177.46308656619493</v>
      </c>
      <c r="M2760">
        <f t="shared" si="75"/>
        <v>279.32142706932052</v>
      </c>
      <c r="N2760">
        <f>VLOOKUP(A2760,Tbills!$B$4:$C$10000,2,1)</f>
        <v>8.4999560439544194E-2</v>
      </c>
    </row>
    <row r="2761" spans="1:14">
      <c r="A2761" s="1">
        <v>44174</v>
      </c>
      <c r="B2761">
        <f>IFERROR(VLOOKUP($A2761,'BTC-Web'!$A$2:$H$10000,2,0),"")</f>
        <v>18320.884765999999</v>
      </c>
      <c r="C2761">
        <f>VLOOKUP(A2761,H_SPBTFDUE!$B$2:$C$5828,2,0)</f>
        <v>111.35</v>
      </c>
      <c r="D2761" s="2">
        <f>D2760*(1-D$1+IF(AND(WEEKDAY($A2761)&lt;&gt;1,WEEKDAY($A2761)&lt;&gt;7),-VLOOKUP($A2761,ETF_OP_Fee!$G$5:$H$14,2,1),0))^($A2761-$A2760)*(1+2*(C2761/C2760-1))+IFERROR(VLOOKUP(A2761,BITXeom!$C$9:$D$100,2,0),0)</f>
        <v>27.394085547201282</v>
      </c>
      <c r="F2761" s="2">
        <f>F2760*(1-F$1+IF(AND(WEEKDAY($A2761)&lt;&gt;1,WEEKDAY($A2761)&lt;&gt;7),-VLOOKUP($A2761,ETF_OP_Fee!$I$5:$J$14,2,1),0))^($A2761-$A2760)*(1+1*(B2761/B2760-1))</f>
        <v>12.009263298294089</v>
      </c>
      <c r="G2761" s="9" t="str">
        <f>IFERROR(VLOOKUP(A2761,'BITO-IV'!$A$1:$J$10000,4,0),"")</f>
        <v/>
      </c>
      <c r="J2761">
        <f t="shared" si="74"/>
        <v>169.7123871975557</v>
      </c>
      <c r="K2761">
        <f t="shared" si="73"/>
        <v>169.40787190577035</v>
      </c>
      <c r="M2761">
        <f t="shared" si="75"/>
        <v>267.8394863932989</v>
      </c>
      <c r="N2761">
        <f>VLOOKUP(A2761,Tbills!$B$4:$C$10000,2,1)</f>
        <v>8.4999560439544194E-2</v>
      </c>
    </row>
    <row r="2762" spans="1:14">
      <c r="A2762" s="1">
        <v>44175</v>
      </c>
      <c r="B2762">
        <f>IFERROR(VLOOKUP($A2762,'BTC-Web'!$A$2:$H$10000,2,0),"")</f>
        <v>18553.298827999999</v>
      </c>
      <c r="C2762">
        <f>VLOOKUP(A2762,H_SPBTFDUE!$B$2:$C$5828,2,0)</f>
        <v>111.37</v>
      </c>
      <c r="D2762" s="2">
        <f>D2761*(1-D$1+IF(AND(WEEKDAY($A2762)&lt;&gt;1,WEEKDAY($A2762)&lt;&gt;7),-VLOOKUP($A2762,ETF_OP_Fee!$G$5:$H$14,2,1),0))^($A2762-$A2761)*(1+2*(C2762/C2761-1))+IFERROR(VLOOKUP(A2762,BITXeom!$C$9:$D$100,2,0),0)</f>
        <v>27.400660313088515</v>
      </c>
      <c r="F2762" s="2">
        <f>F2761*(1-F$1+IF(AND(WEEKDAY($A2762)&lt;&gt;1,WEEKDAY($A2762)&lt;&gt;7),-VLOOKUP($A2762,ETF_OP_Fee!$I$5:$J$14,2,1),0))^($A2762-$A2761)*(1+1*(B2762/B2761-1))</f>
        <v>12.161293208323988</v>
      </c>
      <c r="G2762" s="9" t="str">
        <f>IFERROR(VLOOKUP(A2762,'BITO-IV'!$A$1:$J$10000,4,0),"")</f>
        <v/>
      </c>
      <c r="J2762">
        <f t="shared" si="74"/>
        <v>171.86531516932595</v>
      </c>
      <c r="K2762">
        <f t="shared" si="73"/>
        <v>171.55247169382309</v>
      </c>
      <c r="M2762">
        <f t="shared" si="75"/>
        <v>267.90376968230879</v>
      </c>
      <c r="N2762">
        <f>VLOOKUP(A2762,Tbills!$B$4:$C$10000,2,1)</f>
        <v>7.9999120879136548E-2</v>
      </c>
    </row>
    <row r="2763" spans="1:14">
      <c r="A2763" s="1">
        <v>44176</v>
      </c>
      <c r="B2763">
        <f>IFERROR(VLOOKUP($A2763,'BTC-Web'!$A$2:$H$10000,2,0),"")</f>
        <v>18263.929688</v>
      </c>
      <c r="C2763">
        <f>VLOOKUP(A2763,H_SPBTFDUE!$B$2:$C$5828,2,0)</f>
        <v>108.83</v>
      </c>
      <c r="D2763" s="2">
        <f>D2762*(1-D$1+IF(AND(WEEKDAY($A2763)&lt;&gt;1,WEEKDAY($A2763)&lt;&gt;7),-VLOOKUP($A2763,ETF_OP_Fee!$G$5:$H$14,2,1),0))^($A2763-$A2762)*(1+2*(C2763/C2762-1))+IFERROR(VLOOKUP(A2763,BITXeom!$C$9:$D$100,2,0),0)</f>
        <v>26.147697660974625</v>
      </c>
      <c r="F2763" s="2">
        <f>F2762*(1-F$1+IF(AND(WEEKDAY($A2763)&lt;&gt;1,WEEKDAY($A2763)&lt;&gt;7),-VLOOKUP($A2763,ETF_OP_Fee!$I$5:$J$14,2,1),0))^($A2763-$A2762)*(1+1*(B2763/B2762-1))</f>
        <v>11.971306294780906</v>
      </c>
      <c r="G2763" s="9" t="str">
        <f>IFERROR(VLOOKUP(A2763,'BITO-IV'!$A$1:$J$10000,4,0),"")</f>
        <v/>
      </c>
      <c r="J2763">
        <f t="shared" si="74"/>
        <v>169.18479355926479</v>
      </c>
      <c r="K2763">
        <f t="shared" si="73"/>
        <v>168.8724339667919</v>
      </c>
      <c r="M2763">
        <f t="shared" si="75"/>
        <v>255.65321024553083</v>
      </c>
      <c r="N2763">
        <f>VLOOKUP(A2763,Tbills!$B$4:$C$10000,2,1)</f>
        <v>7.9999120879136548E-2</v>
      </c>
    </row>
    <row r="2764" spans="1:14">
      <c r="A2764" s="1">
        <v>44179</v>
      </c>
      <c r="B2764">
        <f>IFERROR(VLOOKUP($A2764,'BTC-Web'!$A$2:$H$10000,2,0),"")</f>
        <v>19144.492188</v>
      </c>
      <c r="C2764">
        <f>VLOOKUP(A2764,H_SPBTFDUE!$B$2:$C$5828,2,0)</f>
        <v>116.53</v>
      </c>
      <c r="D2764" s="2">
        <f>D2763*(1-D$1+IF(AND(WEEKDAY($A2764)&lt;&gt;1,WEEKDAY($A2764)&lt;&gt;7),-VLOOKUP($A2764,ETF_OP_Fee!$G$5:$H$14,2,1),0))^($A2764-$A2763)*(1+2*(C2764/C2763-1))+IFERROR(VLOOKUP(A2764,BITXeom!$C$9:$D$100,2,0),0)</f>
        <v>29.837059911362466</v>
      </c>
      <c r="F2764" s="2">
        <f>F2763*(1-F$1+IF(AND(WEEKDAY($A2764)&lt;&gt;1,WEEKDAY($A2764)&lt;&gt;7),-VLOOKUP($A2764,ETF_OP_Fee!$I$5:$J$14,2,1),0))^($A2764-$A2763)*(1+1*(B2764/B2763-1))</f>
        <v>12.547501495398567</v>
      </c>
      <c r="G2764" s="9" t="str">
        <f>IFERROR(VLOOKUP(A2764,'BITO-IV'!$A$1:$J$10000,4,0),"")</f>
        <v/>
      </c>
      <c r="J2764">
        <f t="shared" si="74"/>
        <v>177.34173389595549</v>
      </c>
      <c r="K2764">
        <f t="shared" si="73"/>
        <v>177.00049314198063</v>
      </c>
      <c r="M2764">
        <f t="shared" si="75"/>
        <v>291.72511666343496</v>
      </c>
      <c r="N2764">
        <f>VLOOKUP(A2764,Tbills!$B$4:$C$10000,2,1)</f>
        <v>7.9999120879136548E-2</v>
      </c>
    </row>
    <row r="2765" spans="1:14">
      <c r="A2765" s="1">
        <v>44180</v>
      </c>
      <c r="B2765">
        <f>IFERROR(VLOOKUP($A2765,'BTC-Web'!$A$2:$H$10000,2,0),"")</f>
        <v>19246.919922000001</v>
      </c>
      <c r="C2765">
        <f>VLOOKUP(A2765,H_SPBTFDUE!$B$2:$C$5828,2,0)</f>
        <v>118.48</v>
      </c>
      <c r="D2765" s="2">
        <f>D2764*(1-D$1+IF(AND(WEEKDAY($A2765)&lt;&gt;1,WEEKDAY($A2765)&lt;&gt;7),-VLOOKUP($A2765,ETF_OP_Fee!$G$5:$H$14,2,1),0))^($A2765-$A2764)*(1+2*(C2765/C2764-1))+IFERROR(VLOOKUP(A2765,BITXeom!$C$9:$D$100,2,0),0)</f>
        <v>30.831965032599552</v>
      </c>
      <c r="F2765" s="2">
        <f>F2764*(1-F$1+IF(AND(WEEKDAY($A2765)&lt;&gt;1,WEEKDAY($A2765)&lt;&gt;7),-VLOOKUP($A2765,ETF_OP_Fee!$I$5:$J$14,2,1),0))^($A2765-$A2764)*(1+1*(B2765/B2764-1))</f>
        <v>12.614305383266053</v>
      </c>
      <c r="G2765" s="9" t="str">
        <f>IFERROR(VLOOKUP(A2765,'BITO-IV'!$A$1:$J$10000,4,0),"")</f>
        <v/>
      </c>
      <c r="J2765">
        <f t="shared" si="74"/>
        <v>178.29055571730314</v>
      </c>
      <c r="K2765">
        <f t="shared" si="73"/>
        <v>177.94285773151128</v>
      </c>
      <c r="M2765">
        <f t="shared" si="75"/>
        <v>301.45257685636807</v>
      </c>
      <c r="N2765">
        <f>VLOOKUP(A2765,Tbills!$B$4:$C$10000,2,1)</f>
        <v>7.9999120879136548E-2</v>
      </c>
    </row>
    <row r="2766" spans="1:14">
      <c r="A2766" s="1">
        <v>44181</v>
      </c>
      <c r="B2766">
        <f>IFERROR(VLOOKUP($A2766,'BTC-Web'!$A$2:$H$10000,2,0),"")</f>
        <v>19418.818359000001</v>
      </c>
      <c r="C2766">
        <f>VLOOKUP(A2766,H_SPBTFDUE!$B$2:$C$5828,2,0)</f>
        <v>127.16</v>
      </c>
      <c r="D2766" s="2">
        <f>D2765*(1-D$1+IF(AND(WEEKDAY($A2766)&lt;&gt;1,WEEKDAY($A2766)&lt;&gt;7),-VLOOKUP($A2766,ETF_OP_Fee!$G$5:$H$14,2,1),0))^($A2766-$A2765)*(1+2*(C2766/C2765-1))+IFERROR(VLOOKUP(A2766,BITXeom!$C$9:$D$100,2,0),0)</f>
        <v>35.345332433326277</v>
      </c>
      <c r="F2766" s="2">
        <f>F2765*(1-F$1+IF(AND(WEEKDAY($A2766)&lt;&gt;1,WEEKDAY($A2766)&lt;&gt;7),-VLOOKUP($A2766,ETF_OP_Fee!$I$5:$J$14,2,1),0))^($A2766-$A2765)*(1+1*(B2766/B2765-1))</f>
        <v>12.726635244322445</v>
      </c>
      <c r="G2766" s="9" t="str">
        <f>IFERROR(VLOOKUP(A2766,'BITO-IV'!$A$1:$J$10000,4,0),"")</f>
        <v/>
      </c>
      <c r="J2766">
        <f t="shared" si="74"/>
        <v>179.88290753171651</v>
      </c>
      <c r="K2766">
        <f t="shared" si="73"/>
        <v>179.52743142603069</v>
      </c>
      <c r="M2766">
        <f t="shared" si="75"/>
        <v>345.58100758759235</v>
      </c>
      <c r="N2766">
        <f>VLOOKUP(A2766,Tbills!$B$4:$C$10000,2,1)</f>
        <v>7.9999120879136548E-2</v>
      </c>
    </row>
    <row r="2767" spans="1:14">
      <c r="A2767" s="1">
        <v>44182</v>
      </c>
      <c r="B2767">
        <f>IFERROR(VLOOKUP($A2767,'BTC-Web'!$A$2:$H$10000,2,0),"")</f>
        <v>21308.351563</v>
      </c>
      <c r="C2767">
        <f>VLOOKUP(A2767,H_SPBTFDUE!$B$2:$C$5828,2,0)</f>
        <v>139.1</v>
      </c>
      <c r="D2767" s="2">
        <f>D2766*(1-D$1+IF(AND(WEEKDAY($A2767)&lt;&gt;1,WEEKDAY($A2767)&lt;&gt;7),-VLOOKUP($A2767,ETF_OP_Fee!$G$5:$H$14,2,1),0))^($A2767-$A2766)*(1+2*(C2767/C2766-1))+IFERROR(VLOOKUP(A2767,BITXeom!$C$9:$D$100,2,0),0)</f>
        <v>41.978002292427135</v>
      </c>
      <c r="F2767" s="2">
        <f>F2766*(1-F$1+IF(AND(WEEKDAY($A2767)&lt;&gt;1,WEEKDAY($A2767)&lt;&gt;7),-VLOOKUP($A2767,ETF_OP_Fee!$I$5:$J$14,2,1),0))^($A2767-$A2766)*(1+1*(B2767/B2766-1))</f>
        <v>13.964627238539014</v>
      </c>
      <c r="G2767" s="9" t="str">
        <f>IFERROR(VLOOKUP(A2767,'BITO-IV'!$A$1:$J$10000,4,0),"")</f>
        <v/>
      </c>
      <c r="J2767">
        <f t="shared" si="74"/>
        <v>197.3862756733578</v>
      </c>
      <c r="K2767">
        <f t="shared" si="73"/>
        <v>196.99108293964196</v>
      </c>
      <c r="M2767">
        <f t="shared" si="75"/>
        <v>410.43043960885518</v>
      </c>
      <c r="N2767">
        <f>VLOOKUP(A2767,Tbills!$B$4:$C$10000,2,1)</f>
        <v>7.4998681318672655E-2</v>
      </c>
    </row>
    <row r="2768" spans="1:14">
      <c r="A2768" s="1">
        <v>44183</v>
      </c>
      <c r="B2768">
        <f>IFERROR(VLOOKUP($A2768,'BTC-Web'!$A$2:$H$10000,2,0),"")</f>
        <v>22806.796875</v>
      </c>
      <c r="C2768">
        <f>VLOOKUP(A2768,H_SPBTFDUE!$B$2:$C$5828,2,0)</f>
        <v>138.87</v>
      </c>
      <c r="D2768" s="2">
        <f>D2767*(1-D$1+IF(AND(WEEKDAY($A2768)&lt;&gt;1,WEEKDAY($A2768)&lt;&gt;7),-VLOOKUP($A2768,ETF_OP_Fee!$G$5:$H$14,2,1),0))^($A2768-$A2767)*(1+2*(C2768/C2767-1))+IFERROR(VLOOKUP(A2768,BITXeom!$C$9:$D$100,2,0),0)</f>
        <v>41.834195841953083</v>
      </c>
      <c r="F2768" s="2">
        <f>F2767*(1-F$1+IF(AND(WEEKDAY($A2768)&lt;&gt;1,WEEKDAY($A2768)&lt;&gt;7),-VLOOKUP($A2768,ETF_OP_Fee!$I$5:$J$14,2,1),0))^($A2768-$A2767)*(1+1*(B2768/B2767-1))</f>
        <v>14.946258348436231</v>
      </c>
      <c r="G2768" s="9" t="str">
        <f>IFERROR(VLOOKUP(A2768,'BITO-IV'!$A$1:$J$10000,4,0),"")</f>
        <v/>
      </c>
      <c r="J2768">
        <f t="shared" si="74"/>
        <v>211.26686791726769</v>
      </c>
      <c r="K2768">
        <f t="shared" si="73"/>
        <v>210.83839673347052</v>
      </c>
      <c r="M2768">
        <f t="shared" si="75"/>
        <v>409.02440450800663</v>
      </c>
      <c r="N2768">
        <f>VLOOKUP(A2768,Tbills!$B$4:$C$10000,2,1)</f>
        <v>7.4998681318672655E-2</v>
      </c>
    </row>
    <row r="2769" spans="1:14">
      <c r="A2769" s="1">
        <v>44186</v>
      </c>
      <c r="B2769">
        <f>IFERROR(VLOOKUP($A2769,'BTC-Web'!$A$2:$H$10000,2,0),"")</f>
        <v>23474.455077999999</v>
      </c>
      <c r="C2769">
        <f>VLOOKUP(A2769,H_SPBTFDUE!$B$2:$C$5828,2,0)</f>
        <v>138.44999999999999</v>
      </c>
      <c r="D2769" s="2">
        <f>D2768*(1-D$1+IF(AND(WEEKDAY($A2769)&lt;&gt;1,WEEKDAY($A2769)&lt;&gt;7),-VLOOKUP($A2769,ETF_OP_Fee!$G$5:$H$14,2,1),0))^($A2769-$A2768)*(1+2*(C2769/C2768-1))+IFERROR(VLOOKUP(A2769,BITXeom!$C$9:$D$100,2,0),0)</f>
        <v>41.566283298238332</v>
      </c>
      <c r="F2769" s="2">
        <f>F2768*(1-F$1+IF(AND(WEEKDAY($A2769)&lt;&gt;1,WEEKDAY($A2769)&lt;&gt;7),-VLOOKUP($A2769,ETF_OP_Fee!$I$5:$J$14,2,1),0))^($A2769-$A2768)*(1+1*(B2769/B2768-1))</f>
        <v>15.382601830143386</v>
      </c>
      <c r="G2769" s="9" t="str">
        <f>IFERROR(VLOOKUP(A2769,'BITO-IV'!$A$1:$J$10000,4,0),"")</f>
        <v/>
      </c>
      <c r="J2769">
        <f t="shared" si="74"/>
        <v>217.45160565839694</v>
      </c>
      <c r="K2769">
        <f t="shared" si="73"/>
        <v>216.99364696155604</v>
      </c>
      <c r="M2769">
        <f t="shared" si="75"/>
        <v>406.40495010120628</v>
      </c>
      <c r="N2769">
        <f>VLOOKUP(A2769,Tbills!$B$4:$C$10000,2,1)</f>
        <v>7.4998681318672655E-2</v>
      </c>
    </row>
    <row r="2770" spans="1:14">
      <c r="A2770" s="1">
        <v>44187</v>
      </c>
      <c r="B2770">
        <f>IFERROR(VLOOKUP($A2770,'BTC-Web'!$A$2:$H$10000,2,0),"")</f>
        <v>22794.039063</v>
      </c>
      <c r="C2770">
        <f>VLOOKUP(A2770,H_SPBTFDUE!$B$2:$C$5828,2,0)</f>
        <v>142.29</v>
      </c>
      <c r="D2770" s="2">
        <f>D2769*(1-D$1+IF(AND(WEEKDAY($A2770)&lt;&gt;1,WEEKDAY($A2770)&lt;&gt;7),-VLOOKUP($A2770,ETF_OP_Fee!$G$5:$H$14,2,1),0))^($A2770-$A2769)*(1+2*(C2770/C2769-1))+IFERROR(VLOOKUP(A2770,BITXeom!$C$9:$D$100,2,0),0)</f>
        <v>43.866790040082982</v>
      </c>
      <c r="F2770" s="2">
        <f>F2769*(1-F$1+IF(AND(WEEKDAY($A2770)&lt;&gt;1,WEEKDAY($A2770)&lt;&gt;7),-VLOOKUP($A2770,ETF_OP_Fee!$I$5:$J$14,2,1),0))^($A2770-$A2769)*(1+1*(B2770/B2769-1))</f>
        <v>14.936342497117858</v>
      </c>
      <c r="G2770" s="9" t="str">
        <f>IFERROR(VLOOKUP(A2770,'BITO-IV'!$A$1:$J$10000,4,0),"")</f>
        <v/>
      </c>
      <c r="J2770">
        <f t="shared" si="74"/>
        <v>211.14868810457895</v>
      </c>
      <c r="K2770">
        <f t="shared" si="73"/>
        <v>210.69851943806486</v>
      </c>
      <c r="M2770">
        <f t="shared" si="75"/>
        <v>428.89763536052294</v>
      </c>
      <c r="N2770">
        <f>VLOOKUP(A2770,Tbills!$B$4:$C$10000,2,1)</f>
        <v>7.4998681318672655E-2</v>
      </c>
    </row>
    <row r="2771" spans="1:14">
      <c r="A2771" s="1">
        <v>44188</v>
      </c>
      <c r="B2771">
        <f>IFERROR(VLOOKUP($A2771,'BTC-Web'!$A$2:$H$10000,2,0),"")</f>
        <v>23781.974609000001</v>
      </c>
      <c r="C2771">
        <f>VLOOKUP(A2771,H_SPBTFDUE!$B$2:$C$5828,2,0)</f>
        <v>141.93</v>
      </c>
      <c r="D2771" s="2">
        <f>D2770*(1-D$1+IF(AND(WEEKDAY($A2771)&lt;&gt;1,WEEKDAY($A2771)&lt;&gt;7),-VLOOKUP($A2771,ETF_OP_Fee!$G$5:$H$14,2,1),0))^($A2771-$A2770)*(1+2*(C2771/C2770-1))+IFERROR(VLOOKUP(A2771,BITXeom!$C$9:$D$100,2,0),0)</f>
        <v>43.639618692039129</v>
      </c>
      <c r="F2771" s="2">
        <f>F2770*(1-F$1+IF(AND(WEEKDAY($A2771)&lt;&gt;1,WEEKDAY($A2771)&lt;&gt;7),-VLOOKUP($A2771,ETF_OP_Fee!$I$5:$J$14,2,1),0))^($A2771-$A2770)*(1+1*(B2771/B2770-1))</f>
        <v>15.583305428907549</v>
      </c>
      <c r="G2771" s="9" t="str">
        <f>IFERROR(VLOOKUP(A2771,'BITO-IV'!$A$1:$J$10000,4,0),"")</f>
        <v/>
      </c>
      <c r="J2771">
        <f t="shared" si="74"/>
        <v>220.3002603157712</v>
      </c>
      <c r="K2771">
        <f t="shared" si="73"/>
        <v>219.82485889403952</v>
      </c>
      <c r="M2771">
        <f t="shared" si="75"/>
        <v>426.67651879583599</v>
      </c>
      <c r="N2771">
        <f>VLOOKUP(A2771,Tbills!$B$4:$C$10000,2,1)</f>
        <v>7.4998681318672655E-2</v>
      </c>
    </row>
    <row r="2772" spans="1:14">
      <c r="A2772" s="1">
        <v>44189</v>
      </c>
      <c r="B2772">
        <f>IFERROR(VLOOKUP($A2772,'BTC-Web'!$A$2:$H$10000,2,0),"")</f>
        <v>23240.203125</v>
      </c>
      <c r="C2772">
        <f>VLOOKUP(A2772,H_SPBTFDUE!$B$2:$C$5828,2,0)</f>
        <v>141.55000000000001</v>
      </c>
      <c r="D2772" s="2">
        <f>D2771*(1-D$1+IF(AND(WEEKDAY($A2772)&lt;&gt;1,WEEKDAY($A2772)&lt;&gt;7),-VLOOKUP($A2772,ETF_OP_Fee!$G$5:$H$14,2,1),0))^($A2772-$A2771)*(1+2*(C2772/C2771-1))+IFERROR(VLOOKUP(A2772,BITXeom!$C$9:$D$100,2,0),0)</f>
        <v>43.400766305006755</v>
      </c>
      <c r="F2772" s="2">
        <f>F2771*(1-F$1+IF(AND(WEEKDAY($A2772)&lt;&gt;1,WEEKDAY($A2772)&lt;&gt;7),-VLOOKUP($A2772,ETF_OP_Fee!$I$5:$J$14,2,1),0))^($A2772-$A2771)*(1+1*(B2772/B2771-1))</f>
        <v>15.227909516341606</v>
      </c>
      <c r="G2772" s="9" t="str">
        <f>IFERROR(VLOOKUP(A2772,'BITO-IV'!$A$1:$J$10000,4,0),"")</f>
        <v/>
      </c>
      <c r="J2772">
        <f t="shared" si="74"/>
        <v>215.28165269722237</v>
      </c>
      <c r="K2772">
        <f t="shared" si="73"/>
        <v>214.81149015223187</v>
      </c>
      <c r="M2772">
        <f t="shared" si="75"/>
        <v>424.34119350978716</v>
      </c>
      <c r="N2772">
        <f>VLOOKUP(A2772,Tbills!$B$4:$C$10000,2,1)</f>
        <v>9.0000000000008101E-2</v>
      </c>
    </row>
    <row r="2773" spans="1:14">
      <c r="A2773" s="1">
        <v>44193</v>
      </c>
      <c r="B2773">
        <f>IFERROR(VLOOKUP($A2773,'BTC-Web'!$A$2:$H$10000,2,0),"")</f>
        <v>26280.822265999999</v>
      </c>
      <c r="C2773">
        <f>VLOOKUP(A2773,H_SPBTFDUE!$B$2:$C$5828,2,0)</f>
        <v>162.02000000000001</v>
      </c>
      <c r="D2773" s="2">
        <f>D2772*(1-D$1+IF(AND(WEEKDAY($A2773)&lt;&gt;1,WEEKDAY($A2773)&lt;&gt;7),-VLOOKUP($A2773,ETF_OP_Fee!$G$5:$H$14,2,1),0))^($A2773-$A2772)*(1+2*(C2773/C2772-1))+IFERROR(VLOOKUP(A2773,BITXeom!$C$9:$D$100,2,0),0)</f>
        <v>55.926745730407362</v>
      </c>
      <c r="F2773" s="2">
        <f>F2772*(1-F$1+IF(AND(WEEKDAY($A2773)&lt;&gt;1,WEEKDAY($A2773)&lt;&gt;7),-VLOOKUP($A2773,ETF_OP_Fee!$I$5:$J$14,2,1),0))^($A2773-$A2772)*(1+1*(B2773/B2772-1))</f>
        <v>17.218451925397435</v>
      </c>
      <c r="G2773" s="9" t="str">
        <f>IFERROR(VLOOKUP(A2773,'BITO-IV'!$A$1:$J$10000,4,0),"")</f>
        <v/>
      </c>
      <c r="J2773">
        <f t="shared" si="74"/>
        <v>243.44790883433558</v>
      </c>
      <c r="K2773">
        <f t="shared" si="73"/>
        <v>242.89094391058475</v>
      </c>
      <c r="M2773">
        <f t="shared" si="75"/>
        <v>546.81112922242812</v>
      </c>
      <c r="N2773">
        <f>VLOOKUP(A2773,Tbills!$B$4:$C$10000,2,1)</f>
        <v>9.0000000000008101E-2</v>
      </c>
    </row>
    <row r="2774" spans="1:14">
      <c r="A2774" s="1">
        <v>44194</v>
      </c>
      <c r="B2774">
        <f>IFERROR(VLOOKUP($A2774,'BTC-Web'!$A$2:$H$10000,2,0),"")</f>
        <v>27081.810547000001</v>
      </c>
      <c r="C2774">
        <f>VLOOKUP(A2774,H_SPBTFDUE!$B$2:$C$5828,2,0)</f>
        <v>162.62</v>
      </c>
      <c r="D2774" s="2">
        <f>D2773*(1-D$1+IF(AND(WEEKDAY($A2774)&lt;&gt;1,WEEKDAY($A2774)&lt;&gt;7),-VLOOKUP($A2774,ETF_OP_Fee!$G$5:$H$14,2,1),0))^($A2774-$A2773)*(1+2*(C2774/C2773-1))+IFERROR(VLOOKUP(A2774,BITXeom!$C$9:$D$100,2,0),0)</f>
        <v>56.334252174231487</v>
      </c>
      <c r="F2774" s="2">
        <f>F2773*(1-F$1+IF(AND(WEEKDAY($A2774)&lt;&gt;1,WEEKDAY($A2774)&lt;&gt;7),-VLOOKUP($A2774,ETF_OP_Fee!$I$5:$J$14,2,1),0))^($A2774-$A2773)*(1+1*(B2774/B2773-1))</f>
        <v>17.742774997028462</v>
      </c>
      <c r="G2774" s="9" t="str">
        <f>IFERROR(VLOOKUP(A2774,'BITO-IV'!$A$1:$J$10000,4,0),"")</f>
        <v/>
      </c>
      <c r="J2774">
        <f t="shared" si="74"/>
        <v>250.86772698296838</v>
      </c>
      <c r="K2774">
        <f t="shared" si="73"/>
        <v>250.28727235720368</v>
      </c>
      <c r="M2774">
        <f t="shared" si="75"/>
        <v>550.7954314699972</v>
      </c>
      <c r="N2774">
        <f>VLOOKUP(A2774,Tbills!$B$4:$C$10000,2,1)</f>
        <v>9.0000000000008101E-2</v>
      </c>
    </row>
    <row r="2775" spans="1:14">
      <c r="A2775" s="1">
        <v>44195</v>
      </c>
      <c r="B2775">
        <f>IFERROR(VLOOKUP($A2775,'BTC-Web'!$A$2:$H$10000,2,0),"")</f>
        <v>27360.089843999998</v>
      </c>
      <c r="C2775">
        <f>VLOOKUP(A2775,H_SPBTFDUE!$B$2:$C$5828,2,0)</f>
        <v>174.26</v>
      </c>
      <c r="D2775" s="2">
        <f>D2774*(1-D$1+IF(AND(WEEKDAY($A2775)&lt;&gt;1,WEEKDAY($A2775)&lt;&gt;7),-VLOOKUP($A2775,ETF_OP_Fee!$G$5:$H$14,2,1),0))^($A2775-$A2774)*(1+2*(C2775/C2774-1))+IFERROR(VLOOKUP(A2775,BITXeom!$C$9:$D$100,2,0),0)</f>
        <v>64.391153500536106</v>
      </c>
      <c r="F2775" s="2">
        <f>F2774*(1-F$1+IF(AND(WEEKDAY($A2775)&lt;&gt;1,WEEKDAY($A2775)&lt;&gt;7),-VLOOKUP($A2775,ETF_OP_Fee!$I$5:$J$14,2,1),0))^($A2775-$A2774)*(1+1*(B2775/B2774-1))</f>
        <v>17.924624438104566</v>
      </c>
      <c r="G2775" s="9" t="str">
        <f>IFERROR(VLOOKUP(A2775,'BITO-IV'!$A$1:$J$10000,4,0),"")</f>
        <v/>
      </c>
      <c r="J2775">
        <f t="shared" si="74"/>
        <v>253.44551972631731</v>
      </c>
      <c r="K2775">
        <f t="shared" si="73"/>
        <v>252.85251937150909</v>
      </c>
      <c r="M2775">
        <f t="shared" si="75"/>
        <v>629.56996509845726</v>
      </c>
      <c r="N2775">
        <f>VLOOKUP(A2775,Tbills!$B$4:$C$10000,2,1)</f>
        <v>9.0000000000008101E-2</v>
      </c>
    </row>
    <row r="2776" spans="1:14">
      <c r="A2776" s="1">
        <v>44196</v>
      </c>
      <c r="B2776">
        <f>IFERROR(VLOOKUP($A2776,'BTC-Web'!$A$2:$H$10000,2,0),"")</f>
        <v>28841.574218999998</v>
      </c>
      <c r="C2776">
        <f>VLOOKUP(A2776,H_SPBTFDUE!$B$2:$C$5828,2,0)</f>
        <v>175.54</v>
      </c>
      <c r="D2776" s="2">
        <f>D2775*(1-D$1+IF(AND(WEEKDAY($A2776)&lt;&gt;1,WEEKDAY($A2776)&lt;&gt;7),-VLOOKUP($A2776,ETF_OP_Fee!$G$5:$H$14,2,1),0))^($A2776-$A2775)*(1+2*(C2776/C2775-1))+IFERROR(VLOOKUP(A2776,BITXeom!$C$9:$D$100,2,0),0)</f>
        <v>65.329317357837283</v>
      </c>
      <c r="F2776" s="2">
        <f>F2775*(1-F$1+IF(AND(WEEKDAY($A2776)&lt;&gt;1,WEEKDAY($A2776)&lt;&gt;7),-VLOOKUP($A2776,ETF_OP_Fee!$I$5:$J$14,2,1),0))^($A2776-$A2775)*(1+1*(B2776/B2775-1))</f>
        <v>18.89470880867529</v>
      </c>
      <c r="G2776" s="9" t="str">
        <f>IFERROR(VLOOKUP(A2776,'BITO-IV'!$A$1:$J$10000,4,0),"")</f>
        <v/>
      </c>
      <c r="J2776">
        <f t="shared" si="74"/>
        <v>267.16899722690874</v>
      </c>
      <c r="K2776">
        <f t="shared" si="73"/>
        <v>266.53694985699769</v>
      </c>
      <c r="M2776">
        <f t="shared" si="75"/>
        <v>638.74265039431577</v>
      </c>
      <c r="N2776">
        <f>VLOOKUP(A2776,Tbills!$B$4:$C$10000,2,1)</f>
        <v>9.5000439560415761E-2</v>
      </c>
    </row>
    <row r="2777" spans="1:14">
      <c r="A2777" s="1">
        <v>44200</v>
      </c>
      <c r="B2777">
        <f>IFERROR(VLOOKUP($A2777,'BTC-Web'!$A$2:$H$10000,2,0),"")</f>
        <v>32810.949219000002</v>
      </c>
      <c r="C2777">
        <f>VLOOKUP(A2777,H_SPBTFDUE!$B$2:$C$5828,2,0)</f>
        <v>188.69</v>
      </c>
      <c r="D2777" s="2">
        <f>D2776*(1-D$1+IF(AND(WEEKDAY($A2777)&lt;&gt;1,WEEKDAY($A2777)&lt;&gt;7),-VLOOKUP($A2777,ETF_OP_Fee!$G$5:$H$14,2,1),0))^($A2777-$A2776)*(1+2*(C2777/C2776-1))+IFERROR(VLOOKUP(A2777,BITXeom!$C$9:$D$100,2,0),0)</f>
        <v>75.081375055722731</v>
      </c>
      <c r="F2777" s="2">
        <f>F2776*(1-F$1+IF(AND(WEEKDAY($A2777)&lt;&gt;1,WEEKDAY($A2777)&lt;&gt;7),-VLOOKUP($A2777,ETF_OP_Fee!$I$5:$J$14,2,1),0))^($A2777-$A2776)*(1+1*(B2777/B2776-1))</f>
        <v>21.492890296332096</v>
      </c>
      <c r="G2777" s="9" t="str">
        <f>IFERROR(VLOOKUP(A2777,'BITO-IV'!$A$1:$J$10000,4,0),"")</f>
        <v/>
      </c>
      <c r="J2777">
        <f t="shared" si="74"/>
        <v>303.93862465136942</v>
      </c>
      <c r="K2777">
        <f t="shared" si="73"/>
        <v>303.18802375854432</v>
      </c>
      <c r="M2777">
        <f t="shared" si="75"/>
        <v>734.09119271301745</v>
      </c>
      <c r="N2777">
        <f>VLOOKUP(A2777,Tbills!$B$4:$C$10000,2,1)</f>
        <v>9.5000439560415761E-2</v>
      </c>
    </row>
    <row r="2778" spans="1:14">
      <c r="A2778" s="1">
        <v>44201</v>
      </c>
      <c r="B2778">
        <f>IFERROR(VLOOKUP($A2778,'BTC-Web'!$A$2:$H$10000,2,0),"")</f>
        <v>31977.041015999999</v>
      </c>
      <c r="C2778">
        <f>VLOOKUP(A2778,H_SPBTFDUE!$B$2:$C$5828,2,0)</f>
        <v>206.31</v>
      </c>
      <c r="D2778" s="2">
        <f>D2777*(1-D$1+IF(AND(WEEKDAY($A2778)&lt;&gt;1,WEEKDAY($A2778)&lt;&gt;7),-VLOOKUP($A2778,ETF_OP_Fee!$G$5:$H$14,2,1),0))^($A2778-$A2777)*(1+2*(C2778/C2777-1))+IFERROR(VLOOKUP(A2778,BITXeom!$C$9:$D$100,2,0),0)</f>
        <v>89.093055161542225</v>
      </c>
      <c r="F2778" s="2">
        <f>F2777*(1-F$1+IF(AND(WEEKDAY($A2778)&lt;&gt;1,WEEKDAY($A2778)&lt;&gt;7),-VLOOKUP($A2778,ETF_OP_Fee!$I$5:$J$14,2,1),0))^($A2778-$A2777)*(1+1*(B2778/B2777-1))</f>
        <v>20.946091558843502</v>
      </c>
      <c r="G2778" s="9" t="str">
        <f>IFERROR(VLOOKUP(A2778,'BITO-IV'!$A$1:$J$10000,4,0),"")</f>
        <v/>
      </c>
      <c r="J2778">
        <f t="shared" si="74"/>
        <v>296.21385842733878</v>
      </c>
      <c r="K2778">
        <f t="shared" si="73"/>
        <v>295.47464383024652</v>
      </c>
      <c r="M2778">
        <f t="shared" si="75"/>
        <v>871.08723138652988</v>
      </c>
      <c r="N2778">
        <f>VLOOKUP(A2778,Tbills!$B$4:$C$10000,2,1)</f>
        <v>9.5000439560415761E-2</v>
      </c>
    </row>
    <row r="2779" spans="1:14">
      <c r="A2779" s="1">
        <v>44202</v>
      </c>
      <c r="B2779">
        <f>IFERROR(VLOOKUP($A2779,'BTC-Web'!$A$2:$H$10000,2,0),"")</f>
        <v>34013.613280999998</v>
      </c>
      <c r="C2779">
        <f>VLOOKUP(A2779,H_SPBTFDUE!$B$2:$C$5828,2,0)</f>
        <v>218.68</v>
      </c>
      <c r="D2779" s="2">
        <f>D2778*(1-D$1+IF(AND(WEEKDAY($A2779)&lt;&gt;1,WEEKDAY($A2779)&lt;&gt;7),-VLOOKUP($A2779,ETF_OP_Fee!$G$5:$H$14,2,1),0))^($A2779-$A2778)*(1+2*(C2779/C2778-1))+IFERROR(VLOOKUP(A2779,BITXeom!$C$9:$D$100,2,0),0)</f>
        <v>99.764902913887994</v>
      </c>
      <c r="F2779" s="2">
        <f>F2778*(1-F$1+IF(AND(WEEKDAY($A2779)&lt;&gt;1,WEEKDAY($A2779)&lt;&gt;7),-VLOOKUP($A2779,ETF_OP_Fee!$I$5:$J$14,2,1),0))^($A2779-$A2778)*(1+1*(B2779/B2778-1))</f>
        <v>22.279538447491124</v>
      </c>
      <c r="G2779" s="9" t="str">
        <f>IFERROR(VLOOKUP(A2779,'BITO-IV'!$A$1:$J$10000,4,0),"")</f>
        <v/>
      </c>
      <c r="J2779">
        <f t="shared" si="74"/>
        <v>315.07929779929032</v>
      </c>
      <c r="K2779">
        <f t="shared" si="73"/>
        <v>314.28482344694731</v>
      </c>
      <c r="M2779">
        <f t="shared" si="75"/>
        <v>975.42881329225611</v>
      </c>
      <c r="N2779">
        <f>VLOOKUP(A2779,Tbills!$B$4:$C$10000,2,1)</f>
        <v>9.5000439560415761E-2</v>
      </c>
    </row>
    <row r="2780" spans="1:14">
      <c r="A2780" s="1">
        <v>44203</v>
      </c>
      <c r="B2780">
        <f>IFERROR(VLOOKUP($A2780,'BTC-Web'!$A$2:$H$10000,2,0),"")</f>
        <v>36833.875</v>
      </c>
      <c r="C2780">
        <f>VLOOKUP(A2780,H_SPBTFDUE!$B$2:$C$5828,2,0)</f>
        <v>236.85</v>
      </c>
      <c r="D2780" s="2">
        <f>D2779*(1-D$1+IF(AND(WEEKDAY($A2780)&lt;&gt;1,WEEKDAY($A2780)&lt;&gt;7),-VLOOKUP($A2780,ETF_OP_Fee!$G$5:$H$14,2,1),0))^($A2780-$A2779)*(1+2*(C2780/C2779-1))+IFERROR(VLOOKUP(A2780,BITXeom!$C$9:$D$100,2,0),0)</f>
        <v>116.32985827192742</v>
      </c>
      <c r="F2780" s="2">
        <f>F2779*(1-F$1+IF(AND(WEEKDAY($A2780)&lt;&gt;1,WEEKDAY($A2780)&lt;&gt;7),-VLOOKUP($A2780,ETF_OP_Fee!$I$5:$J$14,2,1),0))^($A2780-$A2779)*(1+1*(B2780/B2779-1))</f>
        <v>24.12623346672067</v>
      </c>
      <c r="G2780" s="9" t="str">
        <f>IFERROR(VLOOKUP(A2780,'BITO-IV'!$A$1:$J$10000,4,0),"")</f>
        <v/>
      </c>
      <c r="J2780">
        <f t="shared" si="74"/>
        <v>341.20431059024583</v>
      </c>
      <c r="K2780">
        <f t="shared" si="73"/>
        <v>340.33510359286623</v>
      </c>
      <c r="M2780">
        <f t="shared" si="75"/>
        <v>1137.388924265133</v>
      </c>
      <c r="N2780">
        <f>VLOOKUP(A2780,Tbills!$B$4:$C$10000,2,1)</f>
        <v>9.0000000000008101E-2</v>
      </c>
    </row>
    <row r="2781" spans="1:14">
      <c r="A2781" s="1">
        <v>44204</v>
      </c>
      <c r="B2781">
        <f>IFERROR(VLOOKUP($A2781,'BTC-Web'!$A$2:$H$10000,2,0),"")</f>
        <v>39381.765625</v>
      </c>
      <c r="C2781">
        <f>VLOOKUP(A2781,H_SPBTFDUE!$B$2:$C$5828,2,0)</f>
        <v>236.16</v>
      </c>
      <c r="D2781" s="2">
        <f>D2780*(1-D$1+IF(AND(WEEKDAY($A2781)&lt;&gt;1,WEEKDAY($A2781)&lt;&gt;7),-VLOOKUP($A2781,ETF_OP_Fee!$G$5:$H$14,2,1),0))^($A2781-$A2780)*(1+2*(C2781/C2780-1))+IFERROR(VLOOKUP(A2781,BITXeom!$C$9:$D$100,2,0),0)</f>
        <v>115.63828236611216</v>
      </c>
      <c r="F2781" s="2">
        <f>F2780*(1-F$1+IF(AND(WEEKDAY($A2781)&lt;&gt;1,WEEKDAY($A2781)&lt;&gt;7),-VLOOKUP($A2781,ETF_OP_Fee!$I$5:$J$14,2,1),0))^($A2781-$A2780)*(1+1*(B2781/B2780-1))</f>
        <v>25.794433583050882</v>
      </c>
      <c r="G2781" s="9" t="str">
        <f>IFERROR(VLOOKUP(A2781,'BITO-IV'!$A$1:$J$10000,4,0),"")</f>
        <v/>
      </c>
      <c r="J2781">
        <f t="shared" si="74"/>
        <v>364.80626026734268</v>
      </c>
      <c r="K2781">
        <f t="shared" si="73"/>
        <v>363.86745729358023</v>
      </c>
      <c r="M2781">
        <f t="shared" si="75"/>
        <v>1130.62719699023</v>
      </c>
      <c r="N2781">
        <f>VLOOKUP(A2781,Tbills!$B$4:$C$10000,2,1)</f>
        <v>9.0000000000008101E-2</v>
      </c>
    </row>
    <row r="2782" spans="1:14">
      <c r="A2782" s="1">
        <v>44207</v>
      </c>
      <c r="B2782">
        <f>IFERROR(VLOOKUP($A2782,'BTC-Web'!$A$2:$H$10000,2,0),"")</f>
        <v>38346.53125</v>
      </c>
      <c r="C2782">
        <f>VLOOKUP(A2782,H_SPBTFDUE!$B$2:$C$5828,2,0)</f>
        <v>202.03</v>
      </c>
      <c r="D2782" s="2">
        <f>D2781*(1-D$1+IF(AND(WEEKDAY($A2782)&lt;&gt;1,WEEKDAY($A2782)&lt;&gt;7),-VLOOKUP($A2782,ETF_OP_Fee!$G$5:$H$14,2,1),0))^($A2782-$A2781)*(1+2*(C2782/C2781-1))+IFERROR(VLOOKUP(A2782,BITXeom!$C$9:$D$100,2,0),0)</f>
        <v>82.184648841689111</v>
      </c>
      <c r="F2782" s="2">
        <f>F2781*(1-F$1+IF(AND(WEEKDAY($A2782)&lt;&gt;1,WEEKDAY($A2782)&lt;&gt;7),-VLOOKUP($A2782,ETF_OP_Fee!$I$5:$J$14,2,1),0))^($A2782-$A2781)*(1+1*(B2782/B2781-1))</f>
        <v>25.114410351437545</v>
      </c>
      <c r="G2782" s="9" t="str">
        <f>IFERROR(VLOOKUP(A2782,'BITO-IV'!$A$1:$J$10000,4,0),"")</f>
        <v/>
      </c>
      <c r="J2782">
        <f t="shared" si="74"/>
        <v>355.21654343138124</v>
      </c>
      <c r="K2782">
        <f t="shared" si="73"/>
        <v>354.27475492269753</v>
      </c>
      <c r="M2782">
        <f t="shared" si="75"/>
        <v>803.54184837611876</v>
      </c>
      <c r="N2782">
        <f>VLOOKUP(A2782,Tbills!$B$4:$C$10000,2,1)</f>
        <v>9.0000000000008101E-2</v>
      </c>
    </row>
    <row r="2783" spans="1:14">
      <c r="A2783" s="1">
        <v>44208</v>
      </c>
      <c r="B2783">
        <f>IFERROR(VLOOKUP($A2783,'BTC-Web'!$A$2:$H$10000,2,0),"")</f>
        <v>35516.359375</v>
      </c>
      <c r="C2783">
        <f>VLOOKUP(A2783,H_SPBTFDUE!$B$2:$C$5828,2,0)</f>
        <v>206.25</v>
      </c>
      <c r="D2783" s="2">
        <f>D2782*(1-D$1+IF(AND(WEEKDAY($A2783)&lt;&gt;1,WEEKDAY($A2783)&lt;&gt;7),-VLOOKUP($A2783,ETF_OP_Fee!$G$5:$H$14,2,1),0))^($A2783-$A2782)*(1+2*(C2783/C2782-1))+IFERROR(VLOOKUP(A2783,BITXeom!$C$9:$D$100,2,0),0)</f>
        <v>85.607788795668455</v>
      </c>
      <c r="F2783" s="2">
        <f>F2782*(1-F$1+IF(AND(WEEKDAY($A2783)&lt;&gt;1,WEEKDAY($A2783)&lt;&gt;7),-VLOOKUP($A2783,ETF_OP_Fee!$I$5:$J$14,2,1),0))^($A2783-$A2782)*(1+1*(B2783/B2782-1))</f>
        <v>23.260231857666746</v>
      </c>
      <c r="G2783" s="9" t="str">
        <f>IFERROR(VLOOKUP(A2783,'BITO-IV'!$A$1:$J$10000,4,0),"")</f>
        <v/>
      </c>
      <c r="J2783">
        <f t="shared" si="74"/>
        <v>328.99972960277165</v>
      </c>
      <c r="K2783">
        <f t="shared" si="73"/>
        <v>328.11890964218168</v>
      </c>
      <c r="M2783">
        <f t="shared" si="75"/>
        <v>837.010826398635</v>
      </c>
      <c r="N2783">
        <f>VLOOKUP(A2783,Tbills!$B$4:$C$10000,2,1)</f>
        <v>9.0000000000008101E-2</v>
      </c>
    </row>
    <row r="2784" spans="1:14">
      <c r="A2784" s="1">
        <v>44209</v>
      </c>
      <c r="B2784">
        <f>IFERROR(VLOOKUP($A2784,'BTC-Web'!$A$2:$H$10000,2,0),"")</f>
        <v>33915.121094000002</v>
      </c>
      <c r="C2784">
        <f>VLOOKUP(A2784,H_SPBTFDUE!$B$2:$C$5828,2,0)</f>
        <v>217.41</v>
      </c>
      <c r="D2784" s="2">
        <f>D2783*(1-D$1+IF(AND(WEEKDAY($A2784)&lt;&gt;1,WEEKDAY($A2784)&lt;&gt;7),-VLOOKUP($A2784,ETF_OP_Fee!$G$5:$H$14,2,1),0))^($A2784-$A2783)*(1+2*(C2784/C2783-1))+IFERROR(VLOOKUP(A2784,BITXeom!$C$9:$D$100,2,0),0)</f>
        <v>94.860801372719891</v>
      </c>
      <c r="F2784" s="2">
        <f>F2783*(1-F$1+IF(AND(WEEKDAY($A2784)&lt;&gt;1,WEEKDAY($A2784)&lt;&gt;7),-VLOOKUP($A2784,ETF_OP_Fee!$I$5:$J$14,2,1),0))^($A2784-$A2783)*(1+1*(B2784/B2783-1))</f>
        <v>22.210977185812027</v>
      </c>
      <c r="G2784" s="9" t="str">
        <f>IFERROR(VLOOKUP(A2784,'BITO-IV'!$A$1:$J$10000,4,0),"")</f>
        <v/>
      </c>
      <c r="J2784">
        <f t="shared" si="74"/>
        <v>314.16693224546628</v>
      </c>
      <c r="K2784">
        <f t="shared" si="73"/>
        <v>313.31766858092982</v>
      </c>
      <c r="M2784">
        <f t="shared" si="75"/>
        <v>927.48006772293206</v>
      </c>
      <c r="N2784">
        <f>VLOOKUP(A2784,Tbills!$B$4:$C$10000,2,1)</f>
        <v>9.0000000000008101E-2</v>
      </c>
    </row>
    <row r="2785" spans="1:14">
      <c r="A2785" s="1">
        <v>44210</v>
      </c>
      <c r="B2785">
        <f>IFERROR(VLOOKUP($A2785,'BTC-Web'!$A$2:$H$10000,2,0),"")</f>
        <v>37325.109375</v>
      </c>
      <c r="C2785">
        <f>VLOOKUP(A2785,H_SPBTFDUE!$B$2:$C$5828,2,0)</f>
        <v>236.73</v>
      </c>
      <c r="D2785" s="2">
        <f>D2784*(1-D$1+IF(AND(WEEKDAY($A2785)&lt;&gt;1,WEEKDAY($A2785)&lt;&gt;7),-VLOOKUP($A2785,ETF_OP_Fee!$G$5:$H$14,2,1),0))^($A2785-$A2784)*(1+2*(C2785/C2784-1))+IFERROR(VLOOKUP(A2785,BITXeom!$C$9:$D$100,2,0),0)</f>
        <v>111.70697512604075</v>
      </c>
      <c r="F2785" s="2">
        <f>F2784*(1-F$1+IF(AND(WEEKDAY($A2785)&lt;&gt;1,WEEKDAY($A2785)&lt;&gt;7),-VLOOKUP($A2785,ETF_OP_Fee!$I$5:$J$14,2,1),0))^($A2785-$A2784)*(1+1*(B2785/B2784-1))</f>
        <v>24.443538711518254</v>
      </c>
      <c r="G2785" s="9" t="str">
        <f>IFERROR(VLOOKUP(A2785,'BITO-IV'!$A$1:$J$10000,4,0),"")</f>
        <v/>
      </c>
      <c r="J2785">
        <f t="shared" si="74"/>
        <v>345.75477633027742</v>
      </c>
      <c r="K2785">
        <f t="shared" si="73"/>
        <v>344.81114886979293</v>
      </c>
      <c r="M2785">
        <f t="shared" si="75"/>
        <v>1092.1897280621035</v>
      </c>
      <c r="N2785">
        <f>VLOOKUP(A2785,Tbills!$B$4:$C$10000,2,1)</f>
        <v>9.0000000000008101E-2</v>
      </c>
    </row>
    <row r="2786" spans="1:14">
      <c r="A2786" s="1">
        <v>44211</v>
      </c>
      <c r="B2786">
        <f>IFERROR(VLOOKUP($A2786,'BTC-Web'!$A$2:$H$10000,2,0),"")</f>
        <v>39156.707030999998</v>
      </c>
      <c r="C2786">
        <f>VLOOKUP(A2786,H_SPBTFDUE!$B$2:$C$5828,2,0)</f>
        <v>213.12</v>
      </c>
      <c r="D2786" s="2">
        <f>D2785*(1-D$1+IF(AND(WEEKDAY($A2786)&lt;&gt;1,WEEKDAY($A2786)&lt;&gt;7),-VLOOKUP($A2786,ETF_OP_Fee!$G$5:$H$14,2,1),0))^($A2786-$A2785)*(1+2*(C2786/C2785-1))+IFERROR(VLOOKUP(A2786,BITXeom!$C$9:$D$100,2,0),0)</f>
        <v>89.414378849893637</v>
      </c>
      <c r="F2786" s="2">
        <f>F2785*(1-F$1+IF(AND(WEEKDAY($A2786)&lt;&gt;1,WEEKDAY($A2786)&lt;&gt;7),-VLOOKUP($A2786,ETF_OP_Fee!$I$5:$J$14,2,1),0))^($A2786-$A2785)*(1+1*(B2786/B2785-1))</f>
        <v>25.642351451637019</v>
      </c>
      <c r="G2786" s="9" t="str">
        <f>IFERROR(VLOOKUP(A2786,'BITO-IV'!$A$1:$J$10000,4,0),"")</f>
        <v/>
      </c>
      <c r="J2786">
        <f t="shared" si="74"/>
        <v>362.72146841722696</v>
      </c>
      <c r="K2786">
        <f t="shared" si="73"/>
        <v>361.72212084805687</v>
      </c>
      <c r="M2786">
        <f t="shared" si="75"/>
        <v>874.22890120083173</v>
      </c>
      <c r="N2786">
        <f>VLOOKUP(A2786,Tbills!$B$4:$C$10000,2,1)</f>
        <v>9.0000000000008101E-2</v>
      </c>
    </row>
    <row r="2787" spans="1:14">
      <c r="A2787" s="1">
        <v>44215</v>
      </c>
      <c r="B2787">
        <f>IFERROR(VLOOKUP($A2787,'BTC-Web'!$A$2:$H$10000,2,0),"")</f>
        <v>36642.234375</v>
      </c>
      <c r="C2787">
        <f>VLOOKUP(A2787,H_SPBTFDUE!$B$2:$C$5828,2,0)</f>
        <v>218.83</v>
      </c>
      <c r="D2787" s="2">
        <f>D2786*(1-D$1+IF(AND(WEEKDAY($A2787)&lt;&gt;1,WEEKDAY($A2787)&lt;&gt;7),-VLOOKUP($A2787,ETF_OP_Fee!$G$5:$H$14,2,1),0))^($A2787-$A2786)*(1+2*(C2787/C2786-1))+IFERROR(VLOOKUP(A2787,BITXeom!$C$9:$D$100,2,0),0)</f>
        <v>94.160732613073819</v>
      </c>
      <c r="F2787" s="2">
        <f>F2786*(1-F$1+IF(AND(WEEKDAY($A2787)&lt;&gt;1,WEEKDAY($A2787)&lt;&gt;7),-VLOOKUP($A2787,ETF_OP_Fee!$I$5:$J$14,2,1),0))^($A2787-$A2786)*(1+1*(B2787/B2786-1))</f>
        <v>23.99321358268671</v>
      </c>
      <c r="G2787" s="9" t="str">
        <f>IFERROR(VLOOKUP(A2787,'BITO-IV'!$A$1:$J$10000,4,0),"")</f>
        <v/>
      </c>
      <c r="J2787">
        <f t="shared" si="74"/>
        <v>339.42908038885628</v>
      </c>
      <c r="K2787">
        <f t="shared" si="73"/>
        <v>338.45866746888299</v>
      </c>
      <c r="M2787">
        <f t="shared" si="75"/>
        <v>920.63530348721724</v>
      </c>
      <c r="N2787">
        <f>VLOOKUP(A2787,Tbills!$B$4:$C$10000,2,1)</f>
        <v>9.0000000000008101E-2</v>
      </c>
    </row>
    <row r="2788" spans="1:14">
      <c r="A2788" s="1">
        <v>44216</v>
      </c>
      <c r="B2788">
        <f>IFERROR(VLOOKUP($A2788,'BTC-Web'!$A$2:$H$10000,2,0),"")</f>
        <v>36050.113280999998</v>
      </c>
      <c r="C2788">
        <f>VLOOKUP(A2788,H_SPBTFDUE!$B$2:$C$5828,2,0)</f>
        <v>209.46</v>
      </c>
      <c r="D2788" s="2">
        <f>D2787*(1-D$1+IF(AND(WEEKDAY($A2788)&lt;&gt;1,WEEKDAY($A2788)&lt;&gt;7),-VLOOKUP($A2788,ETF_OP_Fee!$G$5:$H$14,2,1),0))^($A2788-$A2787)*(1+2*(C2788/C2787-1))+IFERROR(VLOOKUP(A2788,BITXeom!$C$9:$D$100,2,0),0)</f>
        <v>86.086805280232255</v>
      </c>
      <c r="F2788" s="2">
        <f>F2787*(1-F$1+IF(AND(WEEKDAY($A2788)&lt;&gt;1,WEEKDAY($A2788)&lt;&gt;7),-VLOOKUP($A2788,ETF_OP_Fee!$I$5:$J$14,2,1),0))^($A2788-$A2787)*(1+1*(B2788/B2787-1))</f>
        <v>23.604880263905688</v>
      </c>
      <c r="G2788" s="9" t="str">
        <f>IFERROR(VLOOKUP(A2788,'BITO-IV'!$A$1:$J$10000,4,0),"")</f>
        <v/>
      </c>
      <c r="J2788">
        <f t="shared" si="74"/>
        <v>333.94406775675571</v>
      </c>
      <c r="K2788">
        <f t="shared" si="73"/>
        <v>332.98066940266159</v>
      </c>
      <c r="M2788">
        <f t="shared" si="75"/>
        <v>841.69430192397886</v>
      </c>
      <c r="N2788">
        <f>VLOOKUP(A2788,Tbills!$B$4:$C$10000,2,1)</f>
        <v>9.0000000000008101E-2</v>
      </c>
    </row>
    <row r="2789" spans="1:14">
      <c r="A2789" s="1">
        <v>44217</v>
      </c>
      <c r="B2789">
        <f>IFERROR(VLOOKUP($A2789,'BTC-Web'!$A$2:$H$10000,2,0),"")</f>
        <v>35549.398437999997</v>
      </c>
      <c r="C2789">
        <f>VLOOKUP(A2789,H_SPBTFDUE!$B$2:$C$5828,2,0)</f>
        <v>190.71</v>
      </c>
      <c r="D2789" s="2">
        <f>D2788*(1-D$1+IF(AND(WEEKDAY($A2789)&lt;&gt;1,WEEKDAY($A2789)&lt;&gt;7),-VLOOKUP($A2789,ETF_OP_Fee!$G$5:$H$14,2,1),0))^($A2789-$A2788)*(1+2*(C2789/C2788-1))+IFERROR(VLOOKUP(A2789,BITXeom!$C$9:$D$100,2,0),0)</f>
        <v>70.666107060030754</v>
      </c>
      <c r="F2789" s="2">
        <f>F2788*(1-F$1+IF(AND(WEEKDAY($A2789)&lt;&gt;1,WEEKDAY($A2789)&lt;&gt;7),-VLOOKUP($A2789,ETF_OP_Fee!$I$5:$J$14,2,1),0))^($A2789-$A2788)*(1+1*(B2789/B2788-1))</f>
        <v>23.276416538013123</v>
      </c>
      <c r="G2789" s="9" t="str">
        <f>IFERROR(VLOOKUP(A2789,'BITO-IV'!$A$1:$J$10000,4,0),"")</f>
        <v/>
      </c>
      <c r="J2789">
        <f t="shared" si="74"/>
        <v>329.30578132047611</v>
      </c>
      <c r="K2789">
        <f t="shared" si="73"/>
        <v>328.34721775624763</v>
      </c>
      <c r="M2789">
        <f t="shared" si="75"/>
        <v>690.9219067656087</v>
      </c>
      <c r="N2789">
        <f>VLOOKUP(A2789,Tbills!$B$4:$C$10000,2,1)</f>
        <v>8.4999560439544194E-2</v>
      </c>
    </row>
    <row r="2790" spans="1:14">
      <c r="A2790" s="1">
        <v>44218</v>
      </c>
      <c r="B2790">
        <f>IFERROR(VLOOKUP($A2790,'BTC-Web'!$A$2:$H$10000,2,0),"")</f>
        <v>30817.625</v>
      </c>
      <c r="C2790">
        <f>VLOOKUP(A2790,H_SPBTFDUE!$B$2:$C$5828,2,0)</f>
        <v>200.51</v>
      </c>
      <c r="D2790" s="2">
        <f>D2789*(1-D$1+IF(AND(WEEKDAY($A2790)&lt;&gt;1,WEEKDAY($A2790)&lt;&gt;7),-VLOOKUP($A2790,ETF_OP_Fee!$G$5:$H$14,2,1),0))^($A2790-$A2789)*(1+2*(C2790/C2789-1))+IFERROR(VLOOKUP(A2790,BITXeom!$C$9:$D$100,2,0),0)</f>
        <v>77.919447204063729</v>
      </c>
      <c r="F2790" s="2">
        <f>F2789*(1-F$1+IF(AND(WEEKDAY($A2790)&lt;&gt;1,WEEKDAY($A2790)&lt;&gt;7),-VLOOKUP($A2790,ETF_OP_Fee!$I$5:$J$14,2,1),0))^($A2790-$A2789)*(1+1*(B2790/B2789-1))</f>
        <v>20.177703073930036</v>
      </c>
      <c r="G2790" s="9" t="str">
        <f>IFERROR(VLOOKUP(A2790,'BITO-IV'!$A$1:$J$10000,4,0),"")</f>
        <v/>
      </c>
      <c r="J2790">
        <f t="shared" si="74"/>
        <v>285.47380616765747</v>
      </c>
      <c r="K2790">
        <f t="shared" si="73"/>
        <v>284.63542290613037</v>
      </c>
      <c r="M2790">
        <f t="shared" si="75"/>
        <v>761.83980236268098</v>
      </c>
      <c r="N2790">
        <f>VLOOKUP(A2790,Tbills!$B$4:$C$10000,2,1)</f>
        <v>8.4999560439544194E-2</v>
      </c>
    </row>
    <row r="2791" spans="1:14">
      <c r="A2791" s="1">
        <v>44221</v>
      </c>
      <c r="B2791">
        <f>IFERROR(VLOOKUP($A2791,'BTC-Web'!$A$2:$H$10000,2,0),"")</f>
        <v>32285.798827999999</v>
      </c>
      <c r="C2791">
        <f>VLOOKUP(A2791,H_SPBTFDUE!$B$2:$C$5828,2,0)</f>
        <v>199.79</v>
      </c>
      <c r="D2791" s="2">
        <f>D2790*(1-D$1+IF(AND(WEEKDAY($A2791)&lt;&gt;1,WEEKDAY($A2791)&lt;&gt;7),-VLOOKUP($A2791,ETF_OP_Fee!$G$5:$H$14,2,1),0))^($A2791-$A2790)*(1+2*(C2791/C2790-1))+IFERROR(VLOOKUP(A2791,BITXeom!$C$9:$D$100,2,0),0)</f>
        <v>77.332198645515291</v>
      </c>
      <c r="F2791" s="2">
        <f>F2790*(1-F$1+IF(AND(WEEKDAY($A2791)&lt;&gt;1,WEEKDAY($A2791)&lt;&gt;7),-VLOOKUP($A2791,ETF_OP_Fee!$I$5:$J$14,2,1),0))^($A2791-$A2790)*(1+1*(B2791/B2790-1))</f>
        <v>21.137332830851953</v>
      </c>
      <c r="G2791" s="9" t="str">
        <f>IFERROR(VLOOKUP(A2791,'BITO-IV'!$A$1:$J$10000,4,0),"")</f>
        <v/>
      </c>
      <c r="J2791">
        <f t="shared" si="74"/>
        <v>299.07398368928347</v>
      </c>
      <c r="K2791">
        <f t="shared" si="73"/>
        <v>298.1723760813253</v>
      </c>
      <c r="M2791">
        <f t="shared" si="75"/>
        <v>756.09811217062099</v>
      </c>
      <c r="N2791">
        <f>VLOOKUP(A2791,Tbills!$B$4:$C$10000,2,1)</f>
        <v>8.4999560439544194E-2</v>
      </c>
    </row>
    <row r="2792" spans="1:14">
      <c r="A2792" s="1">
        <v>44222</v>
      </c>
      <c r="B2792">
        <f>IFERROR(VLOOKUP($A2792,'BTC-Web'!$A$2:$H$10000,2,0),"")</f>
        <v>32358.613281000002</v>
      </c>
      <c r="C2792">
        <f>VLOOKUP(A2792,H_SPBTFDUE!$B$2:$C$5828,2,0)</f>
        <v>190.79</v>
      </c>
      <c r="D2792" s="2">
        <f>D2791*(1-D$1+IF(AND(WEEKDAY($A2792)&lt;&gt;1,WEEKDAY($A2792)&lt;&gt;7),-VLOOKUP($A2792,ETF_OP_Fee!$G$5:$H$14,2,1),0))^($A2792-$A2791)*(1+2*(C2792/C2791-1))+IFERROR(VLOOKUP(A2792,BITXeom!$C$9:$D$100,2,0),0)</f>
        <v>70.356599229305289</v>
      </c>
      <c r="F2792" s="2">
        <f>F2791*(1-F$1+IF(AND(WEEKDAY($A2792)&lt;&gt;1,WEEKDAY($A2792)&lt;&gt;7),-VLOOKUP($A2792,ETF_OP_Fee!$I$5:$J$14,2,1),0))^($A2792-$A2791)*(1+1*(B2792/B2791-1))</f>
        <v>21.184452657521771</v>
      </c>
      <c r="G2792" s="9" t="str">
        <f>IFERROR(VLOOKUP(A2792,'BITO-IV'!$A$1:$J$10000,4,0),"")</f>
        <v/>
      </c>
      <c r="J2792">
        <f t="shared" si="74"/>
        <v>299.74848793943016</v>
      </c>
      <c r="K2792">
        <f t="shared" ref="K2792:K2855" si="76">IF($A2792&gt;=$J$2,F2792*K$4,"")</f>
        <v>298.83706877415989</v>
      </c>
      <c r="M2792">
        <f t="shared" si="75"/>
        <v>687.89576383145686</v>
      </c>
      <c r="N2792">
        <f>VLOOKUP(A2792,Tbills!$B$4:$C$10000,2,1)</f>
        <v>8.4999560439544194E-2</v>
      </c>
    </row>
    <row r="2793" spans="1:14">
      <c r="A2793" s="1">
        <v>44223</v>
      </c>
      <c r="B2793">
        <f>IFERROR(VLOOKUP($A2793,'BTC-Web'!$A$2:$H$10000,2,0),"")</f>
        <v>32564.029297000001</v>
      </c>
      <c r="C2793">
        <f>VLOOKUP(A2793,H_SPBTFDUE!$B$2:$C$5828,2,0)</f>
        <v>186.91</v>
      </c>
      <c r="D2793" s="2">
        <f>D2792*(1-D$1+IF(AND(WEEKDAY($A2793)&lt;&gt;1,WEEKDAY($A2793)&lt;&gt;7),-VLOOKUP($A2793,ETF_OP_Fee!$G$5:$H$14,2,1),0))^($A2793-$A2792)*(1+2*(C2793/C2792-1))+IFERROR(VLOOKUP(A2793,BITXeom!$C$9:$D$100,2,0),0)</f>
        <v>67.486941961713356</v>
      </c>
      <c r="F2793" s="2">
        <f>F2792*(1-F$1+IF(AND(WEEKDAY($A2793)&lt;&gt;1,WEEKDAY($A2793)&lt;&gt;7),-VLOOKUP($A2793,ETF_OP_Fee!$I$5:$J$14,2,1),0))^($A2793-$A2792)*(1+1*(B2793/B2792-1))</f>
        <v>21.318379003463196</v>
      </c>
      <c r="G2793" s="9" t="str">
        <f>IFERROR(VLOOKUP(A2793,'BITO-IV'!$A$1:$J$10000,4,0),"")</f>
        <v/>
      </c>
      <c r="J2793">
        <f t="shared" ref="J2793:J2856" si="77">IF($A2793&gt;=$J$2,B2793*J$4,"")</f>
        <v>301.65132412279331</v>
      </c>
      <c r="K2793">
        <f t="shared" si="76"/>
        <v>300.72629184259534</v>
      </c>
      <c r="M2793">
        <f t="shared" ref="M2793:M2856" si="78">IF($A2793&gt;=$J$2,D2793*M$4,"")</f>
        <v>659.83833780961447</v>
      </c>
      <c r="N2793">
        <f>VLOOKUP(A2793,Tbills!$B$4:$C$10000,2,1)</f>
        <v>8.4999560439544194E-2</v>
      </c>
    </row>
    <row r="2794" spans="1:14">
      <c r="A2794" s="1">
        <v>44224</v>
      </c>
      <c r="B2794">
        <f>IFERROR(VLOOKUP($A2794,'BTC-Web'!$A$2:$H$10000,2,0),"")</f>
        <v>30441.041015999999</v>
      </c>
      <c r="C2794">
        <f>VLOOKUP(A2794,H_SPBTFDUE!$B$2:$C$5828,2,0)</f>
        <v>193.73</v>
      </c>
      <c r="D2794" s="2">
        <f>D2793*(1-D$1+IF(AND(WEEKDAY($A2794)&lt;&gt;1,WEEKDAY($A2794)&lt;&gt;7),-VLOOKUP($A2794,ETF_OP_Fee!$G$5:$H$14,2,1),0))^($A2794-$A2793)*(1+2*(C2794/C2793-1))+IFERROR(VLOOKUP(A2794,BITXeom!$C$9:$D$100,2,0),0)</f>
        <v>72.403259290182675</v>
      </c>
      <c r="F2794" s="2">
        <f>F2793*(1-F$1+IF(AND(WEEKDAY($A2794)&lt;&gt;1,WEEKDAY($A2794)&lt;&gt;7),-VLOOKUP($A2794,ETF_OP_Fee!$I$5:$J$14,2,1),0))^($A2794-$A2793)*(1+1*(B2794/B2793-1))</f>
        <v>19.92802405212176</v>
      </c>
      <c r="G2794" s="9" t="str">
        <f>IFERROR(VLOOKUP(A2794,'BITO-IV'!$A$1:$J$10000,4,0),"")</f>
        <v/>
      </c>
      <c r="J2794">
        <f t="shared" si="77"/>
        <v>281.98538474471331</v>
      </c>
      <c r="K2794">
        <f t="shared" si="76"/>
        <v>281.11334243429474</v>
      </c>
      <c r="M2794">
        <f t="shared" si="78"/>
        <v>707.90652048119216</v>
      </c>
      <c r="N2794">
        <f>VLOOKUP(A2794,Tbills!$B$4:$C$10000,2,1)</f>
        <v>7.9999120879136548E-2</v>
      </c>
    </row>
    <row r="2795" spans="1:14">
      <c r="A2795" s="1">
        <v>44225</v>
      </c>
      <c r="B2795">
        <f>IFERROR(VLOOKUP($A2795,'BTC-Web'!$A$2:$H$10000,2,0),"")</f>
        <v>34318.671875</v>
      </c>
      <c r="C2795">
        <f>VLOOKUP(A2795,H_SPBTFDUE!$B$2:$C$5828,2,0)</f>
        <v>205.93</v>
      </c>
      <c r="D2795" s="2">
        <f>D2794*(1-D$1+IF(AND(WEEKDAY($A2795)&lt;&gt;1,WEEKDAY($A2795)&lt;&gt;7),-VLOOKUP($A2795,ETF_OP_Fee!$G$5:$H$14,2,1),0))^($A2795-$A2794)*(1+2*(C2795/C2794-1))+IFERROR(VLOOKUP(A2795,BITXeom!$C$9:$D$100,2,0),0)</f>
        <v>81.512624431048664</v>
      </c>
      <c r="F2795" s="2">
        <f>F2794*(1-F$1+IF(AND(WEEKDAY($A2795)&lt;&gt;1,WEEKDAY($A2795)&lt;&gt;7),-VLOOKUP($A2795,ETF_OP_Fee!$I$5:$J$14,2,1),0))^($A2795-$A2794)*(1+1*(B2795/B2794-1))</f>
        <v>22.465904434052053</v>
      </c>
      <c r="G2795" s="9" t="str">
        <f>IFERROR(VLOOKUP(A2795,'BITO-IV'!$A$1:$J$10000,4,0),"")</f>
        <v/>
      </c>
      <c r="J2795">
        <f t="shared" si="77"/>
        <v>317.90515598704275</v>
      </c>
      <c r="K2795">
        <f t="shared" si="76"/>
        <v>316.91378280895844</v>
      </c>
      <c r="M2795">
        <f t="shared" si="78"/>
        <v>796.97128143094528</v>
      </c>
      <c r="N2795">
        <f>VLOOKUP(A2795,Tbills!$B$4:$C$10000,2,1)</f>
        <v>7.9999120879136548E-2</v>
      </c>
    </row>
    <row r="2796" spans="1:14">
      <c r="A2796" s="1">
        <v>44228</v>
      </c>
      <c r="B2796">
        <f>IFERROR(VLOOKUP($A2796,'BTC-Web'!$A$2:$H$10000,2,0),"")</f>
        <v>33114.578125</v>
      </c>
      <c r="C2796">
        <f>VLOOKUP(A2796,H_SPBTFDUE!$B$2:$C$5828,2,0)</f>
        <v>200.85</v>
      </c>
      <c r="D2796" s="2">
        <f>D2795*(1-D$1+IF(AND(WEEKDAY($A2796)&lt;&gt;1,WEEKDAY($A2796)&lt;&gt;7),-VLOOKUP($A2796,ETF_OP_Fee!$G$5:$H$14,2,1),0))^($A2796-$A2795)*(1+2*(C2796/C2795-1))+IFERROR(VLOOKUP(A2796,BITXeom!$C$9:$D$100,2,0),0)</f>
        <v>77.463321182373676</v>
      </c>
      <c r="F2796" s="2">
        <f>F2795*(1-F$1+IF(AND(WEEKDAY($A2796)&lt;&gt;1,WEEKDAY($A2796)&lt;&gt;7),-VLOOKUP($A2796,ETF_OP_Fee!$I$5:$J$14,2,1),0))^($A2796-$A2795)*(1+1*(B2796/B2795-1))</f>
        <v>21.675980428007197</v>
      </c>
      <c r="G2796" s="9" t="str">
        <f>IFERROR(VLOOKUP(A2796,'BITO-IV'!$A$1:$J$10000,4,0),"")</f>
        <v/>
      </c>
      <c r="J2796">
        <f t="shared" si="77"/>
        <v>306.75123916849532</v>
      </c>
      <c r="K2796">
        <f t="shared" si="76"/>
        <v>305.77077249205172</v>
      </c>
      <c r="M2796">
        <f t="shared" si="78"/>
        <v>757.38013316986996</v>
      </c>
      <c r="N2796">
        <f>VLOOKUP(A2796,Tbills!$B$4:$C$10000,2,1)</f>
        <v>7.9999120879136548E-2</v>
      </c>
    </row>
    <row r="2797" spans="1:14">
      <c r="A2797" s="1">
        <v>44229</v>
      </c>
      <c r="B2797">
        <f>IFERROR(VLOOKUP($A2797,'BTC-Web'!$A$2:$H$10000,2,0),"")</f>
        <v>33533.199219000002</v>
      </c>
      <c r="C2797">
        <f>VLOOKUP(A2797,H_SPBTFDUE!$B$2:$C$5828,2,0)</f>
        <v>213.75</v>
      </c>
      <c r="D2797" s="2">
        <f>D2796*(1-D$1+IF(AND(WEEKDAY($A2797)&lt;&gt;1,WEEKDAY($A2797)&lt;&gt;7),-VLOOKUP($A2797,ETF_OP_Fee!$G$5:$H$14,2,1),0))^($A2797-$A2796)*(1+2*(C2797/C2796-1))+IFERROR(VLOOKUP(A2797,BITXeom!$C$9:$D$100,2,0),0)</f>
        <v>87.40338227053617</v>
      </c>
      <c r="F2797" s="2">
        <f>F2796*(1-F$1+IF(AND(WEEKDAY($A2797)&lt;&gt;1,WEEKDAY($A2797)&lt;&gt;7),-VLOOKUP($A2797,ETF_OP_Fee!$I$5:$J$14,2,1),0))^($A2797-$A2796)*(1+1*(B2797/B2796-1))</f>
        <v>21.949428098177911</v>
      </c>
      <c r="G2797" s="9" t="str">
        <f>IFERROR(VLOOKUP(A2797,'BITO-IV'!$A$1:$J$10000,4,0),"")</f>
        <v/>
      </c>
      <c r="J2797">
        <f t="shared" si="77"/>
        <v>310.62906418084617</v>
      </c>
      <c r="K2797">
        <f t="shared" si="76"/>
        <v>309.62814381705147</v>
      </c>
      <c r="M2797">
        <f t="shared" si="78"/>
        <v>854.56683618954628</v>
      </c>
      <c r="N2797">
        <f>VLOOKUP(A2797,Tbills!$B$4:$C$10000,2,1)</f>
        <v>7.9999120879136548E-2</v>
      </c>
    </row>
    <row r="2798" spans="1:14">
      <c r="A2798" s="1">
        <v>44230</v>
      </c>
      <c r="B2798">
        <f>IFERROR(VLOOKUP($A2798,'BTC-Web'!$A$2:$H$10000,2,0),"")</f>
        <v>35510.820312999997</v>
      </c>
      <c r="C2798">
        <f>VLOOKUP(A2798,H_SPBTFDUE!$B$2:$C$5828,2,0)</f>
        <v>220.98</v>
      </c>
      <c r="D2798" s="2">
        <f>D2797*(1-D$1+IF(AND(WEEKDAY($A2798)&lt;&gt;1,WEEKDAY($A2798)&lt;&gt;7),-VLOOKUP($A2798,ETF_OP_Fee!$G$5:$H$14,2,1),0))^($A2798-$A2797)*(1+2*(C2798/C2797-1))+IFERROR(VLOOKUP(A2798,BITXeom!$C$9:$D$100,2,0),0)</f>
        <v>93.305023172375869</v>
      </c>
      <c r="F2798" s="2">
        <f>F2797*(1-F$1+IF(AND(WEEKDAY($A2798)&lt;&gt;1,WEEKDAY($A2798)&lt;&gt;7),-VLOOKUP($A2798,ETF_OP_Fee!$I$5:$J$14,2,1),0))^($A2798-$A2797)*(1+1*(B2798/B2797-1))</f>
        <v>23.243291080744225</v>
      </c>
      <c r="G2798" s="9" t="str">
        <f>IFERROR(VLOOKUP(A2798,'BITO-IV'!$A$1:$J$10000,4,0),"")</f>
        <v/>
      </c>
      <c r="J2798">
        <f t="shared" si="77"/>
        <v>328.94841944789306</v>
      </c>
      <c r="K2798">
        <f t="shared" si="76"/>
        <v>327.87993570218305</v>
      </c>
      <c r="M2798">
        <f t="shared" si="78"/>
        <v>912.26879763311501</v>
      </c>
      <c r="N2798">
        <f>VLOOKUP(A2798,Tbills!$B$4:$C$10000,2,1)</f>
        <v>7.9999120879136548E-2</v>
      </c>
    </row>
    <row r="2799" spans="1:14">
      <c r="A2799" s="1">
        <v>44231</v>
      </c>
      <c r="B2799">
        <f>IFERROR(VLOOKUP($A2799,'BTC-Web'!$A$2:$H$10000,2,0),"")</f>
        <v>37475.105469000002</v>
      </c>
      <c r="C2799">
        <f>VLOOKUP(A2799,H_SPBTFDUE!$B$2:$C$5828,2,0)</f>
        <v>224.07</v>
      </c>
      <c r="D2799" s="2">
        <f>D2798*(1-D$1+IF(AND(WEEKDAY($A2799)&lt;&gt;1,WEEKDAY($A2799)&lt;&gt;7),-VLOOKUP($A2799,ETF_OP_Fee!$G$5:$H$14,2,1),0))^($A2799-$A2798)*(1+2*(C2799/C2798-1))+IFERROR(VLOOKUP(A2799,BITXeom!$C$9:$D$100,2,0),0)</f>
        <v>95.902991511612584</v>
      </c>
      <c r="F2799" s="2">
        <f>F2798*(1-F$1+IF(AND(WEEKDAY($A2799)&lt;&gt;1,WEEKDAY($A2799)&lt;&gt;7),-VLOOKUP($A2799,ETF_OP_Fee!$I$5:$J$14,2,1),0))^($A2799-$A2798)*(1+1*(B2799/B2798-1))</f>
        <v>24.52835800444873</v>
      </c>
      <c r="G2799" s="9" t="str">
        <f>IFERROR(VLOOKUP(A2799,'BITO-IV'!$A$1:$J$10000,4,0),"")</f>
        <v/>
      </c>
      <c r="J2799">
        <f t="shared" si="77"/>
        <v>347.14423953078239</v>
      </c>
      <c r="K2799">
        <f t="shared" si="76"/>
        <v>346.00764656952651</v>
      </c>
      <c r="M2799">
        <f t="shared" si="78"/>
        <v>937.66984649996812</v>
      </c>
      <c r="N2799">
        <f>VLOOKUP(A2799,Tbills!$B$4:$C$10000,2,1)</f>
        <v>6.5001758241747157E-2</v>
      </c>
    </row>
    <row r="2800" spans="1:14">
      <c r="A2800" s="1">
        <v>44232</v>
      </c>
      <c r="B2800">
        <f>IFERROR(VLOOKUP($A2800,'BTC-Web'!$A$2:$H$10000,2,0),"")</f>
        <v>36931.546875</v>
      </c>
      <c r="C2800">
        <f>VLOOKUP(A2800,H_SPBTFDUE!$B$2:$C$5828,2,0)</f>
        <v>224.75</v>
      </c>
      <c r="D2800" s="2">
        <f>D2799*(1-D$1+IF(AND(WEEKDAY($A2800)&lt;&gt;1,WEEKDAY($A2800)&lt;&gt;7),-VLOOKUP($A2800,ETF_OP_Fee!$G$5:$H$14,2,1),0))^($A2800-$A2799)*(1+2*(C2800/C2799-1))+IFERROR(VLOOKUP(A2800,BITXeom!$C$9:$D$100,2,0),0)</f>
        <v>96.473578865876135</v>
      </c>
      <c r="F2800" s="2">
        <f>F2799*(1-F$1+IF(AND(WEEKDAY($A2800)&lt;&gt;1,WEEKDAY($A2800)&lt;&gt;7),-VLOOKUP($A2800,ETF_OP_Fee!$I$5:$J$14,2,1),0))^($A2800-$A2799)*(1+1*(B2800/B2799-1))</f>
        <v>24.171956679715283</v>
      </c>
      <c r="G2800" s="9" t="str">
        <f>IFERROR(VLOOKUP(A2800,'BITO-IV'!$A$1:$J$10000,4,0),"")</f>
        <v/>
      </c>
      <c r="J2800">
        <f t="shared" si="77"/>
        <v>342.10907732395037</v>
      </c>
      <c r="K2800">
        <f t="shared" si="76"/>
        <v>340.98009504802167</v>
      </c>
      <c r="M2800">
        <f t="shared" si="78"/>
        <v>943.24863552890406</v>
      </c>
      <c r="N2800">
        <f>VLOOKUP(A2800,Tbills!$B$4:$C$10000,2,1)</f>
        <v>6.5001758241747157E-2</v>
      </c>
    </row>
    <row r="2801" spans="1:14">
      <c r="A2801" s="1">
        <v>44235</v>
      </c>
      <c r="B2801">
        <f>IFERROR(VLOOKUP($A2801,'BTC-Web'!$A$2:$H$10000,2,0),"")</f>
        <v>38886.828125</v>
      </c>
      <c r="C2801">
        <f>VLOOKUP(A2801,H_SPBTFDUE!$B$2:$C$5828,2,0)</f>
        <v>264.66000000000003</v>
      </c>
      <c r="D2801" s="2">
        <f>D2800*(1-D$1+IF(AND(WEEKDAY($A2801)&lt;&gt;1,WEEKDAY($A2801)&lt;&gt;7),-VLOOKUP($A2801,ETF_OP_Fee!$G$5:$H$14,2,1),0))^($A2801-$A2800)*(1+2*(C2801/C2800-1))+IFERROR(VLOOKUP(A2801,BITXeom!$C$9:$D$100,2,0),0)</f>
        <v>130.68944940344767</v>
      </c>
      <c r="F2801" s="2">
        <f>F2800*(1-F$1+IF(AND(WEEKDAY($A2801)&lt;&gt;1,WEEKDAY($A2801)&lt;&gt;7),-VLOOKUP($A2801,ETF_OP_Fee!$I$5:$J$14,2,1),0))^($A2801-$A2800)*(1+1*(B2801/B2800-1))</f>
        <v>25.449714710464352</v>
      </c>
      <c r="G2801" s="9" t="str">
        <f>IFERROR(VLOOKUP(A2801,'BITO-IV'!$A$1:$J$10000,4,0),"")</f>
        <v/>
      </c>
      <c r="J2801">
        <f t="shared" si="77"/>
        <v>360.22149126129159</v>
      </c>
      <c r="K2801">
        <f t="shared" si="76"/>
        <v>359.00470350426696</v>
      </c>
      <c r="M2801">
        <f t="shared" si="78"/>
        <v>1277.7865844409839</v>
      </c>
      <c r="N2801">
        <f>VLOOKUP(A2801,Tbills!$B$4:$C$10000,2,1)</f>
        <v>6.5001758241747157E-2</v>
      </c>
    </row>
    <row r="2802" spans="1:14">
      <c r="A2802" s="1">
        <v>44236</v>
      </c>
      <c r="B2802">
        <f>IFERROR(VLOOKUP($A2802,'BTC-Web'!$A$2:$H$10000,2,0),"")</f>
        <v>46184.992187999997</v>
      </c>
      <c r="C2802">
        <f>VLOOKUP(A2802,H_SPBTFDUE!$B$2:$C$5828,2,0)</f>
        <v>282.54000000000002</v>
      </c>
      <c r="D2802" s="2">
        <f>D2801*(1-D$1+IF(AND(WEEKDAY($A2802)&lt;&gt;1,WEEKDAY($A2802)&lt;&gt;7),-VLOOKUP($A2802,ETF_OP_Fee!$G$5:$H$14,2,1),0))^($A2802-$A2801)*(1+2*(C2802/C2801-1))+IFERROR(VLOOKUP(A2802,BITXeom!$C$9:$D$100,2,0),0)</f>
        <v>148.33010372843432</v>
      </c>
      <c r="F2802" s="2">
        <f>F2801*(1-F$1+IF(AND(WEEKDAY($A2802)&lt;&gt;1,WEEKDAY($A2802)&lt;&gt;7),-VLOOKUP($A2802,ETF_OP_Fee!$I$5:$J$14,2,1),0))^($A2802-$A2801)*(1+1*(B2802/B2801-1))</f>
        <v>30.225254650292282</v>
      </c>
      <c r="G2802" s="9" t="str">
        <f>IFERROR(VLOOKUP(A2802,'BITO-IV'!$A$1:$J$10000,4,0),"")</f>
        <v/>
      </c>
      <c r="J2802">
        <f t="shared" si="77"/>
        <v>427.82678768178556</v>
      </c>
      <c r="K2802">
        <f t="shared" si="76"/>
        <v>426.37053921895068</v>
      </c>
      <c r="M2802">
        <f t="shared" si="78"/>
        <v>1450.2640991915673</v>
      </c>
      <c r="N2802">
        <f>VLOOKUP(A2802,Tbills!$B$4:$C$10000,2,1)</f>
        <v>6.5001758241747157E-2</v>
      </c>
    </row>
    <row r="2803" spans="1:14">
      <c r="A2803" s="1">
        <v>44237</v>
      </c>
      <c r="B2803">
        <f>IFERROR(VLOOKUP($A2803,'BTC-Web'!$A$2:$H$10000,2,0),"")</f>
        <v>46469.761719000002</v>
      </c>
      <c r="C2803">
        <f>VLOOKUP(A2803,H_SPBTFDUE!$B$2:$C$5828,2,0)</f>
        <v>265.88</v>
      </c>
      <c r="D2803" s="2">
        <f>D2802*(1-D$1+IF(AND(WEEKDAY($A2803)&lt;&gt;1,WEEKDAY($A2803)&lt;&gt;7),-VLOOKUP($A2803,ETF_OP_Fee!$G$5:$H$14,2,1),0))^($A2803-$A2802)*(1+2*(C2803/C2802-1))+IFERROR(VLOOKUP(A2803,BITXeom!$C$9:$D$100,2,0),0)</f>
        <v>130.82191128859935</v>
      </c>
      <c r="F2803" s="2">
        <f>F2802*(1-F$1+IF(AND(WEEKDAY($A2803)&lt;&gt;1,WEEKDAY($A2803)&lt;&gt;7),-VLOOKUP($A2803,ETF_OP_Fee!$I$5:$J$14,2,1),0))^($A2803-$A2802)*(1+1*(B2803/B2802-1))</f>
        <v>30.410827368486245</v>
      </c>
      <c r="G2803" s="9" t="str">
        <f>IFERROR(VLOOKUP(A2803,'BITO-IV'!$A$1:$J$10000,4,0),"")</f>
        <v/>
      </c>
      <c r="J2803">
        <f t="shared" si="77"/>
        <v>430.4647015993944</v>
      </c>
      <c r="K2803">
        <f t="shared" si="76"/>
        <v>428.98830839364052</v>
      </c>
      <c r="M2803">
        <f t="shared" si="78"/>
        <v>1279.0817006157722</v>
      </c>
      <c r="N2803">
        <f>VLOOKUP(A2803,Tbills!$B$4:$C$10000,2,1)</f>
        <v>6.5001758241747157E-2</v>
      </c>
    </row>
    <row r="2804" spans="1:14">
      <c r="A2804" s="1">
        <v>44238</v>
      </c>
      <c r="B2804">
        <f>IFERROR(VLOOKUP($A2804,'BTC-Web'!$A$2:$H$10000,2,0),"")</f>
        <v>44898.710937999997</v>
      </c>
      <c r="C2804">
        <f>VLOOKUP(A2804,H_SPBTFDUE!$B$2:$C$5828,2,0)</f>
        <v>281.26</v>
      </c>
      <c r="D2804" s="2">
        <f>D2803*(1-D$1+IF(AND(WEEKDAY($A2804)&lt;&gt;1,WEEKDAY($A2804)&lt;&gt;7),-VLOOKUP($A2804,ETF_OP_Fee!$G$5:$H$14,2,1),0))^($A2804-$A2803)*(1+2*(C2804/C2803-1))+IFERROR(VLOOKUP(A2804,BITXeom!$C$9:$D$100,2,0),0)</f>
        <v>145.93947201524151</v>
      </c>
      <c r="F2804" s="2">
        <f>F2803*(1-F$1+IF(AND(WEEKDAY($A2804)&lt;&gt;1,WEEKDAY($A2804)&lt;&gt;7),-VLOOKUP($A2804,ETF_OP_Fee!$I$5:$J$14,2,1),0))^($A2804-$A2803)*(1+1*(B2804/B2803-1))</f>
        <v>29.381932656990237</v>
      </c>
      <c r="G2804" s="9" t="str">
        <f>IFERROR(VLOOKUP(A2804,'BITO-IV'!$A$1:$J$10000,4,0),"")</f>
        <v/>
      </c>
      <c r="J2804">
        <f t="shared" si="77"/>
        <v>415.91154099293163</v>
      </c>
      <c r="K2804">
        <f t="shared" si="76"/>
        <v>414.47427375552917</v>
      </c>
      <c r="M2804">
        <f t="shared" si="78"/>
        <v>1426.8902373733358</v>
      </c>
      <c r="N2804">
        <f>VLOOKUP(A2804,Tbills!$B$4:$C$10000,2,1)</f>
        <v>3.4999120879132498E-2</v>
      </c>
    </row>
    <row r="2805" spans="1:14">
      <c r="A2805" s="1">
        <v>44239</v>
      </c>
      <c r="B2805">
        <f>IFERROR(VLOOKUP($A2805,'BTC-Web'!$A$2:$H$10000,2,0),"")</f>
        <v>47877.035155999998</v>
      </c>
      <c r="C2805">
        <f>VLOOKUP(A2805,H_SPBTFDUE!$B$2:$C$5828,2,0)</f>
        <v>284.25</v>
      </c>
      <c r="D2805" s="2">
        <f>D2804*(1-D$1+IF(AND(WEEKDAY($A2805)&lt;&gt;1,WEEKDAY($A2805)&lt;&gt;7),-VLOOKUP($A2805,ETF_OP_Fee!$G$5:$H$14,2,1),0))^($A2805-$A2804)*(1+2*(C2805/C2804-1))+IFERROR(VLOOKUP(A2805,BITXeom!$C$9:$D$100,2,0),0)</f>
        <v>149.02459659281473</v>
      </c>
      <c r="F2805" s="2">
        <f>F2804*(1-F$1+IF(AND(WEEKDAY($A2805)&lt;&gt;1,WEEKDAY($A2805)&lt;&gt;7),-VLOOKUP($A2805,ETF_OP_Fee!$I$5:$J$14,2,1),0))^($A2805-$A2804)*(1+1*(B2805/B2804-1))</f>
        <v>31.330146904590514</v>
      </c>
      <c r="G2805" s="9" t="str">
        <f>IFERROR(VLOOKUP(A2805,'BITO-IV'!$A$1:$J$10000,4,0),"")</f>
        <v/>
      </c>
      <c r="J2805">
        <f t="shared" si="77"/>
        <v>443.50073874953267</v>
      </c>
      <c r="K2805">
        <f t="shared" si="76"/>
        <v>441.95662812687073</v>
      </c>
      <c r="M2805">
        <f t="shared" si="78"/>
        <v>1457.0543463702495</v>
      </c>
      <c r="N2805">
        <f>VLOOKUP(A2805,Tbills!$B$4:$C$10000,2,1)</f>
        <v>3.4999120879132498E-2</v>
      </c>
    </row>
    <row r="2806" spans="1:14">
      <c r="A2806" s="1">
        <v>44243</v>
      </c>
      <c r="B2806">
        <f>IFERROR(VLOOKUP($A2806,'BTC-Web'!$A$2:$H$10000,2,0),"")</f>
        <v>47944.457030999998</v>
      </c>
      <c r="C2806">
        <f>VLOOKUP(A2806,H_SPBTFDUE!$B$2:$C$5828,2,0)</f>
        <v>289.55</v>
      </c>
      <c r="D2806" s="2">
        <f>D2805*(1-D$1+IF(AND(WEEKDAY($A2806)&lt;&gt;1,WEEKDAY($A2806)&lt;&gt;7),-VLOOKUP($A2806,ETF_OP_Fee!$G$5:$H$14,2,1),0))^($A2806-$A2805)*(1+2*(C2806/C2805-1))+IFERROR(VLOOKUP(A2806,BITXeom!$C$9:$D$100,2,0),0)</f>
        <v>154.50821233604287</v>
      </c>
      <c r="F2806" s="2">
        <f>F2805*(1-F$1+IF(AND(WEEKDAY($A2806)&lt;&gt;1,WEEKDAY($A2806)&lt;&gt;7),-VLOOKUP($A2806,ETF_OP_Fee!$I$5:$J$14,2,1),0))^($A2806-$A2805)*(1+1*(B2806/B2805-1))</f>
        <v>31.371000721395603</v>
      </c>
      <c r="G2806" s="9" t="str">
        <f>IFERROR(VLOOKUP(A2806,'BITO-IV'!$A$1:$J$10000,4,0),"")</f>
        <v/>
      </c>
      <c r="J2806">
        <f t="shared" si="77"/>
        <v>444.12528977431833</v>
      </c>
      <c r="K2806">
        <f t="shared" si="76"/>
        <v>442.53292976938377</v>
      </c>
      <c r="M2806">
        <f t="shared" si="78"/>
        <v>1510.6691612073334</v>
      </c>
      <c r="N2806">
        <f>VLOOKUP(A2806,Tbills!$B$4:$C$10000,2,1)</f>
        <v>3.4999120879132498E-2</v>
      </c>
    </row>
    <row r="2807" spans="1:14">
      <c r="A2807" s="1">
        <v>44244</v>
      </c>
      <c r="B2807">
        <f>IFERROR(VLOOKUP($A2807,'BTC-Web'!$A$2:$H$10000,2,0),"")</f>
        <v>49207.277344000002</v>
      </c>
      <c r="C2807">
        <f>VLOOKUP(A2807,H_SPBTFDUE!$B$2:$C$5828,2,0)</f>
        <v>312.38</v>
      </c>
      <c r="D2807" s="2">
        <f>D2806*(1-D$1+IF(AND(WEEKDAY($A2807)&lt;&gt;1,WEEKDAY($A2807)&lt;&gt;7),-VLOOKUP($A2807,ETF_OP_Fee!$G$5:$H$14,2,1),0))^($A2807-$A2806)*(1+2*(C2807/C2806-1))+IFERROR(VLOOKUP(A2807,BITXeom!$C$9:$D$100,2,0),0)</f>
        <v>178.85175376536961</v>
      </c>
      <c r="F2807" s="2">
        <f>F2806*(1-F$1+IF(AND(WEEKDAY($A2807)&lt;&gt;1,WEEKDAY($A2807)&lt;&gt;7),-VLOOKUP($A2807,ETF_OP_Fee!$I$5:$J$14,2,1),0))^($A2807-$A2806)*(1+1*(B2807/B2806-1))</f>
        <v>32.196450864923619</v>
      </c>
      <c r="G2807" s="9" t="str">
        <f>IFERROR(VLOOKUP(A2807,'BITO-IV'!$A$1:$J$10000,4,0),"")</f>
        <v/>
      </c>
      <c r="J2807">
        <f t="shared" si="77"/>
        <v>455.82321007992084</v>
      </c>
      <c r="K2807">
        <f t="shared" si="76"/>
        <v>454.17708717571338</v>
      </c>
      <c r="M2807">
        <f t="shared" si="78"/>
        <v>1748.6826412408363</v>
      </c>
      <c r="N2807">
        <f>VLOOKUP(A2807,Tbills!$B$4:$C$10000,2,1)</f>
        <v>3.4999120879132498E-2</v>
      </c>
    </row>
    <row r="2808" spans="1:14">
      <c r="A2808" s="1">
        <v>44245</v>
      </c>
      <c r="B2808">
        <f>IFERROR(VLOOKUP($A2808,'BTC-Web'!$A$2:$H$10000,2,0),"")</f>
        <v>52140.972655999998</v>
      </c>
      <c r="C2808">
        <f>VLOOKUP(A2808,H_SPBTFDUE!$B$2:$C$5828,2,0)</f>
        <v>310.16000000000003</v>
      </c>
      <c r="D2808" s="2">
        <f>D2807*(1-D$1+IF(AND(WEEKDAY($A2808)&lt;&gt;1,WEEKDAY($A2808)&lt;&gt;7),-VLOOKUP($A2808,ETF_OP_Fee!$G$5:$H$14,2,1),0))^($A2808-$A2807)*(1+2*(C2808/C2807-1))+IFERROR(VLOOKUP(A2808,BITXeom!$C$9:$D$100,2,0),0)</f>
        <v>176.28863963456453</v>
      </c>
      <c r="F2808" s="2">
        <f>F2807*(1-F$1+IF(AND(WEEKDAY($A2808)&lt;&gt;1,WEEKDAY($A2808)&lt;&gt;7),-VLOOKUP($A2808,ETF_OP_Fee!$I$5:$J$14,2,1),0))^($A2808-$A2807)*(1+1*(B2808/B2807-1))</f>
        <v>34.115087466199434</v>
      </c>
      <c r="G2808" s="9" t="str">
        <f>IFERROR(VLOOKUP(A2808,'BITO-IV'!$A$1:$J$10000,4,0),"")</f>
        <v/>
      </c>
      <c r="J2808">
        <f t="shared" si="77"/>
        <v>482.9989955874949</v>
      </c>
      <c r="K2808">
        <f t="shared" si="76"/>
        <v>481.24220645149995</v>
      </c>
      <c r="M2808">
        <f t="shared" si="78"/>
        <v>1723.6223715275305</v>
      </c>
      <c r="N2808">
        <f>VLOOKUP(A2808,Tbills!$B$4:$C$10000,2,1)</f>
        <v>3.9999560439540165E-2</v>
      </c>
    </row>
    <row r="2809" spans="1:14">
      <c r="A2809" s="1">
        <v>44246</v>
      </c>
      <c r="B2809">
        <f>IFERROR(VLOOKUP($A2809,'BTC-Web'!$A$2:$H$10000,2,0),"")</f>
        <v>51675.980469000002</v>
      </c>
      <c r="C2809">
        <f>VLOOKUP(A2809,H_SPBTFDUE!$B$2:$C$5828,2,0)</f>
        <v>329.92</v>
      </c>
      <c r="D2809" s="2">
        <f>D2808*(1-D$1+IF(AND(WEEKDAY($A2809)&lt;&gt;1,WEEKDAY($A2809)&lt;&gt;7),-VLOOKUP($A2809,ETF_OP_Fee!$G$5:$H$14,2,1),0))^($A2809-$A2808)*(1+2*(C2809/C2808-1))+IFERROR(VLOOKUP(A2809,BITXeom!$C$9:$D$100,2,0),0)</f>
        <v>198.72731758072479</v>
      </c>
      <c r="F2809" s="2">
        <f>F2808*(1-F$1+IF(AND(WEEKDAY($A2809)&lt;&gt;1,WEEKDAY($A2809)&lt;&gt;7),-VLOOKUP($A2809,ETF_OP_Fee!$I$5:$J$14,2,1),0))^($A2809-$A2808)*(1+1*(B2809/B2808-1))</f>
        <v>33.809969766718318</v>
      </c>
      <c r="G2809" s="9" t="str">
        <f>IFERROR(VLOOKUP(A2809,'BITO-IV'!$A$1:$J$10000,4,0),"")</f>
        <v/>
      </c>
      <c r="J2809">
        <f t="shared" si="77"/>
        <v>478.69161987437258</v>
      </c>
      <c r="K2809">
        <f t="shared" si="76"/>
        <v>476.9380839698801</v>
      </c>
      <c r="M2809">
        <f t="shared" si="78"/>
        <v>1943.0114789349948</v>
      </c>
      <c r="N2809">
        <f>VLOOKUP(A2809,Tbills!$B$4:$C$10000,2,1)</f>
        <v>3.9999560439540165E-2</v>
      </c>
    </row>
    <row r="2810" spans="1:14">
      <c r="A2810" s="1">
        <v>44249</v>
      </c>
      <c r="B2810">
        <f>IFERROR(VLOOKUP($A2810,'BTC-Web'!$A$2:$H$10000,2,0),"")</f>
        <v>57532.738280999998</v>
      </c>
      <c r="C2810">
        <f>VLOOKUP(A2810,H_SPBTFDUE!$B$2:$C$5828,2,0)</f>
        <v>318.67</v>
      </c>
      <c r="D2810" s="2">
        <f>D2809*(1-D$1+IF(AND(WEEKDAY($A2810)&lt;&gt;1,WEEKDAY($A2810)&lt;&gt;7),-VLOOKUP($A2810,ETF_OP_Fee!$G$5:$H$14,2,1),0))^($A2810-$A2809)*(1+2*(C2810/C2809-1))+IFERROR(VLOOKUP(A2810,BITXeom!$C$9:$D$100,2,0),0)</f>
        <v>185.10824388546661</v>
      </c>
      <c r="F2810" s="2">
        <f>F2809*(1-F$1+IF(AND(WEEKDAY($A2810)&lt;&gt;1,WEEKDAY($A2810)&lt;&gt;7),-VLOOKUP($A2810,ETF_OP_Fee!$I$5:$J$14,2,1),0))^($A2810-$A2809)*(1+1*(B2810/B2809-1))</f>
        <v>37.63892323374796</v>
      </c>
      <c r="G2810" s="9" t="str">
        <f>IFERROR(VLOOKUP(A2810,'BITO-IV'!$A$1:$J$10000,4,0),"")</f>
        <v/>
      </c>
      <c r="J2810">
        <f t="shared" si="77"/>
        <v>532.94469565142549</v>
      </c>
      <c r="K2810">
        <f t="shared" si="76"/>
        <v>530.95096072709589</v>
      </c>
      <c r="M2810">
        <f t="shared" si="78"/>
        <v>1809.854060797958</v>
      </c>
      <c r="N2810">
        <f>VLOOKUP(A2810,Tbills!$B$4:$C$10000,2,1)</f>
        <v>3.9999560439540165E-2</v>
      </c>
    </row>
    <row r="2811" spans="1:14">
      <c r="A2811" s="1">
        <v>44250</v>
      </c>
      <c r="B2811">
        <f>IFERROR(VLOOKUP($A2811,'BTC-Web'!$A$2:$H$10000,2,0),"")</f>
        <v>54204.929687999997</v>
      </c>
      <c r="C2811">
        <f>VLOOKUP(A2811,H_SPBTFDUE!$B$2:$C$5828,2,0)</f>
        <v>281.14999999999998</v>
      </c>
      <c r="D2811" s="2">
        <f>D2810*(1-D$1+IF(AND(WEEKDAY($A2811)&lt;&gt;1,WEEKDAY($A2811)&lt;&gt;7),-VLOOKUP($A2811,ETF_OP_Fee!$G$5:$H$14,2,1),0))^($A2811-$A2810)*(1+2*(C2811/C2810-1))+IFERROR(VLOOKUP(A2811,BITXeom!$C$9:$D$100,2,0),0)</f>
        <v>141.50232771841101</v>
      </c>
      <c r="F2811" s="2">
        <f>F2810*(1-F$1+IF(AND(WEEKDAY($A2811)&lt;&gt;1,WEEKDAY($A2811)&lt;&gt;7),-VLOOKUP($A2811,ETF_OP_Fee!$I$5:$J$14,2,1),0))^($A2811-$A2810)*(1+1*(B2811/B2810-1))</f>
        <v>35.460889693128252</v>
      </c>
      <c r="G2811" s="9" t="str">
        <f>IFERROR(VLOOKUP(A2811,'BITO-IV'!$A$1:$J$10000,4,0),"")</f>
        <v/>
      </c>
      <c r="J2811">
        <f t="shared" si="77"/>
        <v>502.11810907179296</v>
      </c>
      <c r="K2811">
        <f t="shared" si="76"/>
        <v>500.22667582377557</v>
      </c>
      <c r="M2811">
        <f t="shared" si="78"/>
        <v>1383.5070608307826</v>
      </c>
      <c r="N2811">
        <f>VLOOKUP(A2811,Tbills!$B$4:$C$10000,2,1)</f>
        <v>3.9999560439540165E-2</v>
      </c>
    </row>
    <row r="2812" spans="1:14">
      <c r="A2812" s="1">
        <v>44251</v>
      </c>
      <c r="B2812">
        <f>IFERROR(VLOOKUP($A2812,'BTC-Web'!$A$2:$H$10000,2,0),"")</f>
        <v>48835.085937999997</v>
      </c>
      <c r="C2812">
        <f>VLOOKUP(A2812,H_SPBTFDUE!$B$2:$C$5828,2,0)</f>
        <v>290.62</v>
      </c>
      <c r="D2812" s="2">
        <f>D2811*(1-D$1+IF(AND(WEEKDAY($A2812)&lt;&gt;1,WEEKDAY($A2812)&lt;&gt;7),-VLOOKUP($A2812,ETF_OP_Fee!$G$5:$H$14,2,1),0))^($A2812-$A2811)*(1+2*(C2812/C2811-1))+IFERROR(VLOOKUP(A2812,BITXeom!$C$9:$D$100,2,0),0)</f>
        <v>151.01679820183952</v>
      </c>
      <c r="F2812" s="2">
        <f>F2811*(1-F$1+IF(AND(WEEKDAY($A2812)&lt;&gt;1,WEEKDAY($A2812)&lt;&gt;7),-VLOOKUP($A2812,ETF_OP_Fee!$I$5:$J$14,2,1),0))^($A2812-$A2811)*(1+1*(B2812/B2811-1))</f>
        <v>31.947103944217925</v>
      </c>
      <c r="G2812" s="9" t="str">
        <f>IFERROR(VLOOKUP(A2812,'BITO-IV'!$A$1:$J$10000,4,0),"")</f>
        <v/>
      </c>
      <c r="J2812">
        <f t="shared" si="77"/>
        <v>452.37547855311715</v>
      </c>
      <c r="K2812">
        <f t="shared" si="76"/>
        <v>450.65969146593585</v>
      </c>
      <c r="M2812">
        <f t="shared" si="78"/>
        <v>1476.5326478026409</v>
      </c>
      <c r="N2812">
        <f>VLOOKUP(A2812,Tbills!$B$4:$C$10000,2,1)</f>
        <v>3.9999560439540165E-2</v>
      </c>
    </row>
    <row r="2813" spans="1:14">
      <c r="A2813" s="1">
        <v>44252</v>
      </c>
      <c r="B2813">
        <f>IFERROR(VLOOKUP($A2813,'BTC-Web'!$A$2:$H$10000,2,0),"")</f>
        <v>49709.082030999998</v>
      </c>
      <c r="C2813">
        <f>VLOOKUP(A2813,H_SPBTFDUE!$B$2:$C$5828,2,0)</f>
        <v>288.29000000000002</v>
      </c>
      <c r="D2813" s="2">
        <f>D2812*(1-D$1+IF(AND(WEEKDAY($A2813)&lt;&gt;1,WEEKDAY($A2813)&lt;&gt;7),-VLOOKUP($A2813,ETF_OP_Fee!$G$5:$H$14,2,1),0))^($A2813-$A2812)*(1+2*(C2813/C2812-1))+IFERROR(VLOOKUP(A2813,BITXeom!$C$9:$D$100,2,0),0)</f>
        <v>148.57758219148937</v>
      </c>
      <c r="F2813" s="2">
        <f>F2812*(1-F$1+IF(AND(WEEKDAY($A2813)&lt;&gt;1,WEEKDAY($A2813)&lt;&gt;7),-VLOOKUP($A2813,ETF_OP_Fee!$I$5:$J$14,2,1),0))^($A2813-$A2812)*(1+1*(B2813/B2812-1))</f>
        <v>32.518011323500623</v>
      </c>
      <c r="G2813" s="9" t="str">
        <f>IFERROR(VLOOKUP(A2813,'BITO-IV'!$A$1:$J$10000,4,0),"")</f>
        <v/>
      </c>
      <c r="J2813">
        <f t="shared" si="77"/>
        <v>460.47159209997136</v>
      </c>
      <c r="K2813">
        <f t="shared" si="76"/>
        <v>458.71315834206979</v>
      </c>
      <c r="M2813">
        <f t="shared" si="78"/>
        <v>1452.6837639883299</v>
      </c>
      <c r="N2813">
        <f>VLOOKUP(A2813,Tbills!$B$4:$C$10000,2,1)</f>
        <v>2.9998681318668605E-2</v>
      </c>
    </row>
    <row r="2814" spans="1:14">
      <c r="A2814" s="1">
        <v>44253</v>
      </c>
      <c r="B2814">
        <f>IFERROR(VLOOKUP($A2814,'BTC-Web'!$A$2:$H$10000,2,0),"")</f>
        <v>47180.464844000002</v>
      </c>
      <c r="C2814">
        <f>VLOOKUP(A2814,H_SPBTFDUE!$B$2:$C$5828,2,0)</f>
        <v>270.27</v>
      </c>
      <c r="D2814" s="2">
        <f>D2813*(1-D$1+IF(AND(WEEKDAY($A2814)&lt;&gt;1,WEEKDAY($A2814)&lt;&gt;7),-VLOOKUP($A2814,ETF_OP_Fee!$G$5:$H$14,2,1),0))^($A2814-$A2813)*(1+2*(C2814/C2813-1))+IFERROR(VLOOKUP(A2814,BITXeom!$C$9:$D$100,2,0),0)</f>
        <v>129.98795819763842</v>
      </c>
      <c r="F2814" s="2">
        <f>F2813*(1-F$1+IF(AND(WEEKDAY($A2814)&lt;&gt;1,WEEKDAY($A2814)&lt;&gt;7),-VLOOKUP($A2814,ETF_OP_Fee!$I$5:$J$14,2,1),0))^($A2814-$A2813)*(1+1*(B2814/B2813-1))</f>
        <v>30.863071610697499</v>
      </c>
      <c r="G2814" s="9" t="str">
        <f>IFERROR(VLOOKUP(A2814,'BITO-IV'!$A$1:$J$10000,4,0),"")</f>
        <v/>
      </c>
      <c r="J2814">
        <f t="shared" si="77"/>
        <v>437.04817862427865</v>
      </c>
      <c r="K2814">
        <f t="shared" si="76"/>
        <v>435.36786163946948</v>
      </c>
      <c r="M2814">
        <f t="shared" si="78"/>
        <v>1270.927912559069</v>
      </c>
      <c r="N2814">
        <f>VLOOKUP(A2814,Tbills!$B$4:$C$10000,2,1)</f>
        <v>2.9998681318668605E-2</v>
      </c>
    </row>
    <row r="2815" spans="1:14">
      <c r="A2815" s="1">
        <v>44256</v>
      </c>
      <c r="B2815">
        <f>IFERROR(VLOOKUP($A2815,'BTC-Web'!$A$2:$H$10000,2,0),"")</f>
        <v>45159.503905999998</v>
      </c>
      <c r="C2815">
        <f>VLOOKUP(A2815,H_SPBTFDUE!$B$2:$C$5828,2,0)</f>
        <v>285.05</v>
      </c>
      <c r="D2815" s="2">
        <f>D2814*(1-D$1+IF(AND(WEEKDAY($A2815)&lt;&gt;1,WEEKDAY($A2815)&lt;&gt;7),-VLOOKUP($A2815,ETF_OP_Fee!$G$5:$H$14,2,1),0))^($A2815-$A2814)*(1+2*(C2815/C2814-1))+IFERROR(VLOOKUP(A2815,BITXeom!$C$9:$D$100,2,0),0)</f>
        <v>144.15346329152899</v>
      </c>
      <c r="F2815" s="2">
        <f>F2814*(1-F$1+IF(AND(WEEKDAY($A2815)&lt;&gt;1,WEEKDAY($A2815)&lt;&gt;7),-VLOOKUP($A2815,ETF_OP_Fee!$I$5:$J$14,2,1),0))^($A2815-$A2814)*(1+1*(B2815/B2814-1))</f>
        <v>29.538754704538206</v>
      </c>
      <c r="G2815" s="9" t="str">
        <f>IFERROR(VLOOKUP(A2815,'BITO-IV'!$A$1:$J$10000,4,0),"")</f>
        <v/>
      </c>
      <c r="J2815">
        <f t="shared" si="77"/>
        <v>418.32735211389632</v>
      </c>
      <c r="K2815">
        <f t="shared" si="76"/>
        <v>416.68647351192726</v>
      </c>
      <c r="M2815">
        <f t="shared" si="78"/>
        <v>1409.4279403227965</v>
      </c>
      <c r="N2815">
        <f>VLOOKUP(A2815,Tbills!$B$4:$C$10000,2,1)</f>
        <v>2.9998681318668605E-2</v>
      </c>
    </row>
    <row r="2816" spans="1:14">
      <c r="A2816" s="1">
        <v>44257</v>
      </c>
      <c r="B2816">
        <f>IFERROR(VLOOKUP($A2816,'BTC-Web'!$A$2:$H$10000,2,0),"")</f>
        <v>49612.105469000002</v>
      </c>
      <c r="C2816">
        <f>VLOOKUP(A2816,H_SPBTFDUE!$B$2:$C$5828,2,0)</f>
        <v>279.05</v>
      </c>
      <c r="D2816" s="2">
        <f>D2815*(1-D$1+IF(AND(WEEKDAY($A2816)&lt;&gt;1,WEEKDAY($A2816)&lt;&gt;7),-VLOOKUP($A2816,ETF_OP_Fee!$G$5:$H$14,2,1),0))^($A2816-$A2815)*(1+2*(C2816/C2815-1))+IFERROR(VLOOKUP(A2816,BITXeom!$C$9:$D$100,2,0),0)</f>
        <v>138.06845174869468</v>
      </c>
      <c r="F2816" s="2">
        <f>F2815*(1-F$1+IF(AND(WEEKDAY($A2816)&lt;&gt;1,WEEKDAY($A2816)&lt;&gt;7),-VLOOKUP($A2816,ETF_OP_Fee!$I$5:$J$14,2,1),0))^($A2816-$A2815)*(1+1*(B2816/B2815-1))</f>
        <v>32.450349194479884</v>
      </c>
      <c r="G2816" s="9" t="str">
        <f>IFERROR(VLOOKUP(A2816,'BITO-IV'!$A$1:$J$10000,4,0),"")</f>
        <v/>
      </c>
      <c r="J2816">
        <f t="shared" si="77"/>
        <v>459.57326627949709</v>
      </c>
      <c r="K2816">
        <f t="shared" si="76"/>
        <v>457.75868703094068</v>
      </c>
      <c r="M2816">
        <f t="shared" si="78"/>
        <v>1349.9331138383789</v>
      </c>
      <c r="N2816">
        <f>VLOOKUP(A2816,Tbills!$B$4:$C$10000,2,1)</f>
        <v>2.9998681318668605E-2</v>
      </c>
    </row>
    <row r="2817" spans="1:14">
      <c r="A2817" s="1">
        <v>44258</v>
      </c>
      <c r="B2817">
        <f>IFERROR(VLOOKUP($A2817,'BTC-Web'!$A$2:$H$10000,2,0),"")</f>
        <v>48415.816405999998</v>
      </c>
      <c r="C2817">
        <f>VLOOKUP(A2817,H_SPBTFDUE!$B$2:$C$5828,2,0)</f>
        <v>296.97000000000003</v>
      </c>
      <c r="D2817" s="2">
        <f>D2816*(1-D$1+IF(AND(WEEKDAY($A2817)&lt;&gt;1,WEEKDAY($A2817)&lt;&gt;7),-VLOOKUP($A2817,ETF_OP_Fee!$G$5:$H$14,2,1),0))^($A2817-$A2816)*(1+2*(C2817/C2816-1))+IFERROR(VLOOKUP(A2817,BITXeom!$C$9:$D$100,2,0),0)</f>
        <v>155.7828107514087</v>
      </c>
      <c r="F2817" s="2">
        <f>F2816*(1-F$1+IF(AND(WEEKDAY($A2817)&lt;&gt;1,WEEKDAY($A2817)&lt;&gt;7),-VLOOKUP($A2817,ETF_OP_Fee!$I$5:$J$14,2,1),0))^($A2817-$A2816)*(1+1*(B2817/B2816-1))</f>
        <v>31.667054686566789</v>
      </c>
      <c r="G2817" s="9" t="str">
        <f>IFERROR(VLOOKUP(A2817,'BITO-IV'!$A$1:$J$10000,4,0),"")</f>
        <v/>
      </c>
      <c r="J2817">
        <f t="shared" si="77"/>
        <v>448.49164684609326</v>
      </c>
      <c r="K2817">
        <f t="shared" si="76"/>
        <v>446.70919528735601</v>
      </c>
      <c r="M2817">
        <f t="shared" si="78"/>
        <v>1523.1312594343783</v>
      </c>
      <c r="N2817">
        <f>VLOOKUP(A2817,Tbills!$B$4:$C$10000,2,1)</f>
        <v>2.9998681318668605E-2</v>
      </c>
    </row>
    <row r="2818" spans="1:14">
      <c r="A2818" s="1">
        <v>44259</v>
      </c>
      <c r="B2818">
        <f>IFERROR(VLOOKUP($A2818,'BTC-Web'!$A$2:$H$10000,2,0),"")</f>
        <v>50522.304687999997</v>
      </c>
      <c r="C2818">
        <f>VLOOKUP(A2818,H_SPBTFDUE!$B$2:$C$5828,2,0)</f>
        <v>281.8</v>
      </c>
      <c r="D2818" s="2">
        <f>D2817*(1-D$1+IF(AND(WEEKDAY($A2818)&lt;&gt;1,WEEKDAY($A2818)&lt;&gt;7),-VLOOKUP($A2818,ETF_OP_Fee!$G$5:$H$14,2,1),0))^($A2818-$A2817)*(1+2*(C2818/C2817-1))+IFERROR(VLOOKUP(A2818,BITXeom!$C$9:$D$100,2,0),0)</f>
        <v>139.85055933471833</v>
      </c>
      <c r="F2818" s="2">
        <f>F2817*(1-F$1+IF(AND(WEEKDAY($A2818)&lt;&gt;1,WEEKDAY($A2818)&lt;&gt;7),-VLOOKUP($A2818,ETF_OP_Fee!$I$5:$J$14,2,1),0))^($A2818-$A2817)*(1+1*(B2818/B2817-1))</f>
        <v>33.043973295638288</v>
      </c>
      <c r="G2818" s="9" t="str">
        <f>IFERROR(VLOOKUP(A2818,'BITO-IV'!$A$1:$J$10000,4,0),"")</f>
        <v/>
      </c>
      <c r="J2818">
        <f t="shared" si="77"/>
        <v>468.00474130129896</v>
      </c>
      <c r="K2818">
        <f t="shared" si="76"/>
        <v>466.1326058293991</v>
      </c>
      <c r="M2818">
        <f t="shared" si="78"/>
        <v>1367.3572683959651</v>
      </c>
      <c r="N2818">
        <f>VLOOKUP(A2818,Tbills!$B$4:$C$10000,2,1)</f>
        <v>3.9999560439540165E-2</v>
      </c>
    </row>
    <row r="2819" spans="1:14">
      <c r="A2819" s="1">
        <v>44260</v>
      </c>
      <c r="B2819">
        <f>IFERROR(VLOOKUP($A2819,'BTC-Web'!$A$2:$H$10000,2,0),"")</f>
        <v>48527.03125</v>
      </c>
      <c r="C2819">
        <f>VLOOKUP(A2819,H_SPBTFDUE!$B$2:$C$5828,2,0)</f>
        <v>288.95999999999998</v>
      </c>
      <c r="D2819" s="2">
        <f>D2818*(1-D$1+IF(AND(WEEKDAY($A2819)&lt;&gt;1,WEEKDAY($A2819)&lt;&gt;7),-VLOOKUP($A2819,ETF_OP_Fee!$G$5:$H$14,2,1),0))^($A2819-$A2818)*(1+2*(C2819/C2818-1))+IFERROR(VLOOKUP(A2819,BITXeom!$C$9:$D$100,2,0),0)</f>
        <v>146.93971668627231</v>
      </c>
      <c r="F2819" s="2">
        <f>F2818*(1-F$1+IF(AND(WEEKDAY($A2819)&lt;&gt;1,WEEKDAY($A2819)&lt;&gt;7),-VLOOKUP($A2819,ETF_OP_Fee!$I$5:$J$14,2,1),0))^($A2819-$A2818)*(1+1*(B2819/B2818-1))</f>
        <v>31.738144153115048</v>
      </c>
      <c r="G2819" s="9" t="str">
        <f>IFERROR(VLOOKUP(A2819,'BITO-IV'!$A$1:$J$10000,4,0),"")</f>
        <v/>
      </c>
      <c r="J2819">
        <f t="shared" si="77"/>
        <v>449.52186656026731</v>
      </c>
      <c r="K2819">
        <f t="shared" si="76"/>
        <v>447.71201410677253</v>
      </c>
      <c r="M2819">
        <f t="shared" si="78"/>
        <v>1436.6699038088118</v>
      </c>
      <c r="N2819">
        <f>VLOOKUP(A2819,Tbills!$B$4:$C$10000,2,1)</f>
        <v>3.9999560439540165E-2</v>
      </c>
    </row>
    <row r="2820" spans="1:14">
      <c r="A2820" s="1">
        <v>44263</v>
      </c>
      <c r="B2820">
        <f>IFERROR(VLOOKUP($A2820,'BTC-Web'!$A$2:$H$10000,2,0),"")</f>
        <v>51174.117187999997</v>
      </c>
      <c r="C2820">
        <f>VLOOKUP(A2820,H_SPBTFDUE!$B$2:$C$5828,2,0)</f>
        <v>304.13</v>
      </c>
      <c r="D2820" s="2">
        <f>D2819*(1-D$1+IF(AND(WEEKDAY($A2820)&lt;&gt;1,WEEKDAY($A2820)&lt;&gt;7),-VLOOKUP($A2820,ETF_OP_Fee!$G$5:$H$14,2,1),0))^($A2820-$A2819)*(1+2*(C2820/C2819-1))+IFERROR(VLOOKUP(A2820,BITXeom!$C$9:$D$100,2,0),0)</f>
        <v>162.30993493330556</v>
      </c>
      <c r="F2820" s="2">
        <f>F2819*(1-F$1+IF(AND(WEEKDAY($A2820)&lt;&gt;1,WEEKDAY($A2820)&lt;&gt;7),-VLOOKUP($A2820,ETF_OP_Fee!$I$5:$J$14,2,1),0))^($A2820-$A2819)*(1+1*(B2820/B2819-1))</f>
        <v>33.466805011911646</v>
      </c>
      <c r="G2820" s="9" t="str">
        <f>IFERROR(VLOOKUP(A2820,'BITO-IV'!$A$1:$J$10000,4,0),"")</f>
        <v/>
      </c>
      <c r="J2820">
        <f t="shared" si="77"/>
        <v>474.04269507880963</v>
      </c>
      <c r="K2820">
        <f t="shared" si="76"/>
        <v>472.0972532393954</v>
      </c>
      <c r="M2820">
        <f t="shared" si="78"/>
        <v>1586.9487424269123</v>
      </c>
      <c r="N2820">
        <f>VLOOKUP(A2820,Tbills!$B$4:$C$10000,2,1)</f>
        <v>3.9999560439540165E-2</v>
      </c>
    </row>
    <row r="2821" spans="1:14">
      <c r="A2821" s="1">
        <v>44264</v>
      </c>
      <c r="B2821">
        <f>IFERROR(VLOOKUP($A2821,'BTC-Web'!$A$2:$H$10000,2,0),"")</f>
        <v>52272.96875</v>
      </c>
      <c r="C2821">
        <f>VLOOKUP(A2821,H_SPBTFDUE!$B$2:$C$5828,2,0)</f>
        <v>319.17</v>
      </c>
      <c r="D2821" s="2">
        <f>D2820*(1-D$1+IF(AND(WEEKDAY($A2821)&lt;&gt;1,WEEKDAY($A2821)&lt;&gt;7),-VLOOKUP($A2821,ETF_OP_Fee!$G$5:$H$14,2,1),0))^($A2821-$A2820)*(1+2*(C2821/C2820-1))+IFERROR(VLOOKUP(A2821,BITXeom!$C$9:$D$100,2,0),0)</f>
        <v>178.34195399034948</v>
      </c>
      <c r="F2821" s="2">
        <f>F2820*(1-F$1+IF(AND(WEEKDAY($A2821)&lt;&gt;1,WEEKDAY($A2821)&lt;&gt;7),-VLOOKUP($A2821,ETF_OP_Fee!$I$5:$J$14,2,1),0))^($A2821-$A2820)*(1+1*(B2821/B2820-1))</f>
        <v>34.184541250681868</v>
      </c>
      <c r="G2821" s="9" t="str">
        <f>IFERROR(VLOOKUP(A2821,'BITO-IV'!$A$1:$J$10000,4,0),"")</f>
        <v/>
      </c>
      <c r="J2821">
        <f t="shared" si="77"/>
        <v>484.22171886203159</v>
      </c>
      <c r="K2821">
        <f t="shared" si="76"/>
        <v>482.22195163092681</v>
      </c>
      <c r="M2821">
        <f t="shared" si="78"/>
        <v>1743.698189043316</v>
      </c>
      <c r="N2821">
        <f>VLOOKUP(A2821,Tbills!$B$4:$C$10000,2,1)</f>
        <v>3.9999560439540165E-2</v>
      </c>
    </row>
    <row r="2822" spans="1:14">
      <c r="A2822" s="1">
        <v>44265</v>
      </c>
      <c r="B2822">
        <f>IFERROR(VLOOKUP($A2822,'BTC-Web'!$A$2:$H$10000,2,0),"")</f>
        <v>54824.011719000002</v>
      </c>
      <c r="C2822">
        <f>VLOOKUP(A2822,H_SPBTFDUE!$B$2:$C$5828,2,0)</f>
        <v>330.32</v>
      </c>
      <c r="D2822" s="2">
        <f>D2821*(1-D$1+IF(AND(WEEKDAY($A2822)&lt;&gt;1,WEEKDAY($A2822)&lt;&gt;7),-VLOOKUP($A2822,ETF_OP_Fee!$G$5:$H$14,2,1),0))^($A2822-$A2821)*(1+2*(C2822/C2821-1))+IFERROR(VLOOKUP(A2822,BITXeom!$C$9:$D$100,2,0),0)</f>
        <v>190.77973892077202</v>
      </c>
      <c r="F2822" s="2">
        <f>F2821*(1-F$1+IF(AND(WEEKDAY($A2822)&lt;&gt;1,WEEKDAY($A2822)&lt;&gt;7),-VLOOKUP($A2822,ETF_OP_Fee!$I$5:$J$14,2,1),0))^($A2822-$A2821)*(1+1*(B2822/B2821-1))</f>
        <v>35.851893552802082</v>
      </c>
      <c r="G2822" s="9" t="str">
        <f>IFERROR(VLOOKUP(A2822,'BITO-IV'!$A$1:$J$10000,4,0),"")</f>
        <v/>
      </c>
      <c r="J2822">
        <f t="shared" si="77"/>
        <v>507.85286973941663</v>
      </c>
      <c r="K2822">
        <f t="shared" si="76"/>
        <v>505.74234569702213</v>
      </c>
      <c r="M2822">
        <f t="shared" si="78"/>
        <v>1865.3058229938872</v>
      </c>
      <c r="N2822">
        <f>VLOOKUP(A2822,Tbills!$B$4:$C$10000,2,1)</f>
        <v>3.9999560439540165E-2</v>
      </c>
    </row>
    <row r="2823" spans="1:14">
      <c r="A2823" s="1">
        <v>44266</v>
      </c>
      <c r="B2823">
        <f>IFERROR(VLOOKUP($A2823,'BTC-Web'!$A$2:$H$10000,2,0),"")</f>
        <v>55963.179687999997</v>
      </c>
      <c r="C2823">
        <f>VLOOKUP(A2823,H_SPBTFDUE!$B$2:$C$5828,2,0)</f>
        <v>338.11</v>
      </c>
      <c r="D2823" s="2">
        <f>D2822*(1-D$1+IF(AND(WEEKDAY($A2823)&lt;&gt;1,WEEKDAY($A2823)&lt;&gt;7),-VLOOKUP($A2823,ETF_OP_Fee!$G$5:$H$14,2,1),0))^($A2823-$A2822)*(1+2*(C2823/C2822-1))+IFERROR(VLOOKUP(A2823,BITXeom!$C$9:$D$100,2,0),0)</f>
        <v>199.75432019324606</v>
      </c>
      <c r="F2823" s="2">
        <f>F2822*(1-F$1+IF(AND(WEEKDAY($A2823)&lt;&gt;1,WEEKDAY($A2823)&lt;&gt;7),-VLOOKUP($A2823,ETF_OP_Fee!$I$5:$J$14,2,1),0))^($A2823-$A2822)*(1+1*(B2823/B2822-1))</f>
        <v>36.595894337858603</v>
      </c>
      <c r="G2823" s="9" t="str">
        <f>IFERROR(VLOOKUP(A2823,'BITO-IV'!$A$1:$J$10000,4,0),"")</f>
        <v/>
      </c>
      <c r="J2823">
        <f t="shared" si="77"/>
        <v>518.40535767366555</v>
      </c>
      <c r="K2823">
        <f t="shared" si="76"/>
        <v>516.23754315934707</v>
      </c>
      <c r="M2823">
        <f t="shared" si="78"/>
        <v>1953.0527651019781</v>
      </c>
      <c r="N2823">
        <f>VLOOKUP(A2823,Tbills!$B$4:$C$10000,2,1)</f>
        <v>4.5000000000004051E-2</v>
      </c>
    </row>
    <row r="2824" spans="1:14">
      <c r="A2824" s="1">
        <v>44267</v>
      </c>
      <c r="B2824">
        <f>IFERROR(VLOOKUP($A2824,'BTC-Web'!$A$2:$H$10000,2,0),"")</f>
        <v>57821.21875</v>
      </c>
      <c r="C2824">
        <f>VLOOKUP(A2824,H_SPBTFDUE!$B$2:$C$5828,2,0)</f>
        <v>333.38</v>
      </c>
      <c r="D2824" s="2">
        <f>D2823*(1-D$1+IF(AND(WEEKDAY($A2824)&lt;&gt;1,WEEKDAY($A2824)&lt;&gt;7),-VLOOKUP($A2824,ETF_OP_Fee!$G$5:$H$14,2,1),0))^($A2824-$A2823)*(1+2*(C2824/C2823-1))+IFERROR(VLOOKUP(A2824,BITXeom!$C$9:$D$100,2,0),0)</f>
        <v>194.14224181161228</v>
      </c>
      <c r="F2824" s="2">
        <f>F2823*(1-F$1+IF(AND(WEEKDAY($A2824)&lt;&gt;1,WEEKDAY($A2824)&lt;&gt;7),-VLOOKUP($A2824,ETF_OP_Fee!$I$5:$J$14,2,1),0))^($A2824-$A2823)*(1+1*(B2824/B2823-1))</f>
        <v>37.809934124280829</v>
      </c>
      <c r="G2824" s="9" t="str">
        <f>IFERROR(VLOOKUP(A2824,'BITO-IV'!$A$1:$J$10000,4,0),"")</f>
        <v/>
      </c>
      <c r="J2824">
        <f t="shared" si="77"/>
        <v>535.61698520944503</v>
      </c>
      <c r="K2824">
        <f t="shared" si="76"/>
        <v>533.36331445090832</v>
      </c>
      <c r="M2824">
        <f t="shared" si="78"/>
        <v>1898.1819358222144</v>
      </c>
      <c r="N2824">
        <f>VLOOKUP(A2824,Tbills!$B$4:$C$10000,2,1)</f>
        <v>4.5000000000004051E-2</v>
      </c>
    </row>
    <row r="2825" spans="1:14">
      <c r="A2825" s="1">
        <v>44270</v>
      </c>
      <c r="B2825">
        <f>IFERROR(VLOOKUP($A2825,'BTC-Web'!$A$2:$H$10000,2,0),"")</f>
        <v>59267.429687999997</v>
      </c>
      <c r="C2825">
        <f>VLOOKUP(A2825,H_SPBTFDUE!$B$2:$C$5828,2,0)</f>
        <v>332.31</v>
      </c>
      <c r="D2825" s="2">
        <f>D2824*(1-D$1+IF(AND(WEEKDAY($A2825)&lt;&gt;1,WEEKDAY($A2825)&lt;&gt;7),-VLOOKUP($A2825,ETF_OP_Fee!$G$5:$H$14,2,1),0))^($A2825-$A2824)*(1+2*(C2825/C2824-1))+IFERROR(VLOOKUP(A2825,BITXeom!$C$9:$D$100,2,0),0)</f>
        <v>192.82706437454044</v>
      </c>
      <c r="F2825" s="2">
        <f>F2824*(1-F$1+IF(AND(WEEKDAY($A2825)&lt;&gt;1,WEEKDAY($A2825)&lt;&gt;7),-VLOOKUP($A2825,ETF_OP_Fee!$I$5:$J$14,2,1),0))^($A2825-$A2824)*(1+1*(B2825/B2824-1))</f>
        <v>38.752601398179458</v>
      </c>
      <c r="G2825" s="9" t="str">
        <f>IFERROR(VLOOKUP(A2825,'BITO-IV'!$A$1:$J$10000,4,0),"")</f>
        <v/>
      </c>
      <c r="J2825">
        <f t="shared" si="77"/>
        <v>549.01371325036826</v>
      </c>
      <c r="K2825">
        <f t="shared" si="76"/>
        <v>546.66098749044147</v>
      </c>
      <c r="M2825">
        <f t="shared" si="78"/>
        <v>1885.3230853723819</v>
      </c>
      <c r="N2825">
        <f>VLOOKUP(A2825,Tbills!$B$4:$C$10000,2,1)</f>
        <v>4.5000000000004051E-2</v>
      </c>
    </row>
    <row r="2826" spans="1:14">
      <c r="A2826" s="1">
        <v>44271</v>
      </c>
      <c r="B2826">
        <f>IFERROR(VLOOKUP($A2826,'BTC-Web'!$A$2:$H$10000,2,0),"")</f>
        <v>55840.785155999998</v>
      </c>
      <c r="C2826">
        <f>VLOOKUP(A2826,H_SPBTFDUE!$B$2:$C$5828,2,0)</f>
        <v>326.37</v>
      </c>
      <c r="D2826" s="2">
        <f>D2825*(1-D$1+IF(AND(WEEKDAY($A2826)&lt;&gt;1,WEEKDAY($A2826)&lt;&gt;7),-VLOOKUP($A2826,ETF_OP_Fee!$G$5:$H$14,2,1),0))^($A2826-$A2825)*(1+2*(C2826/C2825-1))+IFERROR(VLOOKUP(A2826,BITXeom!$C$9:$D$100,2,0),0)</f>
        <v>185.91138549154323</v>
      </c>
      <c r="F2826" s="2">
        <f>F2825*(1-F$1+IF(AND(WEEKDAY($A2826)&lt;&gt;1,WEEKDAY($A2826)&lt;&gt;7),-VLOOKUP($A2826,ETF_OP_Fee!$I$5:$J$14,2,1),0))^($A2826-$A2825)*(1+1*(B2826/B2825-1))</f>
        <v>36.511105300978841</v>
      </c>
      <c r="G2826" s="9" t="str">
        <f>IFERROR(VLOOKUP(A2826,'BITO-IV'!$A$1:$J$10000,4,0),"")</f>
        <v/>
      </c>
      <c r="J2826">
        <f t="shared" si="77"/>
        <v>517.27157682896552</v>
      </c>
      <c r="K2826">
        <f t="shared" si="76"/>
        <v>515.0414722645753</v>
      </c>
      <c r="M2826">
        <f t="shared" si="78"/>
        <v>1817.7065965178308</v>
      </c>
      <c r="N2826">
        <f>VLOOKUP(A2826,Tbills!$B$4:$C$10000,2,1)</f>
        <v>4.5000000000004051E-2</v>
      </c>
    </row>
    <row r="2827" spans="1:14">
      <c r="A2827" s="1">
        <v>44272</v>
      </c>
      <c r="B2827">
        <f>IFERROR(VLOOKUP($A2827,'BTC-Web'!$A$2:$H$10000,2,0),"")</f>
        <v>56825.828125</v>
      </c>
      <c r="C2827">
        <f>VLOOKUP(A2827,H_SPBTFDUE!$B$2:$C$5828,2,0)</f>
        <v>338.45</v>
      </c>
      <c r="D2827" s="2">
        <f>D2826*(1-D$1+IF(AND(WEEKDAY($A2827)&lt;&gt;1,WEEKDAY($A2827)&lt;&gt;7),-VLOOKUP($A2827,ETF_OP_Fee!$G$5:$H$14,2,1),0))^($A2827-$A2826)*(1+2*(C2827/C2826-1))+IFERROR(VLOOKUP(A2827,BITXeom!$C$9:$D$100,2,0),0)</f>
        <v>199.64994152814108</v>
      </c>
      <c r="F2827" s="2">
        <f>F2826*(1-F$1+IF(AND(WEEKDAY($A2827)&lt;&gt;1,WEEKDAY($A2827)&lt;&gt;7),-VLOOKUP($A2827,ETF_OP_Fee!$I$5:$J$14,2,1),0))^($A2827-$A2826)*(1+1*(B2827/B2826-1))</f>
        <v>37.154201677669292</v>
      </c>
      <c r="G2827" s="9" t="str">
        <f>IFERROR(VLOOKUP(A2827,'BITO-IV'!$A$1:$J$10000,4,0),"")</f>
        <v/>
      </c>
      <c r="J2827">
        <f t="shared" si="77"/>
        <v>526.3963541471112</v>
      </c>
      <c r="K2827">
        <f t="shared" si="76"/>
        <v>524.11326841887535</v>
      </c>
      <c r="M2827">
        <f t="shared" si="78"/>
        <v>1952.0322262705592</v>
      </c>
      <c r="N2827">
        <f>VLOOKUP(A2827,Tbills!$B$4:$C$10000,2,1)</f>
        <v>4.5000000000004051E-2</v>
      </c>
    </row>
    <row r="2828" spans="1:14">
      <c r="A2828" s="1">
        <v>44273</v>
      </c>
      <c r="B2828">
        <f>IFERROR(VLOOKUP($A2828,'BTC-Web'!$A$2:$H$10000,2,0),"")</f>
        <v>58893.078125</v>
      </c>
      <c r="C2828">
        <f>VLOOKUP(A2828,H_SPBTFDUE!$B$2:$C$5828,2,0)</f>
        <v>334.7</v>
      </c>
      <c r="D2828" s="2">
        <f>D2827*(1-D$1+IF(AND(WEEKDAY($A2828)&lt;&gt;1,WEEKDAY($A2828)&lt;&gt;7),-VLOOKUP($A2828,ETF_OP_Fee!$G$5:$H$14,2,1),0))^($A2828-$A2827)*(1+2*(C2828/C2827-1))+IFERROR(VLOOKUP(A2828,BITXeom!$C$9:$D$100,2,0),0)</f>
        <v>195.20246287037813</v>
      </c>
      <c r="F2828" s="2">
        <f>F2827*(1-F$1+IF(AND(WEEKDAY($A2828)&lt;&gt;1,WEEKDAY($A2828)&lt;&gt;7),-VLOOKUP($A2828,ETF_OP_Fee!$I$5:$J$14,2,1),0))^($A2828-$A2827)*(1+1*(B2828/B2827-1))</f>
        <v>38.504821188973942</v>
      </c>
      <c r="G2828" s="9" t="str">
        <f>IFERROR(VLOOKUP(A2828,'BITO-IV'!$A$1:$J$10000,4,0),"")</f>
        <v/>
      </c>
      <c r="J2828">
        <f t="shared" si="77"/>
        <v>545.5459714781058</v>
      </c>
      <c r="K2828">
        <f t="shared" si="76"/>
        <v>543.16569249196846</v>
      </c>
      <c r="M2828">
        <f t="shared" si="78"/>
        <v>1908.548007847284</v>
      </c>
      <c r="N2828">
        <f>VLOOKUP(A2828,Tbills!$B$4:$C$10000,2,1)</f>
        <v>2.9998681318668605E-2</v>
      </c>
    </row>
    <row r="2829" spans="1:14">
      <c r="A2829" s="1">
        <v>44274</v>
      </c>
      <c r="B2829">
        <f>IFERROR(VLOOKUP($A2829,'BTC-Web'!$A$2:$H$10000,2,0),"")</f>
        <v>57850.441405999998</v>
      </c>
      <c r="C2829">
        <f>VLOOKUP(A2829,H_SPBTFDUE!$B$2:$C$5828,2,0)</f>
        <v>344.28</v>
      </c>
      <c r="D2829" s="2">
        <f>D2828*(1-D$1+IF(AND(WEEKDAY($A2829)&lt;&gt;1,WEEKDAY($A2829)&lt;&gt;7),-VLOOKUP($A2829,ETF_OP_Fee!$G$5:$H$14,2,1),0))^($A2829-$A2828)*(1+2*(C2829/C2828-1))+IFERROR(VLOOKUP(A2829,BITXeom!$C$9:$D$100,2,0),0)</f>
        <v>206.35228970278959</v>
      </c>
      <c r="F2829" s="2">
        <f>F2828*(1-F$1+IF(AND(WEEKDAY($A2829)&lt;&gt;1,WEEKDAY($A2829)&lt;&gt;7),-VLOOKUP($A2829,ETF_OP_Fee!$I$5:$J$14,2,1),0))^($A2829-$A2828)*(1+1*(B2829/B2828-1))</f>
        <v>37.822151539473822</v>
      </c>
      <c r="G2829" s="9" t="str">
        <f>IFERROR(VLOOKUP(A2829,'BITO-IV'!$A$1:$J$10000,4,0),"")</f>
        <v/>
      </c>
      <c r="J2829">
        <f t="shared" si="77"/>
        <v>535.88768429266918</v>
      </c>
      <c r="K2829">
        <f t="shared" si="76"/>
        <v>533.53565860363642</v>
      </c>
      <c r="M2829">
        <f t="shared" si="78"/>
        <v>2017.5629222900991</v>
      </c>
      <c r="N2829">
        <f>VLOOKUP(A2829,Tbills!$B$4:$C$10000,2,1)</f>
        <v>2.9998681318668605E-2</v>
      </c>
    </row>
    <row r="2830" spans="1:14">
      <c r="A2830" s="1">
        <v>44277</v>
      </c>
      <c r="B2830">
        <f>IFERROR(VLOOKUP($A2830,'BTC-Web'!$A$2:$H$10000,2,0),"")</f>
        <v>57517.890625</v>
      </c>
      <c r="C2830">
        <f>VLOOKUP(A2830,H_SPBTFDUE!$B$2:$C$5828,2,0)</f>
        <v>323.3</v>
      </c>
      <c r="D2830" s="2">
        <f>D2829*(1-D$1+IF(AND(WEEKDAY($A2830)&lt;&gt;1,WEEKDAY($A2830)&lt;&gt;7),-VLOOKUP($A2830,ETF_OP_Fee!$G$5:$H$14,2,1),0))^($A2830-$A2829)*(1+2*(C2830/C2829-1))+IFERROR(VLOOKUP(A2830,BITXeom!$C$9:$D$100,2,0),0)</f>
        <v>181.13780153637975</v>
      </c>
      <c r="F2830" s="2">
        <f>F2829*(1-F$1+IF(AND(WEEKDAY($A2830)&lt;&gt;1,WEEKDAY($A2830)&lt;&gt;7),-VLOOKUP($A2830,ETF_OP_Fee!$I$5:$J$14,2,1),0))^($A2830-$A2829)*(1+1*(B2830/B2829-1))</f>
        <v>37.601796340168839</v>
      </c>
      <c r="G2830" s="9" t="str">
        <f>IFERROR(VLOOKUP(A2830,'BITO-IV'!$A$1:$J$10000,4,0),"")</f>
        <v/>
      </c>
      <c r="J2830">
        <f t="shared" si="77"/>
        <v>532.8071569257454</v>
      </c>
      <c r="K2830">
        <f t="shared" si="76"/>
        <v>530.42723267854819</v>
      </c>
      <c r="M2830">
        <f t="shared" si="78"/>
        <v>1771.0339571773693</v>
      </c>
      <c r="N2830">
        <f>VLOOKUP(A2830,Tbills!$B$4:$C$10000,2,1)</f>
        <v>2.9998681318668605E-2</v>
      </c>
    </row>
    <row r="2831" spans="1:14">
      <c r="A2831" s="1">
        <v>44278</v>
      </c>
      <c r="B2831">
        <f>IFERROR(VLOOKUP($A2831,'BTC-Web'!$A$2:$H$10000,2,0),"")</f>
        <v>54511.660155999998</v>
      </c>
      <c r="C2831">
        <f>VLOOKUP(A2831,H_SPBTFDUE!$B$2:$C$5828,2,0)</f>
        <v>318.81</v>
      </c>
      <c r="D2831" s="2">
        <f>D2830*(1-D$1+IF(AND(WEEKDAY($A2831)&lt;&gt;1,WEEKDAY($A2831)&lt;&gt;7),-VLOOKUP($A2831,ETF_OP_Fee!$G$5:$H$14,2,1),0))^($A2831-$A2830)*(1+2*(C2831/C2830-1))+IFERROR(VLOOKUP(A2831,BITXeom!$C$9:$D$100,2,0),0)</f>
        <v>176.08551916778217</v>
      </c>
      <c r="F2831" s="2">
        <f>F2830*(1-F$1+IF(AND(WEEKDAY($A2831)&lt;&gt;1,WEEKDAY($A2831)&lt;&gt;7),-VLOOKUP($A2831,ETF_OP_Fee!$I$5:$J$14,2,1),0))^($A2831-$A2830)*(1+1*(B2831/B2830-1))</f>
        <v>35.635573067372398</v>
      </c>
      <c r="G2831" s="9" t="str">
        <f>IFERROR(VLOOKUP(A2831,'BITO-IV'!$A$1:$J$10000,4,0),"")</f>
        <v/>
      </c>
      <c r="J2831">
        <f t="shared" si="77"/>
        <v>504.95945437882256</v>
      </c>
      <c r="K2831">
        <f t="shared" si="76"/>
        <v>502.69083519416961</v>
      </c>
      <c r="M2831">
        <f t="shared" si="78"/>
        <v>1721.636407024163</v>
      </c>
      <c r="N2831">
        <f>VLOOKUP(A2831,Tbills!$B$4:$C$10000,2,1)</f>
        <v>2.9998681318668605E-2</v>
      </c>
    </row>
    <row r="2832" spans="1:14">
      <c r="A2832" s="1">
        <v>44279</v>
      </c>
      <c r="B2832">
        <f>IFERROR(VLOOKUP($A2832,'BTC-Web'!$A$2:$H$10000,2,0),"")</f>
        <v>54710.488280999998</v>
      </c>
      <c r="C2832">
        <f>VLOOKUP(A2832,H_SPBTFDUE!$B$2:$C$5828,2,0)</f>
        <v>317.26</v>
      </c>
      <c r="D2832" s="2">
        <f>D2831*(1-D$1+IF(AND(WEEKDAY($A2832)&lt;&gt;1,WEEKDAY($A2832)&lt;&gt;7),-VLOOKUP($A2832,ETF_OP_Fee!$G$5:$H$14,2,1),0))^($A2832-$A2831)*(1+2*(C2832/C2831-1))+IFERROR(VLOOKUP(A2832,BITXeom!$C$9:$D$100,2,0),0)</f>
        <v>174.35254199482773</v>
      </c>
      <c r="F2832" s="2">
        <f>F2831*(1-F$1+IF(AND(WEEKDAY($A2832)&lt;&gt;1,WEEKDAY($A2832)&lt;&gt;7),-VLOOKUP($A2832,ETF_OP_Fee!$I$5:$J$14,2,1),0))^($A2832-$A2831)*(1+1*(B2832/B2831-1))</f>
        <v>35.764620873139108</v>
      </c>
      <c r="G2832" s="9" t="str">
        <f>IFERROR(VLOOKUP(A2832,'BITO-IV'!$A$1:$J$10000,4,0),"")</f>
        <v/>
      </c>
      <c r="J2832">
        <f t="shared" si="77"/>
        <v>506.80126475898419</v>
      </c>
      <c r="K2832">
        <f t="shared" si="76"/>
        <v>504.51123946094532</v>
      </c>
      <c r="M2832">
        <f t="shared" si="78"/>
        <v>1704.6926139876823</v>
      </c>
      <c r="N2832">
        <f>VLOOKUP(A2832,Tbills!$B$4:$C$10000,2,1)</f>
        <v>2.9998681318668605E-2</v>
      </c>
    </row>
    <row r="2833" spans="1:14">
      <c r="A2833" s="1">
        <v>44280</v>
      </c>
      <c r="B2833">
        <f>IFERROR(VLOOKUP($A2833,'BTC-Web'!$A$2:$H$10000,2,0),"")</f>
        <v>52726.746094000002</v>
      </c>
      <c r="C2833">
        <f>VLOOKUP(A2833,H_SPBTFDUE!$B$2:$C$5828,2,0)</f>
        <v>302.39999999999998</v>
      </c>
      <c r="D2833" s="2">
        <f>D2832*(1-D$1+IF(AND(WEEKDAY($A2833)&lt;&gt;1,WEEKDAY($A2833)&lt;&gt;7),-VLOOKUP($A2833,ETF_OP_Fee!$G$5:$H$14,2,1),0))^($A2833-$A2832)*(1+2*(C2833/C2832-1))+IFERROR(VLOOKUP(A2833,BITXeom!$C$9:$D$100,2,0),0)</f>
        <v>158.00086721010652</v>
      </c>
      <c r="F2833" s="2">
        <f>F2832*(1-F$1+IF(AND(WEEKDAY($A2833)&lt;&gt;1,WEEKDAY($A2833)&lt;&gt;7),-VLOOKUP($A2833,ETF_OP_Fee!$I$5:$J$14,2,1),0))^($A2833-$A2832)*(1+1*(B2833/B2832-1))</f>
        <v>34.466937911837782</v>
      </c>
      <c r="G2833" s="9" t="str">
        <f>IFERROR(VLOOKUP(A2833,'BITO-IV'!$A$1:$J$10000,4,0),"")</f>
        <v/>
      </c>
      <c r="J2833">
        <f t="shared" si="77"/>
        <v>488.42520779228926</v>
      </c>
      <c r="K2833">
        <f t="shared" si="76"/>
        <v>486.20556130051528</v>
      </c>
      <c r="M2833">
        <f t="shared" si="78"/>
        <v>1544.8178056658753</v>
      </c>
      <c r="N2833">
        <f>VLOOKUP(A2833,Tbills!$B$4:$C$10000,2,1)</f>
        <v>1.5001318681335439E-2</v>
      </c>
    </row>
    <row r="2834" spans="1:14">
      <c r="A2834" s="1">
        <v>44281</v>
      </c>
      <c r="B2834">
        <f>IFERROR(VLOOKUP($A2834,'BTC-Web'!$A$2:$H$10000,2,0),"")</f>
        <v>51683.011719000002</v>
      </c>
      <c r="C2834">
        <f>VLOOKUP(A2834,H_SPBTFDUE!$B$2:$C$5828,2,0)</f>
        <v>311.95999999999998</v>
      </c>
      <c r="D2834" s="2">
        <f>D2833*(1-D$1+IF(AND(WEEKDAY($A2834)&lt;&gt;1,WEEKDAY($A2834)&lt;&gt;7),-VLOOKUP($A2834,ETF_OP_Fee!$G$5:$H$14,2,1),0))^($A2834-$A2833)*(1+2*(C2834/C2833-1))+IFERROR(VLOOKUP(A2834,BITXeom!$C$9:$D$100,2,0),0)</f>
        <v>167.97084830198327</v>
      </c>
      <c r="F2834" s="2">
        <f>F2833*(1-F$1+IF(AND(WEEKDAY($A2834)&lt;&gt;1,WEEKDAY($A2834)&lt;&gt;7),-VLOOKUP($A2834,ETF_OP_Fee!$I$5:$J$14,2,1),0))^($A2834-$A2833)*(1+1*(B2834/B2833-1))</f>
        <v>33.783780034549729</v>
      </c>
      <c r="G2834" s="9" t="str">
        <f>IFERROR(VLOOKUP(A2834,'BITO-IV'!$A$1:$J$10000,4,0),"")</f>
        <v/>
      </c>
      <c r="J2834">
        <f t="shared" si="77"/>
        <v>478.75675265795394</v>
      </c>
      <c r="K2834">
        <f t="shared" si="76"/>
        <v>476.56864025944924</v>
      </c>
      <c r="M2834">
        <f t="shared" si="78"/>
        <v>1642.2970447665207</v>
      </c>
      <c r="N2834">
        <f>VLOOKUP(A2834,Tbills!$B$4:$C$10000,2,1)</f>
        <v>1.5001318681335439E-2</v>
      </c>
    </row>
    <row r="2835" spans="1:14">
      <c r="A2835" s="1">
        <v>44284</v>
      </c>
      <c r="B2835">
        <f>IFERROR(VLOOKUP($A2835,'BTC-Web'!$A$2:$H$10000,2,0),"")</f>
        <v>55947.898437999997</v>
      </c>
      <c r="C2835">
        <f>VLOOKUP(A2835,H_SPBTFDUE!$B$2:$C$5828,2,0)</f>
        <v>335.83</v>
      </c>
      <c r="D2835" s="2">
        <f>D2834*(1-D$1+IF(AND(WEEKDAY($A2835)&lt;&gt;1,WEEKDAY($A2835)&lt;&gt;7),-VLOOKUP($A2835,ETF_OP_Fee!$G$5:$H$14,2,1),0))^($A2835-$A2834)*(1+2*(C2835/C2834-1))+IFERROR(VLOOKUP(A2835,BITXeom!$C$9:$D$100,2,0),0)</f>
        <v>193.60659958374049</v>
      </c>
      <c r="F2835" s="2">
        <f>F2834*(1-F$1+IF(AND(WEEKDAY($A2835)&lt;&gt;1,WEEKDAY($A2835)&lt;&gt;7),-VLOOKUP($A2835,ETF_OP_Fee!$I$5:$J$14,2,1),0))^($A2835-$A2834)*(1+1*(B2835/B2834-1))</f>
        <v>36.568765046664765</v>
      </c>
      <c r="G2835" s="9" t="str">
        <f>IFERROR(VLOOKUP(A2835,'BITO-IV'!$A$1:$J$10000,4,0),"")</f>
        <v/>
      </c>
      <c r="J2835">
        <f t="shared" si="77"/>
        <v>518.26380242401547</v>
      </c>
      <c r="K2835">
        <f t="shared" si="76"/>
        <v>515.85484562217891</v>
      </c>
      <c r="M2835">
        <f t="shared" si="78"/>
        <v>1892.9448148766533</v>
      </c>
      <c r="N2835">
        <f>VLOOKUP(A2835,Tbills!$B$4:$C$10000,2,1)</f>
        <v>1.5001318681335439E-2</v>
      </c>
    </row>
    <row r="2836" spans="1:14">
      <c r="A2836" s="1">
        <v>44285</v>
      </c>
      <c r="B2836">
        <f>IFERROR(VLOOKUP($A2836,'BTC-Web'!$A$2:$H$10000,2,0),"")</f>
        <v>57750.132812999997</v>
      </c>
      <c r="C2836">
        <f>VLOOKUP(A2836,H_SPBTFDUE!$B$2:$C$5828,2,0)</f>
        <v>344.47</v>
      </c>
      <c r="D2836" s="2">
        <f>D2835*(1-D$1+IF(AND(WEEKDAY($A2836)&lt;&gt;1,WEEKDAY($A2836)&lt;&gt;7),-VLOOKUP($A2836,ETF_OP_Fee!$G$5:$H$14,2,1),0))^($A2836-$A2835)*(1+2*(C2836/C2835-1))+IFERROR(VLOOKUP(A2836,BITXeom!$C$9:$D$100,2,0),0)</f>
        <v>203.54428978289201</v>
      </c>
      <c r="F2836" s="2">
        <f>F2835*(1-F$1+IF(AND(WEEKDAY($A2836)&lt;&gt;1,WEEKDAY($A2836)&lt;&gt;7),-VLOOKUP($A2836,ETF_OP_Fee!$I$5:$J$14,2,1),0))^($A2836-$A2835)*(1+1*(B2836/B2835-1))</f>
        <v>37.745762239963177</v>
      </c>
      <c r="G2836" s="9" t="str">
        <f>IFERROR(VLOOKUP(A2836,'BITO-IV'!$A$1:$J$10000,4,0),"")</f>
        <v/>
      </c>
      <c r="J2836">
        <f t="shared" si="77"/>
        <v>534.95849277206912</v>
      </c>
      <c r="K2836">
        <f t="shared" si="76"/>
        <v>532.45807804394394</v>
      </c>
      <c r="M2836">
        <f t="shared" si="78"/>
        <v>1990.1083370643248</v>
      </c>
      <c r="N2836">
        <f>VLOOKUP(A2836,Tbills!$B$4:$C$10000,2,1)</f>
        <v>1.5001318681335439E-2</v>
      </c>
    </row>
    <row r="2837" spans="1:14">
      <c r="A2837" s="1">
        <v>44286</v>
      </c>
      <c r="B2837">
        <f>IFERROR(VLOOKUP($A2837,'BTC-Web'!$A$2:$H$10000,2,0),"")</f>
        <v>58930.277344000002</v>
      </c>
      <c r="C2837">
        <f>VLOOKUP(A2837,H_SPBTFDUE!$B$2:$C$5828,2,0)</f>
        <v>342.15</v>
      </c>
      <c r="D2837" s="2">
        <f>D2836*(1-D$1+IF(AND(WEEKDAY($A2837)&lt;&gt;1,WEEKDAY($A2837)&lt;&gt;7),-VLOOKUP($A2837,ETF_OP_Fee!$G$5:$H$14,2,1),0))^($A2837-$A2836)*(1+2*(C2837/C2836-1))+IFERROR(VLOOKUP(A2837,BITXeom!$C$9:$D$100,2,0),0)</f>
        <v>200.77862337686921</v>
      </c>
      <c r="F2837" s="2">
        <f>F2836*(1-F$1+IF(AND(WEEKDAY($A2837)&lt;&gt;1,WEEKDAY($A2837)&lt;&gt;7),-VLOOKUP($A2837,ETF_OP_Fee!$I$5:$J$14,2,1),0))^($A2837-$A2836)*(1+1*(B2837/B2836-1))</f>
        <v>38.516107833872141</v>
      </c>
      <c r="G2837" s="9" t="str">
        <f>IFERROR(VLOOKUP(A2837,'BITO-IV'!$A$1:$J$10000,4,0),"")</f>
        <v/>
      </c>
      <c r="J2837">
        <f t="shared" si="77"/>
        <v>545.8905600904468</v>
      </c>
      <c r="K2837">
        <f t="shared" si="76"/>
        <v>543.32490679559953</v>
      </c>
      <c r="M2837">
        <f t="shared" si="78"/>
        <v>1963.0676582123881</v>
      </c>
      <c r="N2837">
        <f>VLOOKUP(A2837,Tbills!$B$4:$C$10000,2,1)</f>
        <v>1.5001318681335439E-2</v>
      </c>
    </row>
    <row r="2838" spans="1:14">
      <c r="A2838" s="1">
        <v>44287</v>
      </c>
      <c r="B2838">
        <f>IFERROR(VLOOKUP($A2838,'BTC-Web'!$A$2:$H$10000,2,0),"")</f>
        <v>58926.5625</v>
      </c>
      <c r="C2838">
        <f>VLOOKUP(A2838,H_SPBTFDUE!$B$2:$C$5828,2,0)</f>
        <v>343.93</v>
      </c>
      <c r="D2838" s="2">
        <f>D2837*(1-D$1+IF(AND(WEEKDAY($A2838)&lt;&gt;1,WEEKDAY($A2838)&lt;&gt;7),-VLOOKUP($A2838,ETF_OP_Fee!$G$5:$H$14,2,1),0))^($A2838-$A2837)*(1+2*(C2838/C2837-1))+IFERROR(VLOOKUP(A2838,BITXeom!$C$9:$D$100,2,0),0)</f>
        <v>202.84350605452036</v>
      </c>
      <c r="F2838" s="2">
        <f>F2837*(1-F$1+IF(AND(WEEKDAY($A2838)&lt;&gt;1,WEEKDAY($A2838)&lt;&gt;7),-VLOOKUP($A2838,ETF_OP_Fee!$I$5:$J$14,2,1),0))^($A2838-$A2837)*(1+1*(B2838/B2837-1))</f>
        <v>38.512677446466121</v>
      </c>
      <c r="G2838" s="9" t="str">
        <f>IFERROR(VLOOKUP(A2838,'BITO-IV'!$A$1:$J$10000,4,0),"")</f>
        <v/>
      </c>
      <c r="J2838">
        <f t="shared" si="77"/>
        <v>545.85614826747212</v>
      </c>
      <c r="K2838">
        <f t="shared" si="76"/>
        <v>543.27651626440445</v>
      </c>
      <c r="M2838">
        <f t="shared" si="78"/>
        <v>1983.2565823833213</v>
      </c>
      <c r="N2838">
        <f>VLOOKUP(A2838,Tbills!$B$4:$C$10000,2,1)</f>
        <v>2.0001758241743106E-2</v>
      </c>
    </row>
    <row r="2839" spans="1:14">
      <c r="A2839" s="1">
        <v>44291</v>
      </c>
      <c r="B2839">
        <f>IFERROR(VLOOKUP($A2839,'BTC-Web'!$A$2:$H$10000,2,0),"")</f>
        <v>58760.875</v>
      </c>
      <c r="C2839">
        <f>VLOOKUP(A2839,H_SPBTFDUE!$B$2:$C$5828,2,0)</f>
        <v>345.33</v>
      </c>
      <c r="D2839" s="2">
        <f>D2838*(1-D$1+IF(AND(WEEKDAY($A2839)&lt;&gt;1,WEEKDAY($A2839)&lt;&gt;7),-VLOOKUP($A2839,ETF_OP_Fee!$G$5:$H$14,2,1),0))^($A2839-$A2838)*(1+2*(C2839/C2838-1))+IFERROR(VLOOKUP(A2839,BITXeom!$C$9:$D$100,2,0),0)</f>
        <v>204.39742607489424</v>
      </c>
      <c r="F2839" s="2">
        <f>F2838*(1-F$1+IF(AND(WEEKDAY($A2839)&lt;&gt;1,WEEKDAY($A2839)&lt;&gt;7),-VLOOKUP($A2839,ETF_OP_Fee!$I$5:$J$14,2,1),0))^($A2839-$A2838)*(1+1*(B2839/B2838-1))</f>
        <v>38.400390834335965</v>
      </c>
      <c r="G2839" s="9" t="str">
        <f>IFERROR(VLOOKUP(A2839,'BITO-IV'!$A$1:$J$10000,4,0),"")</f>
        <v/>
      </c>
      <c r="J2839">
        <f t="shared" si="77"/>
        <v>544.32133040725728</v>
      </c>
      <c r="K2839">
        <f t="shared" si="76"/>
        <v>541.69255265797904</v>
      </c>
      <c r="M2839">
        <f t="shared" si="78"/>
        <v>1998.4496845380208</v>
      </c>
      <c r="N2839">
        <f>VLOOKUP(A2839,Tbills!$B$4:$C$10000,2,1)</f>
        <v>2.0001758241743106E-2</v>
      </c>
    </row>
    <row r="2840" spans="1:14">
      <c r="A2840" s="1">
        <v>44292</v>
      </c>
      <c r="B2840">
        <f>IFERROR(VLOOKUP($A2840,'BTC-Web'!$A$2:$H$10000,2,0),"")</f>
        <v>59171.933594000002</v>
      </c>
      <c r="C2840">
        <f>VLOOKUP(A2840,H_SPBTFDUE!$B$2:$C$5828,2,0)</f>
        <v>338.88</v>
      </c>
      <c r="D2840" s="2">
        <f>D2839*(1-D$1+IF(AND(WEEKDAY($A2840)&lt;&gt;1,WEEKDAY($A2840)&lt;&gt;7),-VLOOKUP($A2840,ETF_OP_Fee!$G$5:$H$14,2,1),0))^($A2840-$A2839)*(1+2*(C2840/C2839-1))+IFERROR(VLOOKUP(A2840,BITXeom!$C$9:$D$100,2,0),0)</f>
        <v>196.73859339545308</v>
      </c>
      <c r="F2840" s="2">
        <f>F2839*(1-F$1+IF(AND(WEEKDAY($A2840)&lt;&gt;1,WEEKDAY($A2840)&lt;&gt;7),-VLOOKUP($A2840,ETF_OP_Fee!$I$5:$J$14,2,1),0))^($A2840-$A2839)*(1+1*(B2840/B2839-1))</f>
        <v>38.668012284031448</v>
      </c>
      <c r="G2840" s="9" t="str">
        <f>IFERROR(VLOOKUP(A2840,'BITO-IV'!$A$1:$J$10000,4,0),"")</f>
        <v/>
      </c>
      <c r="J2840">
        <f t="shared" si="77"/>
        <v>548.12910149237837</v>
      </c>
      <c r="K2840">
        <f t="shared" si="76"/>
        <v>545.46773679235378</v>
      </c>
      <c r="M2840">
        <f t="shared" si="78"/>
        <v>1923.5671772282153</v>
      </c>
      <c r="N2840">
        <f>VLOOKUP(A2840,Tbills!$B$4:$C$10000,2,1)</f>
        <v>2.0001758241743106E-2</v>
      </c>
    </row>
    <row r="2841" spans="1:14">
      <c r="A2841" s="1">
        <v>44293</v>
      </c>
      <c r="B2841">
        <f>IFERROR(VLOOKUP($A2841,'BTC-Web'!$A$2:$H$10000,2,0),"")</f>
        <v>58186.507812999997</v>
      </c>
      <c r="C2841">
        <f>VLOOKUP(A2841,H_SPBTFDUE!$B$2:$C$5828,2,0)</f>
        <v>324.60000000000002</v>
      </c>
      <c r="D2841" s="2">
        <f>D2840*(1-D$1+IF(AND(WEEKDAY($A2841)&lt;&gt;1,WEEKDAY($A2841)&lt;&gt;7),-VLOOKUP($A2841,ETF_OP_Fee!$G$5:$H$14,2,1),0))^($A2841-$A2840)*(1+2*(C2841/C2840-1))+IFERROR(VLOOKUP(A2841,BITXeom!$C$9:$D$100,2,0),0)</f>
        <v>180.13646202697484</v>
      </c>
      <c r="F2841" s="2">
        <f>F2840*(1-F$1+IF(AND(WEEKDAY($A2841)&lt;&gt;1,WEEKDAY($A2841)&lt;&gt;7),-VLOOKUP($A2841,ETF_OP_Fee!$I$5:$J$14,2,1),0))^($A2841-$A2840)*(1+1*(B2841/B2840-1))</f>
        <v>38.023060963346595</v>
      </c>
      <c r="G2841" s="9" t="str">
        <f>IFERROR(VLOOKUP(A2841,'BITO-IV'!$A$1:$J$10000,4,0),"")</f>
        <v/>
      </c>
      <c r="J2841">
        <f t="shared" si="77"/>
        <v>539.00077806064712</v>
      </c>
      <c r="K2841">
        <f t="shared" si="76"/>
        <v>536.36977399428963</v>
      </c>
      <c r="M2841">
        <f t="shared" si="78"/>
        <v>1761.2435862068833</v>
      </c>
      <c r="N2841">
        <f>VLOOKUP(A2841,Tbills!$B$4:$C$10000,2,1)</f>
        <v>2.0001758241743106E-2</v>
      </c>
    </row>
    <row r="2842" spans="1:14">
      <c r="A2842" s="1">
        <v>44294</v>
      </c>
      <c r="B2842">
        <f>IFERROR(VLOOKUP($A2842,'BTC-Web'!$A$2:$H$10000,2,0),"")</f>
        <v>56099.914062999997</v>
      </c>
      <c r="C2842">
        <f>VLOOKUP(A2842,H_SPBTFDUE!$B$2:$C$5828,2,0)</f>
        <v>335.27</v>
      </c>
      <c r="D2842" s="2">
        <f>D2841*(1-D$1+IF(AND(WEEKDAY($A2842)&lt;&gt;1,WEEKDAY($A2842)&lt;&gt;7),-VLOOKUP($A2842,ETF_OP_Fee!$G$5:$H$14,2,1),0))^($A2842-$A2841)*(1+2*(C2842/C2841-1))+IFERROR(VLOOKUP(A2842,BITXeom!$C$9:$D$100,2,0),0)</f>
        <v>191.95619508211968</v>
      </c>
      <c r="F2842" s="2">
        <f>F2841*(1-F$1+IF(AND(WEEKDAY($A2842)&lt;&gt;1,WEEKDAY($A2842)&lt;&gt;7),-VLOOKUP($A2842,ETF_OP_Fee!$I$5:$J$14,2,1),0))^($A2842-$A2841)*(1+1*(B2842/B2841-1))</f>
        <v>36.658583129245542</v>
      </c>
      <c r="G2842" s="9" t="str">
        <f>IFERROR(VLOOKUP(A2842,'BITO-IV'!$A$1:$J$10000,4,0),"")</f>
        <v/>
      </c>
      <c r="J2842">
        <f t="shared" si="77"/>
        <v>519.67197320504431</v>
      </c>
      <c r="K2842">
        <f t="shared" si="76"/>
        <v>517.12185841478117</v>
      </c>
      <c r="M2842">
        <f t="shared" si="78"/>
        <v>1876.8083574908555</v>
      </c>
      <c r="N2842">
        <f>VLOOKUP(A2842,Tbills!$B$4:$C$10000,2,1)</f>
        <v>2.0001758241743106E-2</v>
      </c>
    </row>
    <row r="2843" spans="1:14">
      <c r="A2843" s="1">
        <v>44295</v>
      </c>
      <c r="B2843">
        <f>IFERROR(VLOOKUP($A2843,'BTC-Web'!$A$2:$H$10000,2,0),"")</f>
        <v>58326.5625</v>
      </c>
      <c r="C2843">
        <f>VLOOKUP(A2843,H_SPBTFDUE!$B$2:$C$5828,2,0)</f>
        <v>338.74</v>
      </c>
      <c r="D2843" s="2">
        <f>D2842*(1-D$1+IF(AND(WEEKDAY($A2843)&lt;&gt;1,WEEKDAY($A2843)&lt;&gt;7),-VLOOKUP($A2843,ETF_OP_Fee!$G$5:$H$14,2,1),0))^($A2843-$A2842)*(1+2*(C2843/C2842-1))+IFERROR(VLOOKUP(A2843,BITXeom!$C$9:$D$100,2,0),0)</f>
        <v>195.90628684564572</v>
      </c>
      <c r="F2843" s="2">
        <f>F2842*(1-F$1+IF(AND(WEEKDAY($A2843)&lt;&gt;1,WEEKDAY($A2843)&lt;&gt;7),-VLOOKUP($A2843,ETF_OP_Fee!$I$5:$J$14,2,1),0))^($A2843-$A2842)*(1+1*(B2843/B2842-1))</f>
        <v>38.112598295082492</v>
      </c>
      <c r="G2843" s="9" t="str">
        <f>IFERROR(VLOOKUP(A2843,'BITO-IV'!$A$1:$J$10000,4,0),"")</f>
        <v/>
      </c>
      <c r="J2843">
        <f t="shared" si="77"/>
        <v>540.29815073519649</v>
      </c>
      <c r="K2843">
        <f t="shared" si="76"/>
        <v>537.63282639381976</v>
      </c>
      <c r="M2843">
        <f t="shared" si="78"/>
        <v>1915.4294878558846</v>
      </c>
      <c r="N2843">
        <f>VLOOKUP(A2843,Tbills!$B$4:$C$10000,2,1)</f>
        <v>2.0001758241743106E-2</v>
      </c>
    </row>
    <row r="2844" spans="1:14">
      <c r="A2844" s="1">
        <v>44298</v>
      </c>
      <c r="B2844">
        <f>IFERROR(VLOOKUP($A2844,'BTC-Web'!$A$2:$H$10000,2,0),"")</f>
        <v>60175.945312999997</v>
      </c>
      <c r="C2844">
        <f>VLOOKUP(A2844,H_SPBTFDUE!$B$2:$C$5828,2,0)</f>
        <v>349.18</v>
      </c>
      <c r="D2844" s="2">
        <f>D2843*(1-D$1+IF(AND(WEEKDAY($A2844)&lt;&gt;1,WEEKDAY($A2844)&lt;&gt;7),-VLOOKUP($A2844,ETF_OP_Fee!$G$5:$H$14,2,1),0))^($A2844-$A2843)*(1+2*(C2844/C2843-1))+IFERROR(VLOOKUP(A2844,BITXeom!$C$9:$D$100,2,0),0)</f>
        <v>207.90763694662479</v>
      </c>
      <c r="F2844" s="2">
        <f>F2843*(1-F$1+IF(AND(WEEKDAY($A2844)&lt;&gt;1,WEEKDAY($A2844)&lt;&gt;7),-VLOOKUP($A2844,ETF_OP_Fee!$I$5:$J$14,2,1),0))^($A2844-$A2843)*(1+1*(B2844/B2843-1))</f>
        <v>39.317978954978436</v>
      </c>
      <c r="G2844" s="9" t="str">
        <f>IFERROR(VLOOKUP(A2844,'BITO-IV'!$A$1:$J$10000,4,0),"")</f>
        <v/>
      </c>
      <c r="J2844">
        <f t="shared" si="77"/>
        <v>557.42959258667463</v>
      </c>
      <c r="K2844">
        <f t="shared" si="76"/>
        <v>554.63644829445298</v>
      </c>
      <c r="M2844">
        <f t="shared" si="78"/>
        <v>2032.7699787999527</v>
      </c>
      <c r="N2844">
        <f>VLOOKUP(A2844,Tbills!$B$4:$C$10000,2,1)</f>
        <v>2.0001758241743106E-2</v>
      </c>
    </row>
    <row r="2845" spans="1:14">
      <c r="A2845" s="1">
        <v>44299</v>
      </c>
      <c r="B2845">
        <f>IFERROR(VLOOKUP($A2845,'BTC-Web'!$A$2:$H$10000,2,0),"")</f>
        <v>59890.019530999998</v>
      </c>
      <c r="C2845">
        <f>VLOOKUP(A2845,H_SPBTFDUE!$B$2:$C$5828,2,0)</f>
        <v>367.21</v>
      </c>
      <c r="D2845" s="2">
        <f>D2844*(1-D$1+IF(AND(WEEKDAY($A2845)&lt;&gt;1,WEEKDAY($A2845)&lt;&gt;7),-VLOOKUP($A2845,ETF_OP_Fee!$G$5:$H$14,2,1),0))^($A2845-$A2844)*(1+2*(C2845/C2844-1))+IFERROR(VLOOKUP(A2845,BITXeom!$C$9:$D$100,2,0),0)</f>
        <v>229.35102974887923</v>
      </c>
      <c r="F2845" s="2">
        <f>F2844*(1-F$1+IF(AND(WEEKDAY($A2845)&lt;&gt;1,WEEKDAY($A2845)&lt;&gt;7),-VLOOKUP($A2845,ETF_OP_Fee!$I$5:$J$14,2,1),0))^($A2845-$A2844)*(1+1*(B2845/B2844-1))</f>
        <v>39.130141240886751</v>
      </c>
      <c r="G2845" s="9" t="str">
        <f>IFERROR(VLOOKUP(A2845,'BITO-IV'!$A$1:$J$10000,4,0),"")</f>
        <v/>
      </c>
      <c r="J2845">
        <f t="shared" si="77"/>
        <v>554.78096793539135</v>
      </c>
      <c r="K2845">
        <f t="shared" si="76"/>
        <v>551.98672810616824</v>
      </c>
      <c r="M2845">
        <f t="shared" si="78"/>
        <v>2242.427910428642</v>
      </c>
      <c r="N2845">
        <f>VLOOKUP(A2845,Tbills!$B$4:$C$10000,2,1)</f>
        <v>2.0001758241743106E-2</v>
      </c>
    </row>
    <row r="2846" spans="1:14">
      <c r="A2846" s="1">
        <v>44300</v>
      </c>
      <c r="B2846">
        <f>IFERROR(VLOOKUP($A2846,'BTC-Web'!$A$2:$H$10000,2,0),"")</f>
        <v>63523.753905999998</v>
      </c>
      <c r="C2846">
        <f>VLOOKUP(A2846,H_SPBTFDUE!$B$2:$C$5828,2,0)</f>
        <v>359.94</v>
      </c>
      <c r="D2846" s="2">
        <f>D2845*(1-D$1+IF(AND(WEEKDAY($A2846)&lt;&gt;1,WEEKDAY($A2846)&lt;&gt;7),-VLOOKUP($A2846,ETF_OP_Fee!$G$5:$H$14,2,1),0))^($A2846-$A2845)*(1+2*(C2846/C2845-1))+IFERROR(VLOOKUP(A2846,BITXeom!$C$9:$D$100,2,0),0)</f>
        <v>220.24342451247762</v>
      </c>
      <c r="F2846" s="2">
        <f>F2845*(1-F$1+IF(AND(WEEKDAY($A2846)&lt;&gt;1,WEEKDAY($A2846)&lt;&gt;7),-VLOOKUP($A2846,ETF_OP_Fee!$I$5:$J$14,2,1),0))^($A2846-$A2845)*(1+1*(B2846/B2845-1))</f>
        <v>41.503221836073969</v>
      </c>
      <c r="G2846" s="9" t="str">
        <f>IFERROR(VLOOKUP(A2846,'BITO-IV'!$A$1:$J$10000,4,0),"")</f>
        <v/>
      </c>
      <c r="J2846">
        <f t="shared" si="77"/>
        <v>588.4414457507163</v>
      </c>
      <c r="K2846">
        <f t="shared" si="76"/>
        <v>585.46243127845628</v>
      </c>
      <c r="M2846">
        <f t="shared" si="78"/>
        <v>2153.3803565474377</v>
      </c>
      <c r="N2846">
        <f>VLOOKUP(A2846,Tbills!$B$4:$C$10000,2,1)</f>
        <v>2.0001758241743106E-2</v>
      </c>
    </row>
    <row r="2847" spans="1:14">
      <c r="A2847" s="1">
        <v>44301</v>
      </c>
      <c r="B2847">
        <f>IFERROR(VLOOKUP($A2847,'BTC-Web'!$A$2:$H$10000,2,0),"")</f>
        <v>63075.195312999997</v>
      </c>
      <c r="C2847">
        <f>VLOOKUP(A2847,H_SPBTFDUE!$B$2:$C$5828,2,0)</f>
        <v>368.14</v>
      </c>
      <c r="D2847" s="2">
        <f>D2846*(1-D$1+IF(AND(WEEKDAY($A2847)&lt;&gt;1,WEEKDAY($A2847)&lt;&gt;7),-VLOOKUP($A2847,ETF_OP_Fee!$G$5:$H$14,2,1),0))^($A2847-$A2846)*(1+2*(C2847/C2846-1))+IFERROR(VLOOKUP(A2847,BITXeom!$C$9:$D$100,2,0),0)</f>
        <v>230.25096443184103</v>
      </c>
      <c r="F2847" s="2">
        <f>F2846*(1-F$1+IF(AND(WEEKDAY($A2847)&lt;&gt;1,WEEKDAY($A2847)&lt;&gt;7),-VLOOKUP($A2847,ETF_OP_Fee!$I$5:$J$14,2,1),0))^($A2847-$A2846)*(1+1*(B2847/B2846-1))</f>
        <v>41.20908364707438</v>
      </c>
      <c r="G2847" s="9" t="str">
        <f>IFERROR(VLOOKUP(A2847,'BITO-IV'!$A$1:$J$10000,4,0),"")</f>
        <v/>
      </c>
      <c r="J2847">
        <f t="shared" si="77"/>
        <v>584.28629982909126</v>
      </c>
      <c r="K2847">
        <f t="shared" si="76"/>
        <v>581.31319052929928</v>
      </c>
      <c r="M2847">
        <f t="shared" si="78"/>
        <v>2251.2268186037913</v>
      </c>
      <c r="N2847">
        <f>VLOOKUP(A2847,Tbills!$B$4:$C$10000,2,1)</f>
        <v>2.0001758241743106E-2</v>
      </c>
    </row>
    <row r="2848" spans="1:14">
      <c r="A2848" s="1">
        <v>44302</v>
      </c>
      <c r="B2848">
        <f>IFERROR(VLOOKUP($A2848,'BTC-Web'!$A$2:$H$10000,2,0),"")</f>
        <v>63258.503905999998</v>
      </c>
      <c r="C2848">
        <f>VLOOKUP(A2848,H_SPBTFDUE!$B$2:$C$5828,2,0)</f>
        <v>357.23</v>
      </c>
      <c r="D2848" s="2">
        <f>D2847*(1-D$1+IF(AND(WEEKDAY($A2848)&lt;&gt;1,WEEKDAY($A2848)&lt;&gt;7),-VLOOKUP($A2848,ETF_OP_Fee!$G$5:$H$14,2,1),0))^($A2848-$A2847)*(1+2*(C2848/C2847-1))+IFERROR(VLOOKUP(A2848,BITXeom!$C$9:$D$100,2,0),0)</f>
        <v>216.57796132043097</v>
      </c>
      <c r="F2848" s="2">
        <f>F2847*(1-F$1+IF(AND(WEEKDAY($A2848)&lt;&gt;1,WEEKDAY($A2848)&lt;&gt;7),-VLOOKUP($A2848,ETF_OP_Fee!$I$5:$J$14,2,1),0))^($A2848-$A2847)*(1+1*(B2848/B2847-1))</f>
        <v>41.327769451148441</v>
      </c>
      <c r="G2848" s="9" t="str">
        <f>IFERROR(VLOOKUP(A2848,'BITO-IV'!$A$1:$J$10000,4,0),"")</f>
        <v/>
      </c>
      <c r="J2848">
        <f t="shared" si="77"/>
        <v>585.98434767498952</v>
      </c>
      <c r="K2848">
        <f t="shared" si="76"/>
        <v>582.98742391016515</v>
      </c>
      <c r="M2848">
        <f t="shared" si="78"/>
        <v>2117.5421177765284</v>
      </c>
      <c r="N2848">
        <f>VLOOKUP(A2848,Tbills!$B$4:$C$10000,2,1)</f>
        <v>2.0001758241743106E-2</v>
      </c>
    </row>
    <row r="2849" spans="1:14">
      <c r="A2849" s="1">
        <v>44305</v>
      </c>
      <c r="B2849">
        <f>IFERROR(VLOOKUP($A2849,'BTC-Web'!$A$2:$H$10000,2,0),"")</f>
        <v>56191.585937999997</v>
      </c>
      <c r="C2849">
        <f>VLOOKUP(A2849,H_SPBTFDUE!$B$2:$C$5828,2,0)</f>
        <v>323.51</v>
      </c>
      <c r="D2849" s="2">
        <f>D2848*(1-D$1+IF(AND(WEEKDAY($A2849)&lt;&gt;1,WEEKDAY($A2849)&lt;&gt;7),-VLOOKUP($A2849,ETF_OP_Fee!$G$5:$H$14,2,1),0))^($A2849-$A2848)*(1+2*(C2849/C2848-1))+IFERROR(VLOOKUP(A2849,BITXeom!$C$9:$D$100,2,0),0)</f>
        <v>175.62828003055102</v>
      </c>
      <c r="F2849" s="2">
        <f>F2848*(1-F$1+IF(AND(WEEKDAY($A2849)&lt;&gt;1,WEEKDAY($A2849)&lt;&gt;7),-VLOOKUP($A2849,ETF_OP_Fee!$I$5:$J$14,2,1),0))^($A2849-$A2848)*(1+1*(B2849/B2848-1))</f>
        <v>36.707975085080093</v>
      </c>
      <c r="G2849" s="9" t="str">
        <f>IFERROR(VLOOKUP(A2849,'BITO-IV'!$A$1:$J$10000,4,0),"")</f>
        <v/>
      </c>
      <c r="J2849">
        <f t="shared" si="77"/>
        <v>520.52115996342604</v>
      </c>
      <c r="K2849">
        <f t="shared" si="76"/>
        <v>517.81860274616599</v>
      </c>
      <c r="M2849">
        <f t="shared" si="78"/>
        <v>1717.1658545954685</v>
      </c>
      <c r="N2849">
        <f>VLOOKUP(A2849,Tbills!$B$4:$C$10000,2,1)</f>
        <v>2.0001758241743106E-2</v>
      </c>
    </row>
    <row r="2850" spans="1:14">
      <c r="A2850" s="1">
        <v>44306</v>
      </c>
      <c r="B2850">
        <f>IFERROR(VLOOKUP($A2850,'BTC-Web'!$A$2:$H$10000,2,0),"")</f>
        <v>55681.792969000002</v>
      </c>
      <c r="C2850">
        <f>VLOOKUP(A2850,H_SPBTFDUE!$B$2:$C$5828,2,0)</f>
        <v>326.85000000000002</v>
      </c>
      <c r="D2850" s="2">
        <f>D2849*(1-D$1+IF(AND(WEEKDAY($A2850)&lt;&gt;1,WEEKDAY($A2850)&lt;&gt;7),-VLOOKUP($A2850,ETF_OP_Fee!$G$5:$H$14,2,1),0))^($A2850-$A2849)*(1+2*(C2850/C2849-1))+IFERROR(VLOOKUP(A2850,BITXeom!$C$9:$D$100,2,0),0)</f>
        <v>179.23337937827009</v>
      </c>
      <c r="F2850" s="2">
        <f>F2849*(1-F$1+IF(AND(WEEKDAY($A2850)&lt;&gt;1,WEEKDAY($A2850)&lt;&gt;7),-VLOOKUP($A2850,ETF_OP_Fee!$I$5:$J$14,2,1),0))^($A2850-$A2849)*(1+1*(B2850/B2849-1))</f>
        <v>36.373998629299571</v>
      </c>
      <c r="G2850" s="9" t="str">
        <f>IFERROR(VLOOKUP(A2850,'BITO-IV'!$A$1:$J$10000,4,0),"")</f>
        <v/>
      </c>
      <c r="J2850">
        <f t="shared" si="77"/>
        <v>515.79877985730377</v>
      </c>
      <c r="K2850">
        <f t="shared" si="76"/>
        <v>513.107386143192</v>
      </c>
      <c r="M2850">
        <f t="shared" si="78"/>
        <v>1752.4138995074309</v>
      </c>
      <c r="N2850">
        <f>VLOOKUP(A2850,Tbills!$B$4:$C$10000,2,1)</f>
        <v>2.0001758241743106E-2</v>
      </c>
    </row>
    <row r="2851" spans="1:14">
      <c r="A2851" s="1">
        <v>44307</v>
      </c>
      <c r="B2851">
        <f>IFERROR(VLOOKUP($A2851,'BTC-Web'!$A$2:$H$10000,2,0),"")</f>
        <v>56471.128905999998</v>
      </c>
      <c r="C2851">
        <f>VLOOKUP(A2851,H_SPBTFDUE!$B$2:$C$5828,2,0)</f>
        <v>320.49</v>
      </c>
      <c r="D2851" s="2">
        <f>D2850*(1-D$1+IF(AND(WEEKDAY($A2851)&lt;&gt;1,WEEKDAY($A2851)&lt;&gt;7),-VLOOKUP($A2851,ETF_OP_Fee!$G$5:$H$14,2,1),0))^($A2851-$A2850)*(1+2*(C2851/C2850-1))+IFERROR(VLOOKUP(A2851,BITXeom!$C$9:$D$100,2,0),0)</f>
        <v>172.23763631762165</v>
      </c>
      <c r="F2851" s="2">
        <f>F2850*(1-F$1+IF(AND(WEEKDAY($A2851)&lt;&gt;1,WEEKDAY($A2851)&lt;&gt;7),-VLOOKUP($A2851,ETF_OP_Fee!$I$5:$J$14,2,1),0))^($A2851-$A2850)*(1+1*(B2851/B2850-1))</f>
        <v>36.888670308969857</v>
      </c>
      <c r="G2851" s="9" t="str">
        <f>IFERROR(VLOOKUP(A2851,'BITO-IV'!$A$1:$J$10000,4,0),"")</f>
        <v/>
      </c>
      <c r="J2851">
        <f t="shared" si="77"/>
        <v>523.11065850727448</v>
      </c>
      <c r="K2851">
        <f t="shared" si="76"/>
        <v>520.36756787269883</v>
      </c>
      <c r="M2851">
        <f t="shared" si="78"/>
        <v>1684.0146012328078</v>
      </c>
      <c r="N2851">
        <f>VLOOKUP(A2851,Tbills!$B$4:$C$10000,2,1)</f>
        <v>2.0001758241743106E-2</v>
      </c>
    </row>
    <row r="2852" spans="1:14">
      <c r="A2852" s="1">
        <v>44308</v>
      </c>
      <c r="B2852">
        <f>IFERROR(VLOOKUP($A2852,'BTC-Web'!$A$2:$H$10000,2,0),"")</f>
        <v>53857.105469000002</v>
      </c>
      <c r="C2852">
        <f>VLOOKUP(A2852,H_SPBTFDUE!$B$2:$C$5828,2,0)</f>
        <v>304.02</v>
      </c>
      <c r="D2852" s="2">
        <f>D2851*(1-D$1+IF(AND(WEEKDAY($A2852)&lt;&gt;1,WEEKDAY($A2852)&lt;&gt;7),-VLOOKUP($A2852,ETF_OP_Fee!$G$5:$H$14,2,1),0))^($A2852-$A2851)*(1+2*(C2852/C2851-1))+IFERROR(VLOOKUP(A2852,BITXeom!$C$9:$D$100,2,0),0)</f>
        <v>154.51661455371769</v>
      </c>
      <c r="F2852" s="2">
        <f>F2851*(1-F$1+IF(AND(WEEKDAY($A2852)&lt;&gt;1,WEEKDAY($A2852)&lt;&gt;7),-VLOOKUP($A2852,ETF_OP_Fee!$I$5:$J$14,2,1),0))^($A2852-$A2851)*(1+1*(B2852/B2851-1))</f>
        <v>35.180194496828641</v>
      </c>
      <c r="G2852" s="9" t="str">
        <f>IFERROR(VLOOKUP(A2852,'BITO-IV'!$A$1:$J$10000,4,0),"")</f>
        <v/>
      </c>
      <c r="J2852">
        <f t="shared" si="77"/>
        <v>498.89609882034688</v>
      </c>
      <c r="K2852">
        <f t="shared" si="76"/>
        <v>496.26706775472405</v>
      </c>
      <c r="M2852">
        <f t="shared" si="78"/>
        <v>1510.7513119935938</v>
      </c>
      <c r="N2852">
        <f>VLOOKUP(A2852,Tbills!$B$4:$C$10000,2,1)</f>
        <v>2.4998241758260945E-2</v>
      </c>
    </row>
    <row r="2853" spans="1:14">
      <c r="A2853" s="1">
        <v>44309</v>
      </c>
      <c r="B2853">
        <f>IFERROR(VLOOKUP($A2853,'BTC-Web'!$A$2:$H$10000,2,0),"")</f>
        <v>51739.808594000002</v>
      </c>
      <c r="C2853">
        <f>VLOOKUP(A2853,H_SPBTFDUE!$B$2:$C$5828,2,0)</f>
        <v>292.44</v>
      </c>
      <c r="D2853" s="2">
        <f>D2852*(1-D$1+IF(AND(WEEKDAY($A2853)&lt;&gt;1,WEEKDAY($A2853)&lt;&gt;7),-VLOOKUP($A2853,ETF_OP_Fee!$G$5:$H$14,2,1),0))^($A2853-$A2852)*(1+2*(C2853/C2852-1))+IFERROR(VLOOKUP(A2853,BITXeom!$C$9:$D$100,2,0),0)</f>
        <v>142.72865051115551</v>
      </c>
      <c r="F2853" s="2">
        <f>F2852*(1-F$1+IF(AND(WEEKDAY($A2853)&lt;&gt;1,WEEKDAY($A2853)&lt;&gt;7),-VLOOKUP($A2853,ETF_OP_Fee!$I$5:$J$14,2,1),0))^($A2853-$A2852)*(1+1*(B2853/B2852-1))</f>
        <v>33.796267701660561</v>
      </c>
      <c r="G2853" s="9" t="str">
        <f>IFERROR(VLOOKUP(A2853,'BITO-IV'!$A$1:$J$10000,4,0),"")</f>
        <v/>
      </c>
      <c r="J2853">
        <f t="shared" si="77"/>
        <v>479.28288080977217</v>
      </c>
      <c r="K2853">
        <f t="shared" si="76"/>
        <v>476.74479670283529</v>
      </c>
      <c r="M2853">
        <f t="shared" si="78"/>
        <v>1395.4971550573316</v>
      </c>
      <c r="N2853">
        <f>VLOOKUP(A2853,Tbills!$B$4:$C$10000,2,1)</f>
        <v>2.4998241758260945E-2</v>
      </c>
    </row>
    <row r="2854" spans="1:14">
      <c r="A2854" s="1">
        <v>44312</v>
      </c>
      <c r="B2854">
        <f>IFERROR(VLOOKUP($A2854,'BTC-Web'!$A$2:$H$10000,2,0),"")</f>
        <v>49077.792969000002</v>
      </c>
      <c r="C2854">
        <f>VLOOKUP(A2854,H_SPBTFDUE!$B$2:$C$5828,2,0)</f>
        <v>311.2</v>
      </c>
      <c r="D2854" s="2">
        <f>D2853*(1-D$1+IF(AND(WEEKDAY($A2854)&lt;&gt;1,WEEKDAY($A2854)&lt;&gt;7),-VLOOKUP($A2854,ETF_OP_Fee!$G$5:$H$14,2,1),0))^($A2854-$A2853)*(1+2*(C2854/C2853-1))+IFERROR(VLOOKUP(A2854,BITXeom!$C$9:$D$100,2,0),0)</f>
        <v>160.98314028498751</v>
      </c>
      <c r="F2854" s="2">
        <f>F2853*(1-F$1+IF(AND(WEEKDAY($A2854)&lt;&gt;1,WEEKDAY($A2854)&lt;&gt;7),-VLOOKUP($A2854,ETF_OP_Fee!$I$5:$J$14,2,1),0))^($A2854-$A2853)*(1+1*(B2854/B2853-1))</f>
        <v>32.054945062497708</v>
      </c>
      <c r="G2854" s="9" t="str">
        <f>IFERROR(VLOOKUP(A2854,'BITO-IV'!$A$1:$J$10000,4,0),"")</f>
        <v/>
      </c>
      <c r="J2854">
        <f t="shared" si="77"/>
        <v>454.6237536853904</v>
      </c>
      <c r="K2854">
        <f t="shared" si="76"/>
        <v>452.18094500979907</v>
      </c>
      <c r="M2854">
        <f t="shared" si="78"/>
        <v>1573.9763073170573</v>
      </c>
      <c r="N2854">
        <f>VLOOKUP(A2854,Tbills!$B$4:$C$10000,2,1)</f>
        <v>2.4998241758260945E-2</v>
      </c>
    </row>
    <row r="2855" spans="1:14">
      <c r="A2855" s="1">
        <v>44313</v>
      </c>
      <c r="B2855">
        <f>IFERROR(VLOOKUP($A2855,'BTC-Web'!$A$2:$H$10000,2,0),"")</f>
        <v>54030.304687999997</v>
      </c>
      <c r="C2855">
        <f>VLOOKUP(A2855,H_SPBTFDUE!$B$2:$C$5828,2,0)</f>
        <v>314.95999999999998</v>
      </c>
      <c r="D2855" s="2">
        <f>D2854*(1-D$1+IF(AND(WEEKDAY($A2855)&lt;&gt;1,WEEKDAY($A2855)&lt;&gt;7),-VLOOKUP($A2855,ETF_OP_Fee!$G$5:$H$14,2,1),0))^($A2855-$A2854)*(1+2*(C2855/C2854-1))+IFERROR(VLOOKUP(A2855,BITXeom!$C$9:$D$100,2,0),0)</f>
        <v>164.85357203554841</v>
      </c>
      <c r="F2855" s="2">
        <f>F2854*(1-F$1+IF(AND(WEEKDAY($A2855)&lt;&gt;1,WEEKDAY($A2855)&lt;&gt;7),-VLOOKUP($A2855,ETF_OP_Fee!$I$5:$J$14,2,1),0))^($A2855-$A2854)*(1+1*(B2855/B2854-1))</f>
        <v>35.288737855994746</v>
      </c>
      <c r="G2855" s="9" t="str">
        <f>IFERROR(VLOOKUP(A2855,'BITO-IV'!$A$1:$J$10000,4,0),"")</f>
        <v/>
      </c>
      <c r="J2855">
        <f t="shared" si="77"/>
        <v>500.50050020667027</v>
      </c>
      <c r="K2855">
        <f t="shared" si="76"/>
        <v>497.79822741282283</v>
      </c>
      <c r="M2855">
        <f t="shared" si="78"/>
        <v>1611.8185798909801</v>
      </c>
      <c r="N2855">
        <f>VLOOKUP(A2855,Tbills!$B$4:$C$10000,2,1)</f>
        <v>2.4998241758260945E-2</v>
      </c>
    </row>
    <row r="2856" spans="1:14">
      <c r="A2856" s="1">
        <v>44314</v>
      </c>
      <c r="B2856">
        <f>IFERROR(VLOOKUP($A2856,'BTC-Web'!$A$2:$H$10000,2,0),"")</f>
        <v>55036.636719000002</v>
      </c>
      <c r="C2856">
        <f>VLOOKUP(A2856,H_SPBTFDUE!$B$2:$C$5828,2,0)</f>
        <v>319.06</v>
      </c>
      <c r="D2856" s="2">
        <f>D2855*(1-D$1+IF(AND(WEEKDAY($A2856)&lt;&gt;1,WEEKDAY($A2856)&lt;&gt;7),-VLOOKUP($A2856,ETF_OP_Fee!$G$5:$H$14,2,1),0))^($A2856-$A2855)*(1+2*(C2856/C2855-1))+IFERROR(VLOOKUP(A2856,BITXeom!$C$9:$D$100,2,0),0)</f>
        <v>169.12538492596681</v>
      </c>
      <c r="F2856" s="2">
        <f>F2855*(1-F$1+IF(AND(WEEKDAY($A2856)&lt;&gt;1,WEEKDAY($A2856)&lt;&gt;7),-VLOOKUP($A2856,ETF_OP_Fee!$I$5:$J$14,2,1),0))^($A2856-$A2855)*(1+1*(B2856/B2855-1))</f>
        <v>35.945066516789943</v>
      </c>
      <c r="G2856" s="9" t="str">
        <f>IFERROR(VLOOKUP(A2856,'BITO-IV'!$A$1:$J$10000,4,0),"")</f>
        <v/>
      </c>
      <c r="J2856">
        <f t="shared" si="77"/>
        <v>509.82248511491679</v>
      </c>
      <c r="K2856">
        <f t="shared" ref="K2856:K2919" si="79">IF($A2856&gt;=$J$2,F2856*K$4,"")</f>
        <v>507.05668390048032</v>
      </c>
      <c r="M2856">
        <f t="shared" si="78"/>
        <v>1653.5852659359111</v>
      </c>
      <c r="N2856">
        <f>VLOOKUP(A2856,Tbills!$B$4:$C$10000,2,1)</f>
        <v>2.4998241758260945E-2</v>
      </c>
    </row>
    <row r="2857" spans="1:14">
      <c r="A2857" s="1">
        <v>44315</v>
      </c>
      <c r="B2857">
        <f>IFERROR(VLOOKUP($A2857,'BTC-Web'!$A$2:$H$10000,2,0),"")</f>
        <v>54858.089844000002</v>
      </c>
      <c r="C2857">
        <f>VLOOKUP(A2857,H_SPBTFDUE!$B$2:$C$5828,2,0)</f>
        <v>303.68</v>
      </c>
      <c r="D2857" s="2">
        <f>D2856*(1-D$1+IF(AND(WEEKDAY($A2857)&lt;&gt;1,WEEKDAY($A2857)&lt;&gt;7),-VLOOKUP($A2857,ETF_OP_Fee!$G$5:$H$14,2,1),0))^($A2857-$A2856)*(1+2*(C2857/C2856-1))+IFERROR(VLOOKUP(A2857,BITXeom!$C$9:$D$100,2,0),0)</f>
        <v>152.80209831412654</v>
      </c>
      <c r="F2857" s="2">
        <f>F2856*(1-F$1+IF(AND(WEEKDAY($A2857)&lt;&gt;1,WEEKDAY($A2857)&lt;&gt;7),-VLOOKUP($A2857,ETF_OP_Fee!$I$5:$J$14,2,1),0))^($A2857-$A2856)*(1+1*(B2857/B2856-1))</f>
        <v>35.827522958028986</v>
      </c>
      <c r="G2857" s="9" t="str">
        <f>IFERROR(VLOOKUP(A2857,'BITO-IV'!$A$1:$J$10000,4,0),"")</f>
        <v/>
      </c>
      <c r="J2857">
        <f t="shared" ref="J2857:J2920" si="80">IF($A2857&gt;=$J$2,B2857*J$4,"")</f>
        <v>508.16854663050759</v>
      </c>
      <c r="K2857">
        <f t="shared" si="79"/>
        <v>505.39856352695557</v>
      </c>
      <c r="M2857">
        <f t="shared" ref="M2857:M2920" si="81">IF($A2857&gt;=$J$2,D2857*M$4,"")</f>
        <v>1493.9880165649577</v>
      </c>
      <c r="N2857">
        <f>VLOOKUP(A2857,Tbills!$B$4:$C$10000,2,1)</f>
        <v>2.0001758241743106E-2</v>
      </c>
    </row>
    <row r="2858" spans="1:14">
      <c r="A2858" s="1">
        <v>44316</v>
      </c>
      <c r="B2858">
        <f>IFERROR(VLOOKUP($A2858,'BTC-Web'!$A$2:$H$10000,2,0),"")</f>
        <v>53568.664062999997</v>
      </c>
      <c r="C2858">
        <f>VLOOKUP(A2858,H_SPBTFDUE!$B$2:$C$5828,2,0)</f>
        <v>328.33</v>
      </c>
      <c r="D2858" s="2">
        <f>D2857*(1-D$1+IF(AND(WEEKDAY($A2858)&lt;&gt;1,WEEKDAY($A2858)&lt;&gt;7),-VLOOKUP($A2858,ETF_OP_Fee!$G$5:$H$14,2,1),0))^($A2858-$A2857)*(1+2*(C2858/C2857-1))+IFERROR(VLOOKUP(A2858,BITXeom!$C$9:$D$100,2,0),0)</f>
        <v>177.58712020478566</v>
      </c>
      <c r="F2858" s="2">
        <f>F2857*(1-F$1+IF(AND(WEEKDAY($A2858)&lt;&gt;1,WEEKDAY($A2858)&lt;&gt;7),-VLOOKUP($A2858,ETF_OP_Fee!$I$5:$J$14,2,1),0))^($A2858-$A2857)*(1+1*(B2858/B2857-1))</f>
        <v>34.984495347502289</v>
      </c>
      <c r="G2858" s="9" t="str">
        <f>IFERROR(VLOOKUP(A2858,'BITO-IV'!$A$1:$J$10000,4,0),"")</f>
        <v/>
      </c>
      <c r="J2858">
        <f t="shared" si="80"/>
        <v>496.22417111575669</v>
      </c>
      <c r="K2858">
        <f t="shared" si="79"/>
        <v>493.50645075452422</v>
      </c>
      <c r="M2858">
        <f t="shared" si="81"/>
        <v>1736.3179721315535</v>
      </c>
      <c r="N2858">
        <f>VLOOKUP(A2858,Tbills!$B$4:$C$10000,2,1)</f>
        <v>2.0001758241743106E-2</v>
      </c>
    </row>
    <row r="2859" spans="1:14">
      <c r="A2859" s="1">
        <v>44319</v>
      </c>
      <c r="B2859">
        <f>IFERROR(VLOOKUP($A2859,'BTC-Web'!$A$2:$H$10000,2,0),"")</f>
        <v>56620.273437999997</v>
      </c>
      <c r="C2859">
        <f>VLOOKUP(A2859,H_SPBTFDUE!$B$2:$C$5828,2,0)</f>
        <v>330.97</v>
      </c>
      <c r="D2859" s="2">
        <f>D2858*(1-D$1+IF(AND(WEEKDAY($A2859)&lt;&gt;1,WEEKDAY($A2859)&lt;&gt;7),-VLOOKUP($A2859,ETF_OP_Fee!$G$5:$H$14,2,1),0))^($A2859-$A2858)*(1+2*(C2859/C2858-1))+IFERROR(VLOOKUP(A2859,BITXeom!$C$9:$D$100,2,0),0)</f>
        <v>180.37845958919004</v>
      </c>
      <c r="F2859" s="2">
        <f>F2858*(1-F$1+IF(AND(WEEKDAY($A2859)&lt;&gt;1,WEEKDAY($A2859)&lt;&gt;7),-VLOOKUP($A2859,ETF_OP_Fee!$I$5:$J$14,2,1),0))^($A2859-$A2858)*(1+1*(B2859/B2858-1))</f>
        <v>36.974545915165471</v>
      </c>
      <c r="G2859" s="9" t="str">
        <f>IFERROR(VLOOKUP(A2859,'BITO-IV'!$A$1:$J$10000,4,0),"")</f>
        <v/>
      </c>
      <c r="J2859">
        <f t="shared" si="80"/>
        <v>524.4922334086217</v>
      </c>
      <c r="K2859">
        <f t="shared" si="79"/>
        <v>521.57896638506907</v>
      </c>
      <c r="M2859">
        <f t="shared" si="81"/>
        <v>1763.6096627331635</v>
      </c>
      <c r="N2859">
        <f>VLOOKUP(A2859,Tbills!$B$4:$C$10000,2,1)</f>
        <v>2.0001758241743106E-2</v>
      </c>
    </row>
    <row r="2860" spans="1:14">
      <c r="A2860" s="1">
        <v>44320</v>
      </c>
      <c r="B2860">
        <f>IFERROR(VLOOKUP($A2860,'BTC-Web'!$A$2:$H$10000,2,0),"")</f>
        <v>57214.179687999997</v>
      </c>
      <c r="C2860">
        <f>VLOOKUP(A2860,H_SPBTFDUE!$B$2:$C$5828,2,0)</f>
        <v>312.27</v>
      </c>
      <c r="D2860" s="2">
        <f>D2859*(1-D$1+IF(AND(WEEKDAY($A2860)&lt;&gt;1,WEEKDAY($A2860)&lt;&gt;7),-VLOOKUP($A2860,ETF_OP_Fee!$G$5:$H$14,2,1),0))^($A2860-$A2859)*(1+2*(C2860/C2859-1))+IFERROR(VLOOKUP(A2860,BITXeom!$C$9:$D$100,2,0),0)</f>
        <v>159.97641315123835</v>
      </c>
      <c r="F2860" s="2">
        <f>F2859*(1-F$1+IF(AND(WEEKDAY($A2860)&lt;&gt;1,WEEKDAY($A2860)&lt;&gt;7),-VLOOKUP($A2860,ETF_OP_Fee!$I$5:$J$14,2,1),0))^($A2860-$A2859)*(1+1*(B2860/B2859-1))</f>
        <v>37.361410061975313</v>
      </c>
      <c r="G2860" s="9" t="str">
        <f>IFERROR(VLOOKUP(A2860,'BITO-IV'!$A$1:$J$10000,4,0),"")</f>
        <v/>
      </c>
      <c r="J2860">
        <f t="shared" si="80"/>
        <v>529.9937825284602</v>
      </c>
      <c r="K2860">
        <f t="shared" si="79"/>
        <v>527.03623967484759</v>
      </c>
      <c r="M2860">
        <f t="shared" si="81"/>
        <v>1564.1332600659648</v>
      </c>
      <c r="N2860">
        <f>VLOOKUP(A2860,Tbills!$B$4:$C$10000,2,1)</f>
        <v>2.0001758241743106E-2</v>
      </c>
    </row>
    <row r="2861" spans="1:14">
      <c r="A2861" s="1">
        <v>44321</v>
      </c>
      <c r="B2861">
        <f>IFERROR(VLOOKUP($A2861,'BTC-Web'!$A$2:$H$10000,2,0),"")</f>
        <v>53252.164062999997</v>
      </c>
      <c r="C2861">
        <f>VLOOKUP(A2861,H_SPBTFDUE!$B$2:$C$5828,2,0)</f>
        <v>328.24</v>
      </c>
      <c r="D2861" s="2">
        <f>D2860*(1-D$1+IF(AND(WEEKDAY($A2861)&lt;&gt;1,WEEKDAY($A2861)&lt;&gt;7),-VLOOKUP($A2861,ETF_OP_Fee!$G$5:$H$14,2,1),0))^($A2861-$A2860)*(1+2*(C2861/C2860-1))+IFERROR(VLOOKUP(A2861,BITXeom!$C$9:$D$100,2,0),0)</f>
        <v>176.31830970745463</v>
      </c>
      <c r="F2861" s="2">
        <f>F2860*(1-F$1+IF(AND(WEEKDAY($A2861)&lt;&gt;1,WEEKDAY($A2861)&lt;&gt;7),-VLOOKUP($A2861,ETF_OP_Fee!$I$5:$J$14,2,1),0))^($A2861-$A2860)*(1+1*(B2861/B2860-1))</f>
        <v>34.773270640447258</v>
      </c>
      <c r="G2861" s="9" t="str">
        <f>IFERROR(VLOOKUP(A2861,'BITO-IV'!$A$1:$J$10000,4,0),"")</f>
        <v/>
      </c>
      <c r="J2861">
        <f t="shared" si="80"/>
        <v>493.29232741748132</v>
      </c>
      <c r="K2861">
        <f t="shared" si="79"/>
        <v>490.52682350951284</v>
      </c>
      <c r="M2861">
        <f t="shared" si="81"/>
        <v>1723.9124639662959</v>
      </c>
      <c r="N2861">
        <f>VLOOKUP(A2861,Tbills!$B$4:$C$10000,2,1)</f>
        <v>2.0001758241743106E-2</v>
      </c>
    </row>
    <row r="2862" spans="1:14">
      <c r="A2862" s="1">
        <v>44322</v>
      </c>
      <c r="B2862">
        <f>IFERROR(VLOOKUP($A2862,'BTC-Web'!$A$2:$H$10000,2,0),"")</f>
        <v>57441.308594000002</v>
      </c>
      <c r="C2862">
        <f>VLOOKUP(A2862,H_SPBTFDUE!$B$2:$C$5828,2,0)</f>
        <v>321.89</v>
      </c>
      <c r="D2862" s="2">
        <f>D2861*(1-D$1+IF(AND(WEEKDAY($A2862)&lt;&gt;1,WEEKDAY($A2862)&lt;&gt;7),-VLOOKUP($A2862,ETF_OP_Fee!$G$5:$H$14,2,1),0))^($A2862-$A2861)*(1+2*(C2862/C2861-1))+IFERROR(VLOOKUP(A2862,BITXeom!$C$9:$D$100,2,0),0)</f>
        <v>169.47614219884275</v>
      </c>
      <c r="F2862" s="2">
        <f>F2861*(1-F$1+IF(AND(WEEKDAY($A2862)&lt;&gt;1,WEEKDAY($A2862)&lt;&gt;7),-VLOOKUP($A2862,ETF_OP_Fee!$I$5:$J$14,2,1),0))^($A2862-$A2861)*(1+1*(B2862/B2861-1))</f>
        <v>37.507774888121254</v>
      </c>
      <c r="G2862" s="9" t="str">
        <f>IFERROR(VLOOKUP(A2862,'BITO-IV'!$A$1:$J$10000,4,0),"")</f>
        <v/>
      </c>
      <c r="J2862">
        <f t="shared" si="80"/>
        <v>532.09775236022097</v>
      </c>
      <c r="K2862">
        <f t="shared" si="79"/>
        <v>529.10092533485499</v>
      </c>
      <c r="M2862">
        <f t="shared" si="81"/>
        <v>1657.0147159773783</v>
      </c>
      <c r="N2862">
        <f>VLOOKUP(A2862,Tbills!$B$4:$C$10000,2,1)</f>
        <v>1.5001318681335439E-2</v>
      </c>
    </row>
    <row r="2863" spans="1:14">
      <c r="A2863" s="1">
        <v>44323</v>
      </c>
      <c r="B2863">
        <f>IFERROR(VLOOKUP($A2863,'BTC-Web'!$A$2:$H$10000,2,0),"")</f>
        <v>56413.953125</v>
      </c>
      <c r="C2863">
        <f>VLOOKUP(A2863,H_SPBTFDUE!$B$2:$C$5828,2,0)</f>
        <v>330.81</v>
      </c>
      <c r="D2863" s="2">
        <f>D2862*(1-D$1+IF(AND(WEEKDAY($A2863)&lt;&gt;1,WEEKDAY($A2863)&lt;&gt;7),-VLOOKUP($A2863,ETF_OP_Fee!$G$5:$H$14,2,1),0))^($A2863-$A2862)*(1+2*(C2863/C2862-1))+IFERROR(VLOOKUP(A2863,BITXeom!$C$9:$D$100,2,0),0)</f>
        <v>178.84764353190391</v>
      </c>
      <c r="F2863" s="2">
        <f>F2862*(1-F$1+IF(AND(WEEKDAY($A2863)&lt;&gt;1,WEEKDAY($A2863)&lt;&gt;7),-VLOOKUP($A2863,ETF_OP_Fee!$I$5:$J$14,2,1),0))^($A2863-$A2862)*(1+1*(B2863/B2862-1))</f>
        <v>36.835978029977703</v>
      </c>
      <c r="G2863" s="9" t="str">
        <f>IFERROR(VLOOKUP(A2863,'BITO-IV'!$A$1:$J$10000,4,0),"")</f>
        <v/>
      </c>
      <c r="J2863">
        <f t="shared" si="80"/>
        <v>522.58102042443454</v>
      </c>
      <c r="K2863">
        <f t="shared" si="79"/>
        <v>519.62426775276606</v>
      </c>
      <c r="M2863">
        <f t="shared" si="81"/>
        <v>1748.6424543611352</v>
      </c>
      <c r="N2863">
        <f>VLOOKUP(A2863,Tbills!$B$4:$C$10000,2,1)</f>
        <v>1.5001318681335439E-2</v>
      </c>
    </row>
    <row r="2864" spans="1:14">
      <c r="A2864" s="1">
        <v>44326</v>
      </c>
      <c r="B2864">
        <f>IFERROR(VLOOKUP($A2864,'BTC-Web'!$A$2:$H$10000,2,0),"")</f>
        <v>58250.871094000002</v>
      </c>
      <c r="C2864">
        <f>VLOOKUP(A2864,H_SPBTFDUE!$B$2:$C$5828,2,0)</f>
        <v>319.07</v>
      </c>
      <c r="D2864" s="2">
        <f>D2863*(1-D$1+IF(AND(WEEKDAY($A2864)&lt;&gt;1,WEEKDAY($A2864)&lt;&gt;7),-VLOOKUP($A2864,ETF_OP_Fee!$G$5:$H$14,2,1),0))^($A2864-$A2863)*(1+2*(C2864/C2863-1))+IFERROR(VLOOKUP(A2864,BITXeom!$C$9:$D$100,2,0),0)</f>
        <v>166.09412251966597</v>
      </c>
      <c r="F2864" s="2">
        <f>F2863*(1-F$1+IF(AND(WEEKDAY($A2864)&lt;&gt;1,WEEKDAY($A2864)&lt;&gt;7),-VLOOKUP($A2864,ETF_OP_Fee!$I$5:$J$14,2,1),0))^($A2864-$A2863)*(1+1*(B2864/B2863-1))</f>
        <v>38.032439675377191</v>
      </c>
      <c r="G2864" s="9" t="str">
        <f>IFERROR(VLOOKUP(A2864,'BITO-IV'!$A$1:$J$10000,4,0),"")</f>
        <v/>
      </c>
      <c r="J2864">
        <f t="shared" si="80"/>
        <v>539.59699632225909</v>
      </c>
      <c r="K2864">
        <f t="shared" si="79"/>
        <v>536.50207417015019</v>
      </c>
      <c r="M2864">
        <f t="shared" si="81"/>
        <v>1623.9477821575967</v>
      </c>
      <c r="N2864">
        <f>VLOOKUP(A2864,Tbills!$B$4:$C$10000,2,1)</f>
        <v>1.5001318681335439E-2</v>
      </c>
    </row>
    <row r="2865" spans="1:14">
      <c r="A2865" s="1">
        <v>44327</v>
      </c>
      <c r="B2865">
        <f>IFERROR(VLOOKUP($A2865,'BTC-Web'!$A$2:$H$10000,2,0),"")</f>
        <v>55847.242187999997</v>
      </c>
      <c r="C2865">
        <f>VLOOKUP(A2865,H_SPBTFDUE!$B$2:$C$5828,2,0)</f>
        <v>325.29000000000002</v>
      </c>
      <c r="D2865" s="2">
        <f>D2864*(1-D$1+IF(AND(WEEKDAY($A2865)&lt;&gt;1,WEEKDAY($A2865)&lt;&gt;7),-VLOOKUP($A2865,ETF_OP_Fee!$G$5:$H$14,2,1),0))^($A2865-$A2864)*(1+2*(C2865/C2864-1))+IFERROR(VLOOKUP(A2865,BITXeom!$C$9:$D$100,2,0),0)</f>
        <v>172.5492850763566</v>
      </c>
      <c r="F2865" s="2">
        <f>F2864*(1-F$1+IF(AND(WEEKDAY($A2865)&lt;&gt;1,WEEKDAY($A2865)&lt;&gt;7),-VLOOKUP($A2865,ETF_OP_Fee!$I$5:$J$14,2,1),0))^($A2865-$A2864)*(1+1*(B2865/B2864-1))</f>
        <v>36.462142922348249</v>
      </c>
      <c r="G2865" s="9" t="str">
        <f>IFERROR(VLOOKUP(A2865,'BITO-IV'!$A$1:$J$10000,4,0),"")</f>
        <v/>
      </c>
      <c r="J2865">
        <f t="shared" si="80"/>
        <v>517.33139044216853</v>
      </c>
      <c r="K2865">
        <f t="shared" si="79"/>
        <v>514.35078773537259</v>
      </c>
      <c r="M2865">
        <f t="shared" si="81"/>
        <v>1687.061676607193</v>
      </c>
      <c r="N2865">
        <f>VLOOKUP(A2865,Tbills!$B$4:$C$10000,2,1)</f>
        <v>1.5001318681335439E-2</v>
      </c>
    </row>
    <row r="2866" spans="1:14">
      <c r="A2866" s="1">
        <v>44328</v>
      </c>
      <c r="B2866">
        <f>IFERROR(VLOOKUP($A2866,'BTC-Web'!$A$2:$H$10000,2,0),"")</f>
        <v>56714.53125</v>
      </c>
      <c r="C2866">
        <f>VLOOKUP(A2866,H_SPBTFDUE!$B$2:$C$5828,2,0)</f>
        <v>311.77999999999997</v>
      </c>
      <c r="D2866" s="2">
        <f>D2865*(1-D$1+IF(AND(WEEKDAY($A2866)&lt;&gt;1,WEEKDAY($A2866)&lt;&gt;7),-VLOOKUP($A2866,ETF_OP_Fee!$G$5:$H$14,2,1),0))^($A2866-$A2865)*(1+2*(C2866/C2865-1))+IFERROR(VLOOKUP(A2866,BITXeom!$C$9:$D$100,2,0),0)</f>
        <v>158.19773619767548</v>
      </c>
      <c r="F2866" s="2">
        <f>F2865*(1-F$1+IF(AND(WEEKDAY($A2866)&lt;&gt;1,WEEKDAY($A2866)&lt;&gt;7),-VLOOKUP($A2866,ETF_OP_Fee!$I$5:$J$14,2,1),0))^($A2866-$A2865)*(1+1*(B2866/B2865-1))</f>
        <v>37.027424099612169</v>
      </c>
      <c r="G2866" s="9" t="str">
        <f>IFERROR(VLOOKUP(A2866,'BITO-IV'!$A$1:$J$10000,4,0),"")</f>
        <v/>
      </c>
      <c r="J2866">
        <f t="shared" si="80"/>
        <v>525.36537455277789</v>
      </c>
      <c r="K2866">
        <f t="shared" si="79"/>
        <v>522.32488896789971</v>
      </c>
      <c r="M2866">
        <f t="shared" si="81"/>
        <v>1546.7426477426945</v>
      </c>
      <c r="N2866">
        <f>VLOOKUP(A2866,Tbills!$B$4:$C$10000,2,1)</f>
        <v>1.5001318681335439E-2</v>
      </c>
    </row>
    <row r="2867" spans="1:14">
      <c r="A2867" s="1">
        <v>44329</v>
      </c>
      <c r="B2867">
        <f>IFERROR(VLOOKUP($A2867,'BTC-Web'!$A$2:$H$10000,2,0),"")</f>
        <v>49735.433594000002</v>
      </c>
      <c r="C2867">
        <f>VLOOKUP(A2867,H_SPBTFDUE!$B$2:$C$5828,2,0)</f>
        <v>276.8</v>
      </c>
      <c r="D2867" s="2">
        <f>D2866*(1-D$1+IF(AND(WEEKDAY($A2867)&lt;&gt;1,WEEKDAY($A2867)&lt;&gt;7),-VLOOKUP($A2867,ETF_OP_Fee!$G$5:$H$14,2,1),0))^($A2867-$A2866)*(1+2*(C2867/C2866-1))+IFERROR(VLOOKUP(A2867,BITXeom!$C$9:$D$100,2,0),0)</f>
        <v>122.68528245849342</v>
      </c>
      <c r="F2867" s="2">
        <f>F2866*(1-F$1+IF(AND(WEEKDAY($A2867)&lt;&gt;1,WEEKDAY($A2867)&lt;&gt;7),-VLOOKUP($A2867,ETF_OP_Fee!$I$5:$J$14,2,1),0))^($A2867-$A2866)*(1+1*(B2867/B2866-1))</f>
        <v>32.470109872577375</v>
      </c>
      <c r="G2867" s="9" t="str">
        <f>IFERROR(VLOOKUP(A2867,'BITO-IV'!$A$1:$J$10000,4,0),"")</f>
        <v/>
      </c>
      <c r="J2867">
        <f t="shared" si="80"/>
        <v>460.71569530351405</v>
      </c>
      <c r="K2867">
        <f t="shared" si="79"/>
        <v>458.03743971882511</v>
      </c>
      <c r="M2867">
        <f t="shared" si="81"/>
        <v>1199.5276493197935</v>
      </c>
      <c r="N2867">
        <f>VLOOKUP(A2867,Tbills!$B$4:$C$10000,2,1)</f>
        <v>1.5001318681335439E-2</v>
      </c>
    </row>
    <row r="2868" spans="1:14">
      <c r="A2868" s="1">
        <v>44330</v>
      </c>
      <c r="B2868">
        <f>IFERROR(VLOOKUP($A2868,'BTC-Web'!$A$2:$H$10000,2,0),"")</f>
        <v>49682.980469000002</v>
      </c>
      <c r="C2868">
        <f>VLOOKUP(A2868,H_SPBTFDUE!$B$2:$C$5828,2,0)</f>
        <v>287.20999999999998</v>
      </c>
      <c r="D2868" s="2">
        <f>D2867*(1-D$1+IF(AND(WEEKDAY($A2868)&lt;&gt;1,WEEKDAY($A2868)&lt;&gt;7),-VLOOKUP($A2868,ETF_OP_Fee!$G$5:$H$14,2,1),0))^($A2868-$A2867)*(1+2*(C2868/C2867-1))+IFERROR(VLOOKUP(A2868,BITXeom!$C$9:$D$100,2,0),0)</f>
        <v>131.89755110266591</v>
      </c>
      <c r="F2868" s="2">
        <f>F2867*(1-F$1+IF(AND(WEEKDAY($A2868)&lt;&gt;1,WEEKDAY($A2868)&lt;&gt;7),-VLOOKUP($A2868,ETF_OP_Fee!$I$5:$J$14,2,1),0))^($A2868-$A2867)*(1+1*(B2868/B2867-1))</f>
        <v>32.435021278569316</v>
      </c>
      <c r="G2868" s="9" t="str">
        <f>IFERROR(VLOOKUP(A2868,'BITO-IV'!$A$1:$J$10000,4,0),"")</f>
        <v/>
      </c>
      <c r="J2868">
        <f t="shared" si="80"/>
        <v>460.22980473799714</v>
      </c>
      <c r="K2868">
        <f t="shared" si="79"/>
        <v>457.54246480725703</v>
      </c>
      <c r="M2868">
        <f t="shared" si="81"/>
        <v>1289.5985260395435</v>
      </c>
      <c r="N2868">
        <f>VLOOKUP(A2868,Tbills!$B$4:$C$10000,2,1)</f>
        <v>1.5001318681335439E-2</v>
      </c>
    </row>
    <row r="2869" spans="1:14">
      <c r="A2869" s="1">
        <v>44333</v>
      </c>
      <c r="B2869">
        <f>IFERROR(VLOOKUP($A2869,'BTC-Web'!$A$2:$H$10000,2,0),"")</f>
        <v>46415.898437999997</v>
      </c>
      <c r="C2869">
        <f>VLOOKUP(A2869,H_SPBTFDUE!$B$2:$C$5828,2,0)</f>
        <v>251.93</v>
      </c>
      <c r="D2869" s="2">
        <f>D2868*(1-D$1+IF(AND(WEEKDAY($A2869)&lt;&gt;1,WEEKDAY($A2869)&lt;&gt;7),-VLOOKUP($A2869,ETF_OP_Fee!$G$5:$H$14,2,1),0))^($A2869-$A2868)*(1+2*(C2869/C2868-1))+IFERROR(VLOOKUP(A2869,BITXeom!$C$9:$D$100,2,0),0)</f>
        <v>99.458197509667343</v>
      </c>
      <c r="F2869" s="2">
        <f>F2868*(1-F$1+IF(AND(WEEKDAY($A2869)&lt;&gt;1,WEEKDAY($A2869)&lt;&gt;7),-VLOOKUP($A2869,ETF_OP_Fee!$I$5:$J$14,2,1),0))^($A2869-$A2868)*(1+1*(B2869/B2868-1))</f>
        <v>30.299774481294428</v>
      </c>
      <c r="G2869" s="9" t="str">
        <f>IFERROR(VLOOKUP(A2869,'BITO-IV'!$A$1:$J$10000,4,0),"")</f>
        <v/>
      </c>
      <c r="J2869">
        <f t="shared" si="80"/>
        <v>429.96574829459723</v>
      </c>
      <c r="K2869">
        <f t="shared" si="79"/>
        <v>427.4217482457895</v>
      </c>
      <c r="M2869">
        <f t="shared" si="81"/>
        <v>972.43007045052252</v>
      </c>
      <c r="N2869">
        <f>VLOOKUP(A2869,Tbills!$B$4:$C$10000,2,1)</f>
        <v>1.5001318681335439E-2</v>
      </c>
    </row>
    <row r="2870" spans="1:14">
      <c r="A2870" s="1">
        <v>44334</v>
      </c>
      <c r="B2870">
        <f>IFERROR(VLOOKUP($A2870,'BTC-Web'!$A$2:$H$10000,2,0),"")</f>
        <v>43488.058594000002</v>
      </c>
      <c r="C2870">
        <f>VLOOKUP(A2870,H_SPBTFDUE!$B$2:$C$5828,2,0)</f>
        <v>246.91</v>
      </c>
      <c r="D2870" s="2">
        <f>D2869*(1-D$1+IF(AND(WEEKDAY($A2870)&lt;&gt;1,WEEKDAY($A2870)&lt;&gt;7),-VLOOKUP($A2870,ETF_OP_Fee!$G$5:$H$14,2,1),0))^($A2870-$A2869)*(1+2*(C2870/C2869-1))+IFERROR(VLOOKUP(A2870,BITXeom!$C$9:$D$100,2,0),0)</f>
        <v>95.483174755122718</v>
      </c>
      <c r="F2870" s="2">
        <f>F2869*(1-F$1+IF(AND(WEEKDAY($A2870)&lt;&gt;1,WEEKDAY($A2870)&lt;&gt;7),-VLOOKUP($A2870,ETF_OP_Fee!$I$5:$J$14,2,1),0))^($A2870-$A2869)*(1+1*(B2870/B2869-1))</f>
        <v>28.387774806281392</v>
      </c>
      <c r="G2870" s="9" t="str">
        <f>IFERROR(VLOOKUP(A2870,'BITO-IV'!$A$1:$J$10000,4,0),"")</f>
        <v/>
      </c>
      <c r="J2870">
        <f t="shared" si="80"/>
        <v>402.84420391484701</v>
      </c>
      <c r="K2870">
        <f t="shared" si="79"/>
        <v>400.45025232775981</v>
      </c>
      <c r="M2870">
        <f t="shared" si="81"/>
        <v>933.56518294973569</v>
      </c>
      <c r="N2870">
        <f>VLOOKUP(A2870,Tbills!$B$4:$C$10000,2,1)</f>
        <v>1.5001318681335439E-2</v>
      </c>
    </row>
    <row r="2871" spans="1:14">
      <c r="A2871" s="1">
        <v>44335</v>
      </c>
      <c r="B2871">
        <f>IFERROR(VLOOKUP($A2871,'BTC-Web'!$A$2:$H$10000,2,0),"")</f>
        <v>42944.976562999997</v>
      </c>
      <c r="C2871">
        <f>VLOOKUP(A2871,H_SPBTFDUE!$B$2:$C$5828,2,0)</f>
        <v>225.42</v>
      </c>
      <c r="D2871" s="2">
        <f>D2870*(1-D$1+IF(AND(WEEKDAY($A2871)&lt;&gt;1,WEEKDAY($A2871)&lt;&gt;7),-VLOOKUP($A2871,ETF_OP_Fee!$G$5:$H$14,2,1),0))^($A2871-$A2870)*(1+2*(C2871/C2870-1))+IFERROR(VLOOKUP(A2871,BITXeom!$C$9:$D$100,2,0),0)</f>
        <v>78.852874351143797</v>
      </c>
      <c r="F2871" s="2">
        <f>F2870*(1-F$1+IF(AND(WEEKDAY($A2871)&lt;&gt;1,WEEKDAY($A2871)&lt;&gt;7),-VLOOKUP($A2871,ETF_OP_Fee!$I$5:$J$14,2,1),0))^($A2871-$A2870)*(1+1*(B2871/B2870-1))</f>
        <v>28.032536581867941</v>
      </c>
      <c r="G2871" s="9" t="str">
        <f>IFERROR(VLOOKUP(A2871,'BITO-IV'!$A$1:$J$10000,4,0),"")</f>
        <v/>
      </c>
      <c r="J2871">
        <f t="shared" si="80"/>
        <v>397.81345626797832</v>
      </c>
      <c r="K2871">
        <f t="shared" si="79"/>
        <v>395.43910800336016</v>
      </c>
      <c r="M2871">
        <f t="shared" si="81"/>
        <v>770.96617554380839</v>
      </c>
      <c r="N2871">
        <f>VLOOKUP(A2871,Tbills!$B$4:$C$10000,2,1)</f>
        <v>1.5001318681335439E-2</v>
      </c>
    </row>
    <row r="2872" spans="1:14">
      <c r="A2872" s="1">
        <v>44336</v>
      </c>
      <c r="B2872">
        <f>IFERROR(VLOOKUP($A2872,'BTC-Web'!$A$2:$H$10000,2,0),"")</f>
        <v>36753.667969000002</v>
      </c>
      <c r="C2872">
        <f>VLOOKUP(A2872,H_SPBTFDUE!$B$2:$C$5828,2,0)</f>
        <v>230.46</v>
      </c>
      <c r="D2872" s="2">
        <f>D2871*(1-D$1+IF(AND(WEEKDAY($A2872)&lt;&gt;1,WEEKDAY($A2872)&lt;&gt;7),-VLOOKUP($A2872,ETF_OP_Fee!$G$5:$H$14,2,1),0))^($A2872-$A2871)*(1+2*(C2872/C2871-1))+IFERROR(VLOOKUP(A2872,BITXeom!$C$9:$D$100,2,0),0)</f>
        <v>82.369083445821957</v>
      </c>
      <c r="F2872" s="2">
        <f>F2871*(1-F$1+IF(AND(WEEKDAY($A2872)&lt;&gt;1,WEEKDAY($A2872)&lt;&gt;7),-VLOOKUP($A2872,ETF_OP_Fee!$I$5:$J$14,2,1),0))^($A2872-$A2871)*(1+1*(B2872/B2871-1))</f>
        <v>23.990506185466721</v>
      </c>
      <c r="G2872" s="9" t="str">
        <f>IFERROR(VLOOKUP(A2872,'BITO-IV'!$A$1:$J$10000,4,0),"")</f>
        <v/>
      </c>
      <c r="J2872">
        <f t="shared" si="80"/>
        <v>340.46132645629729</v>
      </c>
      <c r="K2872">
        <f t="shared" si="79"/>
        <v>338.42047575053607</v>
      </c>
      <c r="M2872">
        <f t="shared" si="81"/>
        <v>805.3451160763301</v>
      </c>
      <c r="N2872">
        <f>VLOOKUP(A2872,Tbills!$B$4:$C$10000,2,1)</f>
        <v>1.5001318681335439E-2</v>
      </c>
    </row>
    <row r="2873" spans="1:14">
      <c r="A2873" s="1">
        <v>44337</v>
      </c>
      <c r="B2873">
        <f>IFERROR(VLOOKUP($A2873,'BTC-Web'!$A$2:$H$10000,2,0),"")</f>
        <v>40596.949219000002</v>
      </c>
      <c r="C2873">
        <f>VLOOKUP(A2873,H_SPBTFDUE!$B$2:$C$5828,2,0)</f>
        <v>206.61</v>
      </c>
      <c r="D2873" s="2">
        <f>D2872*(1-D$1+IF(AND(WEEKDAY($A2873)&lt;&gt;1,WEEKDAY($A2873)&lt;&gt;7),-VLOOKUP($A2873,ETF_OP_Fee!$G$5:$H$14,2,1),0))^($A2873-$A2872)*(1+2*(C2873/C2872-1))+IFERROR(VLOOKUP(A2873,BITXeom!$C$9:$D$100,2,0),0)</f>
        <v>65.312764083486215</v>
      </c>
      <c r="F2873" s="2">
        <f>F2872*(1-F$1+IF(AND(WEEKDAY($A2873)&lt;&gt;1,WEEKDAY($A2873)&lt;&gt;7),-VLOOKUP($A2873,ETF_OP_Fee!$I$5:$J$14,2,1),0))^($A2873-$A2872)*(1+1*(B2873/B2872-1))</f>
        <v>26.498471200540589</v>
      </c>
      <c r="G2873" s="9" t="str">
        <f>IFERROR(VLOOKUP(A2873,'BITO-IV'!$A$1:$J$10000,4,0),"")</f>
        <v/>
      </c>
      <c r="J2873">
        <f t="shared" si="80"/>
        <v>376.06290596186568</v>
      </c>
      <c r="K2873">
        <f t="shared" si="79"/>
        <v>373.79891699748083</v>
      </c>
      <c r="M2873">
        <f t="shared" si="81"/>
        <v>638.58080449175111</v>
      </c>
      <c r="N2873">
        <f>VLOOKUP(A2873,Tbills!$B$4:$C$10000,2,1)</f>
        <v>1.5001318681335439E-2</v>
      </c>
    </row>
    <row r="2874" spans="1:14">
      <c r="A2874" s="1">
        <v>44340</v>
      </c>
      <c r="B2874">
        <f>IFERROR(VLOOKUP($A2874,'BTC-Web'!$A$2:$H$10000,2,0),"")</f>
        <v>34700.363280999998</v>
      </c>
      <c r="C2874">
        <f>VLOOKUP(A2874,H_SPBTFDUE!$B$2:$C$5828,2,0)</f>
        <v>227.13</v>
      </c>
      <c r="D2874" s="2">
        <f>D2873*(1-D$1+IF(AND(WEEKDAY($A2874)&lt;&gt;1,WEEKDAY($A2874)&lt;&gt;7),-VLOOKUP($A2874,ETF_OP_Fee!$G$5:$H$14,2,1),0))^($A2874-$A2873)*(1+2*(C2874/C2873-1))+IFERROR(VLOOKUP(A2874,BITXeom!$C$9:$D$100,2,0),0)</f>
        <v>78.258185485329136</v>
      </c>
      <c r="F2874" s="2">
        <f>F2873*(1-F$1+IF(AND(WEEKDAY($A2874)&lt;&gt;1,WEEKDAY($A2874)&lt;&gt;7),-VLOOKUP($A2874,ETF_OP_Fee!$I$5:$J$14,2,1),0))^($A2874-$A2873)*(1+1*(B2874/B2873-1))</f>
        <v>22.647878708071662</v>
      </c>
      <c r="G2874" s="9" t="str">
        <f>IFERROR(VLOOKUP(A2874,'BITO-IV'!$A$1:$J$10000,4,0),"")</f>
        <v/>
      </c>
      <c r="J2874">
        <f t="shared" si="80"/>
        <v>321.44088914144072</v>
      </c>
      <c r="K2874">
        <f t="shared" si="79"/>
        <v>319.4807907708572</v>
      </c>
      <c r="M2874">
        <f t="shared" si="81"/>
        <v>765.15173942732758</v>
      </c>
      <c r="N2874">
        <f>VLOOKUP(A2874,Tbills!$B$4:$C$10000,2,1)</f>
        <v>1.5001318681335439E-2</v>
      </c>
    </row>
    <row r="2875" spans="1:14">
      <c r="A2875" s="1">
        <v>44341</v>
      </c>
      <c r="B2875">
        <f>IFERROR(VLOOKUP($A2875,'BTC-Web'!$A$2:$H$10000,2,0),"")</f>
        <v>38795.78125</v>
      </c>
      <c r="C2875">
        <f>VLOOKUP(A2875,H_SPBTFDUE!$B$2:$C$5828,2,0)</f>
        <v>213.42</v>
      </c>
      <c r="D2875" s="2">
        <f>D2874*(1-D$1+IF(AND(WEEKDAY($A2875)&lt;&gt;1,WEEKDAY($A2875)&lt;&gt;7),-VLOOKUP($A2875,ETF_OP_Fee!$G$5:$H$14,2,1),0))^($A2875-$A2874)*(1+2*(C2875/C2874-1))+IFERROR(VLOOKUP(A2875,BITXeom!$C$9:$D$100,2,0),0)</f>
        <v>68.802358102911214</v>
      </c>
      <c r="F2875" s="2">
        <f>F2874*(1-F$1+IF(AND(WEEKDAY($A2875)&lt;&gt;1,WEEKDAY($A2875)&lt;&gt;7),-VLOOKUP($A2875,ETF_OP_Fee!$I$5:$J$14,2,1),0))^($A2875-$A2874)*(1+1*(B2875/B2874-1))</f>
        <v>25.320175245765366</v>
      </c>
      <c r="G2875" s="9" t="str">
        <f>IFERROR(VLOOKUP(A2875,'BITO-IV'!$A$1:$J$10000,4,0),"")</f>
        <v/>
      </c>
      <c r="J2875">
        <f t="shared" si="80"/>
        <v>359.37809408367258</v>
      </c>
      <c r="K2875">
        <f t="shared" si="79"/>
        <v>357.17736368354832</v>
      </c>
      <c r="M2875">
        <f t="shared" si="81"/>
        <v>672.69952213514432</v>
      </c>
      <c r="N2875">
        <f>VLOOKUP(A2875,Tbills!$B$4:$C$10000,2,1)</f>
        <v>1.5001318681335439E-2</v>
      </c>
    </row>
    <row r="2876" spans="1:14">
      <c r="A2876" s="1">
        <v>44342</v>
      </c>
      <c r="B2876">
        <f>IFERROR(VLOOKUP($A2876,'BTC-Web'!$A$2:$H$10000,2,0),"")</f>
        <v>38392.625</v>
      </c>
      <c r="C2876">
        <f>VLOOKUP(A2876,H_SPBTFDUE!$B$2:$C$5828,2,0)</f>
        <v>220.49</v>
      </c>
      <c r="D2876" s="2">
        <f>D2875*(1-D$1+IF(AND(WEEKDAY($A2876)&lt;&gt;1,WEEKDAY($A2876)&lt;&gt;7),-VLOOKUP($A2876,ETF_OP_Fee!$G$5:$H$14,2,1),0))^($A2876-$A2875)*(1+2*(C2876/C2875-1))+IFERROR(VLOOKUP(A2876,BITXeom!$C$9:$D$100,2,0),0)</f>
        <v>73.352069527864074</v>
      </c>
      <c r="F2876" s="2">
        <f>F2875*(1-F$1+IF(AND(WEEKDAY($A2876)&lt;&gt;1,WEEKDAY($A2876)&lt;&gt;7),-VLOOKUP($A2876,ETF_OP_Fee!$I$5:$J$14,2,1),0))^($A2876-$A2875)*(1+1*(B2876/B2875-1))</f>
        <v>25.056402020620091</v>
      </c>
      <c r="G2876" s="9" t="str">
        <f>IFERROR(VLOOKUP(A2876,'BITO-IV'!$A$1:$J$10000,4,0),"")</f>
        <v/>
      </c>
      <c r="J2876">
        <f t="shared" si="80"/>
        <v>355.64352501263681</v>
      </c>
      <c r="K2876">
        <f t="shared" si="79"/>
        <v>353.45646427218054</v>
      </c>
      <c r="M2876">
        <f t="shared" si="81"/>
        <v>717.18329835747556</v>
      </c>
      <c r="N2876">
        <f>VLOOKUP(A2876,Tbills!$B$4:$C$10000,2,1)</f>
        <v>1.5001318681335439E-2</v>
      </c>
    </row>
    <row r="2877" spans="1:14">
      <c r="A2877" s="1">
        <v>44343</v>
      </c>
      <c r="B2877">
        <f>IFERROR(VLOOKUP($A2877,'BTC-Web'!$A$2:$H$10000,2,0),"")</f>
        <v>39316.890625</v>
      </c>
      <c r="C2877">
        <f>VLOOKUP(A2877,H_SPBTFDUE!$B$2:$C$5828,2,0)</f>
        <v>221.95</v>
      </c>
      <c r="D2877" s="2">
        <f>D2876*(1-D$1+IF(AND(WEEKDAY($A2877)&lt;&gt;1,WEEKDAY($A2877)&lt;&gt;7),-VLOOKUP($A2877,ETF_OP_Fee!$G$5:$H$14,2,1),0))^($A2877-$A2876)*(1+2*(C2877/C2876-1))+IFERROR(VLOOKUP(A2877,BITXeom!$C$9:$D$100,2,0),0)</f>
        <v>74.314630197135344</v>
      </c>
      <c r="F2877" s="2">
        <f>F2876*(1-F$1+IF(AND(WEEKDAY($A2877)&lt;&gt;1,WEEKDAY($A2877)&lt;&gt;7),-VLOOKUP($A2877,ETF_OP_Fee!$I$5:$J$14,2,1),0))^($A2877-$A2876)*(1+1*(B2877/B2876-1))</f>
        <v>25.658943015106594</v>
      </c>
      <c r="G2877" s="9" t="str">
        <f>IFERROR(VLOOKUP(A2877,'BITO-IV'!$A$1:$J$10000,4,0),"")</f>
        <v/>
      </c>
      <c r="J2877">
        <f t="shared" si="80"/>
        <v>364.20530178416539</v>
      </c>
      <c r="K2877">
        <f t="shared" si="79"/>
        <v>361.95616863176809</v>
      </c>
      <c r="M2877">
        <f t="shared" si="81"/>
        <v>726.59451797405245</v>
      </c>
      <c r="N2877">
        <f>VLOOKUP(A2877,Tbills!$B$4:$C$10000,2,1)</f>
        <v>1.5001318681335439E-2</v>
      </c>
    </row>
    <row r="2878" spans="1:14">
      <c r="A2878" s="1">
        <v>44344</v>
      </c>
      <c r="B2878">
        <f>IFERROR(VLOOKUP($A2878,'BTC-Web'!$A$2:$H$10000,2,0),"")</f>
        <v>38507.082030999998</v>
      </c>
      <c r="C2878">
        <f>VLOOKUP(A2878,H_SPBTFDUE!$B$2:$C$5828,2,0)</f>
        <v>204.58</v>
      </c>
      <c r="D2878" s="2">
        <f>D2877*(1-D$1+IF(AND(WEEKDAY($A2878)&lt;&gt;1,WEEKDAY($A2878)&lt;&gt;7),-VLOOKUP($A2878,ETF_OP_Fee!$G$5:$H$14,2,1),0))^($A2878-$A2877)*(1+2*(C2878/C2877-1))+IFERROR(VLOOKUP(A2878,BITXeom!$C$9:$D$100,2,0),0)</f>
        <v>62.675304622929374</v>
      </c>
      <c r="F2878" s="2">
        <f>F2877*(1-F$1+IF(AND(WEEKDAY($A2878)&lt;&gt;1,WEEKDAY($A2878)&lt;&gt;7),-VLOOKUP($A2878,ETF_OP_Fee!$I$5:$J$14,2,1),0))^($A2878-$A2877)*(1+1*(B2878/B2877-1))</f>
        <v>25.129792600809505</v>
      </c>
      <c r="G2878" s="9" t="str">
        <f>IFERROR(VLOOKUP(A2878,'BITO-IV'!$A$1:$J$10000,4,0),"")</f>
        <v/>
      </c>
      <c r="J2878">
        <f t="shared" si="80"/>
        <v>356.70377817238608</v>
      </c>
      <c r="K2878">
        <f t="shared" si="79"/>
        <v>354.49174359773127</v>
      </c>
      <c r="M2878">
        <f t="shared" si="81"/>
        <v>612.7936401025072</v>
      </c>
      <c r="N2878">
        <f>VLOOKUP(A2878,Tbills!$B$4:$C$10000,2,1)</f>
        <v>1.5001318681335439E-2</v>
      </c>
    </row>
    <row r="2879" spans="1:14">
      <c r="A2879" s="1">
        <v>44348</v>
      </c>
      <c r="B2879">
        <f>IFERROR(VLOOKUP($A2879,'BTC-Web'!$A$2:$H$10000,2,0),"")</f>
        <v>37293.792969000002</v>
      </c>
      <c r="C2879">
        <f>VLOOKUP(A2879,H_SPBTFDUE!$B$2:$C$5828,2,0)</f>
        <v>205.54</v>
      </c>
      <c r="D2879" s="2">
        <f>D2878*(1-D$1+IF(AND(WEEKDAY($A2879)&lt;&gt;1,WEEKDAY($A2879)&lt;&gt;7),-VLOOKUP($A2879,ETF_OP_Fee!$G$5:$H$14,2,1),0))^($A2879-$A2878)*(1+2*(C2879/C2878-1))+IFERROR(VLOOKUP(A2879,BITXeom!$C$9:$D$100,2,0),0)</f>
        <v>63.23336436522105</v>
      </c>
      <c r="F2879" s="2">
        <f>F2878*(1-F$1+IF(AND(WEEKDAY($A2879)&lt;&gt;1,WEEKDAY($A2879)&lt;&gt;7),-VLOOKUP($A2879,ETF_OP_Fee!$I$5:$J$14,2,1),0))^($A2879-$A2878)*(1+1*(B2879/B2878-1))</f>
        <v>24.33546420600354</v>
      </c>
      <c r="G2879" s="9" t="str">
        <f>IFERROR(VLOOKUP(A2879,'BITO-IV'!$A$1:$J$10000,4,0),"")</f>
        <v/>
      </c>
      <c r="J2879">
        <f t="shared" si="80"/>
        <v>345.46468215149787</v>
      </c>
      <c r="K2879">
        <f t="shared" si="79"/>
        <v>343.28660306446307</v>
      </c>
      <c r="M2879">
        <f t="shared" si="81"/>
        <v>618.24994323387602</v>
      </c>
      <c r="N2879">
        <f>VLOOKUP(A2879,Tbills!$B$4:$C$10000,2,1)</f>
        <v>1.5001318681335439E-2</v>
      </c>
    </row>
    <row r="2880" spans="1:14">
      <c r="A2880" s="1">
        <v>44349</v>
      </c>
      <c r="B2880">
        <f>IFERROR(VLOOKUP($A2880,'BTC-Web'!$A$2:$H$10000,2,0),"")</f>
        <v>36699.921875</v>
      </c>
      <c r="C2880">
        <f>VLOOKUP(A2880,H_SPBTFDUE!$B$2:$C$5828,2,0)</f>
        <v>217.22</v>
      </c>
      <c r="D2880" s="2">
        <f>D2879*(1-D$1+IF(AND(WEEKDAY($A2880)&lt;&gt;1,WEEKDAY($A2880)&lt;&gt;7),-VLOOKUP($A2880,ETF_OP_Fee!$G$5:$H$14,2,1),0))^($A2880-$A2879)*(1+2*(C2880/C2879-1))+IFERROR(VLOOKUP(A2880,BITXeom!$C$9:$D$100,2,0),0)</f>
        <v>70.411560307878389</v>
      </c>
      <c r="F2880" s="2">
        <f>F2879*(1-F$1+IF(AND(WEEKDAY($A2880)&lt;&gt;1,WEEKDAY($A2880)&lt;&gt;7),-VLOOKUP($A2880,ETF_OP_Fee!$I$5:$J$14,2,1),0))^($A2880-$A2879)*(1+1*(B2880/B2879-1))</f>
        <v>23.947319881763825</v>
      </c>
      <c r="G2880" s="9" t="str">
        <f>IFERROR(VLOOKUP(A2880,'BITO-IV'!$A$1:$J$10000,4,0),"")</f>
        <v/>
      </c>
      <c r="J2880">
        <f t="shared" si="80"/>
        <v>339.96345869326149</v>
      </c>
      <c r="K2880">
        <f t="shared" si="79"/>
        <v>337.81127103713595</v>
      </c>
      <c r="M2880">
        <f t="shared" si="81"/>
        <v>688.43313336807728</v>
      </c>
      <c r="N2880">
        <f>VLOOKUP(A2880,Tbills!$B$4:$C$10000,2,1)</f>
        <v>1.5001318681335439E-2</v>
      </c>
    </row>
    <row r="2881" spans="1:14">
      <c r="A2881" s="1">
        <v>44350</v>
      </c>
      <c r="B2881">
        <f>IFERROR(VLOOKUP($A2881,'BTC-Web'!$A$2:$H$10000,2,0),"")</f>
        <v>37599.410155999998</v>
      </c>
      <c r="C2881">
        <f>VLOOKUP(A2881,H_SPBTFDUE!$B$2:$C$5828,2,0)</f>
        <v>221.06</v>
      </c>
      <c r="D2881" s="2">
        <f>D2880*(1-D$1+IF(AND(WEEKDAY($A2881)&lt;&gt;1,WEEKDAY($A2881)&lt;&gt;7),-VLOOKUP($A2881,ETF_OP_Fee!$G$5:$H$14,2,1),0))^($A2881-$A2880)*(1+2*(C2881/C2880-1))+IFERROR(VLOOKUP(A2881,BITXeom!$C$9:$D$100,2,0),0)</f>
        <v>72.89233340199317</v>
      </c>
      <c r="F2881" s="2">
        <f>F2880*(1-F$1+IF(AND(WEEKDAY($A2881)&lt;&gt;1,WEEKDAY($A2881)&lt;&gt;7),-VLOOKUP($A2881,ETF_OP_Fee!$I$5:$J$14,2,1),0))^($A2881-$A2880)*(1+1*(B2881/B2880-1))</f>
        <v>24.533612639197933</v>
      </c>
      <c r="G2881" s="9" t="str">
        <f>IFERROR(VLOOKUP(A2881,'BITO-IV'!$A$1:$J$10000,4,0),"")</f>
        <v/>
      </c>
      <c r="J2881">
        <f t="shared" si="80"/>
        <v>348.2957147701095</v>
      </c>
      <c r="K2881">
        <f t="shared" si="79"/>
        <v>346.08177072422228</v>
      </c>
      <c r="M2881">
        <f t="shared" si="81"/>
        <v>712.68833218612667</v>
      </c>
      <c r="N2881">
        <f>VLOOKUP(A2881,Tbills!$B$4:$C$10000,2,1)</f>
        <v>2.0001758241743106E-2</v>
      </c>
    </row>
    <row r="2882" spans="1:14">
      <c r="A2882" s="1">
        <v>44351</v>
      </c>
      <c r="B2882">
        <f>IFERROR(VLOOKUP($A2882,'BTC-Web'!$A$2:$H$10000,2,0),"")</f>
        <v>39242.484375</v>
      </c>
      <c r="C2882">
        <f>VLOOKUP(A2882,H_SPBTFDUE!$B$2:$C$5828,2,0)</f>
        <v>211.03</v>
      </c>
      <c r="D2882" s="2">
        <f>D2881*(1-D$1+IF(AND(WEEKDAY($A2882)&lt;&gt;1,WEEKDAY($A2882)&lt;&gt;7),-VLOOKUP($A2882,ETF_OP_Fee!$G$5:$H$14,2,1),0))^($A2882-$A2881)*(1+2*(C2882/C2881-1))+IFERROR(VLOOKUP(A2882,BITXeom!$C$9:$D$100,2,0),0)</f>
        <v>66.269849330190254</v>
      </c>
      <c r="F2882" s="2">
        <f>F2881*(1-F$1+IF(AND(WEEKDAY($A2882)&lt;&gt;1,WEEKDAY($A2882)&lt;&gt;7),-VLOOKUP($A2882,ETF_OP_Fee!$I$5:$J$14,2,1),0))^($A2882-$A2881)*(1+1*(B2882/B2881-1))</f>
        <v>25.605052008182529</v>
      </c>
      <c r="G2882" s="9" t="str">
        <f>IFERROR(VLOOKUP(A2882,'BITO-IV'!$A$1:$J$10000,4,0),"")</f>
        <v/>
      </c>
      <c r="J2882">
        <f t="shared" si="80"/>
        <v>363.51605219435561</v>
      </c>
      <c r="K2882">
        <f t="shared" si="79"/>
        <v>361.19595873619841</v>
      </c>
      <c r="M2882">
        <f t="shared" si="81"/>
        <v>647.93848940041948</v>
      </c>
      <c r="N2882">
        <f>VLOOKUP(A2882,Tbills!$B$4:$C$10000,2,1)</f>
        <v>2.0001758241743106E-2</v>
      </c>
    </row>
    <row r="2883" spans="1:14">
      <c r="A2883" s="1">
        <v>44354</v>
      </c>
      <c r="B2883">
        <f>IFERROR(VLOOKUP($A2883,'BTC-Web'!$A$2:$H$10000,2,0),"")</f>
        <v>35835.265625</v>
      </c>
      <c r="C2883">
        <f>VLOOKUP(A2883,H_SPBTFDUE!$B$2:$C$5828,2,0)</f>
        <v>203.56</v>
      </c>
      <c r="D2883" s="2">
        <f>D2882*(1-D$1+IF(AND(WEEKDAY($A2883)&lt;&gt;1,WEEKDAY($A2883)&lt;&gt;7),-VLOOKUP($A2883,ETF_OP_Fee!$G$5:$H$14,2,1),0))^($A2883-$A2882)*(1+2*(C2883/C2882-1))+IFERROR(VLOOKUP(A2883,BITXeom!$C$9:$D$100,2,0),0)</f>
        <v>61.556220457966752</v>
      </c>
      <c r="F2883" s="2">
        <f>F2882*(1-F$1+IF(AND(WEEKDAY($A2883)&lt;&gt;1,WEEKDAY($A2883)&lt;&gt;7),-VLOOKUP($A2883,ETF_OP_Fee!$I$5:$J$14,2,1),0))^($A2883-$A2882)*(1+1*(B2883/B2882-1))</f>
        <v>23.380074201129297</v>
      </c>
      <c r="G2883" s="9" t="str">
        <f>IFERROR(VLOOKUP(A2883,'BITO-IV'!$A$1:$J$10000,4,0),"")</f>
        <v/>
      </c>
      <c r="J2883">
        <f t="shared" si="80"/>
        <v>331.95386318698371</v>
      </c>
      <c r="K2883">
        <f t="shared" si="79"/>
        <v>329.80945766881001</v>
      </c>
      <c r="M2883">
        <f t="shared" si="81"/>
        <v>601.85204734672766</v>
      </c>
      <c r="N2883">
        <f>VLOOKUP(A2883,Tbills!$B$4:$C$10000,2,1)</f>
        <v>2.0001758241743106E-2</v>
      </c>
    </row>
    <row r="2884" spans="1:14">
      <c r="A2884" s="1">
        <v>44355</v>
      </c>
      <c r="B2884">
        <f>IFERROR(VLOOKUP($A2884,'BTC-Web'!$A$2:$H$10000,2,0),"")</f>
        <v>33589.519530999998</v>
      </c>
      <c r="C2884">
        <f>VLOOKUP(A2884,H_SPBTFDUE!$B$2:$C$5828,2,0)</f>
        <v>187.96</v>
      </c>
      <c r="D2884" s="2">
        <f>D2883*(1-D$1+IF(AND(WEEKDAY($A2884)&lt;&gt;1,WEEKDAY($A2884)&lt;&gt;7),-VLOOKUP($A2884,ETF_OP_Fee!$G$5:$H$14,2,1),0))^($A2884-$A2883)*(1+2*(C2884/C2883-1))+IFERROR(VLOOKUP(A2884,BITXeom!$C$9:$D$100,2,0),0)</f>
        <v>52.115178320517408</v>
      </c>
      <c r="F2884" s="2">
        <f>F2883*(1-F$1+IF(AND(WEEKDAY($A2884)&lt;&gt;1,WEEKDAY($A2884)&lt;&gt;7),-VLOOKUP($A2884,ETF_OP_Fee!$I$5:$J$14,2,1),0))^($A2884-$A2883)*(1+1*(B2884/B2883-1))</f>
        <v>21.914307187094035</v>
      </c>
      <c r="G2884" s="9" t="str">
        <f>IFERROR(VLOOKUP(A2884,'BITO-IV'!$A$1:$J$10000,4,0),"")</f>
        <v/>
      </c>
      <c r="J2884">
        <f t="shared" si="80"/>
        <v>311.15077777270113</v>
      </c>
      <c r="K2884">
        <f t="shared" si="79"/>
        <v>309.1327130268084</v>
      </c>
      <c r="M2884">
        <f t="shared" si="81"/>
        <v>509.54438944900789</v>
      </c>
      <c r="N2884">
        <f>VLOOKUP(A2884,Tbills!$B$4:$C$10000,2,1)</f>
        <v>2.0001758241743106E-2</v>
      </c>
    </row>
    <row r="2885" spans="1:14">
      <c r="A2885" s="1">
        <v>44356</v>
      </c>
      <c r="B2885">
        <f>IFERROR(VLOOKUP($A2885,'BTC-Web'!$A$2:$H$10000,2,0),"")</f>
        <v>33416.976562999997</v>
      </c>
      <c r="C2885">
        <f>VLOOKUP(A2885,H_SPBTFDUE!$B$2:$C$5828,2,0)</f>
        <v>207.72</v>
      </c>
      <c r="D2885" s="2">
        <f>D2884*(1-D$1+IF(AND(WEEKDAY($A2885)&lt;&gt;1,WEEKDAY($A2885)&lt;&gt;7),-VLOOKUP($A2885,ETF_OP_Fee!$G$5:$H$14,2,1),0))^($A2885-$A2884)*(1+2*(C2885/C2884-1))+IFERROR(VLOOKUP(A2885,BITXeom!$C$9:$D$100,2,0),0)</f>
        <v>63.065268615808307</v>
      </c>
      <c r="F2885" s="2">
        <f>F2884*(1-F$1+IF(AND(WEEKDAY($A2885)&lt;&gt;1,WEEKDAY($A2885)&lt;&gt;7),-VLOOKUP($A2885,ETF_OP_Fee!$I$5:$J$14,2,1),0))^($A2885-$A2884)*(1+1*(B2885/B2884-1))</f>
        <v>21.801170120020668</v>
      </c>
      <c r="G2885" s="9" t="str">
        <f>IFERROR(VLOOKUP(A2885,'BITO-IV'!$A$1:$J$10000,4,0),"")</f>
        <v/>
      </c>
      <c r="J2885">
        <f t="shared" si="80"/>
        <v>309.55245545544193</v>
      </c>
      <c r="K2885">
        <f t="shared" si="79"/>
        <v>307.53675253443731</v>
      </c>
      <c r="M2885">
        <f t="shared" si="81"/>
        <v>616.60642499669927</v>
      </c>
      <c r="N2885">
        <f>VLOOKUP(A2885,Tbills!$B$4:$C$10000,2,1)</f>
        <v>2.0001758241743106E-2</v>
      </c>
    </row>
    <row r="2886" spans="1:14">
      <c r="A2886" s="1">
        <v>44357</v>
      </c>
      <c r="B2886">
        <f>IFERROR(VLOOKUP($A2886,'BTC-Web'!$A$2:$H$10000,2,0),"")</f>
        <v>37389.515625</v>
      </c>
      <c r="C2886">
        <f>VLOOKUP(A2886,H_SPBTFDUE!$B$2:$C$5828,2,0)</f>
        <v>209.46</v>
      </c>
      <c r="D2886" s="2">
        <f>D2885*(1-D$1+IF(AND(WEEKDAY($A2886)&lt;&gt;1,WEEKDAY($A2886)&lt;&gt;7),-VLOOKUP($A2886,ETF_OP_Fee!$G$5:$H$14,2,1),0))^($A2886-$A2885)*(1+2*(C2886/C2885-1))+IFERROR(VLOOKUP(A2886,BITXeom!$C$9:$D$100,2,0),0)</f>
        <v>64.114179438332471</v>
      </c>
      <c r="F2886" s="2">
        <f>F2885*(1-F$1+IF(AND(WEEKDAY($A2886)&lt;&gt;1,WEEKDAY($A2886)&lt;&gt;7),-VLOOKUP($A2886,ETF_OP_Fee!$I$5:$J$14,2,1),0))^($A2886-$A2885)*(1+1*(B2886/B2885-1))</f>
        <v>24.392211948368629</v>
      </c>
      <c r="G2886" s="9" t="str">
        <f>IFERROR(VLOOKUP(A2886,'BITO-IV'!$A$1:$J$10000,4,0),"")</f>
        <v/>
      </c>
      <c r="J2886">
        <f t="shared" si="80"/>
        <v>346.3513926278826</v>
      </c>
      <c r="K2886">
        <f t="shared" si="79"/>
        <v>344.08711130803636</v>
      </c>
      <c r="M2886">
        <f t="shared" si="81"/>
        <v>626.86191374054408</v>
      </c>
      <c r="N2886">
        <f>VLOOKUP(A2886,Tbills!$B$4:$C$10000,2,1)</f>
        <v>2.4998241758260945E-2</v>
      </c>
    </row>
    <row r="2887" spans="1:14">
      <c r="A2887" s="1">
        <v>44358</v>
      </c>
      <c r="B2887">
        <f>IFERROR(VLOOKUP($A2887,'BTC-Web'!$A$2:$H$10000,2,0),"")</f>
        <v>36697.03125</v>
      </c>
      <c r="C2887">
        <f>VLOOKUP(A2887,H_SPBTFDUE!$B$2:$C$5828,2,0)</f>
        <v>213.16</v>
      </c>
      <c r="D2887" s="2">
        <f>D2886*(1-D$1+IF(AND(WEEKDAY($A2887)&lt;&gt;1,WEEKDAY($A2887)&lt;&gt;7),-VLOOKUP($A2887,ETF_OP_Fee!$G$5:$H$14,2,1),0))^($A2887-$A2886)*(1+2*(C2887/C2886-1))+IFERROR(VLOOKUP(A2887,BITXeom!$C$9:$D$100,2,0),0)</f>
        <v>66.371354552964874</v>
      </c>
      <c r="F2887" s="2">
        <f>F2886*(1-F$1+IF(AND(WEEKDAY($A2887)&lt;&gt;1,WEEKDAY($A2887)&lt;&gt;7),-VLOOKUP($A2887,ETF_OP_Fee!$I$5:$J$14,2,1),0))^($A2887-$A2886)*(1+1*(B2887/B2886-1))</f>
        <v>23.939825148140194</v>
      </c>
      <c r="G2887" s="9" t="str">
        <f>IFERROR(VLOOKUP(A2887,'BITO-IV'!$A$1:$J$10000,4,0),"")</f>
        <v/>
      </c>
      <c r="J2887">
        <f t="shared" si="80"/>
        <v>339.93668188223359</v>
      </c>
      <c r="K2887">
        <f t="shared" si="79"/>
        <v>337.70554707704423</v>
      </c>
      <c r="M2887">
        <f t="shared" si="81"/>
        <v>648.93093379822005</v>
      </c>
      <c r="N2887">
        <f>VLOOKUP(A2887,Tbills!$B$4:$C$10000,2,1)</f>
        <v>2.4998241758260945E-2</v>
      </c>
    </row>
    <row r="2888" spans="1:14">
      <c r="A2888" s="1">
        <v>44361</v>
      </c>
      <c r="B2888">
        <f>IFERROR(VLOOKUP($A2888,'BTC-Web'!$A$2:$H$10000,2,0),"")</f>
        <v>39016.96875</v>
      </c>
      <c r="C2888">
        <f>VLOOKUP(A2888,H_SPBTFDUE!$B$2:$C$5828,2,0)</f>
        <v>226.79</v>
      </c>
      <c r="D2888" s="2">
        <f>D2887*(1-D$1+IF(AND(WEEKDAY($A2888)&lt;&gt;1,WEEKDAY($A2888)&lt;&gt;7),-VLOOKUP($A2888,ETF_OP_Fee!$G$5:$H$14,2,1),0))^($A2888-$A2887)*(1+2*(C2888/C2887-1))+IFERROR(VLOOKUP(A2888,BITXeom!$C$9:$D$100,2,0),0)</f>
        <v>74.832504068194652</v>
      </c>
      <c r="F2888" s="2">
        <f>F2887*(1-F$1+IF(AND(WEEKDAY($A2888)&lt;&gt;1,WEEKDAY($A2888)&lt;&gt;7),-VLOOKUP($A2888,ETF_OP_Fee!$I$5:$J$14,2,1),0))^($A2888-$A2887)*(1+1*(B2888/B2887-1))</f>
        <v>25.451281653137496</v>
      </c>
      <c r="G2888" s="9" t="str">
        <f>IFERROR(VLOOKUP(A2888,'BITO-IV'!$A$1:$J$10000,4,0),"")</f>
        <v/>
      </c>
      <c r="J2888">
        <f t="shared" si="80"/>
        <v>361.42702671562296</v>
      </c>
      <c r="K2888">
        <f t="shared" si="79"/>
        <v>359.02680747659753</v>
      </c>
      <c r="M2888">
        <f t="shared" si="81"/>
        <v>731.65791282262433</v>
      </c>
      <c r="N2888">
        <f>VLOOKUP(A2888,Tbills!$B$4:$C$10000,2,1)</f>
        <v>2.4998241758260945E-2</v>
      </c>
    </row>
    <row r="2889" spans="1:14">
      <c r="A2889" s="1">
        <v>44362</v>
      </c>
      <c r="B2889">
        <f>IFERROR(VLOOKUP($A2889,'BTC-Web'!$A$2:$H$10000,2,0),"")</f>
        <v>40427.167969000002</v>
      </c>
      <c r="C2889">
        <f>VLOOKUP(A2889,H_SPBTFDUE!$B$2:$C$5828,2,0)</f>
        <v>228.26</v>
      </c>
      <c r="D2889" s="2">
        <f>D2888*(1-D$1+IF(AND(WEEKDAY($A2889)&lt;&gt;1,WEEKDAY($A2889)&lt;&gt;7),-VLOOKUP($A2889,ETF_OP_Fee!$G$5:$H$14,2,1),0))^($A2889-$A2888)*(1+2*(C2889/C2888-1))+IFERROR(VLOOKUP(A2889,BITXeom!$C$9:$D$100,2,0),0)</f>
        <v>75.793563811716183</v>
      </c>
      <c r="F2889" s="2">
        <f>F2888*(1-F$1+IF(AND(WEEKDAY($A2889)&lt;&gt;1,WEEKDAY($A2889)&lt;&gt;7),-VLOOKUP($A2889,ETF_OP_Fee!$I$5:$J$14,2,1),0))^($A2889-$A2888)*(1+1*(B2889/B2888-1))</f>
        <v>26.370486769909334</v>
      </c>
      <c r="G2889" s="9" t="str">
        <f>IFERROR(VLOOKUP(A2889,'BITO-IV'!$A$1:$J$10000,4,0),"")</f>
        <v/>
      </c>
      <c r="J2889">
        <f t="shared" si="80"/>
        <v>374.49016634765457</v>
      </c>
      <c r="K2889">
        <f t="shared" si="79"/>
        <v>371.99351316114456</v>
      </c>
      <c r="M2889">
        <f t="shared" si="81"/>
        <v>741.05445747656256</v>
      </c>
      <c r="N2889">
        <f>VLOOKUP(A2889,Tbills!$B$4:$C$10000,2,1)</f>
        <v>2.4998241758260945E-2</v>
      </c>
    </row>
    <row r="2890" spans="1:14">
      <c r="A2890" s="1">
        <v>44363</v>
      </c>
      <c r="B2890">
        <f>IFERROR(VLOOKUP($A2890,'BTC-Web'!$A$2:$H$10000,2,0),"")</f>
        <v>40168.691405999998</v>
      </c>
      <c r="C2890">
        <f>VLOOKUP(A2890,H_SPBTFDUE!$B$2:$C$5828,2,0)</f>
        <v>220.26</v>
      </c>
      <c r="D2890" s="2">
        <f>D2889*(1-D$1+IF(AND(WEEKDAY($A2890)&lt;&gt;1,WEEKDAY($A2890)&lt;&gt;7),-VLOOKUP($A2890,ETF_OP_Fee!$G$5:$H$14,2,1),0))^($A2890-$A2889)*(1+2*(C2890/C2889-1))+IFERROR(VLOOKUP(A2890,BITXeom!$C$9:$D$100,2,0),0)</f>
        <v>70.47237590737852</v>
      </c>
      <c r="F2890" s="2">
        <f>F2889*(1-F$1+IF(AND(WEEKDAY($A2890)&lt;&gt;1,WEEKDAY($A2890)&lt;&gt;7),-VLOOKUP($A2890,ETF_OP_Fee!$I$5:$J$14,2,1),0))^($A2890-$A2889)*(1+1*(B2890/B2889-1))</f>
        <v>26.201201531383891</v>
      </c>
      <c r="G2890" s="9" t="str">
        <f>IFERROR(VLOOKUP(A2890,'BITO-IV'!$A$1:$J$10000,4,0),"")</f>
        <v/>
      </c>
      <c r="J2890">
        <f t="shared" si="80"/>
        <v>372.09581284881273</v>
      </c>
      <c r="K2890">
        <f t="shared" si="79"/>
        <v>369.60550223230348</v>
      </c>
      <c r="M2890">
        <f t="shared" si="81"/>
        <v>689.02774416122645</v>
      </c>
      <c r="N2890">
        <f>VLOOKUP(A2890,Tbills!$B$4:$C$10000,2,1)</f>
        <v>2.4998241758260945E-2</v>
      </c>
    </row>
    <row r="2891" spans="1:14">
      <c r="A2891" s="1">
        <v>44364</v>
      </c>
      <c r="B2891">
        <f>IFERROR(VLOOKUP($A2891,'BTC-Web'!$A$2:$H$10000,2,0),"")</f>
        <v>38341.421875</v>
      </c>
      <c r="C2891">
        <f>VLOOKUP(A2891,H_SPBTFDUE!$B$2:$C$5828,2,0)</f>
        <v>214.94</v>
      </c>
      <c r="D2891" s="2">
        <f>D2890*(1-D$1+IF(AND(WEEKDAY($A2891)&lt;&gt;1,WEEKDAY($A2891)&lt;&gt;7),-VLOOKUP($A2891,ETF_OP_Fee!$G$5:$H$14,2,1),0))^($A2891-$A2890)*(1+2*(C2891/C2890-1))+IFERROR(VLOOKUP(A2891,BITXeom!$C$9:$D$100,2,0),0)</f>
        <v>67.060105734526317</v>
      </c>
      <c r="F2891" s="2">
        <f>F2890*(1-F$1+IF(AND(WEEKDAY($A2891)&lt;&gt;1,WEEKDAY($A2891)&lt;&gt;7),-VLOOKUP($A2891,ETF_OP_Fee!$I$5:$J$14,2,1),0))^($A2891-$A2890)*(1+1*(B2891/B2890-1))</f>
        <v>25.008660712786469</v>
      </c>
      <c r="G2891" s="9" t="str">
        <f>IFERROR(VLOOKUP(A2891,'BITO-IV'!$A$1:$J$10000,4,0),"")</f>
        <v/>
      </c>
      <c r="J2891">
        <f t="shared" si="80"/>
        <v>355.16921360864546</v>
      </c>
      <c r="K2891">
        <f t="shared" si="79"/>
        <v>352.78300469675088</v>
      </c>
      <c r="M2891">
        <f t="shared" si="81"/>
        <v>655.66504296949859</v>
      </c>
      <c r="N2891">
        <f>VLOOKUP(A2891,Tbills!$B$4:$C$10000,2,1)</f>
        <v>2.4998241758260945E-2</v>
      </c>
    </row>
    <row r="2892" spans="1:14">
      <c r="A2892" s="1">
        <v>44365</v>
      </c>
      <c r="B2892">
        <f>IFERROR(VLOOKUP($A2892,'BTC-Web'!$A$2:$H$10000,2,0),"")</f>
        <v>38099.476562999997</v>
      </c>
      <c r="C2892">
        <f>VLOOKUP(A2892,H_SPBTFDUE!$B$2:$C$5828,2,0)</f>
        <v>201.21</v>
      </c>
      <c r="D2892" s="2">
        <f>D2891*(1-D$1+IF(AND(WEEKDAY($A2892)&lt;&gt;1,WEEKDAY($A2892)&lt;&gt;7),-VLOOKUP($A2892,ETF_OP_Fee!$G$5:$H$14,2,1),0))^($A2892-$A2891)*(1+2*(C2892/C2891-1))+IFERROR(VLOOKUP(A2892,BITXeom!$C$9:$D$100,2,0),0)</f>
        <v>58.485764702601671</v>
      </c>
      <c r="F2892" s="2">
        <f>F2891*(1-F$1+IF(AND(WEEKDAY($A2892)&lt;&gt;1,WEEKDAY($A2892)&lt;&gt;7),-VLOOKUP($A2892,ETF_OP_Fee!$I$5:$J$14,2,1),0))^($A2892-$A2891)*(1+1*(B2892/B2891-1))</f>
        <v>24.850202125043243</v>
      </c>
      <c r="G2892" s="9" t="str">
        <f>IFERROR(VLOOKUP(A2892,'BITO-IV'!$A$1:$J$10000,4,0),"")</f>
        <v/>
      </c>
      <c r="J2892">
        <f t="shared" si="80"/>
        <v>352.9279945302427</v>
      </c>
      <c r="K2892">
        <f t="shared" si="79"/>
        <v>350.5477191952175</v>
      </c>
      <c r="M2892">
        <f t="shared" si="81"/>
        <v>571.83135944702326</v>
      </c>
      <c r="N2892">
        <f>VLOOKUP(A2892,Tbills!$B$4:$C$10000,2,1)</f>
        <v>2.4998241758260945E-2</v>
      </c>
    </row>
    <row r="2893" spans="1:14">
      <c r="A2893" s="1">
        <v>44368</v>
      </c>
      <c r="B2893">
        <f>IFERROR(VLOOKUP($A2893,'BTC-Web'!$A$2:$H$10000,2,0),"")</f>
        <v>35641.144530999998</v>
      </c>
      <c r="C2893">
        <f>VLOOKUP(A2893,H_SPBTFDUE!$B$2:$C$5828,2,0)</f>
        <v>185.66</v>
      </c>
      <c r="D2893" s="2">
        <f>D2892*(1-D$1+IF(AND(WEEKDAY($A2893)&lt;&gt;1,WEEKDAY($A2893)&lt;&gt;7),-VLOOKUP($A2893,ETF_OP_Fee!$G$5:$H$14,2,1),0))^($A2893-$A2892)*(1+2*(C2893/C2892-1))+IFERROR(VLOOKUP(A2893,BITXeom!$C$9:$D$100,2,0),0)</f>
        <v>49.428242852991907</v>
      </c>
      <c r="F2893" s="2">
        <f>F2892*(1-F$1+IF(AND(WEEKDAY($A2893)&lt;&gt;1,WEEKDAY($A2893)&lt;&gt;7),-VLOOKUP($A2893,ETF_OP_Fee!$I$5:$J$14,2,1),0))^($A2893-$A2892)*(1+1*(B2893/B2892-1))</f>
        <v>23.244951654650286</v>
      </c>
      <c r="G2893" s="9" t="str">
        <f>IFERROR(VLOOKUP(A2893,'BITO-IV'!$A$1:$J$10000,4,0),"")</f>
        <v/>
      </c>
      <c r="J2893">
        <f t="shared" si="80"/>
        <v>330.155655584626</v>
      </c>
      <c r="K2893">
        <f t="shared" si="79"/>
        <v>327.90336047725714</v>
      </c>
      <c r="M2893">
        <f t="shared" si="81"/>
        <v>483.27348457233489</v>
      </c>
      <c r="N2893">
        <f>VLOOKUP(A2893,Tbills!$B$4:$C$10000,2,1)</f>
        <v>2.4998241758260945E-2</v>
      </c>
    </row>
    <row r="2894" spans="1:14">
      <c r="A2894" s="1">
        <v>44369</v>
      </c>
      <c r="B2894">
        <f>IFERROR(VLOOKUP($A2894,'BTC-Web'!$A$2:$H$10000,2,0),"")</f>
        <v>31622.376952999999</v>
      </c>
      <c r="C2894">
        <f>VLOOKUP(A2894,H_SPBTFDUE!$B$2:$C$5828,2,0)</f>
        <v>185.58</v>
      </c>
      <c r="D2894" s="2">
        <f>D2893*(1-D$1+IF(AND(WEEKDAY($A2894)&lt;&gt;1,WEEKDAY($A2894)&lt;&gt;7),-VLOOKUP($A2894,ETF_OP_Fee!$G$5:$H$14,2,1),0))^($A2894-$A2893)*(1+2*(C2894/C2893-1))+IFERROR(VLOOKUP(A2894,BITXeom!$C$9:$D$100,2,0),0)</f>
        <v>49.37976038273392</v>
      </c>
      <c r="F2894" s="2">
        <f>F2893*(1-F$1+IF(AND(WEEKDAY($A2894)&lt;&gt;1,WEEKDAY($A2894)&lt;&gt;7),-VLOOKUP($A2894,ETF_OP_Fee!$I$5:$J$14,2,1),0))^($A2894-$A2893)*(1+1*(B2894/B2893-1))</f>
        <v>20.623397520902547</v>
      </c>
      <c r="G2894" s="9" t="str">
        <f>IFERROR(VLOOKUP(A2894,'BITO-IV'!$A$1:$J$10000,4,0),"")</f>
        <v/>
      </c>
      <c r="J2894">
        <f t="shared" si="80"/>
        <v>292.92848844910407</v>
      </c>
      <c r="K2894">
        <f t="shared" si="79"/>
        <v>290.92258190218286</v>
      </c>
      <c r="M2894">
        <f t="shared" si="81"/>
        <v>482.79945816577339</v>
      </c>
      <c r="N2894">
        <f>VLOOKUP(A2894,Tbills!$B$4:$C$10000,2,1)</f>
        <v>2.4998241758260945E-2</v>
      </c>
    </row>
    <row r="2895" spans="1:14">
      <c r="A2895" s="1">
        <v>44370</v>
      </c>
      <c r="B2895">
        <f>IFERROR(VLOOKUP($A2895,'BTC-Web'!$A$2:$H$10000,2,0),"")</f>
        <v>32515.714843999998</v>
      </c>
      <c r="C2895">
        <f>VLOOKUP(A2895,H_SPBTFDUE!$B$2:$C$5828,2,0)</f>
        <v>187.9</v>
      </c>
      <c r="D2895" s="2">
        <f>D2894*(1-D$1+IF(AND(WEEKDAY($A2895)&lt;&gt;1,WEEKDAY($A2895)&lt;&gt;7),-VLOOKUP($A2895,ETF_OP_Fee!$G$5:$H$14,2,1),0))^($A2895-$A2894)*(1+2*(C2895/C2894-1))+IFERROR(VLOOKUP(A2895,BITXeom!$C$9:$D$100,2,0),0)</f>
        <v>50.608355308384681</v>
      </c>
      <c r="F2895" s="2">
        <f>F2894*(1-F$1+IF(AND(WEEKDAY($A2895)&lt;&gt;1,WEEKDAY($A2895)&lt;&gt;7),-VLOOKUP($A2895,ETF_OP_Fee!$I$5:$J$14,2,1),0))^($A2895-$A2894)*(1+1*(B2895/B2894-1))</f>
        <v>21.205460308415979</v>
      </c>
      <c r="G2895" s="9" t="str">
        <f>IFERROR(VLOOKUP(A2895,'BITO-IV'!$A$1:$J$10000,4,0),"")</f>
        <v/>
      </c>
      <c r="J2895">
        <f t="shared" si="80"/>
        <v>301.20377143854785</v>
      </c>
      <c r="K2895">
        <f t="shared" si="79"/>
        <v>299.13341180064947</v>
      </c>
      <c r="M2895">
        <f t="shared" si="81"/>
        <v>494.81176765881037</v>
      </c>
      <c r="N2895">
        <f>VLOOKUP(A2895,Tbills!$B$4:$C$10000,2,1)</f>
        <v>2.4998241758260945E-2</v>
      </c>
    </row>
    <row r="2896" spans="1:14">
      <c r="A2896" s="1">
        <v>44371</v>
      </c>
      <c r="B2896">
        <f>IFERROR(VLOOKUP($A2896,'BTC-Web'!$A$2:$H$10000,2,0),"")</f>
        <v>33682.800780999998</v>
      </c>
      <c r="C2896">
        <f>VLOOKUP(A2896,H_SPBTFDUE!$B$2:$C$5828,2,0)</f>
        <v>199.26</v>
      </c>
      <c r="D2896" s="2">
        <f>D2895*(1-D$1+IF(AND(WEEKDAY($A2896)&lt;&gt;1,WEEKDAY($A2896)&lt;&gt;7),-VLOOKUP($A2896,ETF_OP_Fee!$G$5:$H$14,2,1),0))^($A2896-$A2895)*(1+2*(C2896/C2895-1))+IFERROR(VLOOKUP(A2896,BITXeom!$C$9:$D$100,2,0),0)</f>
        <v>56.720923151499825</v>
      </c>
      <c r="F2896" s="2">
        <f>F2895*(1-F$1+IF(AND(WEEKDAY($A2896)&lt;&gt;1,WEEKDAY($A2896)&lt;&gt;7),-VLOOKUP($A2896,ETF_OP_Fee!$I$5:$J$14,2,1),0))^($A2896-$A2895)*(1+1*(B2896/B2895-1))</f>
        <v>21.96601576050405</v>
      </c>
      <c r="G2896" s="9" t="str">
        <f>IFERROR(VLOOKUP(A2896,'BITO-IV'!$A$1:$J$10000,4,0),"")</f>
        <v/>
      </c>
      <c r="J2896">
        <f t="shared" si="80"/>
        <v>312.01487270154712</v>
      </c>
      <c r="K2896">
        <f t="shared" si="79"/>
        <v>309.86213656954294</v>
      </c>
      <c r="M2896">
        <f t="shared" si="81"/>
        <v>554.57601964755463</v>
      </c>
      <c r="N2896">
        <f>VLOOKUP(A2896,Tbills!$B$4:$C$10000,2,1)</f>
        <v>4.5000000000004051E-2</v>
      </c>
    </row>
    <row r="2897" spans="1:14">
      <c r="A2897" s="1">
        <v>44372</v>
      </c>
      <c r="B2897">
        <f>IFERROR(VLOOKUP($A2897,'BTC-Web'!$A$2:$H$10000,2,0),"")</f>
        <v>34659.105469000002</v>
      </c>
      <c r="C2897">
        <f>VLOOKUP(A2897,H_SPBTFDUE!$B$2:$C$5828,2,0)</f>
        <v>183.53</v>
      </c>
      <c r="D2897" s="2">
        <f>D2896*(1-D$1+IF(AND(WEEKDAY($A2897)&lt;&gt;1,WEEKDAY($A2897)&lt;&gt;7),-VLOOKUP($A2897,ETF_OP_Fee!$G$5:$H$14,2,1),0))^($A2897-$A2896)*(1+2*(C2897/C2896-1))+IFERROR(VLOOKUP(A2897,BITXeom!$C$9:$D$100,2,0),0)</f>
        <v>47.75989458565941</v>
      </c>
      <c r="F2897" s="2">
        <f>F2896*(1-F$1+IF(AND(WEEKDAY($A2897)&lt;&gt;1,WEEKDAY($A2897)&lt;&gt;7),-VLOOKUP($A2897,ETF_OP_Fee!$I$5:$J$14,2,1),0))^($A2897-$A2896)*(1+1*(B2897/B2896-1))</f>
        <v>22.602118116152486</v>
      </c>
      <c r="G2897" s="9" t="str">
        <f>IFERROR(VLOOKUP(A2897,'BITO-IV'!$A$1:$J$10000,4,0),"")</f>
        <v/>
      </c>
      <c r="J2897">
        <f t="shared" si="80"/>
        <v>321.05870444596894</v>
      </c>
      <c r="K2897">
        <f t="shared" si="79"/>
        <v>318.83527203239493</v>
      </c>
      <c r="M2897">
        <f t="shared" si="81"/>
        <v>466.96158606863986</v>
      </c>
      <c r="N2897">
        <f>VLOOKUP(A2897,Tbills!$B$4:$C$10000,2,1)</f>
        <v>4.5000000000004051E-2</v>
      </c>
    </row>
    <row r="2898" spans="1:14">
      <c r="A2898" s="1">
        <v>44375</v>
      </c>
      <c r="B2898">
        <f>IFERROR(VLOOKUP($A2898,'BTC-Web'!$A$2:$H$10000,2,0),"")</f>
        <v>34679.121094000002</v>
      </c>
      <c r="C2898">
        <f>VLOOKUP(A2898,H_SPBTFDUE!$B$2:$C$5828,2,0)</f>
        <v>196.77</v>
      </c>
      <c r="D2898" s="2">
        <f>D2897*(1-D$1+IF(AND(WEEKDAY($A2898)&lt;&gt;1,WEEKDAY($A2898)&lt;&gt;7),-VLOOKUP($A2898,ETF_OP_Fee!$G$5:$H$14,2,1),0))^($A2898-$A2897)*(1+2*(C2898/C2897-1))+IFERROR(VLOOKUP(A2898,BITXeom!$C$9:$D$100,2,0),0)</f>
        <v>54.631230866767247</v>
      </c>
      <c r="F2898" s="2">
        <f>F2897*(1-F$1+IF(AND(WEEKDAY($A2898)&lt;&gt;1,WEEKDAY($A2898)&lt;&gt;7),-VLOOKUP($A2898,ETF_OP_Fee!$I$5:$J$14,2,1),0))^($A2898-$A2897)*(1+1*(B2898/B2897-1))</f>
        <v>22.613405037734921</v>
      </c>
      <c r="G2898" s="9" t="str">
        <f>IFERROR(VLOOKUP(A2898,'BITO-IV'!$A$1:$J$10000,4,0),"")</f>
        <v/>
      </c>
      <c r="J2898">
        <f t="shared" si="80"/>
        <v>321.24411576989723</v>
      </c>
      <c r="K2898">
        <f t="shared" si="79"/>
        <v>318.99449023905368</v>
      </c>
      <c r="M2898">
        <f t="shared" si="81"/>
        <v>534.1445251449029</v>
      </c>
      <c r="N2898">
        <f>VLOOKUP(A2898,Tbills!$B$4:$C$10000,2,1)</f>
        <v>4.5000000000004051E-2</v>
      </c>
    </row>
    <row r="2899" spans="1:14">
      <c r="A2899" s="1">
        <v>44376</v>
      </c>
      <c r="B2899">
        <f>IFERROR(VLOOKUP($A2899,'BTC-Web'!$A$2:$H$10000,2,0),"")</f>
        <v>34475.558594000002</v>
      </c>
      <c r="C2899">
        <f>VLOOKUP(A2899,H_SPBTFDUE!$B$2:$C$5828,2,0)</f>
        <v>207.6</v>
      </c>
      <c r="D2899" s="2">
        <f>D2898*(1-D$1+IF(AND(WEEKDAY($A2899)&lt;&gt;1,WEEKDAY($A2899)&lt;&gt;7),-VLOOKUP($A2899,ETF_OP_Fee!$G$5:$H$14,2,1),0))^($A2899-$A2898)*(1+2*(C2899/C2898-1))+IFERROR(VLOOKUP(A2899,BITXeom!$C$9:$D$100,2,0),0)</f>
        <v>60.637686610175223</v>
      </c>
      <c r="F2899" s="2">
        <f>F2898*(1-F$1+IF(AND(WEEKDAY($A2899)&lt;&gt;1,WEEKDAY($A2899)&lt;&gt;7),-VLOOKUP($A2899,ETF_OP_Fee!$I$5:$J$14,2,1),0))^($A2899-$A2898)*(1+1*(B2899/B2898-1))</f>
        <v>22.480081806628132</v>
      </c>
      <c r="G2899" s="9" t="str">
        <f>IFERROR(VLOOKUP(A2899,'BITO-IV'!$A$1:$J$10000,4,0),"")</f>
        <v/>
      </c>
      <c r="J2899">
        <f t="shared" si="80"/>
        <v>319.35844931545745</v>
      </c>
      <c r="K2899">
        <f t="shared" si="79"/>
        <v>317.11377496981561</v>
      </c>
      <c r="M2899">
        <f t="shared" si="81"/>
        <v>592.87129003678058</v>
      </c>
      <c r="N2899">
        <f>VLOOKUP(A2899,Tbills!$B$4:$C$10000,2,1)</f>
        <v>4.5000000000004051E-2</v>
      </c>
    </row>
    <row r="2900" spans="1:14">
      <c r="A2900" s="1">
        <v>44377</v>
      </c>
      <c r="B2900">
        <f>IFERROR(VLOOKUP($A2900,'BTC-Web'!$A$2:$H$10000,2,0),"")</f>
        <v>35908.386719000002</v>
      </c>
      <c r="C2900">
        <f>VLOOKUP(A2900,H_SPBTFDUE!$B$2:$C$5828,2,0)</f>
        <v>197.9</v>
      </c>
      <c r="D2900" s="2">
        <f>D2899*(1-D$1+IF(AND(WEEKDAY($A2900)&lt;&gt;1,WEEKDAY($A2900)&lt;&gt;7),-VLOOKUP($A2900,ETF_OP_Fee!$G$5:$H$14,2,1),0))^($A2900-$A2899)*(1+2*(C2900/C2899-1))+IFERROR(VLOOKUP(A2900,BITXeom!$C$9:$D$100,2,0),0)</f>
        <v>54.964607698733019</v>
      </c>
      <c r="F2900" s="2">
        <f>F2899*(1-F$1+IF(AND(WEEKDAY($A2900)&lt;&gt;1,WEEKDAY($A2900)&lt;&gt;7),-VLOOKUP($A2900,ETF_OP_Fee!$I$5:$J$14,2,1),0))^($A2900-$A2899)*(1+1*(B2900/B2899-1))</f>
        <v>23.413760182023111</v>
      </c>
      <c r="G2900" s="9" t="str">
        <f>IFERROR(VLOOKUP(A2900,'BITO-IV'!$A$1:$J$10000,4,0),"")</f>
        <v/>
      </c>
      <c r="J2900">
        <f t="shared" si="80"/>
        <v>332.63120795366592</v>
      </c>
      <c r="K2900">
        <f t="shared" si="79"/>
        <v>330.2846467120122</v>
      </c>
      <c r="M2900">
        <f t="shared" si="81"/>
        <v>537.40404184953195</v>
      </c>
      <c r="N2900">
        <f>VLOOKUP(A2900,Tbills!$B$4:$C$10000,2,1)</f>
        <v>4.5000000000004051E-2</v>
      </c>
    </row>
    <row r="2901" spans="1:14">
      <c r="A2901" s="1">
        <v>44378</v>
      </c>
      <c r="B2901">
        <f>IFERROR(VLOOKUP($A2901,'BTC-Web'!$A$2:$H$10000,2,0),"")</f>
        <v>35035.984375</v>
      </c>
      <c r="C2901">
        <f>VLOOKUP(A2901,H_SPBTFDUE!$B$2:$C$5828,2,0)</f>
        <v>188.2</v>
      </c>
      <c r="D2901" s="2">
        <f>D2900*(1-D$1+IF(AND(WEEKDAY($A2901)&lt;&gt;1,WEEKDAY($A2901)&lt;&gt;7),-VLOOKUP($A2901,ETF_OP_Fee!$G$5:$H$14,2,1),0))^($A2901-$A2900)*(1+2*(C2901/C2900-1))+IFERROR(VLOOKUP(A2901,BITXeom!$C$9:$D$100,2,0),0)</f>
        <v>49.570556828259377</v>
      </c>
      <c r="F2901" s="2">
        <f>F2900*(1-F$1+IF(AND(WEEKDAY($A2901)&lt;&gt;1,WEEKDAY($A2901)&lt;&gt;7),-VLOOKUP($A2901,ETF_OP_Fee!$I$5:$J$14,2,1),0))^($A2901-$A2900)*(1+1*(B2901/B2900-1))</f>
        <v>22.844323010511346</v>
      </c>
      <c r="G2901" s="9" t="str">
        <f>IFERROR(VLOOKUP(A2901,'BITO-IV'!$A$1:$J$10000,4,0),"")</f>
        <v/>
      </c>
      <c r="J2901">
        <f t="shared" si="80"/>
        <v>324.54985782849349</v>
      </c>
      <c r="K2901">
        <f t="shared" si="79"/>
        <v>322.25191922376132</v>
      </c>
      <c r="M2901">
        <f t="shared" si="81"/>
        <v>484.66492733382256</v>
      </c>
      <c r="N2901">
        <f>VLOOKUP(A2901,Tbills!$B$4:$C$10000,2,1)</f>
        <v>5.0000439560411711E-2</v>
      </c>
    </row>
    <row r="2902" spans="1:14">
      <c r="A2902" s="1">
        <v>44379</v>
      </c>
      <c r="B2902">
        <f>IFERROR(VLOOKUP($A2902,'BTC-Web'!$A$2:$H$10000,2,0),"")</f>
        <v>33549.601562999997</v>
      </c>
      <c r="C2902">
        <f>VLOOKUP(A2902,H_SPBTFDUE!$B$2:$C$5828,2,0)</f>
        <v>189.65</v>
      </c>
      <c r="D2902" s="2">
        <f>D2901*(1-D$1+IF(AND(WEEKDAY($A2902)&lt;&gt;1,WEEKDAY($A2902)&lt;&gt;7),-VLOOKUP($A2902,ETF_OP_Fee!$G$5:$H$14,2,1),0))^($A2902-$A2901)*(1+2*(C2902/C2901-1))+IFERROR(VLOOKUP(A2902,BITXeom!$C$9:$D$100,2,0),0)</f>
        <v>50.328397682485921</v>
      </c>
      <c r="F2902" s="2">
        <f>F2901*(1-F$1+IF(AND(WEEKDAY($A2902)&lt;&gt;1,WEEKDAY($A2902)&lt;&gt;7),-VLOOKUP($A2902,ETF_OP_Fee!$I$5:$J$14,2,1),0))^($A2902-$A2901)*(1+1*(B2902/B2901-1))</f>
        <v>21.874595527617942</v>
      </c>
      <c r="G2902" s="9" t="str">
        <f>IFERROR(VLOOKUP(A2902,'BITO-IV'!$A$1:$J$10000,4,0),"")</f>
        <v/>
      </c>
      <c r="J2902">
        <f t="shared" si="80"/>
        <v>310.78100449330537</v>
      </c>
      <c r="K2902">
        <f t="shared" si="79"/>
        <v>308.57252315049453</v>
      </c>
      <c r="M2902">
        <f t="shared" si="81"/>
        <v>492.07454518049798</v>
      </c>
      <c r="N2902">
        <f>VLOOKUP(A2902,Tbills!$B$4:$C$10000,2,1)</f>
        <v>5.0000439560411711E-2</v>
      </c>
    </row>
    <row r="2903" spans="1:14">
      <c r="A2903" s="1">
        <v>44383</v>
      </c>
      <c r="B2903">
        <f>IFERROR(VLOOKUP($A2903,'BTC-Web'!$A$2:$H$10000,2,0),"")</f>
        <v>33723.507812999997</v>
      </c>
      <c r="C2903">
        <f>VLOOKUP(A2903,H_SPBTFDUE!$B$2:$C$5828,2,0)</f>
        <v>193.63</v>
      </c>
      <c r="D2903" s="2">
        <f>D2902*(1-D$1+IF(AND(WEEKDAY($A2903)&lt;&gt;1,WEEKDAY($A2903)&lt;&gt;7),-VLOOKUP($A2903,ETF_OP_Fee!$G$5:$H$14,2,1),0))^($A2903-$A2902)*(1+2*(C2903/C2902-1))+IFERROR(VLOOKUP(A2903,BITXeom!$C$9:$D$100,2,0),0)</f>
        <v>52.415789197302253</v>
      </c>
      <c r="F2903" s="2">
        <f>F2902*(1-F$1+IF(AND(WEEKDAY($A2903)&lt;&gt;1,WEEKDAY($A2903)&lt;&gt;7),-VLOOKUP($A2903,ETF_OP_Fee!$I$5:$J$14,2,1),0))^($A2903-$A2902)*(1+1*(B2903/B2902-1))</f>
        <v>21.985694655444352</v>
      </c>
      <c r="G2903" s="9" t="str">
        <f>IFERROR(VLOOKUP(A2903,'BITO-IV'!$A$1:$J$10000,4,0),"")</f>
        <v/>
      </c>
      <c r="J2903">
        <f t="shared" si="80"/>
        <v>312.39195534055085</v>
      </c>
      <c r="K2903">
        <f t="shared" si="79"/>
        <v>310.13973558877399</v>
      </c>
      <c r="M2903">
        <f t="shared" si="81"/>
        <v>512.48354442476204</v>
      </c>
      <c r="N2903">
        <f>VLOOKUP(A2903,Tbills!$B$4:$C$10000,2,1)</f>
        <v>5.0000439560411711E-2</v>
      </c>
    </row>
    <row r="2904" spans="1:14">
      <c r="A2904" s="1">
        <v>44384</v>
      </c>
      <c r="B2904">
        <f>IFERROR(VLOOKUP($A2904,'BTC-Web'!$A$2:$H$10000,2,0),"")</f>
        <v>34225.679687999997</v>
      </c>
      <c r="C2904">
        <f>VLOOKUP(A2904,H_SPBTFDUE!$B$2:$C$5828,2,0)</f>
        <v>197.64</v>
      </c>
      <c r="D2904" s="2">
        <f>D2903*(1-D$1+IF(AND(WEEKDAY($A2904)&lt;&gt;1,WEEKDAY($A2904)&lt;&gt;7),-VLOOKUP($A2904,ETF_OP_Fee!$G$5:$H$14,2,1),0))^($A2904-$A2903)*(1+2*(C2904/C2903-1))+IFERROR(VLOOKUP(A2904,BITXeom!$C$9:$D$100,2,0),0)</f>
        <v>54.580303784266604</v>
      </c>
      <c r="F2904" s="2">
        <f>F2903*(1-F$1+IF(AND(WEEKDAY($A2904)&lt;&gt;1,WEEKDAY($A2904)&lt;&gt;7),-VLOOKUP($A2904,ETF_OP_Fee!$I$5:$J$14,2,1),0))^($A2904-$A2903)*(1+1*(B2904/B2903-1))</f>
        <v>22.312499701785725</v>
      </c>
      <c r="G2904" s="9" t="str">
        <f>IFERROR(VLOOKUP(A2904,'BITO-IV'!$A$1:$J$10000,4,0),"")</f>
        <v/>
      </c>
      <c r="J2904">
        <f t="shared" si="80"/>
        <v>317.04373874393121</v>
      </c>
      <c r="K2904">
        <f t="shared" si="79"/>
        <v>314.74978918270455</v>
      </c>
      <c r="M2904">
        <f t="shared" si="81"/>
        <v>533.6465970940842</v>
      </c>
      <c r="N2904">
        <f>VLOOKUP(A2904,Tbills!$B$4:$C$10000,2,1)</f>
        <v>5.0000439560411711E-2</v>
      </c>
    </row>
    <row r="2905" spans="1:14">
      <c r="A2905" s="1">
        <v>44385</v>
      </c>
      <c r="B2905">
        <f>IFERROR(VLOOKUP($A2905,'BTC-Web'!$A$2:$H$10000,2,0),"")</f>
        <v>33889.605469000002</v>
      </c>
      <c r="C2905">
        <f>VLOOKUP(A2905,H_SPBTFDUE!$B$2:$C$5828,2,0)</f>
        <v>187.86</v>
      </c>
      <c r="D2905" s="2">
        <f>D2904*(1-D$1+IF(AND(WEEKDAY($A2905)&lt;&gt;1,WEEKDAY($A2905)&lt;&gt;7),-VLOOKUP($A2905,ETF_OP_Fee!$G$5:$H$14,2,1),0))^($A2905-$A2904)*(1+2*(C2905/C2904-1))+IFERROR(VLOOKUP(A2905,BITXeom!$C$9:$D$100,2,0),0)</f>
        <v>49.172749076120752</v>
      </c>
      <c r="F2905" s="2">
        <f>F2904*(1-F$1+IF(AND(WEEKDAY($A2905)&lt;&gt;1,WEEKDAY($A2905)&lt;&gt;7),-VLOOKUP($A2905,ETF_OP_Fee!$I$5:$J$14,2,1),0))^($A2905-$A2904)*(1+1*(B2905/B2904-1))</f>
        <v>22.092830234192267</v>
      </c>
      <c r="G2905" s="9" t="str">
        <f>IFERROR(VLOOKUP(A2905,'BITO-IV'!$A$1:$J$10000,4,0),"")</f>
        <v/>
      </c>
      <c r="J2905">
        <f t="shared" si="80"/>
        <v>313.93057261082549</v>
      </c>
      <c r="K2905">
        <f t="shared" si="79"/>
        <v>311.65103648627831</v>
      </c>
      <c r="M2905">
        <f t="shared" si="81"/>
        <v>480.77545185443506</v>
      </c>
      <c r="N2905">
        <f>VLOOKUP(A2905,Tbills!$B$4:$C$10000,2,1)</f>
        <v>5.0000439560411711E-2</v>
      </c>
    </row>
    <row r="2906" spans="1:14">
      <c r="A2906" s="1">
        <v>44386</v>
      </c>
      <c r="B2906">
        <f>IFERROR(VLOOKUP($A2906,'BTC-Web'!$A$2:$H$10000,2,0),"")</f>
        <v>32861.671875</v>
      </c>
      <c r="C2906">
        <f>VLOOKUP(A2906,H_SPBTFDUE!$B$2:$C$5828,2,0)</f>
        <v>190.65</v>
      </c>
      <c r="D2906" s="2">
        <f>D2905*(1-D$1+IF(AND(WEEKDAY($A2906)&lt;&gt;1,WEEKDAY($A2906)&lt;&gt;7),-VLOOKUP($A2906,ETF_OP_Fee!$G$5:$H$14,2,1),0))^($A2906-$A2905)*(1+2*(C2906/C2905-1))+IFERROR(VLOOKUP(A2906,BITXeom!$C$9:$D$100,2,0),0)</f>
        <v>50.627291398690453</v>
      </c>
      <c r="F2906" s="2">
        <f>F2905*(1-F$1+IF(AND(WEEKDAY($A2906)&lt;&gt;1,WEEKDAY($A2906)&lt;&gt;7),-VLOOKUP($A2906,ETF_OP_Fee!$I$5:$J$14,2,1),0))^($A2906-$A2905)*(1+1*(B2906/B2905-1))</f>
        <v>21.422156788717821</v>
      </c>
      <c r="G2906" s="9" t="str">
        <f>IFERROR(VLOOKUP(A2906,'BITO-IV'!$A$1:$J$10000,4,0),"")</f>
        <v/>
      </c>
      <c r="J2906">
        <f t="shared" si="80"/>
        <v>304.40848531283353</v>
      </c>
      <c r="K2906">
        <f t="shared" si="79"/>
        <v>302.1902262500937</v>
      </c>
      <c r="M2906">
        <f t="shared" si="81"/>
        <v>494.99691100637915</v>
      </c>
      <c r="N2906">
        <f>VLOOKUP(A2906,Tbills!$B$4:$C$10000,2,1)</f>
        <v>5.0000439560411711E-2</v>
      </c>
    </row>
    <row r="2907" spans="1:14">
      <c r="A2907" s="1">
        <v>44389</v>
      </c>
      <c r="B2907">
        <f>IFERROR(VLOOKUP($A2907,'BTC-Web'!$A$2:$H$10000,2,0),"")</f>
        <v>34254.015625</v>
      </c>
      <c r="C2907">
        <f>VLOOKUP(A2907,H_SPBTFDUE!$B$2:$C$5828,2,0)</f>
        <v>186.66</v>
      </c>
      <c r="D2907" s="2">
        <f>D2906*(1-D$1+IF(AND(WEEKDAY($A2907)&lt;&gt;1,WEEKDAY($A2907)&lt;&gt;7),-VLOOKUP($A2907,ETF_OP_Fee!$G$5:$H$14,2,1),0))^($A2907-$A2906)*(1+2*(C2907/C2906-1))+IFERROR(VLOOKUP(A2907,BITXeom!$C$9:$D$100,2,0),0)</f>
        <v>48.490853427297438</v>
      </c>
      <c r="F2907" s="2">
        <f>F2906*(1-F$1+IF(AND(WEEKDAY($A2907)&lt;&gt;1,WEEKDAY($A2907)&lt;&gt;7),-VLOOKUP($A2907,ETF_OP_Fee!$I$5:$J$14,2,1),0))^($A2907-$A2906)*(1+1*(B2907/B2906-1))</f>
        <v>22.328066609958796</v>
      </c>
      <c r="G2907" s="9" t="str">
        <f>IFERROR(VLOOKUP(A2907,'BITO-IV'!$A$1:$J$10000,4,0),"")</f>
        <v/>
      </c>
      <c r="J2907">
        <f t="shared" si="80"/>
        <v>317.30622385713241</v>
      </c>
      <c r="K2907">
        <f t="shared" si="79"/>
        <v>314.96938273480254</v>
      </c>
      <c r="M2907">
        <f t="shared" si="81"/>
        <v>474.10837110665955</v>
      </c>
      <c r="N2907">
        <f>VLOOKUP(A2907,Tbills!$B$4:$C$10000,2,1)</f>
        <v>5.0000439560411711E-2</v>
      </c>
    </row>
    <row r="2908" spans="1:14">
      <c r="A2908" s="1">
        <v>44390</v>
      </c>
      <c r="B2908">
        <f>IFERROR(VLOOKUP($A2908,'BTC-Web'!$A$2:$H$10000,2,0),"")</f>
        <v>33125.46875</v>
      </c>
      <c r="C2908">
        <f>VLOOKUP(A2908,H_SPBTFDUE!$B$2:$C$5828,2,0)</f>
        <v>183.64</v>
      </c>
      <c r="D2908" s="2">
        <f>D2907*(1-D$1+IF(AND(WEEKDAY($A2908)&lt;&gt;1,WEEKDAY($A2908)&lt;&gt;7),-VLOOKUP($A2908,ETF_OP_Fee!$G$5:$H$14,2,1),0))^($A2908-$A2907)*(1+2*(C2908/C2907-1))+IFERROR(VLOOKUP(A2908,BITXeom!$C$9:$D$100,2,0),0)</f>
        <v>46.916179870270113</v>
      </c>
      <c r="F2908" s="2">
        <f>F2907*(1-F$1+IF(AND(WEEKDAY($A2908)&lt;&gt;1,WEEKDAY($A2908)&lt;&gt;7),-VLOOKUP($A2908,ETF_OP_Fee!$I$5:$J$14,2,1),0))^($A2908-$A2907)*(1+1*(B2908/B2907-1))</f>
        <v>21.591874957079444</v>
      </c>
      <c r="G2908" s="9" t="str">
        <f>IFERROR(VLOOKUP(A2908,'BITO-IV'!$A$1:$J$10000,4,0),"")</f>
        <v/>
      </c>
      <c r="J2908">
        <f t="shared" si="80"/>
        <v>306.85212261328689</v>
      </c>
      <c r="K2908">
        <f t="shared" si="79"/>
        <v>304.58434427479989</v>
      </c>
      <c r="M2908">
        <f t="shared" si="81"/>
        <v>458.71235593307051</v>
      </c>
      <c r="N2908">
        <f>VLOOKUP(A2908,Tbills!$B$4:$C$10000,2,1)</f>
        <v>5.0000439560411711E-2</v>
      </c>
    </row>
    <row r="2909" spans="1:14">
      <c r="A2909" s="1">
        <v>44391</v>
      </c>
      <c r="B2909">
        <f>IFERROR(VLOOKUP($A2909,'BTC-Web'!$A$2:$H$10000,2,0),"")</f>
        <v>32723.845702999999</v>
      </c>
      <c r="C2909">
        <f>VLOOKUP(A2909,H_SPBTFDUE!$B$2:$C$5828,2,0)</f>
        <v>186.52</v>
      </c>
      <c r="D2909" s="2">
        <f>D2908*(1-D$1+IF(AND(WEEKDAY($A2909)&lt;&gt;1,WEEKDAY($A2909)&lt;&gt;7),-VLOOKUP($A2909,ETF_OP_Fee!$G$5:$H$14,2,1),0))^($A2909-$A2908)*(1+2*(C2909/C2908-1))+IFERROR(VLOOKUP(A2909,BITXeom!$C$9:$D$100,2,0),0)</f>
        <v>48.381972663867522</v>
      </c>
      <c r="F2909" s="2">
        <f>F2908*(1-F$1+IF(AND(WEEKDAY($A2909)&lt;&gt;1,WEEKDAY($A2909)&lt;&gt;7),-VLOOKUP($A2909,ETF_OP_Fee!$I$5:$J$14,2,1),0))^($A2909-$A2908)*(1+1*(B2909/B2908-1))</f>
        <v>21.329533468928787</v>
      </c>
      <c r="G2909" s="9" t="str">
        <f>IFERROR(VLOOKUP(A2909,'BITO-IV'!$A$1:$J$10000,4,0),"")</f>
        <v/>
      </c>
      <c r="J2909">
        <f t="shared" si="80"/>
        <v>303.13175610640189</v>
      </c>
      <c r="K2909">
        <f t="shared" si="79"/>
        <v>300.88364156587443</v>
      </c>
      <c r="M2909">
        <f t="shared" si="81"/>
        <v>473.04381402535341</v>
      </c>
      <c r="N2909">
        <f>VLOOKUP(A2909,Tbills!$B$4:$C$10000,2,1)</f>
        <v>5.0000439560411711E-2</v>
      </c>
    </row>
    <row r="2910" spans="1:14">
      <c r="A2910" s="1">
        <v>44392</v>
      </c>
      <c r="B2910">
        <f>IFERROR(VLOOKUP($A2910,'BTC-Web'!$A$2:$H$10000,2,0),"")</f>
        <v>32827.875</v>
      </c>
      <c r="C2910">
        <f>VLOOKUP(A2910,H_SPBTFDUE!$B$2:$C$5828,2,0)</f>
        <v>178.93</v>
      </c>
      <c r="D2910" s="2">
        <f>D2909*(1-D$1+IF(AND(WEEKDAY($A2910)&lt;&gt;1,WEEKDAY($A2910)&lt;&gt;7),-VLOOKUP($A2910,ETF_OP_Fee!$G$5:$H$14,2,1),0))^($A2910-$A2909)*(1+2*(C2910/C2909-1))+IFERROR(VLOOKUP(A2910,BITXeom!$C$9:$D$100,2,0),0)</f>
        <v>44.439090916099062</v>
      </c>
      <c r="F2910" s="2">
        <f>F2909*(1-F$1+IF(AND(WEEKDAY($A2910)&lt;&gt;1,WEEKDAY($A2910)&lt;&gt;7),-VLOOKUP($A2910,ETF_OP_Fee!$I$5:$J$14,2,1),0))^($A2910-$A2909)*(1+1*(B2910/B2909-1))</f>
        <v>21.396783263580403</v>
      </c>
      <c r="G2910" s="9" t="str">
        <f>IFERROR(VLOOKUP(A2910,'BITO-IV'!$A$1:$J$10000,4,0),"")</f>
        <v/>
      </c>
      <c r="J2910">
        <f t="shared" si="80"/>
        <v>304.09541373308582</v>
      </c>
      <c r="K2910">
        <f t="shared" si="79"/>
        <v>301.83229630972107</v>
      </c>
      <c r="M2910">
        <f t="shared" si="81"/>
        <v>434.49317796151485</v>
      </c>
      <c r="N2910">
        <f>VLOOKUP(A2910,Tbills!$B$4:$C$10000,2,1)</f>
        <v>5.0000439560411711E-2</v>
      </c>
    </row>
    <row r="2911" spans="1:14">
      <c r="A2911" s="1">
        <v>44393</v>
      </c>
      <c r="B2911">
        <f>IFERROR(VLOOKUP($A2911,'BTC-Web'!$A$2:$H$10000,2,0),"")</f>
        <v>31841.550781000002</v>
      </c>
      <c r="C2911">
        <f>VLOOKUP(A2911,H_SPBTFDUE!$B$2:$C$5828,2,0)</f>
        <v>181.9</v>
      </c>
      <c r="D2911" s="2">
        <f>D2910*(1-D$1+IF(AND(WEEKDAY($A2911)&lt;&gt;1,WEEKDAY($A2911)&lt;&gt;7),-VLOOKUP($A2911,ETF_OP_Fee!$G$5:$H$14,2,1),0))^($A2911-$A2910)*(1+2*(C2911/C2910-1))+IFERROR(VLOOKUP(A2911,BITXeom!$C$9:$D$100,2,0),0)</f>
        <v>45.908878530818015</v>
      </c>
      <c r="F2911" s="2">
        <f>F2910*(1-F$1+IF(AND(WEEKDAY($A2911)&lt;&gt;1,WEEKDAY($A2911)&lt;&gt;7),-VLOOKUP($A2911,ETF_OP_Fee!$I$5:$J$14,2,1),0))^($A2911-$A2910)*(1+1*(B2911/B2910-1))</f>
        <v>20.753369756514118</v>
      </c>
      <c r="G2911" s="9" t="str">
        <f>IFERROR(VLOOKUP(A2911,'BITO-IV'!$A$1:$J$10000,4,0),"")</f>
        <v/>
      </c>
      <c r="J2911">
        <f t="shared" si="80"/>
        <v>294.95876777437644</v>
      </c>
      <c r="K2911">
        <f t="shared" si="79"/>
        <v>292.7560265769215</v>
      </c>
      <c r="M2911">
        <f t="shared" si="81"/>
        <v>448.86369451536183</v>
      </c>
      <c r="N2911">
        <f>VLOOKUP(A2911,Tbills!$B$4:$C$10000,2,1)</f>
        <v>5.0000439560411711E-2</v>
      </c>
    </row>
    <row r="2912" spans="1:14">
      <c r="A2912" s="1">
        <v>44396</v>
      </c>
      <c r="B2912">
        <f>IFERROR(VLOOKUP($A2912,'BTC-Web'!$A$2:$H$10000,2,0),"")</f>
        <v>31800.011718999998</v>
      </c>
      <c r="C2912">
        <f>VLOOKUP(A2912,H_SPBTFDUE!$B$2:$C$5828,2,0)</f>
        <v>174.81</v>
      </c>
      <c r="D2912" s="2">
        <f>D2911*(1-D$1+IF(AND(WEEKDAY($A2912)&lt;&gt;1,WEEKDAY($A2912)&lt;&gt;7),-VLOOKUP($A2912,ETF_OP_Fee!$G$5:$H$14,2,1),0))^($A2912-$A2911)*(1+2*(C2912/C2911-1))+IFERROR(VLOOKUP(A2912,BITXeom!$C$9:$D$100,2,0),0)</f>
        <v>42.314922923633006</v>
      </c>
      <c r="F2912" s="2">
        <f>F2911*(1-F$1+IF(AND(WEEKDAY($A2912)&lt;&gt;1,WEEKDAY($A2912)&lt;&gt;7),-VLOOKUP($A2912,ETF_OP_Fee!$I$5:$J$14,2,1),0))^($A2912-$A2911)*(1+1*(B2912/B2911-1))</f>
        <v>20.724677526713727</v>
      </c>
      <c r="G2912" s="9" t="str">
        <f>IFERROR(VLOOKUP(A2912,'BITO-IV'!$A$1:$J$10000,4,0),"")</f>
        <v/>
      </c>
      <c r="J2912">
        <f t="shared" si="80"/>
        <v>294.5739777675613</v>
      </c>
      <c r="K2912">
        <f t="shared" si="79"/>
        <v>292.35128155052126</v>
      </c>
      <c r="M2912">
        <f t="shared" si="81"/>
        <v>413.72460501043423</v>
      </c>
      <c r="N2912">
        <f>VLOOKUP(A2912,Tbills!$B$4:$C$10000,2,1)</f>
        <v>5.0000439560411711E-2</v>
      </c>
    </row>
    <row r="2913" spans="1:14">
      <c r="A2913" s="1">
        <v>44397</v>
      </c>
      <c r="B2913">
        <f>IFERROR(VLOOKUP($A2913,'BTC-Web'!$A$2:$H$10000,2,0),"")</f>
        <v>30838.285156000002</v>
      </c>
      <c r="C2913">
        <f>VLOOKUP(A2913,H_SPBTFDUE!$B$2:$C$5828,2,0)</f>
        <v>169.28</v>
      </c>
      <c r="D2913" s="2">
        <f>D2912*(1-D$1+IF(AND(WEEKDAY($A2913)&lt;&gt;1,WEEKDAY($A2913)&lt;&gt;7),-VLOOKUP($A2913,ETF_OP_Fee!$G$5:$H$14,2,1),0))^($A2913-$A2912)*(1+2*(C2913/C2912-1))+IFERROR(VLOOKUP(A2913,BITXeom!$C$9:$D$100,2,0),0)</f>
        <v>39.632989163287888</v>
      </c>
      <c r="F2913" s="2">
        <f>F2912*(1-F$1+IF(AND(WEEKDAY($A2913)&lt;&gt;1,WEEKDAY($A2913)&lt;&gt;7),-VLOOKUP($A2913,ETF_OP_Fee!$I$5:$J$14,2,1),0))^($A2913-$A2912)*(1+1*(B2913/B2912-1))</f>
        <v>20.097378784666752</v>
      </c>
      <c r="G2913" s="9" t="str">
        <f>IFERROR(VLOOKUP(A2913,'BITO-IV'!$A$1:$J$10000,4,0),"")</f>
        <v/>
      </c>
      <c r="J2913">
        <f t="shared" si="80"/>
        <v>285.66518799443156</v>
      </c>
      <c r="K2913">
        <f t="shared" si="79"/>
        <v>283.50233367588851</v>
      </c>
      <c r="M2913">
        <f t="shared" si="81"/>
        <v>387.50260319643047</v>
      </c>
      <c r="N2913">
        <f>VLOOKUP(A2913,Tbills!$B$4:$C$10000,2,1)</f>
        <v>5.0000439560411711E-2</v>
      </c>
    </row>
    <row r="2914" spans="1:14">
      <c r="A2914" s="1">
        <v>44398</v>
      </c>
      <c r="B2914">
        <f>IFERROR(VLOOKUP($A2914,'BTC-Web'!$A$2:$H$10000,2,0),"")</f>
        <v>29796.285156000002</v>
      </c>
      <c r="C2914">
        <f>VLOOKUP(A2914,H_SPBTFDUE!$B$2:$C$5828,2,0)</f>
        <v>180.23</v>
      </c>
      <c r="D2914" s="2">
        <f>D2913*(1-D$1+IF(AND(WEEKDAY($A2914)&lt;&gt;1,WEEKDAY($A2914)&lt;&gt;7),-VLOOKUP($A2914,ETF_OP_Fee!$G$5:$H$14,2,1),0))^($A2914-$A2913)*(1+2*(C2914/C2913-1))+IFERROR(VLOOKUP(A2914,BITXeom!$C$9:$D$100,2,0),0)</f>
        <v>44.755032205535692</v>
      </c>
      <c r="F2914" s="2">
        <f>F2913*(1-F$1+IF(AND(WEEKDAY($A2914)&lt;&gt;1,WEEKDAY($A2914)&lt;&gt;7),-VLOOKUP($A2914,ETF_OP_Fee!$I$5:$J$14,2,1),0))^($A2914-$A2913)*(1+1*(B2914/B2913-1))</f>
        <v>19.417799667287433</v>
      </c>
      <c r="G2914" s="9" t="str">
        <f>IFERROR(VLOOKUP(A2914,'BITO-IV'!$A$1:$J$10000,4,0),"")</f>
        <v/>
      </c>
      <c r="J2914">
        <f t="shared" si="80"/>
        <v>276.01279894671296</v>
      </c>
      <c r="K2914">
        <f t="shared" si="79"/>
        <v>273.91589617283319</v>
      </c>
      <c r="M2914">
        <f t="shared" si="81"/>
        <v>437.5822225856669</v>
      </c>
      <c r="N2914">
        <f>VLOOKUP(A2914,Tbills!$B$4:$C$10000,2,1)</f>
        <v>5.0000439560411711E-2</v>
      </c>
    </row>
    <row r="2915" spans="1:14">
      <c r="A2915" s="1">
        <v>44399</v>
      </c>
      <c r="B2915">
        <f>IFERROR(VLOOKUP($A2915,'BTC-Web'!$A$2:$H$10000,2,0),"")</f>
        <v>32138.873047000001</v>
      </c>
      <c r="C2915">
        <f>VLOOKUP(A2915,H_SPBTFDUE!$B$2:$C$5828,2,0)</f>
        <v>184.44</v>
      </c>
      <c r="D2915" s="2">
        <f>D2914*(1-D$1+IF(AND(WEEKDAY($A2915)&lt;&gt;1,WEEKDAY($A2915)&lt;&gt;7),-VLOOKUP($A2915,ETF_OP_Fee!$G$5:$H$14,2,1),0))^($A2915-$A2914)*(1+2*(C2915/C2914-1))+IFERROR(VLOOKUP(A2915,BITXeom!$C$9:$D$100,2,0),0)</f>
        <v>46.840318485477233</v>
      </c>
      <c r="F2915" s="2">
        <f>F2914*(1-F$1+IF(AND(WEEKDAY($A2915)&lt;&gt;1,WEEKDAY($A2915)&lt;&gt;7),-VLOOKUP($A2915,ETF_OP_Fee!$I$5:$J$14,2,1),0))^($A2915-$A2914)*(1+1*(B2915/B2914-1))</f>
        <v>20.943884523621726</v>
      </c>
      <c r="G2915" s="9" t="str">
        <f>IFERROR(VLOOKUP(A2915,'BITO-IV'!$A$1:$J$10000,4,0),"")</f>
        <v/>
      </c>
      <c r="J2915">
        <f t="shared" si="80"/>
        <v>297.71296180890738</v>
      </c>
      <c r="K2915">
        <f t="shared" si="79"/>
        <v>295.44351043506191</v>
      </c>
      <c r="M2915">
        <f t="shared" si="81"/>
        <v>457.97063837126325</v>
      </c>
      <c r="N2915">
        <f>VLOOKUP(A2915,Tbills!$B$4:$C$10000,2,1)</f>
        <v>5.0000439560411711E-2</v>
      </c>
    </row>
    <row r="2916" spans="1:14">
      <c r="A2916" s="1">
        <v>44400</v>
      </c>
      <c r="B2916">
        <f>IFERROR(VLOOKUP($A2916,'BTC-Web'!$A$2:$H$10000,2,0),"")</f>
        <v>32305.958984000001</v>
      </c>
      <c r="C2916">
        <f>VLOOKUP(A2916,H_SPBTFDUE!$B$2:$C$5828,2,0)</f>
        <v>183.69</v>
      </c>
      <c r="D2916" s="2">
        <f>D2915*(1-D$1+IF(AND(WEEKDAY($A2916)&lt;&gt;1,WEEKDAY($A2916)&lt;&gt;7),-VLOOKUP($A2916,ETF_OP_Fee!$G$5:$H$14,2,1),0))^($A2916-$A2915)*(1+2*(C2916/C2915-1))+IFERROR(VLOOKUP(A2916,BITXeom!$C$9:$D$100,2,0),0)</f>
        <v>46.453842065586876</v>
      </c>
      <c r="F2916" s="2">
        <f>F2915*(1-F$1+IF(AND(WEEKDAY($A2916)&lt;&gt;1,WEEKDAY($A2916)&lt;&gt;7),-VLOOKUP($A2916,ETF_OP_Fee!$I$5:$J$14,2,1),0))^($A2916-$A2915)*(1+1*(B2916/B2915-1))</f>
        <v>21.052221182113165</v>
      </c>
      <c r="G2916" s="9" t="str">
        <f>IFERROR(VLOOKUP(A2916,'BITO-IV'!$A$1:$J$10000,4,0),"")</f>
        <v/>
      </c>
      <c r="J2916">
        <f t="shared" si="80"/>
        <v>299.2607338514473</v>
      </c>
      <c r="K2916">
        <f t="shared" si="79"/>
        <v>296.97175428387686</v>
      </c>
      <c r="M2916">
        <f t="shared" si="81"/>
        <v>454.19195243454175</v>
      </c>
      <c r="N2916">
        <f>VLOOKUP(A2916,Tbills!$B$4:$C$10000,2,1)</f>
        <v>5.0000439560411711E-2</v>
      </c>
    </row>
    <row r="2917" spans="1:14">
      <c r="A2917" s="1">
        <v>44403</v>
      </c>
      <c r="B2917">
        <f>IFERROR(VLOOKUP($A2917,'BTC-Web'!$A$2:$H$10000,2,0),"")</f>
        <v>35384.03125</v>
      </c>
      <c r="C2917">
        <f>VLOOKUP(A2917,H_SPBTFDUE!$B$2:$C$5828,2,0)</f>
        <v>224.63</v>
      </c>
      <c r="D2917" s="2">
        <f>D2916*(1-D$1+IF(AND(WEEKDAY($A2917)&lt;&gt;1,WEEKDAY($A2917)&lt;&gt;7),-VLOOKUP($A2917,ETF_OP_Fee!$G$5:$H$14,2,1),0))^($A2917-$A2916)*(1+2*(C2917/C2916-1))+IFERROR(VLOOKUP(A2917,BITXeom!$C$9:$D$100,2,0),0)</f>
        <v>67.136678934744154</v>
      </c>
      <c r="F2917" s="2">
        <f>F2916*(1-F$1+IF(AND(WEEKDAY($A2917)&lt;&gt;1,WEEKDAY($A2917)&lt;&gt;7),-VLOOKUP($A2917,ETF_OP_Fee!$I$5:$J$14,2,1),0))^($A2917-$A2916)*(1+1*(B2917/B2916-1))</f>
        <v>23.056250695904339</v>
      </c>
      <c r="G2917" s="9" t="str">
        <f>IFERROR(VLOOKUP(A2917,'BITO-IV'!$A$1:$J$10000,4,0),"")</f>
        <v/>
      </c>
      <c r="J2917">
        <f t="shared" si="80"/>
        <v>327.77393061577055</v>
      </c>
      <c r="K2917">
        <f t="shared" si="79"/>
        <v>325.24146298582059</v>
      </c>
      <c r="M2917">
        <f t="shared" si="81"/>
        <v>656.41372014590945</v>
      </c>
      <c r="N2917">
        <f>VLOOKUP(A2917,Tbills!$B$4:$C$10000,2,1)</f>
        <v>5.0000439560411711E-2</v>
      </c>
    </row>
    <row r="2918" spans="1:14">
      <c r="A2918" s="1">
        <v>44404</v>
      </c>
      <c r="B2918">
        <f>IFERROR(VLOOKUP($A2918,'BTC-Web'!$A$2:$H$10000,2,0),"")</f>
        <v>37276.035155999998</v>
      </c>
      <c r="C2918">
        <f>VLOOKUP(A2918,H_SPBTFDUE!$B$2:$C$5828,2,0)</f>
        <v>215.76</v>
      </c>
      <c r="D2918" s="2">
        <f>D2917*(1-D$1+IF(AND(WEEKDAY($A2918)&lt;&gt;1,WEEKDAY($A2918)&lt;&gt;7),-VLOOKUP($A2918,ETF_OP_Fee!$G$5:$H$14,2,1),0))^($A2918-$A2917)*(1+2*(C2918/C2917-1))+IFERROR(VLOOKUP(A2918,BITXeom!$C$9:$D$100,2,0),0)</f>
        <v>61.827236487873265</v>
      </c>
      <c r="F2918" s="2">
        <f>F2917*(1-F$1+IF(AND(WEEKDAY($A2918)&lt;&gt;1,WEEKDAY($A2918)&lt;&gt;7),-VLOOKUP($A2918,ETF_OP_Fee!$I$5:$J$14,2,1),0))^($A2918-$A2917)*(1+1*(B2918/B2917-1))</f>
        <v>24.28844911145406</v>
      </c>
      <c r="G2918" s="9" t="str">
        <f>IFERROR(VLOOKUP(A2918,'BITO-IV'!$A$1:$J$10000,4,0),"")</f>
        <v/>
      </c>
      <c r="J2918">
        <f t="shared" si="80"/>
        <v>345.30018568344349</v>
      </c>
      <c r="K2918">
        <f t="shared" si="79"/>
        <v>342.62338776830018</v>
      </c>
      <c r="M2918">
        <f t="shared" si="81"/>
        <v>604.50184538906194</v>
      </c>
      <c r="N2918">
        <f>VLOOKUP(A2918,Tbills!$B$4:$C$10000,2,1)</f>
        <v>5.0000439560411711E-2</v>
      </c>
    </row>
    <row r="2919" spans="1:14">
      <c r="A2919" s="1">
        <v>44405</v>
      </c>
      <c r="B2919">
        <f>IFERROR(VLOOKUP($A2919,'BTC-Web'!$A$2:$H$10000,2,0),"")</f>
        <v>39503.1875</v>
      </c>
      <c r="C2919">
        <f>VLOOKUP(A2919,H_SPBTFDUE!$B$2:$C$5828,2,0)</f>
        <v>230.26</v>
      </c>
      <c r="D2919" s="2">
        <f>D2918*(1-D$1+IF(AND(WEEKDAY($A2919)&lt;&gt;1,WEEKDAY($A2919)&lt;&gt;7),-VLOOKUP($A2919,ETF_OP_Fee!$G$5:$H$14,2,1),0))^($A2919-$A2918)*(1+2*(C2919/C2918-1))+IFERROR(VLOOKUP(A2919,BITXeom!$C$9:$D$100,2,0),0)</f>
        <v>70.128990084304831</v>
      </c>
      <c r="F2919" s="2">
        <f>F2918*(1-F$1+IF(AND(WEEKDAY($A2919)&lt;&gt;1,WEEKDAY($A2919)&lt;&gt;7),-VLOOKUP($A2919,ETF_OP_Fee!$I$5:$J$14,2,1),0))^($A2919-$A2918)*(1+1*(B2919/B2918-1))</f>
        <v>25.738954874939825</v>
      </c>
      <c r="G2919" s="9" t="str">
        <f>IFERROR(VLOOKUP(A2919,'BITO-IV'!$A$1:$J$10000,4,0),"")</f>
        <v/>
      </c>
      <c r="J2919">
        <f t="shared" si="80"/>
        <v>365.93103107003316</v>
      </c>
      <c r="K2919">
        <f t="shared" si="79"/>
        <v>363.08485059708863</v>
      </c>
      <c r="M2919">
        <f t="shared" si="81"/>
        <v>685.67036680587273</v>
      </c>
      <c r="N2919">
        <f>VLOOKUP(A2919,Tbills!$B$4:$C$10000,2,1)</f>
        <v>5.0000439560411711E-2</v>
      </c>
    </row>
    <row r="2920" spans="1:14">
      <c r="A2920" s="1">
        <v>44406</v>
      </c>
      <c r="B2920">
        <f>IFERROR(VLOOKUP($A2920,'BTC-Web'!$A$2:$H$10000,2,0),"")</f>
        <v>39995.453125</v>
      </c>
      <c r="C2920">
        <f>VLOOKUP(A2920,H_SPBTFDUE!$B$2:$C$5828,2,0)</f>
        <v>226.3</v>
      </c>
      <c r="D2920" s="2">
        <f>D2919*(1-D$1+IF(AND(WEEKDAY($A2920)&lt;&gt;1,WEEKDAY($A2920)&lt;&gt;7),-VLOOKUP($A2920,ETF_OP_Fee!$G$5:$H$14,2,1),0))^($A2920-$A2919)*(1+2*(C2920/C2919-1))+IFERROR(VLOOKUP(A2920,BITXeom!$C$9:$D$100,2,0),0)</f>
        <v>67.708769970999754</v>
      </c>
      <c r="F2920" s="2">
        <f>F2919*(1-F$1+IF(AND(WEEKDAY($A2920)&lt;&gt;1,WEEKDAY($A2920)&lt;&gt;7),-VLOOKUP($A2920,ETF_OP_Fee!$I$5:$J$14,2,1),0))^($A2920-$A2919)*(1+1*(B2920/B2919-1))</f>
        <v>26.059020414821859</v>
      </c>
      <c r="G2920" s="9" t="str">
        <f>IFERROR(VLOOKUP(A2920,'BITO-IV'!$A$1:$J$10000,4,0),"")</f>
        <v/>
      </c>
      <c r="J2920">
        <f t="shared" si="80"/>
        <v>370.4910496183233</v>
      </c>
      <c r="K2920">
        <f t="shared" ref="K2920:K2983" si="82">IF($A2920&gt;=$J$2,F2920*K$4,"")</f>
        <v>367.59983379255988</v>
      </c>
      <c r="M2920">
        <f t="shared" si="81"/>
        <v>662.0072110860209</v>
      </c>
      <c r="N2920">
        <f>VLOOKUP(A2920,Tbills!$B$4:$C$10000,2,1)</f>
        <v>5.0000439560411711E-2</v>
      </c>
    </row>
    <row r="2921" spans="1:14">
      <c r="A2921" s="1">
        <v>44407</v>
      </c>
      <c r="B2921">
        <f>IFERROR(VLOOKUP($A2921,'BTC-Web'!$A$2:$H$10000,2,0),"")</f>
        <v>40027.484375</v>
      </c>
      <c r="C2921">
        <f>VLOOKUP(A2921,H_SPBTFDUE!$B$2:$C$5828,2,0)</f>
        <v>227.4</v>
      </c>
      <c r="D2921" s="2">
        <f>D2920*(1-D$1+IF(AND(WEEKDAY($A2921)&lt;&gt;1,WEEKDAY($A2921)&lt;&gt;7),-VLOOKUP($A2921,ETF_OP_Fee!$G$5:$H$14,2,1),0))^($A2921-$A2920)*(1+2*(C2921/C2920-1))+IFERROR(VLOOKUP(A2921,BITXeom!$C$9:$D$100,2,0),0)</f>
        <v>68.35886027469887</v>
      </c>
      <c r="F2921" s="2">
        <f>F2920*(1-F$1+IF(AND(WEEKDAY($A2921)&lt;&gt;1,WEEKDAY($A2921)&lt;&gt;7),-VLOOKUP($A2921,ETF_OP_Fee!$I$5:$J$14,2,1),0))^($A2921-$A2920)*(1+1*(B2921/B2920-1))</f>
        <v>26.07921157042249</v>
      </c>
      <c r="G2921" s="9" t="str">
        <f>IFERROR(VLOOKUP(A2921,'BITO-IV'!$A$1:$J$10000,4,0),"")</f>
        <v/>
      </c>
      <c r="J2921">
        <f t="shared" ref="J2921:J2984" si="83">IF($A2921&gt;=$J$2,B2921*J$4,"")</f>
        <v>370.78776563241615</v>
      </c>
      <c r="K2921">
        <f t="shared" si="82"/>
        <v>367.88465898263684</v>
      </c>
      <c r="M2921">
        <f t="shared" ref="M2921:M2984" si="84">IF($A2921&gt;=$J$2,D2921*M$4,"")</f>
        <v>668.36332225286458</v>
      </c>
      <c r="N2921">
        <f>VLOOKUP(A2921,Tbills!$B$4:$C$10000,2,1)</f>
        <v>5.0000439560411711E-2</v>
      </c>
    </row>
    <row r="2922" spans="1:14">
      <c r="A2922" s="1">
        <v>44410</v>
      </c>
      <c r="B2922">
        <f>IFERROR(VLOOKUP($A2922,'BTC-Web'!$A$2:$H$10000,2,0),"")</f>
        <v>39907.261719000002</v>
      </c>
      <c r="C2922">
        <f>VLOOKUP(A2922,H_SPBTFDUE!$B$2:$C$5828,2,0)</f>
        <v>223.01</v>
      </c>
      <c r="D2922" s="2">
        <f>D2921*(1-D$1+IF(AND(WEEKDAY($A2922)&lt;&gt;1,WEEKDAY($A2922)&lt;&gt;7),-VLOOKUP($A2922,ETF_OP_Fee!$G$5:$H$14,2,1),0))^($A2922-$A2921)*(1+2*(C2922/C2921-1))+IFERROR(VLOOKUP(A2922,BITXeom!$C$9:$D$100,2,0),0)</f>
        <v>65.696004655691752</v>
      </c>
      <c r="F2922" s="2">
        <f>F2921*(1-F$1+IF(AND(WEEKDAY($A2922)&lt;&gt;1,WEEKDAY($A2922)&lt;&gt;7),-VLOOKUP($A2922,ETF_OP_Fee!$I$5:$J$14,2,1),0))^($A2922-$A2921)*(1+1*(B2922/B2921-1))</f>
        <v>25.998852435905164</v>
      </c>
      <c r="G2922" s="9" t="str">
        <f>IFERROR(VLOOKUP(A2922,'BITO-IV'!$A$1:$J$10000,4,0),"")</f>
        <v/>
      </c>
      <c r="J2922">
        <f t="shared" si="83"/>
        <v>369.67410359013013</v>
      </c>
      <c r="K2922">
        <f t="shared" si="82"/>
        <v>366.75107821014234</v>
      </c>
      <c r="M2922">
        <f t="shared" si="84"/>
        <v>642.3278526583249</v>
      </c>
      <c r="N2922">
        <f>VLOOKUP(A2922,Tbills!$B$4:$C$10000,2,1)</f>
        <v>5.0000439560411711E-2</v>
      </c>
    </row>
    <row r="2923" spans="1:14">
      <c r="A2923" s="1">
        <v>44411</v>
      </c>
      <c r="B2923">
        <f>IFERROR(VLOOKUP($A2923,'BTC-Web'!$A$2:$H$10000,2,0),"")</f>
        <v>39178.402344000002</v>
      </c>
      <c r="C2923">
        <f>VLOOKUP(A2923,H_SPBTFDUE!$B$2:$C$5828,2,0)</f>
        <v>216.1</v>
      </c>
      <c r="D2923" s="2">
        <f>D2922*(1-D$1+IF(AND(WEEKDAY($A2923)&lt;&gt;1,WEEKDAY($A2923)&lt;&gt;7),-VLOOKUP($A2923,ETF_OP_Fee!$G$5:$H$14,2,1),0))^($A2923-$A2922)*(1+2*(C2923/C2922-1))+IFERROR(VLOOKUP(A2923,BITXeom!$C$9:$D$100,2,0),0)</f>
        <v>61.617458211880802</v>
      </c>
      <c r="F2923" s="2">
        <f>F2922*(1-F$1+IF(AND(WEEKDAY($A2923)&lt;&gt;1,WEEKDAY($A2923)&lt;&gt;7),-VLOOKUP($A2923,ETF_OP_Fee!$I$5:$J$14,2,1),0))^($A2923-$A2922)*(1+1*(B2923/B2922-1))</f>
        <v>25.523349535995109</v>
      </c>
      <c r="G2923" s="9" t="str">
        <f>IFERROR(VLOOKUP(A2923,'BITO-IV'!$A$1:$J$10000,4,0),"")</f>
        <v/>
      </c>
      <c r="J2923">
        <f t="shared" si="83"/>
        <v>362.92243924408695</v>
      </c>
      <c r="K2923">
        <f t="shared" si="82"/>
        <v>360.0434282604383</v>
      </c>
      <c r="M2923">
        <f t="shared" si="84"/>
        <v>602.45078565934477</v>
      </c>
      <c r="N2923">
        <f>VLOOKUP(A2923,Tbills!$B$4:$C$10000,2,1)</f>
        <v>5.0000439560411711E-2</v>
      </c>
    </row>
    <row r="2924" spans="1:14">
      <c r="A2924" s="1">
        <v>44412</v>
      </c>
      <c r="B2924">
        <f>IFERROR(VLOOKUP($A2924,'BTC-Web'!$A$2:$H$10000,2,0),"")</f>
        <v>38213.332030999998</v>
      </c>
      <c r="C2924">
        <f>VLOOKUP(A2924,H_SPBTFDUE!$B$2:$C$5828,2,0)</f>
        <v>226.78</v>
      </c>
      <c r="D2924" s="2">
        <f>D2923*(1-D$1+IF(AND(WEEKDAY($A2924)&lt;&gt;1,WEEKDAY($A2924)&lt;&gt;7),-VLOOKUP($A2924,ETF_OP_Fee!$G$5:$H$14,2,1),0))^($A2924-$A2923)*(1+2*(C2924/C2923-1))+IFERROR(VLOOKUP(A2924,BITXeom!$C$9:$D$100,2,0),0)</f>
        <v>67.699851232011426</v>
      </c>
      <c r="F2924" s="2">
        <f>F2923*(1-F$1+IF(AND(WEEKDAY($A2924)&lt;&gt;1,WEEKDAY($A2924)&lt;&gt;7),-VLOOKUP($A2924,ETF_OP_Fee!$I$5:$J$14,2,1),0))^($A2924-$A2923)*(1+1*(B2924/B2923-1))</f>
        <v>24.893992267456365</v>
      </c>
      <c r="G2924" s="9" t="str">
        <f>IFERROR(VLOOKUP(A2924,'BITO-IV'!$A$1:$J$10000,4,0),"")</f>
        <v/>
      </c>
      <c r="J2924">
        <f t="shared" si="83"/>
        <v>353.98267521387618</v>
      </c>
      <c r="K2924">
        <f t="shared" si="82"/>
        <v>351.16544191911777</v>
      </c>
      <c r="M2924">
        <f t="shared" si="84"/>
        <v>661.92001012923799</v>
      </c>
      <c r="N2924">
        <f>VLOOKUP(A2924,Tbills!$B$4:$C$10000,2,1)</f>
        <v>5.0000439560411711E-2</v>
      </c>
    </row>
    <row r="2925" spans="1:14">
      <c r="A2925" s="1">
        <v>44413</v>
      </c>
      <c r="B2925">
        <f>IFERROR(VLOOKUP($A2925,'BTC-Web'!$A$2:$H$10000,2,0),"")</f>
        <v>39744.515625</v>
      </c>
      <c r="C2925">
        <f>VLOOKUP(A2925,H_SPBTFDUE!$B$2:$C$5828,2,0)</f>
        <v>231.94</v>
      </c>
      <c r="D2925" s="2">
        <f>D2924*(1-D$1+IF(AND(WEEKDAY($A2925)&lt;&gt;1,WEEKDAY($A2925)&lt;&gt;7),-VLOOKUP($A2925,ETF_OP_Fee!$G$5:$H$14,2,1),0))^($A2925-$A2924)*(1+2*(C2925/C2924-1))+IFERROR(VLOOKUP(A2925,BITXeom!$C$9:$D$100,2,0),0)</f>
        <v>70.77220973660414</v>
      </c>
      <c r="F2925" s="2">
        <f>F2924*(1-F$1+IF(AND(WEEKDAY($A2925)&lt;&gt;1,WEEKDAY($A2925)&lt;&gt;7),-VLOOKUP($A2925,ETF_OP_Fee!$I$5:$J$14,2,1),0))^($A2925-$A2924)*(1+1*(B2925/B2924-1))</f>
        <v>25.890804610857092</v>
      </c>
      <c r="G2925" s="9" t="str">
        <f>IFERROR(VLOOKUP(A2925,'BITO-IV'!$A$1:$J$10000,4,0),"")</f>
        <v/>
      </c>
      <c r="J2925">
        <f t="shared" si="83"/>
        <v>368.16653294206429</v>
      </c>
      <c r="K2925">
        <f t="shared" si="82"/>
        <v>365.22690877103605</v>
      </c>
      <c r="M2925">
        <f t="shared" si="84"/>
        <v>691.95930172991234</v>
      </c>
      <c r="N2925">
        <f>VLOOKUP(A2925,Tbills!$B$4:$C$10000,2,1)</f>
        <v>5.0000439560411711E-2</v>
      </c>
    </row>
    <row r="2926" spans="1:14">
      <c r="A2926" s="1">
        <v>44414</v>
      </c>
      <c r="B2926">
        <f>IFERROR(VLOOKUP($A2926,'BTC-Web'!$A$2:$H$10000,2,0),"")</f>
        <v>40865.867187999997</v>
      </c>
      <c r="C2926">
        <f>VLOOKUP(A2926,H_SPBTFDUE!$B$2:$C$5828,2,0)</f>
        <v>244.56</v>
      </c>
      <c r="D2926" s="2">
        <f>D2925*(1-D$1+IF(AND(WEEKDAY($A2926)&lt;&gt;1,WEEKDAY($A2926)&lt;&gt;7),-VLOOKUP($A2926,ETF_OP_Fee!$G$5:$H$14,2,1),0))^($A2926-$A2925)*(1+2*(C2926/C2925-1))+IFERROR(VLOOKUP(A2926,BITXeom!$C$9:$D$100,2,0),0)</f>
        <v>78.46437749555794</v>
      </c>
      <c r="F2926" s="2">
        <f>F2925*(1-F$1+IF(AND(WEEKDAY($A2926)&lt;&gt;1,WEEKDAY($A2926)&lt;&gt;7),-VLOOKUP($A2926,ETF_OP_Fee!$I$5:$J$14,2,1),0))^($A2926-$A2925)*(1+1*(B2926/B2925-1))</f>
        <v>26.620594758482973</v>
      </c>
      <c r="G2926" s="9" t="str">
        <f>IFERROR(VLOOKUP(A2926,'BITO-IV'!$A$1:$J$10000,4,0),"")</f>
        <v/>
      </c>
      <c r="J2926">
        <f t="shared" si="83"/>
        <v>378.55398164200989</v>
      </c>
      <c r="K2926">
        <f t="shared" si="82"/>
        <v>375.52164482405112</v>
      </c>
      <c r="M2926">
        <f t="shared" si="84"/>
        <v>767.16773525324868</v>
      </c>
      <c r="N2926">
        <f>VLOOKUP(A2926,Tbills!$B$4:$C$10000,2,1)</f>
        <v>5.0000439560411711E-2</v>
      </c>
    </row>
    <row r="2927" spans="1:14">
      <c r="A2927" s="1">
        <v>44417</v>
      </c>
      <c r="B2927">
        <f>IFERROR(VLOOKUP($A2927,'BTC-Web'!$A$2:$H$10000,2,0),"")</f>
        <v>43791.925780999998</v>
      </c>
      <c r="C2927">
        <f>VLOOKUP(A2927,H_SPBTFDUE!$B$2:$C$5828,2,0)</f>
        <v>262.10000000000002</v>
      </c>
      <c r="D2927" s="2">
        <f>D2926*(1-D$1+IF(AND(WEEKDAY($A2927)&lt;&gt;1,WEEKDAY($A2927)&lt;&gt;7),-VLOOKUP($A2927,ETF_OP_Fee!$G$5:$H$14,2,1),0))^($A2927-$A2926)*(1+2*(C2927/C2926-1))+IFERROR(VLOOKUP(A2927,BITXeom!$C$9:$D$100,2,0),0)</f>
        <v>89.687334480342528</v>
      </c>
      <c r="F2927" s="2">
        <f>F2926*(1-F$1+IF(AND(WEEKDAY($A2927)&lt;&gt;1,WEEKDAY($A2927)&lt;&gt;7),-VLOOKUP($A2927,ETF_OP_Fee!$I$5:$J$14,2,1),0))^($A2927-$A2926)*(1+1*(B2927/B2926-1))</f>
        <v>28.524442691135398</v>
      </c>
      <c r="G2927" s="9" t="str">
        <f>IFERROR(VLOOKUP(A2927,'BITO-IV'!$A$1:$J$10000,4,0),"")</f>
        <v/>
      </c>
      <c r="J2927">
        <f t="shared" si="83"/>
        <v>405.65902570732288</v>
      </c>
      <c r="K2927">
        <f t="shared" si="82"/>
        <v>402.37814873205207</v>
      </c>
      <c r="M2927">
        <f t="shared" si="84"/>
        <v>876.89766324954553</v>
      </c>
      <c r="N2927">
        <f>VLOOKUP(A2927,Tbills!$B$4:$C$10000,2,1)</f>
        <v>5.0000439560411711E-2</v>
      </c>
    </row>
    <row r="2928" spans="1:14">
      <c r="A2928" s="1">
        <v>44418</v>
      </c>
      <c r="B2928">
        <f>IFERROR(VLOOKUP($A2928,'BTC-Web'!$A$2:$H$10000,2,0),"")</f>
        <v>46280.847655999998</v>
      </c>
      <c r="C2928">
        <f>VLOOKUP(A2928,H_SPBTFDUE!$B$2:$C$5828,2,0)</f>
        <v>259.08</v>
      </c>
      <c r="D2928" s="2">
        <f>D2927*(1-D$1+IF(AND(WEEKDAY($A2928)&lt;&gt;1,WEEKDAY($A2928)&lt;&gt;7),-VLOOKUP($A2928,ETF_OP_Fee!$G$5:$H$14,2,1),0))^($A2928-$A2927)*(1+2*(C2928/C2927-1))+IFERROR(VLOOKUP(A2928,BITXeom!$C$9:$D$100,2,0),0)</f>
        <v>87.610079748162704</v>
      </c>
      <c r="F2928" s="2">
        <f>F2927*(1-F$1+IF(AND(WEEKDAY($A2928)&lt;&gt;1,WEEKDAY($A2928)&lt;&gt;7),-VLOOKUP($A2928,ETF_OP_Fee!$I$5:$J$14,2,1),0))^($A2928-$A2927)*(1+1*(B2928/B2927-1))</f>
        <v>30.144849842281797</v>
      </c>
      <c r="G2928" s="9" t="str">
        <f>IFERROR(VLOOKUP(A2928,'BITO-IV'!$A$1:$J$10000,4,0),"")</f>
        <v/>
      </c>
      <c r="J2928">
        <f t="shared" si="83"/>
        <v>428.71472843945077</v>
      </c>
      <c r="K2928">
        <f t="shared" si="82"/>
        <v>425.23631415637061</v>
      </c>
      <c r="M2928">
        <f t="shared" si="84"/>
        <v>856.58777410882419</v>
      </c>
      <c r="N2928">
        <f>VLOOKUP(A2928,Tbills!$B$4:$C$10000,2,1)</f>
        <v>5.0000439560411711E-2</v>
      </c>
    </row>
    <row r="2929" spans="1:14">
      <c r="A2929" s="1">
        <v>44419</v>
      </c>
      <c r="B2929">
        <f>IFERROR(VLOOKUP($A2929,'BTC-Web'!$A$2:$H$10000,2,0),"")</f>
        <v>45599.703125</v>
      </c>
      <c r="C2929">
        <f>VLOOKUP(A2929,H_SPBTFDUE!$B$2:$C$5828,2,0)</f>
        <v>264.49</v>
      </c>
      <c r="D2929" s="2">
        <f>D2928*(1-D$1+IF(AND(WEEKDAY($A2929)&lt;&gt;1,WEEKDAY($A2929)&lt;&gt;7),-VLOOKUP($A2929,ETF_OP_Fee!$G$5:$H$14,2,1),0))^($A2929-$A2928)*(1+2*(C2929/C2928-1))+IFERROR(VLOOKUP(A2929,BITXeom!$C$9:$D$100,2,0),0)</f>
        <v>91.258076438946588</v>
      </c>
      <c r="F2929" s="2">
        <f>F2928*(1-F$1+IF(AND(WEEKDAY($A2929)&lt;&gt;1,WEEKDAY($A2929)&lt;&gt;7),-VLOOKUP($A2929,ETF_OP_Fee!$I$5:$J$14,2,1),0))^($A2929-$A2928)*(1+1*(B2929/B2928-1))</f>
        <v>29.700415960641728</v>
      </c>
      <c r="G2929" s="9" t="str">
        <f>IFERROR(VLOOKUP(A2929,'BITO-IV'!$A$1:$J$10000,4,0),"")</f>
        <v/>
      </c>
      <c r="J2929">
        <f t="shared" si="83"/>
        <v>422.40506240208242</v>
      </c>
      <c r="K2929">
        <f t="shared" si="82"/>
        <v>418.96693724112214</v>
      </c>
      <c r="M2929">
        <f t="shared" si="84"/>
        <v>892.25523810722848</v>
      </c>
      <c r="N2929">
        <f>VLOOKUP(A2929,Tbills!$B$4:$C$10000,2,1)</f>
        <v>5.0000439560411711E-2</v>
      </c>
    </row>
    <row r="2930" spans="1:14">
      <c r="A2930" s="1">
        <v>44420</v>
      </c>
      <c r="B2930">
        <f>IFERROR(VLOOKUP($A2930,'BTC-Web'!$A$2:$H$10000,2,0),"")</f>
        <v>45576.878905999998</v>
      </c>
      <c r="C2930">
        <f>VLOOKUP(A2930,H_SPBTFDUE!$B$2:$C$5828,2,0)</f>
        <v>252.64</v>
      </c>
      <c r="D2930" s="2">
        <f>D2929*(1-D$1+IF(AND(WEEKDAY($A2930)&lt;&gt;1,WEEKDAY($A2930)&lt;&gt;7),-VLOOKUP($A2930,ETF_OP_Fee!$G$5:$H$14,2,1),0))^($A2930-$A2929)*(1+2*(C2930/C2929-1))+IFERROR(VLOOKUP(A2930,BITXeom!$C$9:$D$100,2,0),0)</f>
        <v>83.070866205585318</v>
      </c>
      <c r="F2930" s="2">
        <f>F2929*(1-F$1+IF(AND(WEEKDAY($A2930)&lt;&gt;1,WEEKDAY($A2930)&lt;&gt;7),-VLOOKUP($A2930,ETF_OP_Fee!$I$5:$J$14,2,1),0))^($A2930-$A2929)*(1+1*(B2930/B2929-1))</f>
        <v>29.684777243839353</v>
      </c>
      <c r="G2930" s="9" t="str">
        <f>IFERROR(VLOOKUP(A2930,'BITO-IV'!$A$1:$J$10000,4,0),"")</f>
        <v/>
      </c>
      <c r="J2930">
        <f t="shared" si="83"/>
        <v>422.19363414728554</v>
      </c>
      <c r="K2930">
        <f t="shared" si="82"/>
        <v>418.7463307253833</v>
      </c>
      <c r="M2930">
        <f t="shared" si="84"/>
        <v>812.20663856120439</v>
      </c>
      <c r="N2930">
        <f>VLOOKUP(A2930,Tbills!$B$4:$C$10000,2,1)</f>
        <v>5.0550329670318958E-2</v>
      </c>
    </row>
    <row r="2931" spans="1:14">
      <c r="A2931" s="1">
        <v>44421</v>
      </c>
      <c r="B2931">
        <f>IFERROR(VLOOKUP($A2931,'BTC-Web'!$A$2:$H$10000,2,0),"")</f>
        <v>44439.691405999998</v>
      </c>
      <c r="C2931">
        <f>VLOOKUP(A2931,H_SPBTFDUE!$B$2:$C$5828,2,0)</f>
        <v>264.73</v>
      </c>
      <c r="D2931" s="2">
        <f>D2930*(1-D$1+IF(AND(WEEKDAY($A2931)&lt;&gt;1,WEEKDAY($A2931)&lt;&gt;7),-VLOOKUP($A2931,ETF_OP_Fee!$G$5:$H$14,2,1),0))^($A2931-$A2930)*(1+2*(C2931/C2930-1))+IFERROR(VLOOKUP(A2931,BITXeom!$C$9:$D$100,2,0),0)</f>
        <v>91.010673695079007</v>
      </c>
      <c r="F2931" s="2">
        <f>F2930*(1-F$1+IF(AND(WEEKDAY($A2931)&lt;&gt;1,WEEKDAY($A2931)&lt;&gt;7),-VLOOKUP($A2931,ETF_OP_Fee!$I$5:$J$14,2,1),0))^($A2931-$A2930)*(1+1*(B2931/B2930-1))</f>
        <v>28.94335981210827</v>
      </c>
      <c r="G2931" s="9" t="str">
        <f>IFERROR(VLOOKUP(A2931,'BITO-IV'!$A$1:$J$10000,4,0),"")</f>
        <v/>
      </c>
      <c r="J2931">
        <f t="shared" si="83"/>
        <v>411.65949194939446</v>
      </c>
      <c r="K2931">
        <f t="shared" si="82"/>
        <v>408.28757516447837</v>
      </c>
      <c r="M2931">
        <f t="shared" si="84"/>
        <v>889.83631363772542</v>
      </c>
      <c r="N2931">
        <f>VLOOKUP(A2931,Tbills!$B$4:$C$10000,2,1)</f>
        <v>5.0550329670318958E-2</v>
      </c>
    </row>
    <row r="2932" spans="1:14">
      <c r="A2932" s="1">
        <v>44424</v>
      </c>
      <c r="B2932">
        <f>IFERROR(VLOOKUP($A2932,'BTC-Web'!$A$2:$H$10000,2,0),"")</f>
        <v>47019.960937999997</v>
      </c>
      <c r="C2932">
        <f>VLOOKUP(A2932,H_SPBTFDUE!$B$2:$C$5828,2,0)</f>
        <v>262.3</v>
      </c>
      <c r="D2932" s="2">
        <f>D2931*(1-D$1+IF(AND(WEEKDAY($A2932)&lt;&gt;1,WEEKDAY($A2932)&lt;&gt;7),-VLOOKUP($A2932,ETF_OP_Fee!$G$5:$H$14,2,1),0))^($A2932-$A2931)*(1+2*(C2932/C2931-1))+IFERROR(VLOOKUP(A2932,BITXeom!$C$9:$D$100,2,0),0)</f>
        <v>89.307931698371732</v>
      </c>
      <c r="F2932" s="2">
        <f>F2931*(1-F$1+IF(AND(WEEKDAY($A2932)&lt;&gt;1,WEEKDAY($A2932)&lt;&gt;7),-VLOOKUP($A2932,ETF_OP_Fee!$I$5:$J$14,2,1),0))^($A2932-$A2931)*(1+1*(B2932/B2931-1))</f>
        <v>30.621485978302854</v>
      </c>
      <c r="G2932" s="9" t="str">
        <f>IFERROR(VLOOKUP(A2932,'BITO-IV'!$A$1:$J$10000,4,0),"")</f>
        <v/>
      </c>
      <c r="J2932">
        <f t="shared" si="83"/>
        <v>435.56137810183094</v>
      </c>
      <c r="K2932">
        <f t="shared" si="82"/>
        <v>431.95995002570709</v>
      </c>
      <c r="M2932">
        <f t="shared" si="84"/>
        <v>873.18813821049457</v>
      </c>
      <c r="N2932">
        <f>VLOOKUP(A2932,Tbills!$B$4:$C$10000,2,1)</f>
        <v>5.0550329670318958E-2</v>
      </c>
    </row>
    <row r="2933" spans="1:14">
      <c r="A2933" s="1">
        <v>44425</v>
      </c>
      <c r="B2933">
        <f>IFERROR(VLOOKUP($A2933,'BTC-Web'!$A$2:$H$10000,2,0),"")</f>
        <v>45936.457030999998</v>
      </c>
      <c r="C2933">
        <f>VLOOKUP(A2933,H_SPBTFDUE!$B$2:$C$5828,2,0)</f>
        <v>258.83999999999997</v>
      </c>
      <c r="D2933" s="2">
        <f>D2932*(1-D$1+IF(AND(WEEKDAY($A2933)&lt;&gt;1,WEEKDAY($A2933)&lt;&gt;7),-VLOOKUP($A2933,ETF_OP_Fee!$G$5:$H$14,2,1),0))^($A2933-$A2932)*(1+2*(C2933/C2932-1))+IFERROR(VLOOKUP(A2933,BITXeom!$C$9:$D$100,2,0),0)</f>
        <v>86.941446617749577</v>
      </c>
      <c r="F2933" s="2">
        <f>F2932*(1-F$1+IF(AND(WEEKDAY($A2933)&lt;&gt;1,WEEKDAY($A2933)&lt;&gt;7),-VLOOKUP($A2933,ETF_OP_Fee!$I$5:$J$14,2,1),0))^($A2933-$A2932)*(1+1*(B2933/B2932-1))</f>
        <v>29.915081500754834</v>
      </c>
      <c r="G2933" s="9" t="str">
        <f>IFERROR(VLOOKUP(A2933,'BITO-IV'!$A$1:$J$10000,4,0),"")</f>
        <v/>
      </c>
      <c r="J2933">
        <f t="shared" si="83"/>
        <v>425.524524699636</v>
      </c>
      <c r="K2933">
        <f t="shared" si="82"/>
        <v>421.99510236822283</v>
      </c>
      <c r="M2933">
        <f t="shared" si="84"/>
        <v>850.05036464038903</v>
      </c>
      <c r="N2933">
        <f>VLOOKUP(A2933,Tbills!$B$4:$C$10000,2,1)</f>
        <v>5.0550329670318958E-2</v>
      </c>
    </row>
    <row r="2934" spans="1:14">
      <c r="A2934" s="1">
        <v>44426</v>
      </c>
      <c r="B2934">
        <f>IFERROR(VLOOKUP($A2934,'BTC-Web'!$A$2:$H$10000,2,0),"")</f>
        <v>44686.75</v>
      </c>
      <c r="C2934">
        <f>VLOOKUP(A2934,H_SPBTFDUE!$B$2:$C$5828,2,0)</f>
        <v>255.2</v>
      </c>
      <c r="D2934" s="2">
        <f>D2933*(1-D$1+IF(AND(WEEKDAY($A2934)&lt;&gt;1,WEEKDAY($A2934)&lt;&gt;7),-VLOOKUP($A2934,ETF_OP_Fee!$G$5:$H$14,2,1),0))^($A2934-$A2933)*(1+2*(C2934/C2933-1))+IFERROR(VLOOKUP(A2934,BITXeom!$C$9:$D$100,2,0),0)</f>
        <v>84.486106353269079</v>
      </c>
      <c r="F2934" s="2">
        <f>F2933*(1-F$1+IF(AND(WEEKDAY($A2934)&lt;&gt;1,WEEKDAY($A2934)&lt;&gt;7),-VLOOKUP($A2934,ETF_OP_Fee!$I$5:$J$14,2,1),0))^($A2934-$A2933)*(1+1*(B2934/B2933-1))</f>
        <v>29.100480555670547</v>
      </c>
      <c r="G2934" s="9" t="str">
        <f>IFERROR(VLOOKUP(A2934,'BITO-IV'!$A$1:$J$10000,4,0),"")</f>
        <v/>
      </c>
      <c r="J2934">
        <f t="shared" si="83"/>
        <v>413.9480770423603</v>
      </c>
      <c r="K2934">
        <f t="shared" si="82"/>
        <v>410.50398845628445</v>
      </c>
      <c r="M2934">
        <f t="shared" si="84"/>
        <v>826.04382957185737</v>
      </c>
      <c r="N2934">
        <f>VLOOKUP(A2934,Tbills!$B$4:$C$10000,2,1)</f>
        <v>5.0550329670318958E-2</v>
      </c>
    </row>
    <row r="2935" spans="1:14">
      <c r="A2935" s="1">
        <v>44427</v>
      </c>
      <c r="B2935">
        <f>IFERROR(VLOOKUP($A2935,'BTC-Web'!$A$2:$H$10000,2,0),"")</f>
        <v>44741.882812999997</v>
      </c>
      <c r="C2935">
        <f>VLOOKUP(A2935,H_SPBTFDUE!$B$2:$C$5828,2,0)</f>
        <v>265.83999999999997</v>
      </c>
      <c r="D2935" s="2">
        <f>D2934*(1-D$1+IF(AND(WEEKDAY($A2935)&lt;&gt;1,WEEKDAY($A2935)&lt;&gt;7),-VLOOKUP($A2935,ETF_OP_Fee!$G$5:$H$14,2,1),0))^($A2935-$A2934)*(1+2*(C2935/C2934-1))+IFERROR(VLOOKUP(A2935,BITXeom!$C$9:$D$100,2,0),0)</f>
        <v>91.520120835644775</v>
      </c>
      <c r="F2935" s="2">
        <f>F2934*(1-F$1+IF(AND(WEEKDAY($A2935)&lt;&gt;1,WEEKDAY($A2935)&lt;&gt;7),-VLOOKUP($A2935,ETF_OP_Fee!$I$5:$J$14,2,1),0))^($A2935-$A2934)*(1+1*(B2935/B2934-1))</f>
        <v>29.135625277844557</v>
      </c>
      <c r="G2935" s="9" t="str">
        <f>IFERROR(VLOOKUP(A2935,'BITO-IV'!$A$1:$J$10000,4,0),"")</f>
        <v/>
      </c>
      <c r="J2935">
        <f t="shared" si="83"/>
        <v>414.45879044002925</v>
      </c>
      <c r="K2935">
        <f t="shared" si="82"/>
        <v>410.99975513608274</v>
      </c>
      <c r="M2935">
        <f t="shared" si="84"/>
        <v>894.81731803148625</v>
      </c>
      <c r="N2935">
        <f>VLOOKUP(A2935,Tbills!$B$4:$C$10000,2,1)</f>
        <v>6.9998241758264995E-2</v>
      </c>
    </row>
    <row r="2936" spans="1:14">
      <c r="A2936" s="1">
        <v>44428</v>
      </c>
      <c r="B2936">
        <f>IFERROR(VLOOKUP($A2936,'BTC-Web'!$A$2:$H$10000,2,0),"")</f>
        <v>46723.121094000002</v>
      </c>
      <c r="C2936">
        <f>VLOOKUP(A2936,H_SPBTFDUE!$B$2:$C$5828,2,0)</f>
        <v>277.55</v>
      </c>
      <c r="D2936" s="2">
        <f>D2935*(1-D$1+IF(AND(WEEKDAY($A2936)&lt;&gt;1,WEEKDAY($A2936)&lt;&gt;7),-VLOOKUP($A2936,ETF_OP_Fee!$G$5:$H$14,2,1),0))^($A2936-$A2935)*(1+2*(C2936/C2935-1))+IFERROR(VLOOKUP(A2936,BITXeom!$C$9:$D$100,2,0),0)</f>
        <v>99.571001874890698</v>
      </c>
      <c r="F2936" s="2">
        <f>F2935*(1-F$1+IF(AND(WEEKDAY($A2936)&lt;&gt;1,WEEKDAY($A2936)&lt;&gt;7),-VLOOKUP($A2936,ETF_OP_Fee!$I$5:$J$14,2,1),0))^($A2936-$A2935)*(1+1*(B2936/B2935-1))</f>
        <v>30.425002953239012</v>
      </c>
      <c r="G2936" s="9" t="str">
        <f>IFERROR(VLOOKUP(A2936,'BITO-IV'!$A$1:$J$10000,4,0),"")</f>
        <v/>
      </c>
      <c r="J2936">
        <f t="shared" si="83"/>
        <v>432.8116529011092</v>
      </c>
      <c r="K2936">
        <f t="shared" si="82"/>
        <v>429.18827533468738</v>
      </c>
      <c r="M2936">
        <f t="shared" si="84"/>
        <v>973.53298966249201</v>
      </c>
      <c r="N2936">
        <f>VLOOKUP(A2936,Tbills!$B$4:$C$10000,2,1)</f>
        <v>6.9998241758264995E-2</v>
      </c>
    </row>
    <row r="2937" spans="1:14">
      <c r="A2937" s="1">
        <v>44431</v>
      </c>
      <c r="B2937">
        <f>IFERROR(VLOOKUP($A2937,'BTC-Web'!$A$2:$H$10000,2,0),"")</f>
        <v>49291.675780999998</v>
      </c>
      <c r="C2937">
        <f>VLOOKUP(A2937,H_SPBTFDUE!$B$2:$C$5828,2,0)</f>
        <v>280.36</v>
      </c>
      <c r="D2937" s="2">
        <f>D2936*(1-D$1+IF(AND(WEEKDAY($A2937)&lt;&gt;1,WEEKDAY($A2937)&lt;&gt;7),-VLOOKUP($A2937,ETF_OP_Fee!$G$5:$H$14,2,1),0))^($A2937-$A2936)*(1+2*(C2937/C2936-1))+IFERROR(VLOOKUP(A2937,BITXeom!$C$9:$D$100,2,0),0)</f>
        <v>101.55085908149263</v>
      </c>
      <c r="F2937" s="2">
        <f>F2936*(1-F$1+IF(AND(WEEKDAY($A2937)&lt;&gt;1,WEEKDAY($A2937)&lt;&gt;7),-VLOOKUP($A2937,ETF_OP_Fee!$I$5:$J$14,2,1),0))^($A2937-$A2936)*(1+1*(B2937/B2936-1))</f>
        <v>32.095079466612837</v>
      </c>
      <c r="G2937" s="9" t="str">
        <f>IFERROR(VLOOKUP(A2937,'BITO-IV'!$A$1:$J$10000,4,0),"")</f>
        <v/>
      </c>
      <c r="J2937">
        <f t="shared" si="83"/>
        <v>456.605020587544</v>
      </c>
      <c r="K2937">
        <f t="shared" si="82"/>
        <v>452.74709830517367</v>
      </c>
      <c r="M2937">
        <f t="shared" si="84"/>
        <v>992.89059648731666</v>
      </c>
      <c r="N2937">
        <f>VLOOKUP(A2937,Tbills!$B$4:$C$10000,2,1)</f>
        <v>6.9998241758264995E-2</v>
      </c>
    </row>
    <row r="2938" spans="1:14">
      <c r="A2938" s="1">
        <v>44432</v>
      </c>
      <c r="B2938">
        <f>IFERROR(VLOOKUP($A2938,'BTC-Web'!$A$2:$H$10000,2,0),"")</f>
        <v>49562.347655999998</v>
      </c>
      <c r="C2938">
        <f>VLOOKUP(A2938,H_SPBTFDUE!$B$2:$C$5828,2,0)</f>
        <v>274.56</v>
      </c>
      <c r="D2938" s="2">
        <f>D2937*(1-D$1+IF(AND(WEEKDAY($A2938)&lt;&gt;1,WEEKDAY($A2938)&lt;&gt;7),-VLOOKUP($A2938,ETF_OP_Fee!$G$5:$H$14,2,1),0))^($A2938-$A2937)*(1+2*(C2938/C2937-1))+IFERROR(VLOOKUP(A2938,BITXeom!$C$9:$D$100,2,0),0)</f>
        <v>97.337552368815835</v>
      </c>
      <c r="F2938" s="2">
        <f>F2937*(1-F$1+IF(AND(WEEKDAY($A2938)&lt;&gt;1,WEEKDAY($A2938)&lt;&gt;7),-VLOOKUP($A2938,ETF_OP_Fee!$I$5:$J$14,2,1),0))^($A2938-$A2937)*(1+1*(B2938/B2937-1))</f>
        <v>32.270480956313385</v>
      </c>
      <c r="G2938" s="9" t="str">
        <f>IFERROR(VLOOKUP(A2938,'BITO-IV'!$A$1:$J$10000,4,0),"")</f>
        <v/>
      </c>
      <c r="J2938">
        <f t="shared" si="83"/>
        <v>459.112343276388</v>
      </c>
      <c r="K2938">
        <f t="shared" si="82"/>
        <v>455.2213877233674</v>
      </c>
      <c r="M2938">
        <f t="shared" si="84"/>
        <v>951.69594138571267</v>
      </c>
      <c r="N2938">
        <f>VLOOKUP(A2938,Tbills!$B$4:$C$10000,2,1)</f>
        <v>6.9998241758264995E-2</v>
      </c>
    </row>
    <row r="2939" spans="1:14">
      <c r="A2939" s="1">
        <v>44433</v>
      </c>
      <c r="B2939">
        <f>IFERROR(VLOOKUP($A2939,'BTC-Web'!$A$2:$H$10000,2,0),"")</f>
        <v>47727.257812999997</v>
      </c>
      <c r="C2939">
        <f>VLOOKUP(A2939,H_SPBTFDUE!$B$2:$C$5828,2,0)</f>
        <v>277.77999999999997</v>
      </c>
      <c r="D2939" s="2">
        <f>D2938*(1-D$1+IF(AND(WEEKDAY($A2939)&lt;&gt;1,WEEKDAY($A2939)&lt;&gt;7),-VLOOKUP($A2939,ETF_OP_Fee!$G$5:$H$14,2,1),0))^($A2939-$A2938)*(1+2*(C2939/C2938-1))+IFERROR(VLOOKUP(A2939,BITXeom!$C$9:$D$100,2,0),0)</f>
        <v>99.608801261457558</v>
      </c>
      <c r="F2939" s="2">
        <f>F2938*(1-F$1+IF(AND(WEEKDAY($A2939)&lt;&gt;1,WEEKDAY($A2939)&lt;&gt;7),-VLOOKUP($A2939,ETF_OP_Fee!$I$5:$J$14,2,1),0))^($A2939-$A2938)*(1+1*(B2939/B2938-1))</f>
        <v>31.074828983562043</v>
      </c>
      <c r="G2939" s="9" t="str">
        <f>IFERROR(VLOOKUP(A2939,'BITO-IV'!$A$1:$J$10000,4,0),"")</f>
        <v/>
      </c>
      <c r="J2939">
        <f t="shared" si="83"/>
        <v>442.11330191155798</v>
      </c>
      <c r="K2939">
        <f t="shared" si="82"/>
        <v>438.3550028992031</v>
      </c>
      <c r="M2939">
        <f t="shared" si="84"/>
        <v>973.90256463029323</v>
      </c>
      <c r="N2939">
        <f>VLOOKUP(A2939,Tbills!$B$4:$C$10000,2,1)</f>
        <v>6.9998241758264995E-2</v>
      </c>
    </row>
    <row r="2940" spans="1:14">
      <c r="A2940" s="1">
        <v>44434</v>
      </c>
      <c r="B2940">
        <f>IFERROR(VLOOKUP($A2940,'BTC-Web'!$A$2:$H$10000,2,0),"")</f>
        <v>49002.640625</v>
      </c>
      <c r="C2940">
        <f>VLOOKUP(A2940,H_SPBTFDUE!$B$2:$C$5828,2,0)</f>
        <v>266.97000000000003</v>
      </c>
      <c r="D2940" s="2">
        <f>D2939*(1-D$1+IF(AND(WEEKDAY($A2940)&lt;&gt;1,WEEKDAY($A2940)&lt;&gt;7),-VLOOKUP($A2940,ETF_OP_Fee!$G$5:$H$14,2,1),0))^($A2940-$A2939)*(1+2*(C2940/C2939-1))+IFERROR(VLOOKUP(A2940,BITXeom!$C$9:$D$100,2,0),0)</f>
        <v>91.845163828043326</v>
      </c>
      <c r="F2940" s="2">
        <f>F2939*(1-F$1+IF(AND(WEEKDAY($A2940)&lt;&gt;1,WEEKDAY($A2940)&lt;&gt;7),-VLOOKUP($A2940,ETF_OP_Fee!$I$5:$J$14,2,1),0))^($A2940-$A2939)*(1+1*(B2940/B2939-1))</f>
        <v>31.904389938893988</v>
      </c>
      <c r="G2940" s="9" t="str">
        <f>IFERROR(VLOOKUP(A2940,'BITO-IV'!$A$1:$J$10000,4,0),"")</f>
        <v/>
      </c>
      <c r="J2940">
        <f t="shared" si="83"/>
        <v>453.92759278122918</v>
      </c>
      <c r="K2940">
        <f t="shared" si="82"/>
        <v>450.05714919812431</v>
      </c>
      <c r="M2940">
        <f t="shared" si="84"/>
        <v>897.99535250136341</v>
      </c>
      <c r="N2940">
        <f>VLOOKUP(A2940,Tbills!$B$4:$C$10000,2,1)</f>
        <v>5.5606153846140066E-2</v>
      </c>
    </row>
    <row r="2941" spans="1:14">
      <c r="A2941" s="1">
        <v>44435</v>
      </c>
      <c r="B2941">
        <f>IFERROR(VLOOKUP($A2941,'BTC-Web'!$A$2:$H$10000,2,0),"")</f>
        <v>46894.554687999997</v>
      </c>
      <c r="C2941">
        <f>VLOOKUP(A2941,H_SPBTFDUE!$B$2:$C$5828,2,0)</f>
        <v>275.5</v>
      </c>
      <c r="D2941" s="2">
        <f>D2940*(1-D$1+IF(AND(WEEKDAY($A2941)&lt;&gt;1,WEEKDAY($A2941)&lt;&gt;7),-VLOOKUP($A2941,ETF_OP_Fee!$G$5:$H$14,2,1),0))^($A2941-$A2940)*(1+2*(C2941/C2940-1))+IFERROR(VLOOKUP(A2941,BITXeom!$C$9:$D$100,2,0),0)</f>
        <v>97.702636661212438</v>
      </c>
      <c r="F2941" s="2">
        <f>F2940*(1-F$1+IF(AND(WEEKDAY($A2941)&lt;&gt;1,WEEKDAY($A2941)&lt;&gt;7),-VLOOKUP($A2941,ETF_OP_Fee!$I$5:$J$14,2,1),0))^($A2941-$A2940)*(1+1*(B2941/B2940-1))</f>
        <v>30.531073407646929</v>
      </c>
      <c r="G2941" s="9" t="str">
        <f>IFERROR(VLOOKUP(A2941,'BITO-IV'!$A$1:$J$10000,4,0),"")</f>
        <v/>
      </c>
      <c r="J2941">
        <f t="shared" si="83"/>
        <v>434.39969872177772</v>
      </c>
      <c r="K2941">
        <f t="shared" si="82"/>
        <v>430.68455112671501</v>
      </c>
      <c r="M2941">
        <f t="shared" si="84"/>
        <v>955.26547062578459</v>
      </c>
      <c r="N2941">
        <f>VLOOKUP(A2941,Tbills!$B$4:$C$10000,2,1)</f>
        <v>5.5606153846140066E-2</v>
      </c>
    </row>
    <row r="2942" spans="1:14">
      <c r="A2942" s="1">
        <v>44438</v>
      </c>
      <c r="B2942">
        <f>IFERROR(VLOOKUP($A2942,'BTC-Web'!$A$2:$H$10000,2,0),"")</f>
        <v>48834.851562999997</v>
      </c>
      <c r="C2942">
        <f>VLOOKUP(A2942,H_SPBTFDUE!$B$2:$C$5828,2,0)</f>
        <v>277.25</v>
      </c>
      <c r="D2942" s="2">
        <f>D2941*(1-D$1+IF(AND(WEEKDAY($A2942)&lt;&gt;1,WEEKDAY($A2942)&lt;&gt;7),-VLOOKUP($A2942,ETF_OP_Fee!$G$5:$H$14,2,1),0))^($A2942-$A2941)*(1+2*(C2942/C2941-1))+IFERROR(VLOOKUP(A2942,BITXeom!$C$9:$D$100,2,0),0)</f>
        <v>98.908496374521036</v>
      </c>
      <c r="F2942" s="2">
        <f>F2941*(1-F$1+IF(AND(WEEKDAY($A2942)&lt;&gt;1,WEEKDAY($A2942)&lt;&gt;7),-VLOOKUP($A2942,ETF_OP_Fee!$I$5:$J$14,2,1),0))^($A2942-$A2941)*(1+1*(B2942/B2941-1))</f>
        <v>31.791836639671914</v>
      </c>
      <c r="G2942" s="9" t="str">
        <f>IFERROR(VLOOKUP(A2942,'BITO-IV'!$A$1:$J$10000,4,0),"")</f>
        <v/>
      </c>
      <c r="J2942">
        <f t="shared" si="83"/>
        <v>452.37330746033109</v>
      </c>
      <c r="K2942">
        <f t="shared" si="82"/>
        <v>448.46942358802022</v>
      </c>
      <c r="M2942">
        <f t="shared" si="84"/>
        <v>967.05549171330881</v>
      </c>
      <c r="N2942">
        <f>VLOOKUP(A2942,Tbills!$B$4:$C$10000,2,1)</f>
        <v>5.5606153846140066E-2</v>
      </c>
    </row>
    <row r="2943" spans="1:14">
      <c r="A2943" s="1">
        <v>44439</v>
      </c>
      <c r="B2943">
        <f>IFERROR(VLOOKUP($A2943,'BTC-Web'!$A$2:$H$10000,2,0),"")</f>
        <v>47024.339844000002</v>
      </c>
      <c r="C2943">
        <f>VLOOKUP(A2943,H_SPBTFDUE!$B$2:$C$5828,2,0)</f>
        <v>269.41000000000003</v>
      </c>
      <c r="D2943" s="2">
        <f>D2942*(1-D$1+IF(AND(WEEKDAY($A2943)&lt;&gt;1,WEEKDAY($A2943)&lt;&gt;7),-VLOOKUP($A2943,ETF_OP_Fee!$G$5:$H$14,2,1),0))^($A2943-$A2942)*(1+2*(C2943/C2942-1))+IFERROR(VLOOKUP(A2943,BITXeom!$C$9:$D$100,2,0),0)</f>
        <v>93.303560257813032</v>
      </c>
      <c r="F2943" s="2">
        <f>F2942*(1-F$1+IF(AND(WEEKDAY($A2943)&lt;&gt;1,WEEKDAY($A2943)&lt;&gt;7),-VLOOKUP($A2943,ETF_OP_Fee!$I$5:$J$14,2,1),0))^($A2943-$A2942)*(1+1*(B2943/B2942-1))</f>
        <v>30.61238381728792</v>
      </c>
      <c r="G2943" s="9" t="str">
        <f>IFERROR(VLOOKUP(A2943,'BITO-IV'!$A$1:$J$10000,4,0),"")</f>
        <v/>
      </c>
      <c r="J2943">
        <f t="shared" si="83"/>
        <v>435.60194134973443</v>
      </c>
      <c r="K2943">
        <f t="shared" si="82"/>
        <v>431.83155099830776</v>
      </c>
      <c r="M2943">
        <f t="shared" si="84"/>
        <v>912.25449431627408</v>
      </c>
      <c r="N2943">
        <f>VLOOKUP(A2943,Tbills!$B$4:$C$10000,2,1)</f>
        <v>5.5606153846140066E-2</v>
      </c>
    </row>
    <row r="2944" spans="1:14">
      <c r="A2944" s="1">
        <v>44440</v>
      </c>
      <c r="B2944">
        <f>IFERROR(VLOOKUP($A2944,'BTC-Web'!$A$2:$H$10000,2,0),"")</f>
        <v>47099.773437999997</v>
      </c>
      <c r="C2944">
        <f>VLOOKUP(A2944,H_SPBTFDUE!$B$2:$C$5828,2,0)</f>
        <v>274.69</v>
      </c>
      <c r="D2944" s="2">
        <f>D2943*(1-D$1+IF(AND(WEEKDAY($A2944)&lt;&gt;1,WEEKDAY($A2944)&lt;&gt;7),-VLOOKUP($A2944,ETF_OP_Fee!$G$5:$H$14,2,1),0))^($A2944-$A2943)*(1+2*(C2944/C2943-1))+IFERROR(VLOOKUP(A2944,BITXeom!$C$9:$D$100,2,0),0)</f>
        <v>96.9492022268943</v>
      </c>
      <c r="F2944" s="2">
        <f>F2943*(1-F$1+IF(AND(WEEKDAY($A2944)&lt;&gt;1,WEEKDAY($A2944)&lt;&gt;7),-VLOOKUP($A2944,ETF_OP_Fee!$I$5:$J$14,2,1),0))^($A2944-$A2943)*(1+1*(B2944/B2943-1))</f>
        <v>30.660692308008233</v>
      </c>
      <c r="G2944" s="9" t="str">
        <f>IFERROR(VLOOKUP(A2944,'BITO-IV'!$A$1:$J$10000,4,0),"")</f>
        <v/>
      </c>
      <c r="J2944">
        <f t="shared" si="83"/>
        <v>436.30070756523884</v>
      </c>
      <c r="K2944">
        <f t="shared" si="82"/>
        <v>432.51301150130718</v>
      </c>
      <c r="M2944">
        <f t="shared" si="84"/>
        <v>947.89893555488084</v>
      </c>
      <c r="N2944">
        <f>VLOOKUP(A2944,Tbills!$B$4:$C$10000,2,1)</f>
        <v>5.5606153846140066E-2</v>
      </c>
    </row>
    <row r="2945" spans="1:14">
      <c r="A2945" s="1">
        <v>44441</v>
      </c>
      <c r="B2945">
        <f>IFERROR(VLOOKUP($A2945,'BTC-Web'!$A$2:$H$10000,2,0),"")</f>
        <v>48807.847655999998</v>
      </c>
      <c r="C2945">
        <f>VLOOKUP(A2945,H_SPBTFDUE!$B$2:$C$5828,2,0)</f>
        <v>280.74</v>
      </c>
      <c r="D2945" s="2">
        <f>D2944*(1-D$1+IF(AND(WEEKDAY($A2945)&lt;&gt;1,WEEKDAY($A2945)&lt;&gt;7),-VLOOKUP($A2945,ETF_OP_Fee!$G$5:$H$14,2,1),0))^($A2945-$A2944)*(1+2*(C2945/C2944-1))+IFERROR(VLOOKUP(A2945,BITXeom!$C$9:$D$100,2,0),0)</f>
        <v>101.20771805271278</v>
      </c>
      <c r="F2945" s="2">
        <f>F2944*(1-F$1+IF(AND(WEEKDAY($A2945)&lt;&gt;1,WEEKDAY($A2945)&lt;&gt;7),-VLOOKUP($A2945,ETF_OP_Fee!$I$5:$J$14,2,1),0))^($A2945-$A2944)*(1+1*(B2945/B2944-1))</f>
        <v>31.77177596458527</v>
      </c>
      <c r="G2945" s="9" t="str">
        <f>IFERROR(VLOOKUP(A2945,'BITO-IV'!$A$1:$J$10000,4,0),"")</f>
        <v/>
      </c>
      <c r="J2945">
        <f t="shared" si="83"/>
        <v>452.12316137955145</v>
      </c>
      <c r="K2945">
        <f t="shared" si="82"/>
        <v>448.18643901261299</v>
      </c>
      <c r="M2945">
        <f t="shared" si="84"/>
        <v>989.53561255290117</v>
      </c>
      <c r="N2945">
        <f>VLOOKUP(A2945,Tbills!$B$4:$C$10000,2,1)</f>
        <v>4.5000000000004051E-2</v>
      </c>
    </row>
    <row r="2946" spans="1:14">
      <c r="A2946" s="1">
        <v>44442</v>
      </c>
      <c r="B2946">
        <f>IFERROR(VLOOKUP($A2946,'BTC-Web'!$A$2:$H$10000,2,0),"")</f>
        <v>49288.25</v>
      </c>
      <c r="C2946">
        <f>VLOOKUP(A2946,H_SPBTFDUE!$B$2:$C$5828,2,0)</f>
        <v>288.33999999999997</v>
      </c>
      <c r="D2946" s="2">
        <f>D2945*(1-D$1+IF(AND(WEEKDAY($A2946)&lt;&gt;1,WEEKDAY($A2946)&lt;&gt;7),-VLOOKUP($A2946,ETF_OP_Fee!$G$5:$H$14,2,1),0))^($A2946-$A2945)*(1+2*(C2946/C2945-1))+IFERROR(VLOOKUP(A2946,BITXeom!$C$9:$D$100,2,0),0)</f>
        <v>106.67465458669633</v>
      </c>
      <c r="F2946" s="2">
        <f>F2945*(1-F$1+IF(AND(WEEKDAY($A2946)&lt;&gt;1,WEEKDAY($A2946)&lt;&gt;7),-VLOOKUP($A2946,ETF_OP_Fee!$I$5:$J$14,2,1),0))^($A2946-$A2945)*(1+1*(B2946/B2945-1))</f>
        <v>32.083661821428073</v>
      </c>
      <c r="G2946" s="9" t="str">
        <f>IFERROR(VLOOKUP(A2946,'BITO-IV'!$A$1:$J$10000,4,0),"")</f>
        <v/>
      </c>
      <c r="J2946">
        <f t="shared" si="83"/>
        <v>456.57328645030384</v>
      </c>
      <c r="K2946">
        <f t="shared" si="82"/>
        <v>452.58603605473564</v>
      </c>
      <c r="M2946">
        <f t="shared" si="84"/>
        <v>1042.9873501874329</v>
      </c>
      <c r="N2946">
        <f>VLOOKUP(A2946,Tbills!$B$4:$C$10000,2,1)</f>
        <v>4.5000000000004051E-2</v>
      </c>
    </row>
    <row r="2947" spans="1:14">
      <c r="A2947" s="1">
        <v>44446</v>
      </c>
      <c r="B2947">
        <f>IFERROR(VLOOKUP($A2947,'BTC-Web'!$A$2:$H$10000,2,0),"")</f>
        <v>52660.480469000002</v>
      </c>
      <c r="C2947">
        <f>VLOOKUP(A2947,H_SPBTFDUE!$B$2:$C$5828,2,0)</f>
        <v>265.89999999999998</v>
      </c>
      <c r="D2947" s="2">
        <f>D2946*(1-D$1+IF(AND(WEEKDAY($A2947)&lt;&gt;1,WEEKDAY($A2947)&lt;&gt;7),-VLOOKUP($A2947,ETF_OP_Fee!$G$5:$H$14,2,1),0))^($A2947-$A2946)*(1+2*(C2947/C2946-1))+IFERROR(VLOOKUP(A2947,BITXeom!$C$9:$D$100,2,0),0)</f>
        <v>90.027859185114664</v>
      </c>
      <c r="F2947" s="2">
        <f>F2946*(1-F$1+IF(AND(WEEKDAY($A2947)&lt;&gt;1,WEEKDAY($A2947)&lt;&gt;7),-VLOOKUP($A2947,ETF_OP_Fee!$I$5:$J$14,2,1),0))^($A2947-$A2946)*(1+1*(B2947/B2946-1))</f>
        <v>34.275210748289517</v>
      </c>
      <c r="G2947" s="9" t="str">
        <f>IFERROR(VLOOKUP(A2947,'BITO-IV'!$A$1:$J$10000,4,0),"")</f>
        <v/>
      </c>
      <c r="J2947">
        <f t="shared" si="83"/>
        <v>487.81136749191478</v>
      </c>
      <c r="K2947">
        <f t="shared" si="82"/>
        <v>483.50097485283078</v>
      </c>
      <c r="M2947">
        <f t="shared" si="84"/>
        <v>880.22706666668989</v>
      </c>
      <c r="N2947">
        <f>VLOOKUP(A2947,Tbills!$B$4:$C$10000,2,1)</f>
        <v>4.5000000000004051E-2</v>
      </c>
    </row>
    <row r="2948" spans="1:14">
      <c r="A2948" s="1">
        <v>44447</v>
      </c>
      <c r="B2948">
        <f>IFERROR(VLOOKUP($A2948,'BTC-Web'!$A$2:$H$10000,2,0),"")</f>
        <v>46827.761719000002</v>
      </c>
      <c r="C2948">
        <f>VLOOKUP(A2948,H_SPBTFDUE!$B$2:$C$5828,2,0)</f>
        <v>264.64</v>
      </c>
      <c r="D2948" s="2">
        <f>D2947*(1-D$1+IF(AND(WEEKDAY($A2948)&lt;&gt;1,WEEKDAY($A2948)&lt;&gt;7),-VLOOKUP($A2948,ETF_OP_Fee!$G$5:$H$14,2,1),0))^($A2948-$A2947)*(1+2*(C2948/C2947-1))+IFERROR(VLOOKUP(A2948,BITXeom!$C$9:$D$100,2,0),0)</f>
        <v>89.164015256127172</v>
      </c>
      <c r="F2948" s="2">
        <f>F2947*(1-F$1+IF(AND(WEEKDAY($A2948)&lt;&gt;1,WEEKDAY($A2948)&lt;&gt;7),-VLOOKUP($A2948,ETF_OP_Fee!$I$5:$J$14,2,1),0))^($A2948-$A2947)*(1+1*(B2948/B2947-1))</f>
        <v>30.478066525509949</v>
      </c>
      <c r="G2948" s="9" t="str">
        <f>IFERROR(VLOOKUP(A2948,'BITO-IV'!$A$1:$J$10000,4,0),"")</f>
        <v/>
      </c>
      <c r="J2948">
        <f t="shared" si="83"/>
        <v>433.78097346031882</v>
      </c>
      <c r="K2948">
        <f t="shared" si="82"/>
        <v>429.9368130784984</v>
      </c>
      <c r="M2948">
        <f t="shared" si="84"/>
        <v>871.78102768994381</v>
      </c>
      <c r="N2948">
        <f>VLOOKUP(A2948,Tbills!$B$4:$C$10000,2,1)</f>
        <v>4.5000000000004051E-2</v>
      </c>
    </row>
    <row r="2949" spans="1:14">
      <c r="A2949" s="1">
        <v>44448</v>
      </c>
      <c r="B2949">
        <f>IFERROR(VLOOKUP($A2949,'BTC-Web'!$A$2:$H$10000,2,0),"")</f>
        <v>45774.742187999997</v>
      </c>
      <c r="C2949">
        <f>VLOOKUP(A2949,H_SPBTFDUE!$B$2:$C$5828,2,0)</f>
        <v>265.31</v>
      </c>
      <c r="D2949" s="2">
        <f>D2948*(1-D$1+IF(AND(WEEKDAY($A2949)&lt;&gt;1,WEEKDAY($A2949)&lt;&gt;7),-VLOOKUP($A2949,ETF_OP_Fee!$G$5:$H$14,2,1),0))^($A2949-$A2948)*(1+2*(C2949/C2948-1))+IFERROR(VLOOKUP(A2949,BITXeom!$C$9:$D$100,2,0),0)</f>
        <v>89.60481548113107</v>
      </c>
      <c r="F2949" s="2">
        <f>F2948*(1-F$1+IF(AND(WEEKDAY($A2949)&lt;&gt;1,WEEKDAY($A2949)&lt;&gt;7),-VLOOKUP($A2949,ETF_OP_Fee!$I$5:$J$14,2,1),0))^($A2949-$A2948)*(1+1*(B2949/B2948-1))</f>
        <v>29.791928439293443</v>
      </c>
      <c r="G2949" s="9" t="str">
        <f>IFERROR(VLOOKUP(A2949,'BITO-IV'!$A$1:$J$10000,4,0),"")</f>
        <v/>
      </c>
      <c r="J2949">
        <f t="shared" si="83"/>
        <v>424.02650686909209</v>
      </c>
      <c r="K2949">
        <f t="shared" si="82"/>
        <v>420.25785191891191</v>
      </c>
      <c r="M2949">
        <f t="shared" si="84"/>
        <v>876.09085236591864</v>
      </c>
      <c r="N2949">
        <f>VLOOKUP(A2949,Tbills!$B$4:$C$10000,2,1)</f>
        <v>4.5000000000004051E-2</v>
      </c>
    </row>
    <row r="2950" spans="1:14">
      <c r="A2950" s="1">
        <v>44449</v>
      </c>
      <c r="B2950">
        <f>IFERROR(VLOOKUP($A2950,'BTC-Web'!$A$2:$H$10000,2,0),"")</f>
        <v>46396.664062999997</v>
      </c>
      <c r="C2950">
        <f>VLOOKUP(A2950,H_SPBTFDUE!$B$2:$C$5828,2,0)</f>
        <v>259.86</v>
      </c>
      <c r="D2950" s="2">
        <f>D2949*(1-D$1+IF(AND(WEEKDAY($A2950)&lt;&gt;1,WEEKDAY($A2950)&lt;&gt;7),-VLOOKUP($A2950,ETF_OP_Fee!$G$5:$H$14,2,1),0))^($A2950-$A2949)*(1+2*(C2950/C2949-1))+IFERROR(VLOOKUP(A2950,BITXeom!$C$9:$D$100,2,0),0)</f>
        <v>85.913249707726521</v>
      </c>
      <c r="F2950" s="2">
        <f>F2949*(1-F$1+IF(AND(WEEKDAY($A2950)&lt;&gt;1,WEEKDAY($A2950)&lt;&gt;7),-VLOOKUP($A2950,ETF_OP_Fee!$I$5:$J$14,2,1),0))^($A2950-$A2949)*(1+1*(B2950/B2949-1))</f>
        <v>30.195912707531168</v>
      </c>
      <c r="G2950" s="9" t="str">
        <f>IFERROR(VLOOKUP(A2950,'BITO-IV'!$A$1:$J$10000,4,0),"")</f>
        <v/>
      </c>
      <c r="J2950">
        <f t="shared" si="83"/>
        <v>429.78757394662244</v>
      </c>
      <c r="K2950">
        <f t="shared" si="82"/>
        <v>425.95662905999467</v>
      </c>
      <c r="M2950">
        <f t="shared" si="84"/>
        <v>839.9974014992307</v>
      </c>
      <c r="N2950">
        <f>VLOOKUP(A2950,Tbills!$B$4:$C$10000,2,1)</f>
        <v>4.5000000000004051E-2</v>
      </c>
    </row>
    <row r="2951" spans="1:14">
      <c r="A2951" s="1">
        <v>44452</v>
      </c>
      <c r="B2951">
        <f>IFERROR(VLOOKUP($A2951,'BTC-Web'!$A$2:$H$10000,2,0),"")</f>
        <v>46057.214844000002</v>
      </c>
      <c r="C2951">
        <f>VLOOKUP(A2951,H_SPBTFDUE!$B$2:$C$5828,2,0)</f>
        <v>254.9</v>
      </c>
      <c r="D2951" s="2">
        <f>D2950*(1-D$1+IF(AND(WEEKDAY($A2951)&lt;&gt;1,WEEKDAY($A2951)&lt;&gt;7),-VLOOKUP($A2951,ETF_OP_Fee!$G$5:$H$14,2,1),0))^($A2951-$A2950)*(1+2*(C2951/C2950-1))+IFERROR(VLOOKUP(A2951,BITXeom!$C$9:$D$100,2,0),0)</f>
        <v>82.604022002823868</v>
      </c>
      <c r="F2951" s="2">
        <f>F2950*(1-F$1+IF(AND(WEEKDAY($A2951)&lt;&gt;1,WEEKDAY($A2951)&lt;&gt;7),-VLOOKUP($A2951,ETF_OP_Fee!$I$5:$J$14,2,1),0))^($A2951-$A2950)*(1+1*(B2951/B2950-1))</f>
        <v>29.972651652719904</v>
      </c>
      <c r="G2951" s="9" t="str">
        <f>IFERROR(VLOOKUP(A2951,'BITO-IV'!$A$1:$J$10000,4,0),"")</f>
        <v/>
      </c>
      <c r="J2951">
        <f t="shared" si="83"/>
        <v>426.64314407739772</v>
      </c>
      <c r="K2951">
        <f t="shared" si="82"/>
        <v>422.80721187797764</v>
      </c>
      <c r="M2951">
        <f t="shared" si="84"/>
        <v>807.64217477292175</v>
      </c>
      <c r="N2951">
        <f>VLOOKUP(A2951,Tbills!$B$4:$C$10000,2,1)</f>
        <v>3.9999560439540165E-2</v>
      </c>
    </row>
    <row r="2952" spans="1:14">
      <c r="A2952" s="1">
        <v>44453</v>
      </c>
      <c r="B2952">
        <f>IFERROR(VLOOKUP($A2952,'BTC-Web'!$A$2:$H$10000,2,0),"")</f>
        <v>44960.050780999998</v>
      </c>
      <c r="C2952">
        <f>VLOOKUP(A2952,H_SPBTFDUE!$B$2:$C$5828,2,0)</f>
        <v>264.56</v>
      </c>
      <c r="D2952" s="2">
        <f>D2951*(1-D$1+IF(AND(WEEKDAY($A2952)&lt;&gt;1,WEEKDAY($A2952)&lt;&gt;7),-VLOOKUP($A2952,ETF_OP_Fee!$G$5:$H$14,2,1),0))^($A2952-$A2951)*(1+2*(C2952/C2951-1))+IFERROR(VLOOKUP(A2952,BITXeom!$C$9:$D$100,2,0),0)</f>
        <v>88.854355945232342</v>
      </c>
      <c r="F2952" s="2">
        <f>F2951*(1-F$1+IF(AND(WEEKDAY($A2952)&lt;&gt;1,WEEKDAY($A2952)&lt;&gt;7),-VLOOKUP($A2952,ETF_OP_Fee!$I$5:$J$14,2,1),0))^($A2952-$A2951)*(1+1*(B2952/B2951-1))</f>
        <v>29.257888717794003</v>
      </c>
      <c r="G2952" s="9" t="str">
        <f>IFERROR(VLOOKUP(A2952,'BITO-IV'!$A$1:$J$10000,4,0),"")</f>
        <v/>
      </c>
      <c r="J2952">
        <f t="shared" si="83"/>
        <v>416.47975215297191</v>
      </c>
      <c r="K2952">
        <f t="shared" si="82"/>
        <v>412.72445619885787</v>
      </c>
      <c r="M2952">
        <f t="shared" si="84"/>
        <v>868.75340369263733</v>
      </c>
      <c r="N2952">
        <f>VLOOKUP(A2952,Tbills!$B$4:$C$10000,2,1)</f>
        <v>3.9999560439540165E-2</v>
      </c>
    </row>
    <row r="2953" spans="1:14">
      <c r="A2953" s="1">
        <v>44454</v>
      </c>
      <c r="B2953">
        <f>IFERROR(VLOOKUP($A2953,'BTC-Web'!$A$2:$H$10000,2,0),"")</f>
        <v>47098</v>
      </c>
      <c r="C2953">
        <f>VLOOKUP(A2953,H_SPBTFDUE!$B$2:$C$5828,2,0)</f>
        <v>274.25</v>
      </c>
      <c r="D2953" s="2">
        <f>D2952*(1-D$1+IF(AND(WEEKDAY($A2953)&lt;&gt;1,WEEKDAY($A2953)&lt;&gt;7),-VLOOKUP($A2953,ETF_OP_Fee!$G$5:$H$14,2,1),0))^($A2953-$A2952)*(1+2*(C2953/C2952-1))+IFERROR(VLOOKUP(A2953,BITXeom!$C$9:$D$100,2,0),0)</f>
        <v>95.351901446952567</v>
      </c>
      <c r="F2953" s="2">
        <f>F2952*(1-F$1+IF(AND(WEEKDAY($A2953)&lt;&gt;1,WEEKDAY($A2953)&lt;&gt;7),-VLOOKUP($A2953,ETF_OP_Fee!$I$5:$J$14,2,1),0))^($A2953-$A2952)*(1+1*(B2953/B2952-1))</f>
        <v>30.648367905553396</v>
      </c>
      <c r="G2953" s="9" t="str">
        <f>IFERROR(VLOOKUP(A2953,'BITO-IV'!$A$1:$J$10000,4,0),"")</f>
        <v/>
      </c>
      <c r="J2953">
        <f t="shared" si="83"/>
        <v>436.28427962519282</v>
      </c>
      <c r="K2953">
        <f t="shared" si="82"/>
        <v>432.33915813990399</v>
      </c>
      <c r="M2953">
        <f t="shared" si="84"/>
        <v>932.28168781802697</v>
      </c>
      <c r="N2953">
        <f>VLOOKUP(A2953,Tbills!$B$4:$C$10000,2,1)</f>
        <v>3.9999560439540165E-2</v>
      </c>
    </row>
    <row r="2954" spans="1:14">
      <c r="A2954" s="1">
        <v>44455</v>
      </c>
      <c r="B2954">
        <f>IFERROR(VLOOKUP($A2954,'BTC-Web'!$A$2:$H$10000,2,0),"")</f>
        <v>48158.90625</v>
      </c>
      <c r="C2954">
        <f>VLOOKUP(A2954,H_SPBTFDUE!$B$2:$C$5828,2,0)</f>
        <v>270.45</v>
      </c>
      <c r="D2954" s="2">
        <f>D2953*(1-D$1+IF(AND(WEEKDAY($A2954)&lt;&gt;1,WEEKDAY($A2954)&lt;&gt;7),-VLOOKUP($A2954,ETF_OP_Fee!$G$5:$H$14,2,1),0))^($A2954-$A2953)*(1+2*(C2954/C2953-1))+IFERROR(VLOOKUP(A2954,BITXeom!$C$9:$D$100,2,0),0)</f>
        <v>92.69846617476064</v>
      </c>
      <c r="F2954" s="2">
        <f>F2953*(1-F$1+IF(AND(WEEKDAY($A2954)&lt;&gt;1,WEEKDAY($A2954)&lt;&gt;7),-VLOOKUP($A2954,ETF_OP_Fee!$I$5:$J$14,2,1),0))^($A2954-$A2953)*(1+1*(B2954/B2953-1))</f>
        <v>31.337922214364252</v>
      </c>
      <c r="G2954" s="9" t="str">
        <f>IFERROR(VLOOKUP(A2954,'BITO-IV'!$A$1:$J$10000,4,0),"")</f>
        <v/>
      </c>
      <c r="J2954">
        <f t="shared" si="83"/>
        <v>446.11180349098572</v>
      </c>
      <c r="K2954">
        <f t="shared" si="82"/>
        <v>442.06631001571429</v>
      </c>
      <c r="M2954">
        <f t="shared" si="84"/>
        <v>906.33832353754428</v>
      </c>
      <c r="N2954">
        <f>VLOOKUP(A2954,Tbills!$B$4:$C$10000,2,1)</f>
        <v>3.9999560439540165E-2</v>
      </c>
    </row>
    <row r="2955" spans="1:14">
      <c r="A2955" s="1">
        <v>44456</v>
      </c>
      <c r="B2955">
        <f>IFERROR(VLOOKUP($A2955,'BTC-Web'!$A$2:$H$10000,2,0),"")</f>
        <v>47771.003905999998</v>
      </c>
      <c r="C2955">
        <f>VLOOKUP(A2955,H_SPBTFDUE!$B$2:$C$5828,2,0)</f>
        <v>270.22000000000003</v>
      </c>
      <c r="D2955" s="2">
        <f>D2954*(1-D$1+IF(AND(WEEKDAY($A2955)&lt;&gt;1,WEEKDAY($A2955)&lt;&gt;7),-VLOOKUP($A2955,ETF_OP_Fee!$G$5:$H$14,2,1),0))^($A2955-$A2954)*(1+2*(C2955/C2954-1))+IFERROR(VLOOKUP(A2955,BITXeom!$C$9:$D$100,2,0),0)</f>
        <v>92.529769399653404</v>
      </c>
      <c r="F2955" s="2">
        <f>F2954*(1-F$1+IF(AND(WEEKDAY($A2955)&lt;&gt;1,WEEKDAY($A2955)&lt;&gt;7),-VLOOKUP($A2955,ETF_OP_Fee!$I$5:$J$14,2,1),0))^($A2955-$A2954)*(1+1*(B2955/B2954-1))</f>
        <v>31.084697658583082</v>
      </c>
      <c r="G2955" s="9" t="str">
        <f>IFERROR(VLOOKUP(A2955,'BITO-IV'!$A$1:$J$10000,4,0),"")</f>
        <v/>
      </c>
      <c r="J2955">
        <f t="shared" si="83"/>
        <v>442.51853637312581</v>
      </c>
      <c r="K2955">
        <f t="shared" si="82"/>
        <v>438.49421470531621</v>
      </c>
      <c r="M2955">
        <f t="shared" si="84"/>
        <v>904.68892890733935</v>
      </c>
      <c r="N2955">
        <f>VLOOKUP(A2955,Tbills!$B$4:$C$10000,2,1)</f>
        <v>3.9999560439540165E-2</v>
      </c>
    </row>
    <row r="2956" spans="1:14">
      <c r="A2956" s="1">
        <v>44459</v>
      </c>
      <c r="B2956">
        <f>IFERROR(VLOOKUP($A2956,'BTC-Web'!$A$2:$H$10000,2,0),"")</f>
        <v>47261.40625</v>
      </c>
      <c r="C2956">
        <f>VLOOKUP(A2956,H_SPBTFDUE!$B$2:$C$5828,2,0)</f>
        <v>249.04</v>
      </c>
      <c r="D2956" s="2">
        <f>D2955*(1-D$1+IF(AND(WEEKDAY($A2956)&lt;&gt;1,WEEKDAY($A2956)&lt;&gt;7),-VLOOKUP($A2956,ETF_OP_Fee!$G$5:$H$14,2,1),0))^($A2956-$A2955)*(1+2*(C2956/C2955-1))+IFERROR(VLOOKUP(A2956,BITXeom!$C$9:$D$100,2,0),0)</f>
        <v>77.996802462137367</v>
      </c>
      <c r="F2956" s="2">
        <f>F2955*(1-F$1+IF(AND(WEEKDAY($A2956)&lt;&gt;1,WEEKDAY($A2956)&lt;&gt;7),-VLOOKUP($A2956,ETF_OP_Fee!$I$5:$J$14,2,1),0))^($A2956-$A2955)*(1+1*(B2956/B2955-1))</f>
        <v>30.750700132229159</v>
      </c>
      <c r="G2956" s="9" t="str">
        <f>IFERROR(VLOOKUP(A2956,'BITO-IV'!$A$1:$J$10000,4,0),"")</f>
        <v/>
      </c>
      <c r="J2956">
        <f t="shared" si="83"/>
        <v>437.7979655156235</v>
      </c>
      <c r="K2956">
        <f t="shared" si="82"/>
        <v>433.78270087170358</v>
      </c>
      <c r="M2956">
        <f t="shared" si="84"/>
        <v>762.59612593320367</v>
      </c>
      <c r="N2956">
        <f>VLOOKUP(A2956,Tbills!$B$4:$C$10000,2,1)</f>
        <v>3.4999120879132498E-2</v>
      </c>
    </row>
    <row r="2957" spans="1:14">
      <c r="A2957" s="1">
        <v>44460</v>
      </c>
      <c r="B2957">
        <f>IFERROR(VLOOKUP($A2957,'BTC-Web'!$A$2:$H$10000,2,0),"")</f>
        <v>43012.234375</v>
      </c>
      <c r="C2957">
        <f>VLOOKUP(A2957,H_SPBTFDUE!$B$2:$C$5828,2,0)</f>
        <v>239.05</v>
      </c>
      <c r="D2957" s="2">
        <f>D2956*(1-D$1+IF(AND(WEEKDAY($A2957)&lt;&gt;1,WEEKDAY($A2957)&lt;&gt;7),-VLOOKUP($A2957,ETF_OP_Fee!$G$5:$H$14,2,1),0))^($A2957-$A2956)*(1+2*(C2957/C2956-1))+IFERROR(VLOOKUP(A2957,BITXeom!$C$9:$D$100,2,0),0)</f>
        <v>71.730719332673559</v>
      </c>
      <c r="F2957" s="2">
        <f>F2956*(1-F$1+IF(AND(WEEKDAY($A2957)&lt;&gt;1,WEEKDAY($A2957)&lt;&gt;7),-VLOOKUP($A2957,ETF_OP_Fee!$I$5:$J$14,2,1),0))^($A2957-$A2956)*(1+1*(B2957/B2956-1))</f>
        <v>27.985242101874004</v>
      </c>
      <c r="G2957" s="9" t="str">
        <f>IFERROR(VLOOKUP(A2957,'BITO-IV'!$A$1:$J$10000,4,0),"")</f>
        <v/>
      </c>
      <c r="J2957">
        <f t="shared" si="83"/>
        <v>398.43648752318211</v>
      </c>
      <c r="K2957">
        <f t="shared" si="82"/>
        <v>394.77195157505531</v>
      </c>
      <c r="M2957">
        <f t="shared" si="84"/>
        <v>701.33091289291053</v>
      </c>
      <c r="N2957">
        <f>VLOOKUP(A2957,Tbills!$B$4:$C$10000,2,1)</f>
        <v>3.4999120879132498E-2</v>
      </c>
    </row>
    <row r="2958" spans="1:14">
      <c r="A2958" s="1">
        <v>44461</v>
      </c>
      <c r="B2958">
        <f>IFERROR(VLOOKUP($A2958,'BTC-Web'!$A$2:$H$10000,2,0),"")</f>
        <v>40677.953125</v>
      </c>
      <c r="C2958">
        <f>VLOOKUP(A2958,H_SPBTFDUE!$B$2:$C$5828,2,0)</f>
        <v>246.98</v>
      </c>
      <c r="D2958" s="2">
        <f>D2957*(1-D$1+IF(AND(WEEKDAY($A2958)&lt;&gt;1,WEEKDAY($A2958)&lt;&gt;7),-VLOOKUP($A2958,ETF_OP_Fee!$G$5:$H$14,2,1),0))^($A2958-$A2957)*(1+2*(C2958/C2957-1))+IFERROR(VLOOKUP(A2958,BITXeom!$C$9:$D$100,2,0),0)</f>
        <v>76.480646343604192</v>
      </c>
      <c r="F2958" s="2">
        <f>F2957*(1-F$1+IF(AND(WEEKDAY($A2958)&lt;&gt;1,WEEKDAY($A2958)&lt;&gt;7),-VLOOKUP($A2958,ETF_OP_Fee!$I$5:$J$14,2,1),0))^($A2958-$A2957)*(1+1*(B2958/B2957-1))</f>
        <v>26.465789416031061</v>
      </c>
      <c r="G2958" s="9" t="str">
        <f>IFERROR(VLOOKUP(A2958,'BITO-IV'!$A$1:$J$10000,4,0),"")</f>
        <v/>
      </c>
      <c r="J2958">
        <f t="shared" si="83"/>
        <v>376.81327181128677</v>
      </c>
      <c r="K2958">
        <f t="shared" si="82"/>
        <v>373.33789358361093</v>
      </c>
      <c r="M2958">
        <f t="shared" si="84"/>
        <v>747.77225180240725</v>
      </c>
      <c r="N2958">
        <f>VLOOKUP(A2958,Tbills!$B$4:$C$10000,2,1)</f>
        <v>3.4999120879132498E-2</v>
      </c>
    </row>
    <row r="2959" spans="1:14">
      <c r="A2959" s="1">
        <v>44462</v>
      </c>
      <c r="B2959">
        <f>IFERROR(VLOOKUP($A2959,'BTC-Web'!$A$2:$H$10000,2,0),"")</f>
        <v>43560.296875</v>
      </c>
      <c r="C2959">
        <f>VLOOKUP(A2959,H_SPBTFDUE!$B$2:$C$5828,2,0)</f>
        <v>254.96</v>
      </c>
      <c r="D2959" s="2">
        <f>D2958*(1-D$1+IF(AND(WEEKDAY($A2959)&lt;&gt;1,WEEKDAY($A2959)&lt;&gt;7),-VLOOKUP($A2959,ETF_OP_Fee!$G$5:$H$14,2,1),0))^($A2959-$A2958)*(1+2*(C2959/C2958-1))+IFERROR(VLOOKUP(A2959,BITXeom!$C$9:$D$100,2,0),0)</f>
        <v>81.413169081178481</v>
      </c>
      <c r="F2959" s="2">
        <f>F2958*(1-F$1+IF(AND(WEEKDAY($A2959)&lt;&gt;1,WEEKDAY($A2959)&lt;&gt;7),-VLOOKUP($A2959,ETF_OP_Fee!$I$5:$J$14,2,1),0))^($A2959-$A2958)*(1+1*(B2959/B2958-1))</f>
        <v>28.340355144397673</v>
      </c>
      <c r="G2959" s="9" t="str">
        <f>IFERROR(VLOOKUP(A2959,'BITO-IV'!$A$1:$J$10000,4,0),"")</f>
        <v/>
      </c>
      <c r="J2959">
        <f t="shared" si="83"/>
        <v>403.51337089407008</v>
      </c>
      <c r="K2959">
        <f t="shared" si="82"/>
        <v>399.78133002947419</v>
      </c>
      <c r="M2959">
        <f t="shared" si="84"/>
        <v>795.99887920264689</v>
      </c>
      <c r="N2959">
        <f>VLOOKUP(A2959,Tbills!$B$4:$C$10000,2,1)</f>
        <v>3.4999120879132498E-2</v>
      </c>
    </row>
    <row r="2960" spans="1:14">
      <c r="A2960" s="1">
        <v>44463</v>
      </c>
      <c r="B2960">
        <f>IFERROR(VLOOKUP($A2960,'BTC-Web'!$A$2:$H$10000,2,0),"")</f>
        <v>44894.300780999998</v>
      </c>
      <c r="C2960">
        <f>VLOOKUP(A2960,H_SPBTFDUE!$B$2:$C$5828,2,0)</f>
        <v>241.32</v>
      </c>
      <c r="D2960" s="2">
        <f>D2959*(1-D$1+IF(AND(WEEKDAY($A2960)&lt;&gt;1,WEEKDAY($A2960)&lt;&gt;7),-VLOOKUP($A2960,ETF_OP_Fee!$G$5:$H$14,2,1),0))^($A2960-$A2959)*(1+2*(C2960/C2959-1))+IFERROR(VLOOKUP(A2960,BITXeom!$C$9:$D$100,2,0),0)</f>
        <v>72.693525390470683</v>
      </c>
      <c r="F2960" s="2">
        <f>F2959*(1-F$1+IF(AND(WEEKDAY($A2960)&lt;&gt;1,WEEKDAY($A2960)&lt;&gt;7),-VLOOKUP($A2960,ETF_OP_Fee!$I$5:$J$14,2,1),0))^($A2960-$A2959)*(1+1*(B2960/B2959-1))</f>
        <v>29.207498666840188</v>
      </c>
      <c r="G2960" s="9" t="str">
        <f>IFERROR(VLOOKUP(A2960,'BITO-IV'!$A$1:$J$10000,4,0),"")</f>
        <v/>
      </c>
      <c r="J2960">
        <f t="shared" si="83"/>
        <v>415.87068825672674</v>
      </c>
      <c r="K2960">
        <f t="shared" si="82"/>
        <v>412.0136323052289</v>
      </c>
      <c r="M2960">
        <f t="shared" si="84"/>
        <v>710.74453174039513</v>
      </c>
      <c r="N2960">
        <f>VLOOKUP(A2960,Tbills!$B$4:$C$10000,2,1)</f>
        <v>3.4999120879132498E-2</v>
      </c>
    </row>
    <row r="2961" spans="1:14">
      <c r="A2961" s="1">
        <v>44466</v>
      </c>
      <c r="B2961">
        <f>IFERROR(VLOOKUP($A2961,'BTC-Web'!$A$2:$H$10000,2,0),"")</f>
        <v>43234.183594000002</v>
      </c>
      <c r="C2961">
        <f>VLOOKUP(A2961,H_SPBTFDUE!$B$2:$C$5828,2,0)</f>
        <v>244.89</v>
      </c>
      <c r="D2961" s="2">
        <f>D2960*(1-D$1+IF(AND(WEEKDAY($A2961)&lt;&gt;1,WEEKDAY($A2961)&lt;&gt;7),-VLOOKUP($A2961,ETF_OP_Fee!$G$5:$H$14,2,1),0))^($A2961-$A2960)*(1+2*(C2961/C2960-1))+IFERROR(VLOOKUP(A2961,BITXeom!$C$9:$D$100,2,0),0)</f>
        <v>74.817572132994684</v>
      </c>
      <c r="F2961" s="2">
        <f>F2960*(1-F$1+IF(AND(WEEKDAY($A2961)&lt;&gt;1,WEEKDAY($A2961)&lt;&gt;7),-VLOOKUP($A2961,ETF_OP_Fee!$I$5:$J$14,2,1),0))^($A2961-$A2960)*(1+1*(B2961/B2960-1))</f>
        <v>28.125257349627237</v>
      </c>
      <c r="G2961" s="9" t="str">
        <f>IFERROR(VLOOKUP(A2961,'BITO-IV'!$A$1:$J$10000,4,0),"")</f>
        <v/>
      </c>
      <c r="J2961">
        <f t="shared" si="83"/>
        <v>400.49247620900292</v>
      </c>
      <c r="K2961">
        <f t="shared" si="82"/>
        <v>396.74706733087385</v>
      </c>
      <c r="M2961">
        <f t="shared" si="84"/>
        <v>731.51191919754319</v>
      </c>
      <c r="N2961">
        <f>VLOOKUP(A2961,Tbills!$B$4:$C$10000,2,1)</f>
        <v>3.4999120879132498E-2</v>
      </c>
    </row>
    <row r="2962" spans="1:14">
      <c r="A2962" s="1">
        <v>44467</v>
      </c>
      <c r="B2962">
        <f>IFERROR(VLOOKUP($A2962,'BTC-Web'!$A$2:$H$10000,2,0),"")</f>
        <v>42200.898437999997</v>
      </c>
      <c r="C2962">
        <f>VLOOKUP(A2962,H_SPBTFDUE!$B$2:$C$5828,2,0)</f>
        <v>236.13</v>
      </c>
      <c r="D2962" s="2">
        <f>D2961*(1-D$1+IF(AND(WEEKDAY($A2962)&lt;&gt;1,WEEKDAY($A2962)&lt;&gt;7),-VLOOKUP($A2962,ETF_OP_Fee!$G$5:$H$14,2,1),0))^($A2962-$A2961)*(1+2*(C2962/C2961-1))+IFERROR(VLOOKUP(A2962,BITXeom!$C$9:$D$100,2,0),0)</f>
        <v>69.456670362941665</v>
      </c>
      <c r="F2962" s="2">
        <f>F2961*(1-F$1+IF(AND(WEEKDAY($A2962)&lt;&gt;1,WEEKDAY($A2962)&lt;&gt;7),-VLOOKUP($A2962,ETF_OP_Fee!$I$5:$J$14,2,1),0))^($A2962-$A2961)*(1+1*(B2962/B2961-1))</f>
        <v>27.452356864013503</v>
      </c>
      <c r="G2962" s="9" t="str">
        <f>IFERROR(VLOOKUP(A2962,'BITO-IV'!$A$1:$J$10000,4,0),"")</f>
        <v/>
      </c>
      <c r="J2962">
        <f t="shared" si="83"/>
        <v>390.92081563036123</v>
      </c>
      <c r="K2962">
        <f t="shared" si="82"/>
        <v>387.25484150146974</v>
      </c>
      <c r="M2962">
        <f t="shared" si="84"/>
        <v>679.09691252678306</v>
      </c>
      <c r="N2962">
        <f>VLOOKUP(A2962,Tbills!$B$4:$C$10000,2,1)</f>
        <v>3.4999120879132498E-2</v>
      </c>
    </row>
    <row r="2963" spans="1:14">
      <c r="A2963" s="1">
        <v>44468</v>
      </c>
      <c r="B2963">
        <f>IFERROR(VLOOKUP($A2963,'BTC-Web'!$A$2:$H$10000,2,0),"")</f>
        <v>41064.984375</v>
      </c>
      <c r="C2963">
        <f>VLOOKUP(A2963,H_SPBTFDUE!$B$2:$C$5828,2,0)</f>
        <v>233.56</v>
      </c>
      <c r="D2963" s="2">
        <f>D2962*(1-D$1+IF(AND(WEEKDAY($A2963)&lt;&gt;1,WEEKDAY($A2963)&lt;&gt;7),-VLOOKUP($A2963,ETF_OP_Fee!$G$5:$H$14,2,1),0))^($A2963-$A2962)*(1+2*(C2963/C2962-1))+IFERROR(VLOOKUP(A2963,BITXeom!$C$9:$D$100,2,0),0)</f>
        <v>67.936662932551229</v>
      </c>
      <c r="F2963" s="2">
        <f>F2962*(1-F$1+IF(AND(WEEKDAY($A2963)&lt;&gt;1,WEEKDAY($A2963)&lt;&gt;7),-VLOOKUP($A2963,ETF_OP_Fee!$I$5:$J$14,2,1),0))^($A2963-$A2962)*(1+1*(B2963/B2962-1))</f>
        <v>26.712731385382952</v>
      </c>
      <c r="G2963" s="9" t="str">
        <f>IFERROR(VLOOKUP(A2963,'BITO-IV'!$A$1:$J$10000,4,0),"")</f>
        <v/>
      </c>
      <c r="J2963">
        <f t="shared" si="83"/>
        <v>380.39846969864271</v>
      </c>
      <c r="K2963">
        <f t="shared" si="82"/>
        <v>376.82136400748499</v>
      </c>
      <c r="M2963">
        <f t="shared" si="84"/>
        <v>664.23538306385251</v>
      </c>
      <c r="N2963">
        <f>VLOOKUP(A2963,Tbills!$B$4:$C$10000,2,1)</f>
        <v>3.4999120879132498E-2</v>
      </c>
    </row>
    <row r="2964" spans="1:14">
      <c r="A2964" s="1">
        <v>44469</v>
      </c>
      <c r="B2964">
        <f>IFERROR(VLOOKUP($A2964,'BTC-Web'!$A$2:$H$10000,2,0),"")</f>
        <v>41551.269530999998</v>
      </c>
      <c r="C2964">
        <f>VLOOKUP(A2964,H_SPBTFDUE!$B$2:$C$5828,2,0)</f>
        <v>247.61</v>
      </c>
      <c r="D2964" s="2">
        <f>D2963*(1-D$1+IF(AND(WEEKDAY($A2964)&lt;&gt;1,WEEKDAY($A2964)&lt;&gt;7),-VLOOKUP($A2964,ETF_OP_Fee!$G$5:$H$14,2,1),0))^($A2964-$A2963)*(1+2*(C2964/C2963-1))+IFERROR(VLOOKUP(A2964,BITXeom!$C$9:$D$100,2,0),0)</f>
        <v>76.101167480425048</v>
      </c>
      <c r="F2964" s="2">
        <f>F2963*(1-F$1+IF(AND(WEEKDAY($A2964)&lt;&gt;1,WEEKDAY($A2964)&lt;&gt;7),-VLOOKUP($A2964,ETF_OP_Fee!$I$5:$J$14,2,1),0))^($A2964-$A2963)*(1+1*(B2964/B2963-1))</f>
        <v>27.028355898364421</v>
      </c>
      <c r="G2964" s="9" t="str">
        <f>IFERROR(VLOOKUP(A2964,'BITO-IV'!$A$1:$J$10000,4,0),"")</f>
        <v/>
      </c>
      <c r="J2964">
        <f t="shared" si="83"/>
        <v>384.90308919369306</v>
      </c>
      <c r="K2964">
        <f t="shared" si="82"/>
        <v>381.27370015312357</v>
      </c>
      <c r="M2964">
        <f t="shared" si="84"/>
        <v>744.06198289651923</v>
      </c>
      <c r="N2964">
        <f>VLOOKUP(A2964,Tbills!$B$4:$C$10000,2,1)</f>
        <v>3.4999120879132498E-2</v>
      </c>
    </row>
    <row r="2965" spans="1:14">
      <c r="A2965" s="1">
        <v>44470</v>
      </c>
      <c r="B2965">
        <f>IFERROR(VLOOKUP($A2965,'BTC-Web'!$A$2:$H$10000,2,0),"")</f>
        <v>43816.742187999997</v>
      </c>
      <c r="C2965">
        <f>VLOOKUP(A2965,H_SPBTFDUE!$B$2:$C$5828,2,0)</f>
        <v>274.64999999999998</v>
      </c>
      <c r="D2965" s="2">
        <f>D2964*(1-D$1+IF(AND(WEEKDAY($A2965)&lt;&gt;1,WEEKDAY($A2965)&lt;&gt;7),-VLOOKUP($A2965,ETF_OP_Fee!$G$5:$H$14,2,1),0))^($A2965-$A2964)*(1+2*(C2965/C2964-1))+IFERROR(VLOOKUP(A2965,BITXeom!$C$9:$D$100,2,0),0)</f>
        <v>92.711219305369141</v>
      </c>
      <c r="F2965" s="2">
        <f>F2964*(1-F$1+IF(AND(WEEKDAY($A2965)&lt;&gt;1,WEEKDAY($A2965)&lt;&gt;7),-VLOOKUP($A2965,ETF_OP_Fee!$I$5:$J$14,2,1),0))^($A2965-$A2964)*(1+1*(B2965/B2964-1))</f>
        <v>28.50126341331455</v>
      </c>
      <c r="G2965" s="9" t="str">
        <f>IFERROR(VLOOKUP(A2965,'BITO-IV'!$A$1:$J$10000,4,0),"")</f>
        <v/>
      </c>
      <c r="J2965">
        <f t="shared" si="83"/>
        <v>405.8889082554328</v>
      </c>
      <c r="K2965">
        <f t="shared" si="82"/>
        <v>402.05117179513201</v>
      </c>
      <c r="M2965">
        <f t="shared" si="84"/>
        <v>906.46301439266347</v>
      </c>
      <c r="N2965">
        <f>VLOOKUP(A2965,Tbills!$B$4:$C$10000,2,1)</f>
        <v>3.4999120879132498E-2</v>
      </c>
    </row>
    <row r="2966" spans="1:14">
      <c r="A2966" s="1">
        <v>44473</v>
      </c>
      <c r="B2966">
        <f>IFERROR(VLOOKUP($A2966,'BTC-Web'!$A$2:$H$10000,2,0),"")</f>
        <v>48208.90625</v>
      </c>
      <c r="C2966">
        <f>VLOOKUP(A2966,H_SPBTFDUE!$B$2:$C$5828,2,0)</f>
        <v>283.04000000000002</v>
      </c>
      <c r="D2966" s="2">
        <f>D2965*(1-D$1+IF(AND(WEEKDAY($A2966)&lt;&gt;1,WEEKDAY($A2966)&lt;&gt;7),-VLOOKUP($A2966,ETF_OP_Fee!$G$5:$H$14,2,1),0))^($A2966-$A2965)*(1+2*(C2966/C2965-1))+IFERROR(VLOOKUP(A2966,BITXeom!$C$9:$D$100,2,0),0)</f>
        <v>98.340330005971325</v>
      </c>
      <c r="F2966" s="2">
        <f>F2965*(1-F$1+IF(AND(WEEKDAY($A2966)&lt;&gt;1,WEEKDAY($A2966)&lt;&gt;7),-VLOOKUP($A2966,ETF_OP_Fee!$I$5:$J$14,2,1),0))^($A2966-$A2965)*(1+1*(B2966/B2965-1))</f>
        <v>31.355764577712954</v>
      </c>
      <c r="G2966" s="9" t="str">
        <f>IFERROR(VLOOKUP(A2966,'BITO-IV'!$A$1:$J$10000,4,0),"")</f>
        <v/>
      </c>
      <c r="J2966">
        <f t="shared" si="83"/>
        <v>446.5749699520087</v>
      </c>
      <c r="K2966">
        <f t="shared" si="82"/>
        <v>442.31800212451355</v>
      </c>
      <c r="M2966">
        <f t="shared" si="84"/>
        <v>961.50037332557906</v>
      </c>
      <c r="N2966">
        <f>VLOOKUP(A2966,Tbills!$B$4:$C$10000,2,1)</f>
        <v>3.9999560439540165E-2</v>
      </c>
    </row>
    <row r="2967" spans="1:14">
      <c r="A2967" s="1">
        <v>44474</v>
      </c>
      <c r="B2967">
        <f>IFERROR(VLOOKUP($A2967,'BTC-Web'!$A$2:$H$10000,2,0),"")</f>
        <v>49174.960937999997</v>
      </c>
      <c r="C2967">
        <f>VLOOKUP(A2967,H_SPBTFDUE!$B$2:$C$5828,2,0)</f>
        <v>293.08</v>
      </c>
      <c r="D2967" s="2">
        <f>D2966*(1-D$1+IF(AND(WEEKDAY($A2967)&lt;&gt;1,WEEKDAY($A2967)&lt;&gt;7),-VLOOKUP($A2967,ETF_OP_Fee!$G$5:$H$14,2,1),0))^($A2967-$A2966)*(1+2*(C2967/C2966-1))+IFERROR(VLOOKUP(A2967,BITXeom!$C$9:$D$100,2,0),0)</f>
        <v>105.30443845885077</v>
      </c>
      <c r="F2967" s="2">
        <f>F2966*(1-F$1+IF(AND(WEEKDAY($A2967)&lt;&gt;1,WEEKDAY($A2967)&lt;&gt;7),-VLOOKUP($A2967,ETF_OP_Fee!$I$5:$J$14,2,1),0))^($A2967-$A2966)*(1+1*(B2967/B2966-1))</f>
        <v>31.983267949889662</v>
      </c>
      <c r="G2967" s="9" t="str">
        <f>IFERROR(VLOOKUP(A2967,'BITO-IV'!$A$1:$J$10000,4,0),"")</f>
        <v/>
      </c>
      <c r="J2967">
        <f t="shared" si="83"/>
        <v>455.52385257192077</v>
      </c>
      <c r="K2967">
        <f t="shared" si="82"/>
        <v>451.16983660042609</v>
      </c>
      <c r="M2967">
        <f t="shared" si="84"/>
        <v>1029.5903713652117</v>
      </c>
      <c r="N2967">
        <f>VLOOKUP(A2967,Tbills!$B$4:$C$10000,2,1)</f>
        <v>3.9999560439540165E-2</v>
      </c>
    </row>
    <row r="2968" spans="1:14">
      <c r="A2968" s="1">
        <v>44475</v>
      </c>
      <c r="B2968">
        <f>IFERROR(VLOOKUP($A2968,'BTC-Web'!$A$2:$H$10000,2,0),"")</f>
        <v>51486.664062999997</v>
      </c>
      <c r="C2968">
        <f>VLOOKUP(A2968,H_SPBTFDUE!$B$2:$C$5828,2,0)</f>
        <v>316.47000000000003</v>
      </c>
      <c r="D2968" s="2">
        <f>D2967*(1-D$1+IF(AND(WEEKDAY($A2968)&lt;&gt;1,WEEKDAY($A2968)&lt;&gt;7),-VLOOKUP($A2968,ETF_OP_Fee!$G$5:$H$14,2,1),0))^($A2968-$A2967)*(1+2*(C2968/C2967-1))+IFERROR(VLOOKUP(A2968,BITXeom!$C$9:$D$100,2,0),0)</f>
        <v>122.09806611872173</v>
      </c>
      <c r="F2968" s="2">
        <f>F2967*(1-F$1+IF(AND(WEEKDAY($A2968)&lt;&gt;1,WEEKDAY($A2968)&lt;&gt;7),-VLOOKUP($A2968,ETF_OP_Fee!$I$5:$J$14,2,1),0))^($A2968-$A2967)*(1+1*(B2968/B2967-1))</f>
        <v>33.485922134794023</v>
      </c>
      <c r="G2968" s="9" t="str">
        <f>IFERROR(VLOOKUP(A2968,'BITO-IV'!$A$1:$J$10000,4,0),"")</f>
        <v/>
      </c>
      <c r="J2968">
        <f t="shared" si="83"/>
        <v>476.93791967876035</v>
      </c>
      <c r="K2968">
        <f t="shared" si="82"/>
        <v>472.3669276585519</v>
      </c>
      <c r="M2968">
        <f t="shared" si="84"/>
        <v>1193.7862741395488</v>
      </c>
      <c r="N2968">
        <f>VLOOKUP(A2968,Tbills!$B$4:$C$10000,2,1)</f>
        <v>3.9999560439540165E-2</v>
      </c>
    </row>
    <row r="2969" spans="1:14">
      <c r="A2969" s="1">
        <v>44476</v>
      </c>
      <c r="B2969">
        <f>IFERROR(VLOOKUP($A2969,'BTC-Web'!$A$2:$H$10000,2,0),"")</f>
        <v>55338.625</v>
      </c>
      <c r="C2969">
        <f>VLOOKUP(A2969,H_SPBTFDUE!$B$2:$C$5828,2,0)</f>
        <v>309.72000000000003</v>
      </c>
      <c r="D2969" s="2">
        <f>D2968*(1-D$1+IF(AND(WEEKDAY($A2969)&lt;&gt;1,WEEKDAY($A2969)&lt;&gt;7),-VLOOKUP($A2969,ETF_OP_Fee!$G$5:$H$14,2,1),0))^($A2969-$A2968)*(1+2*(C2969/C2968-1))+IFERROR(VLOOKUP(A2969,BITXeom!$C$9:$D$100,2,0),0)</f>
        <v>116.87566736273151</v>
      </c>
      <c r="F2969" s="2">
        <f>F2968*(1-F$1+IF(AND(WEEKDAY($A2969)&lt;&gt;1,WEEKDAY($A2969)&lt;&gt;7),-VLOOKUP($A2969,ETF_OP_Fee!$I$5:$J$14,2,1),0))^($A2969-$A2968)*(1+1*(B2969/B2968-1))</f>
        <v>35.990225645095173</v>
      </c>
      <c r="G2969" s="9" t="str">
        <f>IFERROR(VLOOKUP(A2969,'BITO-IV'!$A$1:$J$10000,4,0),"")</f>
        <v/>
      </c>
      <c r="J2969">
        <f t="shared" si="83"/>
        <v>512.61990198254034</v>
      </c>
      <c r="K2969">
        <f t="shared" si="82"/>
        <v>507.69371813257976</v>
      </c>
      <c r="M2969">
        <f t="shared" si="84"/>
        <v>1142.7254494175374</v>
      </c>
      <c r="N2969">
        <f>VLOOKUP(A2969,Tbills!$B$4:$C$10000,2,1)</f>
        <v>3.9999560439540165E-2</v>
      </c>
    </row>
    <row r="2970" spans="1:14">
      <c r="A2970" s="1">
        <v>44477</v>
      </c>
      <c r="B2970">
        <f>IFERROR(VLOOKUP($A2970,'BTC-Web'!$A$2:$H$10000,2,0),"")</f>
        <v>53802.144530999998</v>
      </c>
      <c r="C2970">
        <f>VLOOKUP(A2970,H_SPBTFDUE!$B$2:$C$5828,2,0)</f>
        <v>313.77</v>
      </c>
      <c r="D2970" s="2">
        <f>D2969*(1-D$1+IF(AND(WEEKDAY($A2970)&lt;&gt;1,WEEKDAY($A2970)&lt;&gt;7),-VLOOKUP($A2970,ETF_OP_Fee!$G$5:$H$14,2,1),0))^($A2970-$A2969)*(1+2*(C2970/C2969-1))+IFERROR(VLOOKUP(A2970,BITXeom!$C$9:$D$100,2,0),0)</f>
        <v>119.91798295478867</v>
      </c>
      <c r="F2970" s="2">
        <f>F2969*(1-F$1+IF(AND(WEEKDAY($A2970)&lt;&gt;1,WEEKDAY($A2970)&lt;&gt;7),-VLOOKUP($A2970,ETF_OP_Fee!$I$5:$J$14,2,1),0))^($A2970-$A2969)*(1+1*(B2970/B2969-1))</f>
        <v>34.990044000472068</v>
      </c>
      <c r="G2970" s="9" t="str">
        <f>IFERROR(VLOOKUP(A2970,'BITO-IV'!$A$1:$J$10000,4,0),"")</f>
        <v/>
      </c>
      <c r="J2970">
        <f t="shared" si="83"/>
        <v>498.38697755738758</v>
      </c>
      <c r="K2970">
        <f t="shared" si="82"/>
        <v>493.58472245764256</v>
      </c>
      <c r="M2970">
        <f t="shared" si="84"/>
        <v>1172.471003223993</v>
      </c>
      <c r="N2970">
        <f>VLOOKUP(A2970,Tbills!$B$4:$C$10000,2,1)</f>
        <v>3.9999560439540165E-2</v>
      </c>
    </row>
    <row r="2971" spans="1:14">
      <c r="A2971" s="1">
        <v>44480</v>
      </c>
      <c r="B2971">
        <f>IFERROR(VLOOKUP($A2971,'BTC-Web'!$A$2:$H$10000,2,0),"")</f>
        <v>54734.125</v>
      </c>
      <c r="C2971">
        <f>VLOOKUP(A2971,H_SPBTFDUE!$B$2:$C$5828,2,0)</f>
        <v>329.98</v>
      </c>
      <c r="D2971" s="2">
        <f>D2970*(1-D$1+IF(AND(WEEKDAY($A2971)&lt;&gt;1,WEEKDAY($A2971)&lt;&gt;7),-VLOOKUP($A2971,ETF_OP_Fee!$G$5:$H$14,2,1),0))^($A2971-$A2970)*(1+2*(C2971/C2970-1))+IFERROR(VLOOKUP(A2971,BITXeom!$C$9:$D$100,2,0),0)</f>
        <v>132.26110037903641</v>
      </c>
      <c r="F2971" s="2">
        <f>F2970*(1-F$1+IF(AND(WEEKDAY($A2971)&lt;&gt;1,WEEKDAY($A2971)&lt;&gt;7),-VLOOKUP($A2971,ETF_OP_Fee!$I$5:$J$14,2,1),0))^($A2971-$A2970)*(1+1*(B2971/B2970-1))</f>
        <v>35.593375015005158</v>
      </c>
      <c r="G2971" s="9" t="str">
        <f>IFERROR(VLOOKUP(A2971,'BITO-IV'!$A$1:$J$10000,4,0),"")</f>
        <v/>
      </c>
      <c r="J2971">
        <f t="shared" si="83"/>
        <v>507.02021946877267</v>
      </c>
      <c r="K2971">
        <f t="shared" si="82"/>
        <v>502.09557118233647</v>
      </c>
      <c r="M2971">
        <f t="shared" si="84"/>
        <v>1293.1530470069965</v>
      </c>
      <c r="N2971">
        <f>VLOOKUP(A2971,Tbills!$B$4:$C$10000,2,1)</f>
        <v>3.9999560439540165E-2</v>
      </c>
    </row>
    <row r="2972" spans="1:14">
      <c r="A2972" s="1">
        <v>44481</v>
      </c>
      <c r="B2972">
        <f>IFERROR(VLOOKUP($A2972,'BTC-Web'!$A$2:$H$10000,2,0),"")</f>
        <v>57526.832030999998</v>
      </c>
      <c r="C2972">
        <f>VLOOKUP(A2972,H_SPBTFDUE!$B$2:$C$5828,2,0)</f>
        <v>317.66000000000003</v>
      </c>
      <c r="D2972" s="2">
        <f>D2971*(1-D$1+IF(AND(WEEKDAY($A2972)&lt;&gt;1,WEEKDAY($A2972)&lt;&gt;7),-VLOOKUP($A2972,ETF_OP_Fee!$G$5:$H$14,2,1),0))^($A2972-$A2971)*(1+2*(C2972/C2971-1))+IFERROR(VLOOKUP(A2972,BITXeom!$C$9:$D$100,2,0),0)</f>
        <v>122.37042072257027</v>
      </c>
      <c r="F2972" s="2">
        <f>F2971*(1-F$1+IF(AND(WEEKDAY($A2972)&lt;&gt;1,WEEKDAY($A2972)&lt;&gt;7),-VLOOKUP($A2972,ETF_OP_Fee!$I$5:$J$14,2,1),0))^($A2972-$A2971)*(1+1*(B2972/B2971-1))</f>
        <v>37.408487171027566</v>
      </c>
      <c r="G2972" s="9" t="str">
        <f>IFERROR(VLOOKUP(A2972,'BITO-IV'!$A$1:$J$10000,4,0),"")</f>
        <v/>
      </c>
      <c r="J2972">
        <f t="shared" si="83"/>
        <v>532.88998411321711</v>
      </c>
      <c r="K2972">
        <f t="shared" si="82"/>
        <v>527.70032977445851</v>
      </c>
      <c r="M2972">
        <f t="shared" si="84"/>
        <v>1196.4491597863775</v>
      </c>
      <c r="N2972">
        <f>VLOOKUP(A2972,Tbills!$B$4:$C$10000,2,1)</f>
        <v>5.0000439560411711E-2</v>
      </c>
    </row>
    <row r="2973" spans="1:14">
      <c r="A2973" s="1">
        <v>44482</v>
      </c>
      <c r="B2973">
        <f>IFERROR(VLOOKUP($A2973,'BTC-Web'!$A$2:$H$10000,2,0),"")</f>
        <v>56038.257812999997</v>
      </c>
      <c r="C2973">
        <f>VLOOKUP(A2973,H_SPBTFDUE!$B$2:$C$5828,2,0)</f>
        <v>328.52</v>
      </c>
      <c r="D2973" s="2">
        <f>D2972*(1-D$1+IF(AND(WEEKDAY($A2973)&lt;&gt;1,WEEKDAY($A2973)&lt;&gt;7),-VLOOKUP($A2973,ETF_OP_Fee!$G$5:$H$14,2,1),0))^($A2973-$A2972)*(1+2*(C2973/C2972-1))+IFERROR(VLOOKUP(A2973,BITXeom!$C$9:$D$100,2,0),0)</f>
        <v>130.72191623221875</v>
      </c>
      <c r="F2973" s="2">
        <f>F2972*(1-F$1+IF(AND(WEEKDAY($A2973)&lt;&gt;1,WEEKDAY($A2973)&lt;&gt;7),-VLOOKUP($A2973,ETF_OP_Fee!$I$5:$J$14,2,1),0))^($A2973-$A2972)*(1+1*(B2973/B2972-1))</f>
        <v>36.439550259851018</v>
      </c>
      <c r="G2973" s="9" t="str">
        <f>IFERROR(VLOOKUP(A2973,'BITO-IV'!$A$1:$J$10000,4,0),"")</f>
        <v/>
      </c>
      <c r="J2973">
        <f t="shared" si="83"/>
        <v>519.10083106279535</v>
      </c>
      <c r="K2973">
        <f t="shared" si="82"/>
        <v>514.03208584839797</v>
      </c>
      <c r="M2973">
        <f t="shared" si="84"/>
        <v>1278.1040215289233</v>
      </c>
      <c r="N2973">
        <f>VLOOKUP(A2973,Tbills!$B$4:$C$10000,2,1)</f>
        <v>5.0000439560411711E-2</v>
      </c>
    </row>
    <row r="2974" spans="1:14">
      <c r="A2974" s="1">
        <v>44483</v>
      </c>
      <c r="B2974">
        <f>IFERROR(VLOOKUP($A2974,'BTC-Web'!$A$2:$H$10000,2,0),"")</f>
        <v>57372.832030999998</v>
      </c>
      <c r="C2974">
        <f>VLOOKUP(A2974,H_SPBTFDUE!$B$2:$C$5828,2,0)</f>
        <v>331.02</v>
      </c>
      <c r="D2974" s="2">
        <f>D2973*(1-D$1+IF(AND(WEEKDAY($A2974)&lt;&gt;1,WEEKDAY($A2974)&lt;&gt;7),-VLOOKUP($A2974,ETF_OP_Fee!$G$5:$H$14,2,1),0))^($A2974-$A2973)*(1+2*(C2974/C2973-1))+IFERROR(VLOOKUP(A2974,BITXeom!$C$9:$D$100,2,0),0)</f>
        <v>132.69565789367152</v>
      </c>
      <c r="F2974" s="2">
        <f>F2973*(1-F$1+IF(AND(WEEKDAY($A2974)&lt;&gt;1,WEEKDAY($A2974)&lt;&gt;7),-VLOOKUP($A2974,ETF_OP_Fee!$I$5:$J$14,2,1),0))^($A2974-$A2973)*(1+1*(B2974/B2973-1))</f>
        <v>37.306402161840822</v>
      </c>
      <c r="G2974" s="9" t="str">
        <f>IFERROR(VLOOKUP(A2974,'BITO-IV'!$A$1:$J$10000,4,0),"")</f>
        <v/>
      </c>
      <c r="J2974">
        <f t="shared" si="83"/>
        <v>531.46343141326645</v>
      </c>
      <c r="K2974">
        <f t="shared" si="82"/>
        <v>526.26027439968254</v>
      </c>
      <c r="M2974">
        <f t="shared" si="84"/>
        <v>1297.4018349918215</v>
      </c>
      <c r="N2974">
        <f>VLOOKUP(A2974,Tbills!$B$4:$C$10000,2,1)</f>
        <v>5.0000439560411711E-2</v>
      </c>
    </row>
    <row r="2975" spans="1:14">
      <c r="A2975" s="1">
        <v>44484</v>
      </c>
      <c r="B2975">
        <f>IFERROR(VLOOKUP($A2975,'BTC-Web'!$A$2:$H$10000,2,0),"")</f>
        <v>57345.902344000002</v>
      </c>
      <c r="C2975">
        <f>VLOOKUP(A2975,H_SPBTFDUE!$B$2:$C$5828,2,0)</f>
        <v>353.05</v>
      </c>
      <c r="D2975" s="2">
        <f>D2974*(1-D$1+IF(AND(WEEKDAY($A2975)&lt;&gt;1,WEEKDAY($A2975)&lt;&gt;7),-VLOOKUP($A2975,ETF_OP_Fee!$G$5:$H$14,2,1),0))^($A2975-$A2974)*(1+2*(C2975/C2974-1))+IFERROR(VLOOKUP(A2975,BITXeom!$C$9:$D$100,2,0),0)</f>
        <v>150.34002686347227</v>
      </c>
      <c r="F2975" s="2">
        <f>F2974*(1-F$1+IF(AND(WEEKDAY($A2975)&lt;&gt;1,WEEKDAY($A2975)&lt;&gt;7),-VLOOKUP($A2975,ETF_OP_Fee!$I$5:$J$14,2,1),0))^($A2975-$A2974)*(1+1*(B2975/B2974-1))</f>
        <v>37.287920732385267</v>
      </c>
      <c r="G2975" s="42">
        <f>IFERROR(VLOOKUP(A2975,'BITO-IV'!$A$1:$J$10000,4,0),"")</f>
        <v>40</v>
      </c>
      <c r="H2975" s="42"/>
      <c r="J2975">
        <f t="shared" si="83"/>
        <v>531.21397285678154</v>
      </c>
      <c r="K2975">
        <f t="shared" si="82"/>
        <v>525.99956734746172</v>
      </c>
      <c r="L2975">
        <f t="shared" ref="L2975:M3038" si="85">IF($A2975&gt;=$J$2,C2975*L$4,"")</f>
        <v>539.83180428134551</v>
      </c>
      <c r="M2975">
        <f t="shared" si="84"/>
        <v>1469.9156688433811</v>
      </c>
      <c r="N2975">
        <f>VLOOKUP(A2975,Tbills!$B$4:$C$10000,2,1)</f>
        <v>5.0000439560411711E-2</v>
      </c>
    </row>
    <row r="2976" spans="1:14">
      <c r="A2976" s="1">
        <v>44487</v>
      </c>
      <c r="B2976">
        <f>IFERROR(VLOOKUP($A2976,'BTC-Web'!$A$2:$H$10000,2,0),"")</f>
        <v>61548.804687999997</v>
      </c>
      <c r="C2976">
        <f>VLOOKUP(A2976,H_SPBTFDUE!$B$2:$C$5828,2,0)</f>
        <v>350.11</v>
      </c>
      <c r="D2976" s="2">
        <f>D2975*(1-D$1+IF(AND(WEEKDAY($A2976)&lt;&gt;1,WEEKDAY($A2976)&lt;&gt;7),-VLOOKUP($A2976,ETF_OP_Fee!$G$5:$H$14,2,1),0))^($A2976-$A2975)*(1+2*(C2976/C2975-1))+IFERROR(VLOOKUP(A2976,BITXeom!$C$9:$D$100,2,0),0)</f>
        <v>147.78328386782422</v>
      </c>
      <c r="F2976" s="2">
        <f>F2975*(1-F$1+IF(AND(WEEKDAY($A2976)&lt;&gt;1,WEEKDAY($A2976)&lt;&gt;7),-VLOOKUP($A2976,ETF_OP_Fee!$I$5:$J$14,2,1),0))^($A2976-$A2975)*(1+1*(B2976/B2975-1))</f>
        <v>40.017641374666049</v>
      </c>
      <c r="G2976" s="9">
        <f>IFERROR(VLOOKUP(A2976,'BITO-IV'!$A$1:$J$10000,4,0),"")</f>
        <v>40</v>
      </c>
      <c r="J2976">
        <f t="shared" si="83"/>
        <v>570.14684095069367</v>
      </c>
      <c r="K2976">
        <f t="shared" si="82"/>
        <v>564.50618956230892</v>
      </c>
      <c r="L2976">
        <f t="shared" si="85"/>
        <v>535.33639143730886</v>
      </c>
      <c r="M2976">
        <f t="shared" si="84"/>
        <v>1444.9176914655964</v>
      </c>
      <c r="N2976">
        <f>VLOOKUP(A2976,Tbills!$B$4:$C$10000,2,1)</f>
        <v>5.5000879120875604E-2</v>
      </c>
    </row>
    <row r="2977" spans="1:18">
      <c r="A2977" s="1">
        <v>44488</v>
      </c>
      <c r="B2977">
        <f>IFERROR(VLOOKUP($A2977,'BTC-Web'!$A$2:$H$10000,2,0),"")</f>
        <v>62043.164062999997</v>
      </c>
      <c r="C2977">
        <f>VLOOKUP(A2977,H_SPBTFDUE!$B$2:$C$5828,2,0)</f>
        <v>368.09</v>
      </c>
      <c r="D2977" s="2">
        <f>D2976*(1-D$1+IF(AND(WEEKDAY($A2977)&lt;&gt;1,WEEKDAY($A2977)&lt;&gt;7),-VLOOKUP($A2977,ETF_OP_Fee!$G$5:$H$14,2,1),0))^($A2977-$A2976)*(1+2*(C2977/C2976-1))+IFERROR(VLOOKUP(A2977,BITXeom!$C$9:$D$100,2,0),0)</f>
        <v>162.94276865565186</v>
      </c>
      <c r="F2977" s="2">
        <f>F2976*(1-F$1+IF(AND(WEEKDAY($A2977)&lt;&gt;1,WEEKDAY($A2977)&lt;&gt;7),-VLOOKUP($A2977,ETF_OP_Fee!$I$5:$J$14,2,1),0))^($A2977-$A2976)*(1+1*(B2977/B2976-1))</f>
        <v>40.338012743502439</v>
      </c>
      <c r="G2977" s="9">
        <f>IFERROR(VLOOKUP(A2977,'BITO-IV'!$A$1:$J$10000,4,0),"")</f>
        <v>41.9527</v>
      </c>
      <c r="J2977">
        <f t="shared" si="83"/>
        <v>574.72625459453911</v>
      </c>
      <c r="K2977">
        <f t="shared" si="82"/>
        <v>569.02548691353115</v>
      </c>
      <c r="L2977">
        <f t="shared" si="85"/>
        <v>562.82874617736991</v>
      </c>
      <c r="M2977">
        <f t="shared" si="84"/>
        <v>1593.1361312657746</v>
      </c>
      <c r="N2977">
        <f>VLOOKUP(A2977,Tbills!$B$4:$C$10000,2,1)</f>
        <v>5.5000879120875604E-2</v>
      </c>
    </row>
    <row r="2978" spans="1:18">
      <c r="A2978" s="1">
        <v>44489</v>
      </c>
      <c r="B2978">
        <f>IFERROR(VLOOKUP($A2978,'BTC-Web'!$A$2:$H$10000,2,0),"")</f>
        <v>64284.585937999997</v>
      </c>
      <c r="C2978">
        <f>VLOOKUP(A2978,H_SPBTFDUE!$B$2:$C$5828,2,0)</f>
        <v>382.19</v>
      </c>
      <c r="D2978" s="2">
        <f>D2977*(1-D$1+IF(AND(WEEKDAY($A2978)&lt;&gt;1,WEEKDAY($A2978)&lt;&gt;7),-VLOOKUP($A2978,ETF_OP_Fee!$G$5:$H$14,2,1),0))^($A2978-$A2977)*(1+2*(C2978/C2977-1))+IFERROR(VLOOKUP(A2978,BITXeom!$C$9:$D$100,2,0),0)</f>
        <v>175.40518393092697</v>
      </c>
      <c r="F2978" s="2">
        <f>F2977*(1-F$1+IF(AND(WEEKDAY($A2978)&lt;&gt;1,WEEKDAY($A2978)&lt;&gt;7),-VLOOKUP($A2978,ETF_OP_Fee!$I$5:$J$14,2,1),0))^($A2978-$A2977)*(1+1*(B2978/B2977-1))</f>
        <v>41.794208821732454</v>
      </c>
      <c r="G2978" s="9">
        <f>IFERROR(VLOOKUP(A2978,'BITO-IV'!$A$1:$J$10000,4,0),"")</f>
        <v>43.261499999999998</v>
      </c>
      <c r="J2978">
        <f t="shared" si="83"/>
        <v>595.48928334460334</v>
      </c>
      <c r="K2978">
        <f t="shared" si="82"/>
        <v>589.5672197878132</v>
      </c>
      <c r="L2978">
        <f t="shared" si="85"/>
        <v>584.38837920489289</v>
      </c>
      <c r="M2978">
        <f t="shared" si="84"/>
        <v>1714.9845828520954</v>
      </c>
      <c r="N2978">
        <f>VLOOKUP(A2978,Tbills!$B$4:$C$10000,2,1)</f>
        <v>5.5000879120875604E-2</v>
      </c>
    </row>
    <row r="2979" spans="1:18">
      <c r="A2979" s="1">
        <v>44490</v>
      </c>
      <c r="B2979">
        <f>IFERROR(VLOOKUP($A2979,'BTC-Web'!$A$2:$H$10000,2,0),"")</f>
        <v>66002.234375</v>
      </c>
      <c r="C2979">
        <f>VLOOKUP(A2979,H_SPBTFDUE!$B$2:$C$5828,2,0)</f>
        <v>359.58</v>
      </c>
      <c r="D2979" s="2">
        <f>D2978*(1-D$1+IF(AND(WEEKDAY($A2979)&lt;&gt;1,WEEKDAY($A2979)&lt;&gt;7),-VLOOKUP($A2979,ETF_OP_Fee!$G$5:$H$14,2,1),0))^($A2979-$A2978)*(1+2*(C2979/C2978-1))+IFERROR(VLOOKUP(A2979,BITXeom!$C$9:$D$100,2,0),0)</f>
        <v>154.63314229972798</v>
      </c>
      <c r="F2979" s="2">
        <f>F2978*(1-F$1+IF(AND(WEEKDAY($A2979)&lt;&gt;1,WEEKDAY($A2979)&lt;&gt;7),-VLOOKUP($A2979,ETF_OP_Fee!$I$5:$J$14,2,1),0))^($A2979-$A2978)*(1+1*(B2979/B2978-1))</f>
        <v>42.909810012062877</v>
      </c>
      <c r="G2979" s="9">
        <f>IFERROR(VLOOKUP(A2979,'BITO-IV'!$A$1:$J$10000,4,0),"")</f>
        <v>40.758600000000001</v>
      </c>
      <c r="J2979">
        <f t="shared" si="83"/>
        <v>611.40042630154176</v>
      </c>
      <c r="K2979">
        <f t="shared" si="82"/>
        <v>605.30437358776919</v>
      </c>
      <c r="L2979">
        <f t="shared" si="85"/>
        <v>549.81651376146783</v>
      </c>
      <c r="M2979">
        <f t="shared" si="84"/>
        <v>1511.8906357205417</v>
      </c>
      <c r="N2979">
        <f>VLOOKUP(A2979,Tbills!$B$4:$C$10000,2,1)</f>
        <v>5.5000879120875604E-2</v>
      </c>
      <c r="R2979" s="18">
        <f>VLOOKUP($A2979,ETF_OP_Fee!$I$5:$J$14,2,1)</f>
        <v>0</v>
      </c>
    </row>
    <row r="2980" spans="1:18">
      <c r="A2980" s="1">
        <v>44491</v>
      </c>
      <c r="B2980">
        <f>IFERROR(VLOOKUP($A2980,'BTC-Web'!$A$2:$H$10000,2,0),"")</f>
        <v>62237.890625</v>
      </c>
      <c r="C2980">
        <f>VLOOKUP(A2980,H_SPBTFDUE!$B$2:$C$5828,2,0)</f>
        <v>347.68</v>
      </c>
      <c r="D2980" s="2">
        <f>D2979*(1-D$1+IF(AND(WEEKDAY($A2980)&lt;&gt;1,WEEKDAY($A2980)&lt;&gt;7),-VLOOKUP($A2980,ETF_OP_Fee!$G$5:$H$14,2,1),0))^($A2980-$A2979)*(1+2*(C2980/C2979-1))+IFERROR(VLOOKUP(A2980,BITXeom!$C$9:$D$100,2,0),0)</f>
        <v>144.38102361539978</v>
      </c>
      <c r="F2980" s="2">
        <f>F2979*(1-F$1+IF(AND(WEEKDAY($A2980)&lt;&gt;1,WEEKDAY($A2980)&lt;&gt;7),-VLOOKUP($A2980,ETF_OP_Fee!$I$5:$J$14,2,1),0))^($A2980-$A2979)*(1+1*(B2980/B2979-1))</f>
        <v>40.461456772994538</v>
      </c>
      <c r="G2980" s="9">
        <f>IFERROR(VLOOKUP(A2980,'BITO-IV'!$A$1:$J$10000,4,0),"")</f>
        <v>39.4724</v>
      </c>
      <c r="J2980">
        <f t="shared" si="83"/>
        <v>576.53007084631338</v>
      </c>
      <c r="K2980">
        <f t="shared" si="82"/>
        <v>570.76684188396473</v>
      </c>
      <c r="L2980">
        <f t="shared" si="85"/>
        <v>531.62079510703359</v>
      </c>
      <c r="M2980">
        <f t="shared" si="84"/>
        <v>1411.6528600108084</v>
      </c>
      <c r="N2980">
        <f>VLOOKUP(A2980,Tbills!$B$4:$C$10000,2,1)</f>
        <v>5.5000879120875604E-2</v>
      </c>
    </row>
    <row r="2981" spans="1:18">
      <c r="A2981" s="1">
        <v>44494</v>
      </c>
      <c r="B2981">
        <f>IFERROR(VLOOKUP($A2981,'BTC-Web'!$A$2:$H$10000,2,0),"")</f>
        <v>60893.925780999998</v>
      </c>
      <c r="C2981">
        <f>VLOOKUP(A2981,H_SPBTFDUE!$B$2:$C$5828,2,0)</f>
        <v>357.21</v>
      </c>
      <c r="D2981" s="2">
        <f>D2980*(1-D$1+IF(AND(WEEKDAY($A2981)&lt;&gt;1,WEEKDAY($A2981)&lt;&gt;7),-VLOOKUP($A2981,ETF_OP_Fee!$G$5:$H$14,2,1),0))^($A2981-$A2980)*(1+2*(C2981/C2980-1))+IFERROR(VLOOKUP(A2981,BITXeom!$C$9:$D$100,2,0),0)</f>
        <v>152.24162250473469</v>
      </c>
      <c r="F2981" s="2">
        <f>F2980*(1-F$1+IF(AND(WEEKDAY($A2981)&lt;&gt;1,WEEKDAY($A2981)&lt;&gt;7),-VLOOKUP($A2981,ETF_OP_Fee!$I$5:$J$14,2,1),0))^($A2981-$A2980)*(1+1*(B2981/B2980-1))</f>
        <v>39.584641167014269</v>
      </c>
      <c r="G2981" s="9">
        <f>IFERROR(VLOOKUP(A2981,'BITO-IV'!$A$1:$J$10000,4,0),"")</f>
        <v>40.543599999999998</v>
      </c>
      <c r="J2981">
        <f t="shared" si="83"/>
        <v>564.08048203561805</v>
      </c>
      <c r="K2981">
        <f t="shared" si="82"/>
        <v>558.39810100674663</v>
      </c>
      <c r="L2981">
        <f t="shared" si="85"/>
        <v>546.19266055045864</v>
      </c>
      <c r="M2981">
        <f t="shared" si="84"/>
        <v>1488.5080908830173</v>
      </c>
      <c r="N2981">
        <f>VLOOKUP(A2981,Tbills!$B$4:$C$10000,2,1)</f>
        <v>5.5000879120875604E-2</v>
      </c>
    </row>
    <row r="2982" spans="1:18">
      <c r="A2982" s="1">
        <v>44495</v>
      </c>
      <c r="B2982">
        <f>IFERROR(VLOOKUP($A2982,'BTC-Web'!$A$2:$H$10000,2,0),"")</f>
        <v>63032.761719000002</v>
      </c>
      <c r="C2982">
        <f>VLOOKUP(A2982,H_SPBTFDUE!$B$2:$C$5828,2,0)</f>
        <v>352.75</v>
      </c>
      <c r="D2982" s="2">
        <f>D2981*(1-D$1+IF(AND(WEEKDAY($A2982)&lt;&gt;1,WEEKDAY($A2982)&lt;&gt;7),-VLOOKUP($A2982,ETF_OP_Fee!$G$5:$H$14,2,1),0))^($A2982-$A2981)*(1+2*(C2982/C2981-1))+IFERROR(VLOOKUP(A2982,BITXeom!$C$9:$D$100,2,0),0)</f>
        <v>148.42225966678583</v>
      </c>
      <c r="F2982" s="2">
        <f>F2981*(1-F$1+IF(AND(WEEKDAY($A2982)&lt;&gt;1,WEEKDAY($A2982)&lt;&gt;7),-VLOOKUP($A2982,ETF_OP_Fee!$I$5:$J$14,2,1),0))^($A2982-$A2981)*(1+1*(B2982/B2981-1))</f>
        <v>40.973944128113899</v>
      </c>
      <c r="G2982" s="9">
        <f>IFERROR(VLOOKUP(A2982,'BITO-IV'!$A$1:$J$10000,4,0),"")</f>
        <v>40.045200000000001</v>
      </c>
      <c r="J2982">
        <f t="shared" si="83"/>
        <v>583.89322347786197</v>
      </c>
      <c r="K2982">
        <f t="shared" si="82"/>
        <v>577.99621058485093</v>
      </c>
      <c r="L2982">
        <f t="shared" si="85"/>
        <v>539.3730886850152</v>
      </c>
      <c r="M2982">
        <f t="shared" si="84"/>
        <v>1451.1651330718053</v>
      </c>
      <c r="N2982">
        <f>VLOOKUP(A2982,Tbills!$B$4:$C$10000,2,1)</f>
        <v>5.5000879120875604E-2</v>
      </c>
    </row>
    <row r="2983" spans="1:18">
      <c r="A2983" s="1">
        <v>44496</v>
      </c>
      <c r="B2983">
        <f>IFERROR(VLOOKUP($A2983,'BTC-Web'!$A$2:$H$10000,2,0),"")</f>
        <v>60352</v>
      </c>
      <c r="C2983">
        <f>VLOOKUP(A2983,H_SPBTFDUE!$B$2:$C$5828,2,0)</f>
        <v>334.96</v>
      </c>
      <c r="D2983" s="2">
        <f>D2982*(1-D$1+IF(AND(WEEKDAY($A2983)&lt;&gt;1,WEEKDAY($A2983)&lt;&gt;7),-VLOOKUP($A2983,ETF_OP_Fee!$G$5:$H$14,2,1),0))^($A2983-$A2982)*(1+2*(C2983/C2982-1))+IFERROR(VLOOKUP(A2983,BITXeom!$C$9:$D$100,2,0),0)</f>
        <v>133.43579810005917</v>
      </c>
      <c r="F2983" s="2">
        <f>F2982*(1-F$1+IF(AND(WEEKDAY($A2983)&lt;&gt;1,WEEKDAY($A2983)&lt;&gt;7),-VLOOKUP($A2983,ETF_OP_Fee!$I$5:$J$14,2,1),0))^($A2983-$A2982)*(1+1*(B2983/B2982-1))</f>
        <v>39.230315259669204</v>
      </c>
      <c r="G2983" s="9">
        <f>IFERROR(VLOOKUP(A2983,'BITO-IV'!$A$1:$J$10000,4,0),"")</f>
        <v>38.064900000000002</v>
      </c>
      <c r="J2983">
        <f t="shared" si="83"/>
        <v>559.06044511316054</v>
      </c>
      <c r="K2983">
        <f t="shared" si="82"/>
        <v>553.39982622223624</v>
      </c>
      <c r="L2983">
        <f t="shared" si="85"/>
        <v>512.17125382262986</v>
      </c>
      <c r="M2983">
        <f t="shared" si="84"/>
        <v>1304.6383887507095</v>
      </c>
      <c r="N2983">
        <f>VLOOKUP(A2983,Tbills!$B$4:$C$10000,2,1)</f>
        <v>5.5000879120875604E-2</v>
      </c>
    </row>
    <row r="2984" spans="1:18">
      <c r="A2984" s="1">
        <v>44497</v>
      </c>
      <c r="B2984">
        <f>IFERROR(VLOOKUP($A2984,'BTC-Web'!$A$2:$H$10000,2,0),"")</f>
        <v>58470.730469000002</v>
      </c>
      <c r="C2984">
        <f>VLOOKUP(A2984,H_SPBTFDUE!$B$2:$C$5828,2,0)</f>
        <v>348.29</v>
      </c>
      <c r="D2984" s="2">
        <f>D2983*(1-D$1+IF(AND(WEEKDAY($A2984)&lt;&gt;1,WEEKDAY($A2984)&lt;&gt;7),-VLOOKUP($A2984,ETF_OP_Fee!$G$5:$H$14,2,1),0))^($A2984-$A2983)*(1+2*(C2984/C2983-1))+IFERROR(VLOOKUP(A2984,BITXeom!$C$9:$D$100,2,0),0)</f>
        <v>144.03899749997061</v>
      </c>
      <c r="F2984" s="2">
        <f>F2983*(1-F$1+IF(AND(WEEKDAY($A2984)&lt;&gt;1,WEEKDAY($A2984)&lt;&gt;7),-VLOOKUP($A2984,ETF_OP_Fee!$I$5:$J$14,2,1),0))^($A2984-$A2983)*(1+1*(B2984/B2983-1))</f>
        <v>38.006453596609163</v>
      </c>
      <c r="G2984" s="9">
        <f>IFERROR(VLOOKUP(A2984,'BITO-IV'!$A$1:$J$10000,4,0),"")</f>
        <v>39.57</v>
      </c>
      <c r="J2984">
        <f t="shared" si="83"/>
        <v>541.63362609508852</v>
      </c>
      <c r="K2984">
        <f t="shared" ref="K2984:K3047" si="86">IF($A2984&gt;=$J$2,F2984*K$4,"")</f>
        <v>536.13550328283418</v>
      </c>
      <c r="L2984">
        <f t="shared" si="85"/>
        <v>532.55351681957177</v>
      </c>
      <c r="M2984">
        <f t="shared" si="84"/>
        <v>1408.3087768899536</v>
      </c>
      <c r="N2984">
        <f>VLOOKUP(A2984,Tbills!$B$4:$C$10000,2,1)</f>
        <v>5.5000879120875604E-2</v>
      </c>
    </row>
    <row r="2985" spans="1:18">
      <c r="A2985" s="1">
        <v>44498</v>
      </c>
      <c r="B2985">
        <f>IFERROR(VLOOKUP($A2985,'BTC-Web'!$A$2:$H$10000,2,0),"")</f>
        <v>60624.871094000002</v>
      </c>
      <c r="C2985">
        <f>VLOOKUP(A2985,H_SPBTFDUE!$B$2:$C$5828,2,0)</f>
        <v>355.21</v>
      </c>
      <c r="D2985" s="2">
        <f>D2984*(1-D$1+IF(AND(WEEKDAY($A2985)&lt;&gt;1,WEEKDAY($A2985)&lt;&gt;7),-VLOOKUP($A2985,ETF_OP_Fee!$G$5:$H$14,2,1),0))^($A2985-$A2984)*(1+2*(C2985/C2984-1))+IFERROR(VLOOKUP(A2985,BITXeom!$C$9:$D$100,2,0),0)</f>
        <v>149.74482682686744</v>
      </c>
      <c r="F2985" s="2">
        <f>F2984*(1-F$1+IF(AND(WEEKDAY($A2985)&lt;&gt;1,WEEKDAY($A2985)&lt;&gt;7),-VLOOKUP($A2985,ETF_OP_Fee!$I$5:$J$14,2,1),0))^($A2985-$A2984)*(1+1*(B2985/B2984-1))</f>
        <v>39.405636989330482</v>
      </c>
      <c r="G2985" s="9">
        <f>IFERROR(VLOOKUP(A2985,'BITO-IV'!$A$1:$J$10000,4,0),"")</f>
        <v>40.353200000000001</v>
      </c>
      <c r="J2985">
        <f t="shared" ref="J2985:J3048" si="87">IF($A2985&gt;=$J$2,B2985*J$4,"")</f>
        <v>561.58813989162945</v>
      </c>
      <c r="K2985">
        <f t="shared" si="86"/>
        <v>555.87299051075468</v>
      </c>
      <c r="L2985">
        <f t="shared" si="85"/>
        <v>543.13455657492341</v>
      </c>
      <c r="M2985">
        <f t="shared" si="85"/>
        <v>1464.0962348699118</v>
      </c>
      <c r="N2985">
        <f>VLOOKUP(A2985,Tbills!$B$4:$C$10000,2,1)</f>
        <v>5.5000879120875604E-2</v>
      </c>
    </row>
    <row r="2986" spans="1:18">
      <c r="A2986" s="1">
        <v>44501</v>
      </c>
      <c r="B2986">
        <f>IFERROR(VLOOKUP($A2986,'BTC-Web'!$A$2:$H$10000,2,0),"")</f>
        <v>61320.449219000002</v>
      </c>
      <c r="C2986">
        <f>VLOOKUP(A2986,H_SPBTFDUE!$B$2:$C$5828,2,0)</f>
        <v>347.4</v>
      </c>
      <c r="D2986" s="2">
        <f>D2985*(1-D$1+IF(AND(WEEKDAY($A2986)&lt;&gt;1,WEEKDAY($A2986)&lt;&gt;7),-VLOOKUP($A2986,ETF_OP_Fee!$G$5:$H$14,2,1),0))^($A2986-$A2985)*(1+2*(C2986/C2985-1))+IFERROR(VLOOKUP(A2986,BITXeom!$C$9:$D$100,2,0),0)</f>
        <v>143.10877124097041</v>
      </c>
      <c r="F2986" s="2">
        <f>F2985*(1-F$1+IF(AND(WEEKDAY($A2986)&lt;&gt;1,WEEKDAY($A2986)&lt;&gt;7),-VLOOKUP($A2986,ETF_OP_Fee!$I$5:$J$14,2,1),0))^($A2986-$A2985)*(1+1*(B2986/B2985-1))</f>
        <v>39.854644598564924</v>
      </c>
      <c r="G2986" s="9">
        <f>IFERROR(VLOOKUP(A2986,'BITO-IV'!$A$1:$J$10000,4,0),"")</f>
        <v>39.459099999999999</v>
      </c>
      <c r="J2986">
        <f t="shared" si="87"/>
        <v>568.03150906205428</v>
      </c>
      <c r="K2986">
        <f t="shared" si="86"/>
        <v>562.20688640932406</v>
      </c>
      <c r="L2986">
        <f t="shared" si="85"/>
        <v>531.19266055045864</v>
      </c>
      <c r="M2986">
        <f t="shared" si="85"/>
        <v>1399.2136996693298</v>
      </c>
      <c r="N2986">
        <f>VLOOKUP(A2986,Tbills!$B$4:$C$10000,2,1)</f>
        <v>5.0000439560411711E-2</v>
      </c>
    </row>
    <row r="2987" spans="1:18">
      <c r="A2987" s="1">
        <v>44502</v>
      </c>
      <c r="B2987">
        <f>IFERROR(VLOOKUP($A2987,'BTC-Web'!$A$2:$H$10000,2,0),"")</f>
        <v>60963.253905999998</v>
      </c>
      <c r="C2987">
        <f>VLOOKUP(A2987,H_SPBTFDUE!$B$2:$C$5828,2,0)</f>
        <v>361.01</v>
      </c>
      <c r="D2987" s="2">
        <f>D2986*(1-D$1+IF(AND(WEEKDAY($A2987)&lt;&gt;1,WEEKDAY($A2987)&lt;&gt;7),-VLOOKUP($A2987,ETF_OP_Fee!$G$5:$H$14,2,1),0))^($A2987-$A2986)*(1+2*(C2987/C2986-1))+IFERROR(VLOOKUP(A2987,BITXeom!$C$9:$D$100,2,0),0)</f>
        <v>154.30345013677984</v>
      </c>
      <c r="F2987" s="2">
        <f>F2986*(1-F$1+IF(AND(WEEKDAY($A2987)&lt;&gt;1,WEEKDAY($A2987)&lt;&gt;7),-VLOOKUP($A2987,ETF_OP_Fee!$I$5:$J$14,2,1),0))^($A2987-$A2986)*(1+1*(B2987/B2986-1))</f>
        <v>39.621457621144764</v>
      </c>
      <c r="G2987" s="9">
        <f>IFERROR(VLOOKUP(A2987,'BITO-IV'!$A$1:$J$10000,4,0),"")</f>
        <v>40.994599999999998</v>
      </c>
      <c r="J2987">
        <f t="shared" si="87"/>
        <v>564.72269128173025</v>
      </c>
      <c r="K2987">
        <f t="shared" si="86"/>
        <v>558.91744986191316</v>
      </c>
      <c r="L2987">
        <f t="shared" si="85"/>
        <v>552.00305810397549</v>
      </c>
      <c r="M2987">
        <f t="shared" si="85"/>
        <v>1508.6671450353069</v>
      </c>
      <c r="N2987">
        <f>VLOOKUP(A2987,Tbills!$B$4:$C$10000,2,1)</f>
        <v>5.0000439560411711E-2</v>
      </c>
    </row>
    <row r="2988" spans="1:18">
      <c r="A2988" s="1">
        <v>44503</v>
      </c>
      <c r="B2988">
        <f>IFERROR(VLOOKUP($A2988,'BTC-Web'!$A$2:$H$10000,2,0),"")</f>
        <v>63254.335937999997</v>
      </c>
      <c r="C2988">
        <f>VLOOKUP(A2988,H_SPBTFDUE!$B$2:$C$5828,2,0)</f>
        <v>355.6</v>
      </c>
      <c r="D2988" s="2">
        <f>D2987*(1-D$1+IF(AND(WEEKDAY($A2988)&lt;&gt;1,WEEKDAY($A2988)&lt;&gt;7),-VLOOKUP($A2988,ETF_OP_Fee!$G$5:$H$14,2,1),0))^($A2988-$A2987)*(1+2*(C2988/C2987-1))+IFERROR(VLOOKUP(A2988,BITXeom!$C$9:$D$100,2,0),0)</f>
        <v>149.66091064827836</v>
      </c>
      <c r="F2988" s="2">
        <f>F2987*(1-F$1+IF(AND(WEEKDAY($A2988)&lt;&gt;1,WEEKDAY($A2988)&lt;&gt;7),-VLOOKUP($A2988,ETF_OP_Fee!$I$5:$J$14,2,1),0))^($A2988-$A2987)*(1+1*(B2988/B2987-1))</f>
        <v>41.109415910900019</v>
      </c>
      <c r="G2988" s="9">
        <f>IFERROR(VLOOKUP(A2988,'BITO-IV'!$A$1:$J$10000,4,0),"")</f>
        <v>40.384300000000003</v>
      </c>
      <c r="J2988">
        <f t="shared" si="87"/>
        <v>585.94573841522515</v>
      </c>
      <c r="K2988">
        <f t="shared" si="86"/>
        <v>579.9072342550819</v>
      </c>
      <c r="L2988">
        <f t="shared" si="85"/>
        <v>543.73088685015284</v>
      </c>
      <c r="M2988">
        <f t="shared" si="85"/>
        <v>1463.2757633803758</v>
      </c>
      <c r="N2988">
        <f>VLOOKUP(A2988,Tbills!$B$4:$C$10000,2,1)</f>
        <v>5.0000439560411711E-2</v>
      </c>
    </row>
    <row r="2989" spans="1:18">
      <c r="A2989" s="1">
        <v>44504</v>
      </c>
      <c r="B2989">
        <f>IFERROR(VLOOKUP($A2989,'BTC-Web'!$A$2:$H$10000,2,0),"")</f>
        <v>62941.804687999997</v>
      </c>
      <c r="C2989">
        <f>VLOOKUP(A2989,H_SPBTFDUE!$B$2:$C$5828,2,0)</f>
        <v>346.03</v>
      </c>
      <c r="D2989" s="2">
        <f>D2988*(1-D$1+IF(AND(WEEKDAY($A2989)&lt;&gt;1,WEEKDAY($A2989)&lt;&gt;7),-VLOOKUP($A2989,ETF_OP_Fee!$G$5:$H$14,2,1),0))^($A2989-$A2988)*(1+2*(C2989/C2988-1))+IFERROR(VLOOKUP(A2989,BITXeom!$C$9:$D$100,2,0),0)</f>
        <v>141.58860741034133</v>
      </c>
      <c r="F2989" s="2">
        <f>F2988*(1-F$1+IF(AND(WEEKDAY($A2989)&lt;&gt;1,WEEKDAY($A2989)&lt;&gt;7),-VLOOKUP($A2989,ETF_OP_Fee!$I$5:$J$14,2,1),0))^($A2989-$A2988)*(1+1*(B2989/B2988-1))</f>
        <v>40.905235077099142</v>
      </c>
      <c r="G2989" s="9">
        <f>IFERROR(VLOOKUP(A2989,'BITO-IV'!$A$1:$J$10000,4,0),"")</f>
        <v>39.293799999999997</v>
      </c>
      <c r="J2989">
        <f t="shared" si="87"/>
        <v>583.05065855479347</v>
      </c>
      <c r="K2989">
        <f t="shared" si="86"/>
        <v>577.02697093842494</v>
      </c>
      <c r="L2989">
        <f t="shared" si="85"/>
        <v>529.09785932721707</v>
      </c>
      <c r="M2989">
        <f t="shared" si="85"/>
        <v>1384.3506410383779</v>
      </c>
      <c r="N2989">
        <f>VLOOKUP(A2989,Tbills!$B$4:$C$10000,2,1)</f>
        <v>5.0000439560411711E-2</v>
      </c>
    </row>
    <row r="2990" spans="1:18">
      <c r="A2990" s="1">
        <v>44505</v>
      </c>
      <c r="B2990">
        <f>IFERROR(VLOOKUP($A2990,'BTC-Web'!$A$2:$H$10000,2,0),"")</f>
        <v>61460.078125</v>
      </c>
      <c r="C2990">
        <f>VLOOKUP(A2990,H_SPBTFDUE!$B$2:$C$5828,2,0)</f>
        <v>346.09</v>
      </c>
      <c r="D2990" s="2">
        <f>D2989*(1-D$1+IF(AND(WEEKDAY($A2990)&lt;&gt;1,WEEKDAY($A2990)&lt;&gt;7),-VLOOKUP($A2990,ETF_OP_Fee!$G$5:$H$14,2,1),0))^($A2990-$A2989)*(1+2*(C2990/C2989-1))+IFERROR(VLOOKUP(A2990,BITXeom!$C$9:$D$100,2,0),0)</f>
        <v>141.62082891784999</v>
      </c>
      <c r="F2990" s="2">
        <f>F2989*(1-F$1+IF(AND(WEEKDAY($A2990)&lt;&gt;1,WEEKDAY($A2990)&lt;&gt;7),-VLOOKUP($A2990,ETF_OP_Fee!$I$5:$J$14,2,1),0))^($A2990-$A2989)*(1+1*(B2990/B2989-1))</f>
        <v>39.941236545907088</v>
      </c>
      <c r="G2990" s="9">
        <f>IFERROR(VLOOKUP(A2990,'BITO-IV'!$A$1:$J$10000,4,0),"")</f>
        <v>39.304200000000002</v>
      </c>
      <c r="J2990">
        <f t="shared" si="87"/>
        <v>569.32493758702481</v>
      </c>
      <c r="K2990">
        <f t="shared" si="86"/>
        <v>563.42838994031058</v>
      </c>
      <c r="L2990">
        <f t="shared" si="85"/>
        <v>529.18960244648304</v>
      </c>
      <c r="M2990">
        <f t="shared" si="85"/>
        <v>1384.6656795530628</v>
      </c>
      <c r="N2990">
        <f>VLOOKUP(A2990,Tbills!$B$4:$C$10000,2,1)</f>
        <v>5.0000439560411711E-2</v>
      </c>
    </row>
    <row r="2991" spans="1:18">
      <c r="A2991" s="1">
        <v>44508</v>
      </c>
      <c r="B2991">
        <f>IFERROR(VLOOKUP($A2991,'BTC-Web'!$A$2:$H$10000,2,0),"")</f>
        <v>63344.066405999998</v>
      </c>
      <c r="C2991">
        <f>VLOOKUP(A2991,H_SPBTFDUE!$B$2:$C$5828,2,0)</f>
        <v>374.93</v>
      </c>
      <c r="D2991" s="2">
        <f>D2990*(1-D$1+IF(AND(WEEKDAY($A2991)&lt;&gt;1,WEEKDAY($A2991)&lt;&gt;7),-VLOOKUP($A2991,ETF_OP_Fee!$G$5:$H$14,2,1),0))^($A2991-$A2990)*(1+2*(C2991/C2990-1))+IFERROR(VLOOKUP(A2991,BITXeom!$C$9:$D$100,2,0),0)</f>
        <v>165.16455233831945</v>
      </c>
      <c r="F2991" s="2">
        <f>F2990*(1-F$1+IF(AND(WEEKDAY($A2991)&lt;&gt;1,WEEKDAY($A2991)&lt;&gt;7),-VLOOKUP($A2991,ETF_OP_Fee!$I$5:$J$14,2,1),0))^($A2991-$A2990)*(1+1*(B2991/B2990-1))</f>
        <v>41.162375176338735</v>
      </c>
      <c r="G2991" s="9">
        <f>IFERROR(VLOOKUP(A2991,'BITO-IV'!$A$1:$J$10000,4,0),"")</f>
        <v>42.568600000000004</v>
      </c>
      <c r="J2991">
        <f t="shared" si="87"/>
        <v>586.77694128141502</v>
      </c>
      <c r="K2991">
        <f t="shared" si="86"/>
        <v>580.65430060151971</v>
      </c>
      <c r="L2991">
        <f t="shared" si="85"/>
        <v>573.28746177370022</v>
      </c>
      <c r="M2991">
        <f t="shared" si="85"/>
        <v>1614.8591195881022</v>
      </c>
      <c r="N2991">
        <f>VLOOKUP(A2991,Tbills!$B$4:$C$10000,2,1)</f>
        <v>4.4505494505510244E-2</v>
      </c>
    </row>
    <row r="2992" spans="1:18">
      <c r="A2992" s="1">
        <v>44509</v>
      </c>
      <c r="B2992">
        <f>IFERROR(VLOOKUP($A2992,'BTC-Web'!$A$2:$H$10000,2,0),"")</f>
        <v>67549.734375</v>
      </c>
      <c r="C2992">
        <f>VLOOKUP(A2992,H_SPBTFDUE!$B$2:$C$5828,2,0)</f>
        <v>381.39</v>
      </c>
      <c r="D2992" s="2">
        <f>D2991*(1-D$1+IF(AND(WEEKDAY($A2992)&lt;&gt;1,WEEKDAY($A2992)&lt;&gt;7),-VLOOKUP($A2992,ETF_OP_Fee!$G$5:$H$14,2,1),0))^($A2992-$A2991)*(1+2*(C2992/C2991-1))+IFERROR(VLOOKUP(A2992,BITXeom!$C$9:$D$100,2,0),0)</f>
        <v>170.835721833713</v>
      </c>
      <c r="F2992" s="2">
        <f>F2991*(1-F$1+IF(AND(WEEKDAY($A2992)&lt;&gt;1,WEEKDAY($A2992)&lt;&gt;7),-VLOOKUP($A2992,ETF_OP_Fee!$I$5:$J$14,2,1),0))^($A2992-$A2991)*(1+1*(B2992/B2991-1))</f>
        <v>43.89416874835932</v>
      </c>
      <c r="G2992" s="9">
        <f>IFERROR(VLOOKUP(A2992,'BITO-IV'!$A$1:$J$10000,4,0),"")</f>
        <v>43.298400000000001</v>
      </c>
      <c r="J2992">
        <f t="shared" si="87"/>
        <v>625.73542827020253</v>
      </c>
      <c r="K2992">
        <f t="shared" si="86"/>
        <v>619.19016446151261</v>
      </c>
      <c r="L2992">
        <f t="shared" si="85"/>
        <v>583.16513761467877</v>
      </c>
      <c r="M2992">
        <f t="shared" si="85"/>
        <v>1670.3076988910436</v>
      </c>
      <c r="N2992">
        <f>VLOOKUP(A2992,Tbills!$B$4:$C$10000,2,1)</f>
        <v>4.4505494505510244E-2</v>
      </c>
    </row>
    <row r="2993" spans="1:14">
      <c r="A2993" s="1">
        <v>44510</v>
      </c>
      <c r="B2993">
        <f>IFERROR(VLOOKUP($A2993,'BTC-Web'!$A$2:$H$10000,2,0),"")</f>
        <v>66953.335938000004</v>
      </c>
      <c r="C2993">
        <f>VLOOKUP(A2993,H_SPBTFDUE!$B$2:$C$5828,2,0)</f>
        <v>372.59</v>
      </c>
      <c r="D2993" s="2">
        <f>D2992*(1-D$1+IF(AND(WEEKDAY($A2993)&lt;&gt;1,WEEKDAY($A2993)&lt;&gt;7),-VLOOKUP($A2993,ETF_OP_Fee!$G$5:$H$14,2,1),0))^($A2993-$A2992)*(1+2*(C2993/C2992-1))+IFERROR(VLOOKUP(A2993,BITXeom!$C$9:$D$100,2,0),0)</f>
        <v>162.93274739094852</v>
      </c>
      <c r="F2993" s="2">
        <f>F2992*(1-F$1+IF(AND(WEEKDAY($A2993)&lt;&gt;1,WEEKDAY($A2993)&lt;&gt;7),-VLOOKUP($A2993,ETF_OP_Fee!$I$5:$J$14,2,1),0))^($A2993-$A2992)*(1+1*(B2993/B2992-1))</f>
        <v>43.505493577668091</v>
      </c>
      <c r="G2993" s="9">
        <f>IFERROR(VLOOKUP(A2993,'BITO-IV'!$A$1:$J$10000,4,0),"")</f>
        <v>42.304000000000002</v>
      </c>
      <c r="J2993">
        <f t="shared" si="87"/>
        <v>620.21079320170418</v>
      </c>
      <c r="K2993">
        <f t="shared" si="86"/>
        <v>613.70734408411556</v>
      </c>
      <c r="L2993">
        <f t="shared" si="85"/>
        <v>569.70948012232407</v>
      </c>
      <c r="M2993">
        <f t="shared" si="85"/>
        <v>1593.0381506127417</v>
      </c>
      <c r="N2993">
        <f>VLOOKUP(A2993,Tbills!$B$4:$C$10000,2,1)</f>
        <v>4.4505494505510244E-2</v>
      </c>
    </row>
    <row r="2994" spans="1:14">
      <c r="A2994" s="1">
        <v>44511</v>
      </c>
      <c r="B2994">
        <f>IFERROR(VLOOKUP($A2994,'BTC-Web'!$A$2:$H$10000,2,0),"")</f>
        <v>64978.890625</v>
      </c>
      <c r="C2994">
        <f>VLOOKUP(A2994,H_SPBTFDUE!$B$2:$C$5828,2,0)</f>
        <v>366.88</v>
      </c>
      <c r="D2994" s="2">
        <f>D2993*(1-D$1+IF(AND(WEEKDAY($A2994)&lt;&gt;1,WEEKDAY($A2994)&lt;&gt;7),-VLOOKUP($A2994,ETF_OP_Fee!$G$5:$H$14,2,1),0))^($A2994-$A2993)*(1+2*(C2994/C2993-1))+IFERROR(VLOOKUP(A2994,BITXeom!$C$9:$D$100,2,0),0)</f>
        <v>157.91998489402482</v>
      </c>
      <c r="F2994" s="2">
        <f>F2993*(1-F$1+IF(AND(WEEKDAY($A2994)&lt;&gt;1,WEEKDAY($A2994)&lt;&gt;7),-VLOOKUP($A2994,ETF_OP_Fee!$I$5:$J$14,2,1),0))^($A2994-$A2993)*(1+1*(B2994/B2993-1))</f>
        <v>42.221423194370168</v>
      </c>
      <c r="G2994" s="9">
        <f>IFERROR(VLOOKUP(A2994,'BITO-IV'!$A$1:$J$10000,4,0),"")</f>
        <v>41.651600000000002</v>
      </c>
      <c r="J2994">
        <f t="shared" si="87"/>
        <v>601.92085623959235</v>
      </c>
      <c r="K2994">
        <f t="shared" si="86"/>
        <v>595.59369084756543</v>
      </c>
      <c r="L2994">
        <f t="shared" si="85"/>
        <v>560.97859327217122</v>
      </c>
      <c r="M2994">
        <f t="shared" si="85"/>
        <v>1544.0269970820189</v>
      </c>
      <c r="N2994">
        <f>VLOOKUP(A2994,Tbills!$B$4:$C$10000,2,1)</f>
        <v>4.4505494505510244E-2</v>
      </c>
    </row>
    <row r="2995" spans="1:14">
      <c r="A2995" s="1">
        <v>44512</v>
      </c>
      <c r="B2995">
        <f>IFERROR(VLOOKUP($A2995,'BTC-Web'!$A$2:$H$10000,2,0),"")</f>
        <v>64863.980469000002</v>
      </c>
      <c r="C2995">
        <f>VLOOKUP(A2995,H_SPBTFDUE!$B$2:$C$5828,2,0)</f>
        <v>362.29</v>
      </c>
      <c r="D2995" s="2">
        <f>D2994*(1-D$1+IF(AND(WEEKDAY($A2995)&lt;&gt;1,WEEKDAY($A2995)&lt;&gt;7),-VLOOKUP($A2995,ETF_OP_Fee!$G$5:$H$14,2,1),0))^($A2995-$A2994)*(1+2*(C2995/C2994-1))+IFERROR(VLOOKUP(A2995,BITXeom!$C$9:$D$100,2,0),0)</f>
        <v>153.95019207271221</v>
      </c>
      <c r="F2995" s="2">
        <f>F2994*(1-F$1+IF(AND(WEEKDAY($A2995)&lt;&gt;1,WEEKDAY($A2995)&lt;&gt;7),-VLOOKUP($A2995,ETF_OP_Fee!$I$5:$J$14,2,1),0))^($A2995-$A2994)*(1+1*(B2995/B2994-1))</f>
        <v>42.14566089374059</v>
      </c>
      <c r="G2995" s="9">
        <f>IFERROR(VLOOKUP(A2995,'BITO-IV'!$A$1:$J$10000,4,0),"")</f>
        <v>41.127099999999999</v>
      </c>
      <c r="J2995">
        <f t="shared" si="87"/>
        <v>600.85640563379002</v>
      </c>
      <c r="K2995">
        <f t="shared" si="86"/>
        <v>594.52495500577857</v>
      </c>
      <c r="L2995">
        <f t="shared" si="85"/>
        <v>553.96024464831805</v>
      </c>
      <c r="M2995">
        <f t="shared" si="85"/>
        <v>1505.2132440725923</v>
      </c>
      <c r="N2995">
        <f>VLOOKUP(A2995,Tbills!$B$4:$C$10000,2,1)</f>
        <v>4.4505494505510244E-2</v>
      </c>
    </row>
    <row r="2996" spans="1:14">
      <c r="A2996" s="1">
        <v>44515</v>
      </c>
      <c r="B2996">
        <f>IFERROR(VLOOKUP($A2996,'BTC-Web'!$A$2:$H$10000,2,0),"")</f>
        <v>65521.289062999997</v>
      </c>
      <c r="C2996">
        <f>VLOOKUP(A2996,H_SPBTFDUE!$B$2:$C$5828,2,0)</f>
        <v>360.35</v>
      </c>
      <c r="D2996" s="2">
        <f>D2995*(1-D$1+IF(AND(WEEKDAY($A2996)&lt;&gt;1,WEEKDAY($A2996)&lt;&gt;7),-VLOOKUP($A2996,ETF_OP_Fee!$G$5:$H$14,2,1),0))^($A2996-$A2995)*(1+2*(C2996/C2995-1))+IFERROR(VLOOKUP(A2996,BITXeom!$C$9:$D$100,2,0),0)</f>
        <v>152.24699252419393</v>
      </c>
      <c r="F2996" s="2">
        <f>F2995*(1-F$1+IF(AND(WEEKDAY($A2996)&lt;&gt;1,WEEKDAY($A2996)&lt;&gt;7),-VLOOKUP($A2996,ETF_OP_Fee!$I$5:$J$14,2,1),0))^($A2996-$A2995)*(1+1*(B2996/B2995-1))</f>
        <v>42.569426000115691</v>
      </c>
      <c r="G2996" s="9">
        <f>IFERROR(VLOOKUP(A2996,'BITO-IV'!$A$1:$J$10000,4,0),"")</f>
        <v>40.913800000000002</v>
      </c>
      <c r="J2996">
        <f t="shared" si="87"/>
        <v>606.94527153944921</v>
      </c>
      <c r="K2996">
        <f t="shared" si="86"/>
        <v>600.50276922100409</v>
      </c>
      <c r="L2996">
        <f t="shared" si="85"/>
        <v>550.9938837920489</v>
      </c>
      <c r="M2996">
        <f t="shared" si="85"/>
        <v>1488.5605950358354</v>
      </c>
      <c r="N2996">
        <f>VLOOKUP(A2996,Tbills!$B$4:$C$10000,2,1)</f>
        <v>4.5000000000004051E-2</v>
      </c>
    </row>
    <row r="2997" spans="1:14">
      <c r="A2997" s="1">
        <v>44516</v>
      </c>
      <c r="B2997">
        <f>IFERROR(VLOOKUP($A2997,'BTC-Web'!$A$2:$H$10000,2,0),"")</f>
        <v>63721.195312999997</v>
      </c>
      <c r="C2997">
        <f>VLOOKUP(A2997,H_SPBTFDUE!$B$2:$C$5828,2,0)</f>
        <v>336.69</v>
      </c>
      <c r="D2997" s="2">
        <f>D2996*(1-D$1+IF(AND(WEEKDAY($A2997)&lt;&gt;1,WEEKDAY($A2997)&lt;&gt;7),-VLOOKUP($A2997,ETF_OP_Fee!$G$5:$H$14,2,1),0))^($A2997-$A2996)*(1+2*(C2997/C2996-1))+IFERROR(VLOOKUP(A2997,BITXeom!$C$9:$D$100,2,0),0)</f>
        <v>132.23864658131561</v>
      </c>
      <c r="F2997" s="2">
        <f>F2996*(1-F$1+IF(AND(WEEKDAY($A2997)&lt;&gt;1,WEEKDAY($A2997)&lt;&gt;7),-VLOOKUP($A2997,ETF_OP_Fee!$I$5:$J$14,2,1),0))^($A2997-$A2996)*(1+1*(B2997/B2996-1))</f>
        <v>41.398820842001591</v>
      </c>
      <c r="G2997" s="9">
        <f>IFERROR(VLOOKUP(A2997,'BITO-IV'!$A$1:$J$10000,4,0),"")</f>
        <v>38.236600000000003</v>
      </c>
      <c r="J2997">
        <f t="shared" si="87"/>
        <v>590.27041050550804</v>
      </c>
      <c r="K2997">
        <f t="shared" si="86"/>
        <v>583.98970561732756</v>
      </c>
      <c r="L2997">
        <f t="shared" si="85"/>
        <v>514.81651376146783</v>
      </c>
      <c r="M2997">
        <f t="shared" si="85"/>
        <v>1292.9335100694063</v>
      </c>
      <c r="N2997">
        <f>VLOOKUP(A2997,Tbills!$B$4:$C$10000,2,1)</f>
        <v>4.5000000000004051E-2</v>
      </c>
    </row>
    <row r="2998" spans="1:14">
      <c r="A2998" s="1">
        <v>44517</v>
      </c>
      <c r="B2998">
        <f>IFERROR(VLOOKUP($A2998,'BTC-Web'!$A$2:$H$10000,2,0),"")</f>
        <v>60139.621094000002</v>
      </c>
      <c r="C2998">
        <f>VLOOKUP(A2998,H_SPBTFDUE!$B$2:$C$5828,2,0)</f>
        <v>341.27</v>
      </c>
      <c r="D2998" s="2">
        <f>D2997*(1-D$1+IF(AND(WEEKDAY($A2998)&lt;&gt;1,WEEKDAY($A2998)&lt;&gt;7),-VLOOKUP($A2998,ETF_OP_Fee!$G$5:$H$14,2,1),0))^($A2998-$A2997)*(1+2*(C2998/C2997-1))+IFERROR(VLOOKUP(A2998,BITXeom!$C$9:$D$100,2,0),0)</f>
        <v>135.82014714435087</v>
      </c>
      <c r="F2998" s="2">
        <f>F2997*(1-F$1+IF(AND(WEEKDAY($A2998)&lt;&gt;1,WEEKDAY($A2998)&lt;&gt;7),-VLOOKUP($A2998,ETF_OP_Fee!$I$5:$J$14,2,1),0))^($A2998-$A2997)*(1+1*(B2998/B2997-1))</f>
        <v>39.070902331501763</v>
      </c>
      <c r="G2998" s="9">
        <f>IFERROR(VLOOKUP(A2998,'BITO-IV'!$A$1:$J$10000,4,0),"")</f>
        <v>38.725900000000003</v>
      </c>
      <c r="J2998">
        <f t="shared" si="87"/>
        <v>557.09310938740157</v>
      </c>
      <c r="K2998">
        <f t="shared" si="86"/>
        <v>551.15107838114682</v>
      </c>
      <c r="L2998">
        <f t="shared" si="85"/>
        <v>521.81957186544332</v>
      </c>
      <c r="M2998">
        <f t="shared" si="85"/>
        <v>1327.9508231922632</v>
      </c>
      <c r="N2998">
        <f>VLOOKUP(A2998,Tbills!$B$4:$C$10000,2,1)</f>
        <v>4.5000000000004051E-2</v>
      </c>
    </row>
    <row r="2999" spans="1:14">
      <c r="A2999" s="1">
        <v>44518</v>
      </c>
      <c r="B2999">
        <f>IFERROR(VLOOKUP($A2999,'BTC-Web'!$A$2:$H$10000,2,0),"")</f>
        <v>60360.136719000002</v>
      </c>
      <c r="C2999">
        <f>VLOOKUP(A2999,H_SPBTFDUE!$B$2:$C$5828,2,0)</f>
        <v>327.37</v>
      </c>
      <c r="D2999" s="2">
        <f>D2998*(1-D$1+IF(AND(WEEKDAY($A2999)&lt;&gt;1,WEEKDAY($A2999)&lt;&gt;7),-VLOOKUP($A2999,ETF_OP_Fee!$G$5:$H$14,2,1),0))^($A2999-$A2998)*(1+2*(C2999/C2998-1))+IFERROR(VLOOKUP(A2999,BITXeom!$C$9:$D$100,2,0),0)</f>
        <v>124.74131172957603</v>
      </c>
      <c r="F2999" s="2">
        <f>F2998*(1-F$1+IF(AND(WEEKDAY($A2999)&lt;&gt;1,WEEKDAY($A2999)&lt;&gt;7),-VLOOKUP($A2999,ETF_OP_Fee!$I$5:$J$14,2,1),0))^($A2999-$A2998)*(1+1*(B2999/B2998-1))</f>
        <v>39.213144055502021</v>
      </c>
      <c r="G2999" s="9">
        <f>IFERROR(VLOOKUP(A2999,'BITO-IV'!$A$1:$J$10000,4,0),"")</f>
        <v>37.1462</v>
      </c>
      <c r="J2999">
        <f t="shared" si="87"/>
        <v>559.13581822003198</v>
      </c>
      <c r="K2999">
        <f t="shared" si="86"/>
        <v>553.15760177567631</v>
      </c>
      <c r="L2999">
        <f t="shared" si="85"/>
        <v>500.56574923547396</v>
      </c>
      <c r="M2999">
        <f t="shared" si="85"/>
        <v>1219.6300113069274</v>
      </c>
      <c r="N2999">
        <f>VLOOKUP(A2999,Tbills!$B$4:$C$10000,2,1)</f>
        <v>4.5000000000004051E-2</v>
      </c>
    </row>
    <row r="3000" spans="1:14">
      <c r="A3000" s="1">
        <v>44519</v>
      </c>
      <c r="B3000">
        <f>IFERROR(VLOOKUP($A3000,'BTC-Web'!$A$2:$H$10000,2,0),"")</f>
        <v>56896.128905999998</v>
      </c>
      <c r="C3000">
        <f>VLOOKUP(A3000,H_SPBTFDUE!$B$2:$C$5828,2,0)</f>
        <v>326.95999999999998</v>
      </c>
      <c r="D3000" s="2">
        <f>D2999*(1-D$1+IF(AND(WEEKDAY($A3000)&lt;&gt;1,WEEKDAY($A3000)&lt;&gt;7),-VLOOKUP($A3000,ETF_OP_Fee!$G$5:$H$14,2,1),0))^($A3000-$A2999)*(1+2*(C3000/C2999-1))+IFERROR(VLOOKUP(A3000,BITXeom!$C$9:$D$100,2,0),0)</f>
        <v>124.41402911836124</v>
      </c>
      <c r="F3000" s="2">
        <f>F2999*(1-F$1+IF(AND(WEEKDAY($A3000)&lt;&gt;1,WEEKDAY($A3000)&lt;&gt;7),-VLOOKUP($A3000,ETF_OP_Fee!$I$5:$J$14,2,1),0))^($A3000-$A2999)*(1+1*(B3000/B2999-1))</f>
        <v>36.961778934890489</v>
      </c>
      <c r="G3000" s="9">
        <f>IFERROR(VLOOKUP(A3000,'BITO-IV'!$A$1:$J$10000,4,0),"")</f>
        <v>37.077599999999997</v>
      </c>
      <c r="J3000">
        <f t="shared" si="87"/>
        <v>527.04757342596963</v>
      </c>
      <c r="K3000">
        <f t="shared" si="86"/>
        <v>521.39886982915846</v>
      </c>
      <c r="L3000">
        <f t="shared" si="85"/>
        <v>499.93883792048922</v>
      </c>
      <c r="M3000">
        <f t="shared" si="85"/>
        <v>1216.4300794697363</v>
      </c>
      <c r="N3000">
        <f>VLOOKUP(A3000,Tbills!$B$4:$C$10000,2,1)</f>
        <v>4.5000000000004051E-2</v>
      </c>
    </row>
    <row r="3001" spans="1:14">
      <c r="A3001" s="1">
        <v>44522</v>
      </c>
      <c r="B3001">
        <f>IFERROR(VLOOKUP($A3001,'BTC-Web'!$A$2:$H$10000,2,0),"")</f>
        <v>58706.847655999998</v>
      </c>
      <c r="C3001">
        <f>VLOOKUP(A3001,H_SPBTFDUE!$B$2:$C$5828,2,0)</f>
        <v>314.82</v>
      </c>
      <c r="D3001" s="2">
        <f>D3000*(1-D$1+IF(AND(WEEKDAY($A3001)&lt;&gt;1,WEEKDAY($A3001)&lt;&gt;7),-VLOOKUP($A3001,ETF_OP_Fee!$G$5:$H$14,2,1),0))^($A3001-$A3000)*(1+2*(C3001/C3000-1))+IFERROR(VLOOKUP(A3001,BITXeom!$C$9:$D$100,2,0),0)</f>
        <v>115.13388806806239</v>
      </c>
      <c r="F3001" s="2">
        <f>F3000*(1-F$1+IF(AND(WEEKDAY($A3001)&lt;&gt;1,WEEKDAY($A3001)&lt;&gt;7),-VLOOKUP($A3001,ETF_OP_Fee!$I$5:$J$14,2,1),0))^($A3001-$A3000)*(1+1*(B3001/B3000-1))</f>
        <v>38.13510936268095</v>
      </c>
      <c r="G3001" s="9">
        <f>IFERROR(VLOOKUP(A3001,'BITO-IV'!$A$1:$J$10000,4,0),"")</f>
        <v>35.718699999999998</v>
      </c>
      <c r="J3001">
        <f t="shared" si="87"/>
        <v>543.82085733287818</v>
      </c>
      <c r="K3001">
        <f t="shared" si="86"/>
        <v>537.95037726779572</v>
      </c>
      <c r="L3001">
        <f t="shared" si="85"/>
        <v>481.37614678899075</v>
      </c>
      <c r="M3001">
        <f t="shared" si="85"/>
        <v>1125.6955956233371</v>
      </c>
      <c r="N3001">
        <f>VLOOKUP(A3001,Tbills!$B$4:$C$10000,2,1)</f>
        <v>4.9450549450560682E-2</v>
      </c>
    </row>
    <row r="3002" spans="1:14">
      <c r="A3002" s="1">
        <v>44523</v>
      </c>
      <c r="B3002">
        <f>IFERROR(VLOOKUP($A3002,'BTC-Web'!$A$2:$H$10000,2,0),"")</f>
        <v>56304.554687999997</v>
      </c>
      <c r="C3002">
        <f>VLOOKUP(A3002,H_SPBTFDUE!$B$2:$C$5828,2,0)</f>
        <v>326.18</v>
      </c>
      <c r="D3002" s="2">
        <f>D3001*(1-D$1+IF(AND(WEEKDAY($A3002)&lt;&gt;1,WEEKDAY($A3002)&lt;&gt;7),-VLOOKUP($A3002,ETF_OP_Fee!$G$5:$H$14,2,1),0))^($A3002-$A3001)*(1+2*(C3002/C3001-1))+IFERROR(VLOOKUP(A3002,BITXeom!$C$9:$D$100,2,0),0)</f>
        <v>123.42818450223844</v>
      </c>
      <c r="F3002" s="2">
        <f>F3001*(1-F$1+IF(AND(WEEKDAY($A3002)&lt;&gt;1,WEEKDAY($A3002)&lt;&gt;7),-VLOOKUP($A3002,ETF_OP_Fee!$I$5:$J$14,2,1),0))^($A3002-$A3001)*(1+1*(B3002/B3001-1))</f>
        <v>36.573663053913137</v>
      </c>
      <c r="G3002" s="9">
        <f>IFERROR(VLOOKUP(A3002,'BITO-IV'!$A$1:$J$10000,4,0),"")</f>
        <v>37.010300000000001</v>
      </c>
      <c r="J3002">
        <f t="shared" si="87"/>
        <v>521.56762668629983</v>
      </c>
      <c r="K3002">
        <f t="shared" si="86"/>
        <v>515.92393903481513</v>
      </c>
      <c r="L3002">
        <f t="shared" si="85"/>
        <v>498.74617737003052</v>
      </c>
      <c r="M3002">
        <f t="shared" si="85"/>
        <v>1206.7912063198746</v>
      </c>
      <c r="N3002">
        <f>VLOOKUP(A3002,Tbills!$B$4:$C$10000,2,1)</f>
        <v>4.9450549450560682E-2</v>
      </c>
    </row>
    <row r="3003" spans="1:14">
      <c r="A3003" s="1">
        <v>44524</v>
      </c>
      <c r="B3003">
        <f>IFERROR(VLOOKUP($A3003,'BTC-Web'!$A$2:$H$10000,2,0),"")</f>
        <v>57565.851562999997</v>
      </c>
      <c r="C3003">
        <f>VLOOKUP(A3003,H_SPBTFDUE!$B$2:$C$5828,2,0)</f>
        <v>323.13</v>
      </c>
      <c r="D3003" s="2">
        <f>D3002*(1-D$1+IF(AND(WEEKDAY($A3003)&lt;&gt;1,WEEKDAY($A3003)&lt;&gt;7),-VLOOKUP($A3003,ETF_OP_Fee!$G$5:$H$14,2,1),0))^($A3003-$A3002)*(1+2*(C3003/C3002-1))+IFERROR(VLOOKUP(A3003,BITXeom!$C$9:$D$100,2,0),0)</f>
        <v>121.10547838524793</v>
      </c>
      <c r="F3003" s="2">
        <f>F3002*(1-F$1+IF(AND(WEEKDAY($A3003)&lt;&gt;1,WEEKDAY($A3003)&lt;&gt;7),-VLOOKUP($A3003,ETF_OP_Fee!$I$5:$J$14,2,1),0))^($A3003-$A3002)*(1+1*(B3003/B3002-1))</f>
        <v>37.391988485043385</v>
      </c>
      <c r="G3003" s="9">
        <f>IFERROR(VLOOKUP(A3003,'BITO-IV'!$A$1:$J$10000,4,0),"")</f>
        <v>36.6721</v>
      </c>
      <c r="J3003">
        <f t="shared" si="87"/>
        <v>533.25143488416143</v>
      </c>
      <c r="K3003">
        <f t="shared" si="86"/>
        <v>527.46759216080159</v>
      </c>
      <c r="L3003">
        <f t="shared" si="85"/>
        <v>494.08256880733938</v>
      </c>
      <c r="M3003">
        <f t="shared" si="85"/>
        <v>1184.0814716822508</v>
      </c>
      <c r="N3003">
        <f>VLOOKUP(A3003,Tbills!$B$4:$C$10000,2,1)</f>
        <v>4.9450549450560682E-2</v>
      </c>
    </row>
    <row r="3004" spans="1:14">
      <c r="A3004" s="1">
        <v>44526</v>
      </c>
      <c r="B3004">
        <f>IFERROR(VLOOKUP($A3004,'BTC-Web'!$A$2:$H$10000,2,0),"")</f>
        <v>58960.285155999998</v>
      </c>
      <c r="C3004">
        <f>VLOOKUP(A3004,H_SPBTFDUE!$B$2:$C$5828,2,0)</f>
        <v>304.20999999999998</v>
      </c>
      <c r="D3004" s="2">
        <f>D3003*(1-D$1+IF(AND(WEEKDAY($A3004)&lt;&gt;1,WEEKDAY($A3004)&lt;&gt;7),-VLOOKUP($A3004,ETF_OP_Fee!$G$5:$H$14,2,1),0))^($A3004-$A3003)*(1+2*(C3004/C3003-1))+IFERROR(VLOOKUP(A3004,BITXeom!$C$9:$D$100,2,0),0)</f>
        <v>106.89798895309852</v>
      </c>
      <c r="F3004" s="2">
        <f>F3003*(1-F$1+IF(AND(WEEKDAY($A3004)&lt;&gt;1,WEEKDAY($A3004)&lt;&gt;7),-VLOOKUP($A3004,ETF_OP_Fee!$I$5:$J$14,2,1),0))^($A3004-$A3003)*(1+1*(B3004/B3003-1))</f>
        <v>38.295751440535334</v>
      </c>
      <c r="G3004" s="9">
        <f>IFERROR(VLOOKUP(A3004,'BITO-IV'!$A$1:$J$10000,4,0),"")</f>
        <v>34.527500000000003</v>
      </c>
      <c r="J3004">
        <f t="shared" si="87"/>
        <v>546.16853233218842</v>
      </c>
      <c r="K3004">
        <f t="shared" si="86"/>
        <v>540.21646402698093</v>
      </c>
      <c r="L3004">
        <f t="shared" si="85"/>
        <v>465.15290519877664</v>
      </c>
      <c r="M3004">
        <f t="shared" si="85"/>
        <v>1045.1709515304331</v>
      </c>
      <c r="N3004">
        <f>VLOOKUP(A3004,Tbills!$B$4:$C$10000,2,1)</f>
        <v>4.9450549450560682E-2</v>
      </c>
    </row>
    <row r="3005" spans="1:14">
      <c r="A3005" s="1">
        <v>44529</v>
      </c>
      <c r="B3005">
        <f>IFERROR(VLOOKUP($A3005,'BTC-Web'!$A$2:$H$10000,2,0),"")</f>
        <v>57291.90625</v>
      </c>
      <c r="C3005">
        <f>VLOOKUP(A3005,H_SPBTFDUE!$B$2:$C$5828,2,0)</f>
        <v>326.79000000000002</v>
      </c>
      <c r="D3005" s="2">
        <f>D3004*(1-D$1+IF(AND(WEEKDAY($A3005)&lt;&gt;1,WEEKDAY($A3005)&lt;&gt;7),-VLOOKUP($A3005,ETF_OP_Fee!$G$5:$H$14,2,1),0))^($A3005-$A3004)*(1+2*(C3005/C3004-1))+IFERROR(VLOOKUP(A3005,BITXeom!$C$9:$D$100,2,0),0)</f>
        <v>122.72311619627958</v>
      </c>
      <c r="F3005" s="2">
        <f>F3004*(1-F$1+IF(AND(WEEKDAY($A3005)&lt;&gt;1,WEEKDAY($A3005)&lt;&gt;7),-VLOOKUP($A3005,ETF_OP_Fee!$I$5:$J$14,2,1),0))^($A3005-$A3004)*(1+1*(B3005/B3004-1))</f>
        <v>37.209204208765094</v>
      </c>
      <c r="G3005" s="9">
        <f>IFERROR(VLOOKUP(A3005,'BITO-IV'!$A$1:$J$10000,4,0),"")</f>
        <v>37.081400000000002</v>
      </c>
      <c r="J3005">
        <f t="shared" si="87"/>
        <v>530.71378926144064</v>
      </c>
      <c r="K3005">
        <f t="shared" si="86"/>
        <v>524.88915795605396</v>
      </c>
      <c r="L3005">
        <f t="shared" si="85"/>
        <v>499.67889908256876</v>
      </c>
      <c r="M3005">
        <f t="shared" si="85"/>
        <v>1199.8975601488855</v>
      </c>
      <c r="N3005">
        <f>VLOOKUP(A3005,Tbills!$B$4:$C$10000,2,1)</f>
        <v>5.0000439560411711E-2</v>
      </c>
    </row>
    <row r="3006" spans="1:14">
      <c r="A3006" s="1">
        <v>44530</v>
      </c>
      <c r="B3006">
        <f>IFERROR(VLOOKUP($A3006,'BTC-Web'!$A$2:$H$10000,2,0),"")</f>
        <v>57830.113280999998</v>
      </c>
      <c r="C3006">
        <f>VLOOKUP(A3006,H_SPBTFDUE!$B$2:$C$5828,2,0)</f>
        <v>322.89999999999998</v>
      </c>
      <c r="D3006" s="2">
        <f>D3005*(1-D$1+IF(AND(WEEKDAY($A3006)&lt;&gt;1,WEEKDAY($A3006)&lt;&gt;7),-VLOOKUP($A3006,ETF_OP_Fee!$G$5:$H$14,2,1),0))^($A3006-$A3005)*(1+2*(C3006/C3005-1))+IFERROR(VLOOKUP(A3006,BITXeom!$C$9:$D$100,2,0),0)</f>
        <v>119.78712778120651</v>
      </c>
      <c r="F3006" s="2">
        <f>F3005*(1-F$1+IF(AND(WEEKDAY($A3006)&lt;&gt;1,WEEKDAY($A3006)&lt;&gt;7),-VLOOKUP($A3006,ETF_OP_Fee!$I$5:$J$14,2,1),0))^($A3006-$A3005)*(1+1*(B3006/B3005-1))</f>
        <v>37.557774374283859</v>
      </c>
      <c r="G3006" s="9">
        <f>IFERROR(VLOOKUP(A3006,'BITO-IV'!$A$1:$J$10000,4,0),"")</f>
        <v>36.637300000000003</v>
      </c>
      <c r="J3006">
        <f t="shared" si="87"/>
        <v>535.69937817835955</v>
      </c>
      <c r="K3006">
        <f t="shared" si="86"/>
        <v>529.80623975230083</v>
      </c>
      <c r="L3006">
        <f t="shared" si="85"/>
        <v>493.73088685015279</v>
      </c>
      <c r="M3006">
        <f t="shared" si="85"/>
        <v>1171.1915963088118</v>
      </c>
      <c r="N3006">
        <f>VLOOKUP(A3006,Tbills!$B$4:$C$10000,2,1)</f>
        <v>5.0000439560411711E-2</v>
      </c>
    </row>
    <row r="3007" spans="1:14">
      <c r="A3007" s="1">
        <v>44531</v>
      </c>
      <c r="B3007">
        <f>IFERROR(VLOOKUP($A3007,'BTC-Web'!$A$2:$H$10000,2,0),"")</f>
        <v>56907.964844000002</v>
      </c>
      <c r="C3007">
        <f>VLOOKUP(A3007,H_SPBTFDUE!$B$2:$C$5828,2,0)</f>
        <v>318.5</v>
      </c>
      <c r="D3007" s="2">
        <f>D3006*(1-D$1+IF(AND(WEEKDAY($A3007)&lt;&gt;1,WEEKDAY($A3007)&lt;&gt;7),-VLOOKUP($A3007,ETF_OP_Fee!$G$5:$H$14,2,1),0))^($A3007-$A3006)*(1+2*(C3007/C3006-1))+IFERROR(VLOOKUP(A3007,BITXeom!$C$9:$D$100,2,0),0)</f>
        <v>116.50867991460713</v>
      </c>
      <c r="F3007" s="2">
        <f>F3006*(1-F$1+IF(AND(WEEKDAY($A3007)&lt;&gt;1,WEEKDAY($A3007)&lt;&gt;7),-VLOOKUP($A3007,ETF_OP_Fee!$I$5:$J$14,2,1),0))^($A3007-$A3006)*(1+1*(B3007/B3006-1))</f>
        <v>36.957923011825912</v>
      </c>
      <c r="G3007" s="9">
        <f>IFERROR(VLOOKUP(A3007,'BITO-IV'!$A$1:$J$10000,4,0),"")</f>
        <v>36.137900000000002</v>
      </c>
      <c r="J3007">
        <f t="shared" si="87"/>
        <v>527.15721361629664</v>
      </c>
      <c r="K3007">
        <f t="shared" si="86"/>
        <v>521.34447650757181</v>
      </c>
      <c r="L3007">
        <f t="shared" si="85"/>
        <v>487.00305810397549</v>
      </c>
      <c r="M3007">
        <f t="shared" si="85"/>
        <v>1139.1373125020323</v>
      </c>
      <c r="N3007">
        <f>VLOOKUP(A3007,Tbills!$B$4:$C$10000,2,1)</f>
        <v>5.0000439560411711E-2</v>
      </c>
    </row>
    <row r="3008" spans="1:14">
      <c r="A3008" s="1">
        <v>44532</v>
      </c>
      <c r="B3008">
        <f>IFERROR(VLOOKUP($A3008,'BTC-Web'!$A$2:$H$10000,2,0),"")</f>
        <v>57217.371094000002</v>
      </c>
      <c r="C3008">
        <f>VLOOKUP(A3008,H_SPBTFDUE!$B$2:$C$5828,2,0)</f>
        <v>319.51</v>
      </c>
      <c r="D3008" s="2">
        <f>D3007*(1-D$1+IF(AND(WEEKDAY($A3008)&lt;&gt;1,WEEKDAY($A3008)&lt;&gt;7),-VLOOKUP($A3008,ETF_OP_Fee!$G$5:$H$14,2,1),0))^($A3008-$A3007)*(1+2*(C3008/C3007-1))+IFERROR(VLOOKUP(A3008,BITXeom!$C$9:$D$100,2,0),0)</f>
        <v>117.23363132167613</v>
      </c>
      <c r="F3008" s="2">
        <f>F3007*(1-F$1+IF(AND(WEEKDAY($A3008)&lt;&gt;1,WEEKDAY($A3008)&lt;&gt;7),-VLOOKUP($A3008,ETF_OP_Fee!$I$5:$J$14,2,1),0))^($A3008-$A3007)*(1+1*(B3008/B3007-1))</f>
        <v>37.157894561463486</v>
      </c>
      <c r="G3008" s="9">
        <f>IFERROR(VLOOKUP(A3008,'BITO-IV'!$A$1:$J$10000,4,0),"")</f>
        <v>36.245899999999999</v>
      </c>
      <c r="J3008">
        <f t="shared" si="87"/>
        <v>530.02334557291431</v>
      </c>
      <c r="K3008">
        <f t="shared" si="86"/>
        <v>524.16536183786616</v>
      </c>
      <c r="L3008">
        <f t="shared" si="85"/>
        <v>488.54740061162073</v>
      </c>
      <c r="M3008">
        <f t="shared" si="85"/>
        <v>1146.2253612049137</v>
      </c>
      <c r="N3008">
        <f>VLOOKUP(A3008,Tbills!$B$4:$C$10000,2,1)</f>
        <v>5.0000439560411711E-2</v>
      </c>
    </row>
    <row r="3009" spans="1:14">
      <c r="A3009" s="1">
        <v>44533</v>
      </c>
      <c r="B3009">
        <f>IFERROR(VLOOKUP($A3009,'BTC-Web'!$A$2:$H$10000,2,0),"")</f>
        <v>56509.164062999997</v>
      </c>
      <c r="C3009">
        <f>VLOOKUP(A3009,H_SPBTFDUE!$B$2:$C$5828,2,0)</f>
        <v>299.18</v>
      </c>
      <c r="D3009" s="2">
        <f>D3008*(1-D$1+IF(AND(WEEKDAY($A3009)&lt;&gt;1,WEEKDAY($A3009)&lt;&gt;7),-VLOOKUP($A3009,ETF_OP_Fee!$G$5:$H$14,2,1),0))^($A3009-$A3008)*(1+2*(C3009/C3008-1))+IFERROR(VLOOKUP(A3009,BITXeom!$C$9:$D$100,2,0),0)</f>
        <v>102.3025948836119</v>
      </c>
      <c r="F3009" s="2">
        <f>F3008*(1-F$1+IF(AND(WEEKDAY($A3009)&lt;&gt;1,WEEKDAY($A3009)&lt;&gt;7),-VLOOKUP($A3009,ETF_OP_Fee!$I$5:$J$14,2,1),0))^($A3009-$A3008)*(1+1*(B3009/B3008-1))</f>
        <v>36.697018205041282</v>
      </c>
      <c r="G3009" s="9">
        <f>IFERROR(VLOOKUP(A3009,'BITO-IV'!$A$1:$J$10000,4,0),"")</f>
        <v>33.945300000000003</v>
      </c>
      <c r="J3009">
        <f t="shared" si="87"/>
        <v>523.46299068851727</v>
      </c>
      <c r="K3009">
        <f t="shared" si="86"/>
        <v>517.66404024853421</v>
      </c>
      <c r="L3009">
        <f t="shared" si="85"/>
        <v>457.46177370030574</v>
      </c>
      <c r="M3009">
        <f t="shared" si="85"/>
        <v>1000.2405235654137</v>
      </c>
      <c r="N3009">
        <f>VLOOKUP(A3009,Tbills!$B$4:$C$10000,2,1)</f>
        <v>5.0000439560411711E-2</v>
      </c>
    </row>
    <row r="3010" spans="1:14">
      <c r="A3010" s="1">
        <v>44536</v>
      </c>
      <c r="B3010">
        <f>IFERROR(VLOOKUP($A3010,'BTC-Web'!$A$2:$H$10000,2,0),"")</f>
        <v>49413.480469000002</v>
      </c>
      <c r="C3010">
        <f>VLOOKUP(A3010,H_SPBTFDUE!$B$2:$C$5828,2,0)</f>
        <v>273.67</v>
      </c>
      <c r="D3010" s="2">
        <f>D3009*(1-D$1+IF(AND(WEEKDAY($A3010)&lt;&gt;1,WEEKDAY($A3010)&lt;&gt;7),-VLOOKUP($A3010,ETF_OP_Fee!$G$5:$H$14,2,1),0))^($A3010-$A3009)*(1+2*(C3010/C3009-1))+IFERROR(VLOOKUP(A3010,BITXeom!$C$9:$D$100,2,0),0)</f>
        <v>84.826312450148052</v>
      </c>
      <c r="F3010" s="2">
        <f>F3009*(1-F$1+IF(AND(WEEKDAY($A3010)&lt;&gt;1,WEEKDAY($A3010)&lt;&gt;7),-VLOOKUP($A3010,ETF_OP_Fee!$I$5:$J$14,2,1),0))^($A3010-$A3009)*(1+1*(B3010/B3009-1))</f>
        <v>32.086579894047453</v>
      </c>
      <c r="G3010" s="9">
        <f>IFERROR(VLOOKUP(A3010,'BITO-IV'!$A$1:$J$10000,4,0),"")</f>
        <v>31.046299999999999</v>
      </c>
      <c r="J3010">
        <f t="shared" si="87"/>
        <v>457.73333751308337</v>
      </c>
      <c r="K3010">
        <f t="shared" si="86"/>
        <v>452.6271996515556</v>
      </c>
      <c r="L3010">
        <f t="shared" si="85"/>
        <v>418.4556574923547</v>
      </c>
      <c r="M3010">
        <f t="shared" si="85"/>
        <v>829.37011787226186</v>
      </c>
      <c r="N3010">
        <f>VLOOKUP(A3010,Tbills!$B$4:$C$10000,2,1)</f>
        <v>5.5000879120875604E-2</v>
      </c>
    </row>
    <row r="3011" spans="1:14">
      <c r="A3011" s="1">
        <v>44537</v>
      </c>
      <c r="B3011">
        <f>IFERROR(VLOOKUP($A3011,'BTC-Web'!$A$2:$H$10000,2,0),"")</f>
        <v>50581.828125</v>
      </c>
      <c r="C3011">
        <f>VLOOKUP(A3011,H_SPBTFDUE!$B$2:$C$5828,2,0)</f>
        <v>282.76</v>
      </c>
      <c r="D3011" s="2">
        <f>D3010*(1-D$1+IF(AND(WEEKDAY($A3011)&lt;&gt;1,WEEKDAY($A3011)&lt;&gt;7),-VLOOKUP($A3011,ETF_OP_Fee!$G$5:$H$14,2,1),0))^($A3011-$A3010)*(1+2*(C3011/C3010-1))+IFERROR(VLOOKUP(A3011,BITXeom!$C$9:$D$100,2,0),0)</f>
        <v>90.450574960054155</v>
      </c>
      <c r="F3011" s="2">
        <f>F3010*(1-F$1+IF(AND(WEEKDAY($A3011)&lt;&gt;1,WEEKDAY($A3011)&lt;&gt;7),-VLOOKUP($A3011,ETF_OP_Fee!$I$5:$J$14,2,1),0))^($A3011-$A3010)*(1+1*(B3011/B3010-1))</f>
        <v>32.844390063308083</v>
      </c>
      <c r="G3011" s="9">
        <f>IFERROR(VLOOKUP(A3011,'BITO-IV'!$A$1:$J$10000,4,0),"")</f>
        <v>32.0749</v>
      </c>
      <c r="J3011">
        <f t="shared" si="87"/>
        <v>468.55612649456327</v>
      </c>
      <c r="K3011">
        <f t="shared" si="86"/>
        <v>463.31719827130701</v>
      </c>
      <c r="L3011">
        <f t="shared" si="85"/>
        <v>432.35474006116203</v>
      </c>
      <c r="M3011">
        <f t="shared" si="85"/>
        <v>884.36007471527239</v>
      </c>
      <c r="N3011">
        <f>VLOOKUP(A3011,Tbills!$B$4:$C$10000,2,1)</f>
        <v>5.5000879120875604E-2</v>
      </c>
    </row>
    <row r="3012" spans="1:14">
      <c r="A3012" s="1">
        <v>44538</v>
      </c>
      <c r="B3012">
        <f>IFERROR(VLOOKUP($A3012,'BTC-Web'!$A$2:$H$10000,2,0),"")</f>
        <v>50667.648437999997</v>
      </c>
      <c r="C3012">
        <f>VLOOKUP(A3012,H_SPBTFDUE!$B$2:$C$5828,2,0)</f>
        <v>284.5</v>
      </c>
      <c r="D3012" s="2">
        <f>D3011*(1-D$1+IF(AND(WEEKDAY($A3012)&lt;&gt;1,WEEKDAY($A3012)&lt;&gt;7),-VLOOKUP($A3012,ETF_OP_Fee!$G$5:$H$14,2,1),0))^($A3012-$A3011)*(1+2*(C3012/C3011-1))+IFERROR(VLOOKUP(A3012,BITXeom!$C$9:$D$100,2,0),0)</f>
        <v>91.552861040385409</v>
      </c>
      <c r="F3012" s="2">
        <f>F3011*(1-F$1+IF(AND(WEEKDAY($A3012)&lt;&gt;1,WEEKDAY($A3012)&lt;&gt;7),-VLOOKUP($A3012,ETF_OP_Fee!$I$5:$J$14,2,1),0))^($A3012-$A3011)*(1+1*(B3012/B3011-1))</f>
        <v>32.899259618187379</v>
      </c>
      <c r="G3012" s="9">
        <f>IFERROR(VLOOKUP(A3012,'BITO-IV'!$A$1:$J$10000,4,0),"")</f>
        <v>32.275700000000001</v>
      </c>
      <c r="J3012">
        <f t="shared" si="87"/>
        <v>469.35110830768514</v>
      </c>
      <c r="K3012">
        <f t="shared" si="86"/>
        <v>464.09121198835481</v>
      </c>
      <c r="L3012">
        <f t="shared" si="85"/>
        <v>435.01529051987762</v>
      </c>
      <c r="M3012">
        <f t="shared" si="85"/>
        <v>895.13742799124509</v>
      </c>
      <c r="N3012">
        <f>VLOOKUP(A3012,Tbills!$B$4:$C$10000,2,1)</f>
        <v>5.5000879120875604E-2</v>
      </c>
    </row>
    <row r="3013" spans="1:14">
      <c r="A3013" s="1">
        <v>44539</v>
      </c>
      <c r="B3013">
        <f>IFERROR(VLOOKUP($A3013,'BTC-Web'!$A$2:$H$10000,2,0),"")</f>
        <v>50450.082030999998</v>
      </c>
      <c r="C3013">
        <f>VLOOKUP(A3013,H_SPBTFDUE!$B$2:$C$5828,2,0)</f>
        <v>266.32</v>
      </c>
      <c r="D3013" s="2">
        <f>D3012*(1-D$1+IF(AND(WEEKDAY($A3013)&lt;&gt;1,WEEKDAY($A3013)&lt;&gt;7),-VLOOKUP($A3013,ETF_OP_Fee!$G$5:$H$14,2,1),0))^($A3013-$A3012)*(1+2*(C3013/C3012-1))+IFERROR(VLOOKUP(A3013,BITXeom!$C$9:$D$100,2,0),0)</f>
        <v>79.842599154999391</v>
      </c>
      <c r="F3013" s="2">
        <f>F3012*(1-F$1+IF(AND(WEEKDAY($A3013)&lt;&gt;1,WEEKDAY($A3013)&lt;&gt;7),-VLOOKUP($A3013,ETF_OP_Fee!$I$5:$J$14,2,1),0))^($A3013-$A3012)*(1+1*(B3013/B3012-1))</f>
        <v>32.757137900834145</v>
      </c>
      <c r="G3013" s="9">
        <f>IFERROR(VLOOKUP(A3013,'BITO-IV'!$A$1:$J$10000,4,0),"")</f>
        <v>30.215199999999999</v>
      </c>
      <c r="J3013">
        <f t="shared" si="87"/>
        <v>467.33571905233168</v>
      </c>
      <c r="K3013">
        <f t="shared" si="86"/>
        <v>462.08638145958918</v>
      </c>
      <c r="L3013">
        <f t="shared" si="85"/>
        <v>407.21712538226291</v>
      </c>
      <c r="M3013">
        <f t="shared" si="85"/>
        <v>780.64298635315743</v>
      </c>
      <c r="N3013">
        <f>VLOOKUP(A3013,Tbills!$B$4:$C$10000,2,1)</f>
        <v>5.5000879120875604E-2</v>
      </c>
    </row>
    <row r="3014" spans="1:14">
      <c r="A3014" s="1">
        <v>44540</v>
      </c>
      <c r="B3014">
        <f>IFERROR(VLOOKUP($A3014,'BTC-Web'!$A$2:$H$10000,2,0),"")</f>
        <v>47642.144530999998</v>
      </c>
      <c r="C3014">
        <f>VLOOKUP(A3014,H_SPBTFDUE!$B$2:$C$5828,2,0)</f>
        <v>270.7</v>
      </c>
      <c r="D3014" s="2">
        <f>D3013*(1-D$1+IF(AND(WEEKDAY($A3014)&lt;&gt;1,WEEKDAY($A3014)&lt;&gt;7),-VLOOKUP($A3014,ETF_OP_Fee!$G$5:$H$14,2,1),0))^($A3014-$A3013)*(1+2*(C3014/C3013-1))+IFERROR(VLOOKUP(A3014,BITXeom!$C$9:$D$100,2,0),0)</f>
        <v>82.459014175281482</v>
      </c>
      <c r="F3014" s="2">
        <f>F3013*(1-F$1+IF(AND(WEEKDAY($A3014)&lt;&gt;1,WEEKDAY($A3014)&lt;&gt;7),-VLOOKUP($A3014,ETF_OP_Fee!$I$5:$J$14,2,1),0))^($A3014-$A3013)*(1+1*(B3014/B3013-1))</f>
        <v>30.933144537803418</v>
      </c>
      <c r="G3014" s="9">
        <f>IFERROR(VLOOKUP(A3014,'BITO-IV'!$A$1:$J$10000,4,0),"")</f>
        <v>30.719100000000001</v>
      </c>
      <c r="J3014">
        <f t="shared" si="87"/>
        <v>441.32486955935821</v>
      </c>
      <c r="K3014">
        <f t="shared" si="86"/>
        <v>436.35634071302832</v>
      </c>
      <c r="L3014">
        <f t="shared" si="85"/>
        <v>413.91437308868495</v>
      </c>
      <c r="M3014">
        <f t="shared" si="85"/>
        <v>806.2243934790348</v>
      </c>
      <c r="N3014">
        <f>VLOOKUP(A3014,Tbills!$B$4:$C$10000,2,1)</f>
        <v>5.5000879120875604E-2</v>
      </c>
    </row>
    <row r="3015" spans="1:14">
      <c r="A3015" s="1">
        <v>44543</v>
      </c>
      <c r="B3015">
        <f>IFERROR(VLOOKUP($A3015,'BTC-Web'!$A$2:$H$10000,2,0),"")</f>
        <v>50114.742187999997</v>
      </c>
      <c r="C3015">
        <f>VLOOKUP(A3015,H_SPBTFDUE!$B$2:$C$5828,2,0)</f>
        <v>260.14</v>
      </c>
      <c r="D3015" s="2">
        <f>D3014*(1-D$1+IF(AND(WEEKDAY($A3015)&lt;&gt;1,WEEKDAY($A3015)&lt;&gt;7),-VLOOKUP($A3015,ETF_OP_Fee!$G$5:$H$14,2,1),0))^($A3015-$A3014)*(1+2*(C3015/C3014-1))+IFERROR(VLOOKUP(A3015,BITXeom!$C$9:$D$100,2,0),0)</f>
        <v>75.998387649746306</v>
      </c>
      <c r="F3015" s="2">
        <f>F3014*(1-F$1+IF(AND(WEEKDAY($A3015)&lt;&gt;1,WEEKDAY($A3015)&lt;&gt;7),-VLOOKUP($A3015,ETF_OP_Fee!$I$5:$J$14,2,1),0))^($A3015-$A3014)*(1+1*(B3015/B3014-1))</f>
        <v>32.536014876319548</v>
      </c>
      <c r="G3015" s="9">
        <f>IFERROR(VLOOKUP(A3015,'BITO-IV'!$A$1:$J$10000,4,0),"")</f>
        <v>29.517399999999999</v>
      </c>
      <c r="J3015">
        <f t="shared" si="87"/>
        <v>464.22935568588554</v>
      </c>
      <c r="K3015">
        <f t="shared" si="86"/>
        <v>458.96712425938216</v>
      </c>
      <c r="L3015">
        <f t="shared" si="85"/>
        <v>397.76758409785924</v>
      </c>
      <c r="M3015">
        <f t="shared" si="85"/>
        <v>743.05707630771747</v>
      </c>
      <c r="N3015">
        <f>VLOOKUP(A3015,Tbills!$B$4:$C$10000,2,1)</f>
        <v>5.5000879120875604E-2</v>
      </c>
    </row>
    <row r="3016" spans="1:14">
      <c r="A3016" s="1">
        <v>44544</v>
      </c>
      <c r="B3016">
        <f>IFERROR(VLOOKUP($A3016,'BTC-Web'!$A$2:$H$10000,2,0),"")</f>
        <v>46709.824219000002</v>
      </c>
      <c r="C3016">
        <f>VLOOKUP(A3016,H_SPBTFDUE!$B$2:$C$5828,2,0)</f>
        <v>267.18</v>
      </c>
      <c r="D3016" s="2">
        <f>D3015*(1-D$1+IF(AND(WEEKDAY($A3016)&lt;&gt;1,WEEKDAY($A3016)&lt;&gt;7),-VLOOKUP($A3016,ETF_OP_Fee!$G$5:$H$14,2,1),0))^($A3016-$A3015)*(1+2*(C3016/C3015-1))+IFERROR(VLOOKUP(A3016,BITXeom!$C$9:$D$100,2,0),0)</f>
        <v>80.10223017208267</v>
      </c>
      <c r="F3016" s="2">
        <f>F3015*(1-F$1+IF(AND(WEEKDAY($A3016)&lt;&gt;1,WEEKDAY($A3016)&lt;&gt;7),-VLOOKUP($A3016,ETF_OP_Fee!$I$5:$J$14,2,1),0))^($A3016-$A3015)*(1+1*(B3016/B3015-1))</f>
        <v>30.324649277485364</v>
      </c>
      <c r="G3016" s="9">
        <f>IFERROR(VLOOKUP(A3016,'BITO-IV'!$A$1:$J$10000,4,0),"")</f>
        <v>30.320499999999999</v>
      </c>
      <c r="J3016">
        <f t="shared" si="87"/>
        <v>432.68847957038088</v>
      </c>
      <c r="K3016">
        <f t="shared" si="86"/>
        <v>427.77264289953524</v>
      </c>
      <c r="L3016">
        <f t="shared" si="85"/>
        <v>408.53211009174305</v>
      </c>
      <c r="M3016">
        <f t="shared" si="85"/>
        <v>783.18147000312399</v>
      </c>
      <c r="N3016">
        <f>VLOOKUP(A3016,Tbills!$B$4:$C$10000,2,1)</f>
        <v>5.5000879120875604E-2</v>
      </c>
    </row>
    <row r="3017" spans="1:14">
      <c r="A3017" s="1">
        <v>44545</v>
      </c>
      <c r="B3017">
        <f>IFERROR(VLOOKUP($A3017,'BTC-Web'!$A$2:$H$10000,2,0),"")</f>
        <v>48379.753905999998</v>
      </c>
      <c r="C3017">
        <f>VLOOKUP(A3017,H_SPBTFDUE!$B$2:$C$5828,2,0)</f>
        <v>275.42</v>
      </c>
      <c r="D3017" s="2">
        <f>D3016*(1-D$1+IF(AND(WEEKDAY($A3017)&lt;&gt;1,WEEKDAY($A3017)&lt;&gt;7),-VLOOKUP($A3017,ETF_OP_Fee!$G$5:$H$14,2,1),0))^($A3017-$A3016)*(1+2*(C3017/C3016-1))+IFERROR(VLOOKUP(A3017,BITXeom!$C$9:$D$100,2,0),0)</f>
        <v>85.032901677635337</v>
      </c>
      <c r="F3017" s="2">
        <f>F3016*(1-F$1+IF(AND(WEEKDAY($A3017)&lt;&gt;1,WEEKDAY($A3017)&lt;&gt;7),-VLOOKUP($A3017,ETF_OP_Fee!$I$5:$J$14,2,1),0))^($A3017-$A3016)*(1+1*(B3017/B3016-1))</f>
        <v>31.407972714302215</v>
      </c>
      <c r="G3017" s="9">
        <f>IFERROR(VLOOKUP(A3017,'BITO-IV'!$A$1:$J$10000,4,0),"")</f>
        <v>31.2561</v>
      </c>
      <c r="J3017">
        <f t="shared" si="87"/>
        <v>448.15758803608043</v>
      </c>
      <c r="K3017">
        <f t="shared" si="86"/>
        <v>443.0544727219239</v>
      </c>
      <c r="L3017">
        <f t="shared" si="85"/>
        <v>421.13149847094797</v>
      </c>
      <c r="M3017">
        <f t="shared" si="85"/>
        <v>831.38999740024394</v>
      </c>
      <c r="N3017">
        <f>VLOOKUP(A3017,Tbills!$B$4:$C$10000,2,1)</f>
        <v>5.5000879120875604E-2</v>
      </c>
    </row>
    <row r="3018" spans="1:14">
      <c r="A3018" s="1">
        <v>44546</v>
      </c>
      <c r="B3018">
        <f>IFERROR(VLOOKUP($A3018,'BTC-Web'!$A$2:$H$10000,2,0),"")</f>
        <v>48900.464844000002</v>
      </c>
      <c r="C3018">
        <f>VLOOKUP(A3018,H_SPBTFDUE!$B$2:$C$5828,2,0)</f>
        <v>267.93</v>
      </c>
      <c r="D3018" s="2">
        <f>D3017*(1-D$1+IF(AND(WEEKDAY($A3018)&lt;&gt;1,WEEKDAY($A3018)&lt;&gt;7),-VLOOKUP($A3018,ETF_OP_Fee!$G$5:$H$14,2,1),0))^($A3018-$A3017)*(1+2*(C3018/C3017-1))+IFERROR(VLOOKUP(A3018,BITXeom!$C$9:$D$100,2,0),0)</f>
        <v>80.398408244935098</v>
      </c>
      <c r="F3018" s="2">
        <f>F3017*(1-F$1+IF(AND(WEEKDAY($A3018)&lt;&gt;1,WEEKDAY($A3018)&lt;&gt;7),-VLOOKUP($A3018,ETF_OP_Fee!$I$5:$J$14,2,1),0))^($A3018-$A3017)*(1+1*(B3018/B3017-1))</f>
        <v>31.745190229088639</v>
      </c>
      <c r="G3018" s="9">
        <f>IFERROR(VLOOKUP(A3018,'BITO-IV'!$A$1:$J$10000,4,0),"")</f>
        <v>30.4068</v>
      </c>
      <c r="J3018">
        <f t="shared" si="87"/>
        <v>452.98110488346867</v>
      </c>
      <c r="K3018">
        <f t="shared" si="86"/>
        <v>447.81140910764168</v>
      </c>
      <c r="L3018">
        <f t="shared" si="85"/>
        <v>409.67889908256876</v>
      </c>
      <c r="M3018">
        <f t="shared" si="85"/>
        <v>786.07728423926869</v>
      </c>
      <c r="N3018">
        <f>VLOOKUP(A3018,Tbills!$B$4:$C$10000,2,1)</f>
        <v>5.5000879120875604E-2</v>
      </c>
    </row>
    <row r="3019" spans="1:14">
      <c r="A3019" s="1">
        <v>44547</v>
      </c>
      <c r="B3019">
        <f>IFERROR(VLOOKUP($A3019,'BTC-Web'!$A$2:$H$10000,2,0),"")</f>
        <v>47653.730469000002</v>
      </c>
      <c r="C3019">
        <f>VLOOKUP(A3019,H_SPBTFDUE!$B$2:$C$5828,2,0)</f>
        <v>258.17</v>
      </c>
      <c r="D3019" s="2">
        <f>D3018*(1-D$1+IF(AND(WEEKDAY($A3019)&lt;&gt;1,WEEKDAY($A3019)&lt;&gt;7),-VLOOKUP($A3019,ETF_OP_Fee!$G$5:$H$14,2,1),0))^($A3019-$A3018)*(1+2*(C3019/C3018-1))+IFERROR(VLOOKUP(A3019,BITXeom!$C$9:$D$100,2,0),0)</f>
        <v>74.532110607418147</v>
      </c>
      <c r="F3019" s="2">
        <f>F3018*(1-F$1+IF(AND(WEEKDAY($A3019)&lt;&gt;1,WEEKDAY($A3019)&lt;&gt;7),-VLOOKUP($A3019,ETF_OP_Fee!$I$5:$J$14,2,1),0))^($A3019-$A3018)*(1+1*(B3019/B3018-1))</f>
        <v>30.935030373409301</v>
      </c>
      <c r="G3019" s="9">
        <f>IFERROR(VLOOKUP(A3019,'BITO-IV'!$A$1:$J$10000,4,0),"")</f>
        <v>29.2942</v>
      </c>
      <c r="J3019">
        <f t="shared" si="87"/>
        <v>441.43219391738006</v>
      </c>
      <c r="K3019">
        <f t="shared" si="86"/>
        <v>436.38294312724986</v>
      </c>
      <c r="L3019">
        <f t="shared" si="85"/>
        <v>394.75535168195717</v>
      </c>
      <c r="M3019">
        <f t="shared" si="85"/>
        <v>728.72088358280337</v>
      </c>
      <c r="N3019">
        <f>VLOOKUP(A3019,Tbills!$B$4:$C$10000,2,1)</f>
        <v>5.5000879120875604E-2</v>
      </c>
    </row>
    <row r="3020" spans="1:14">
      <c r="A3020" s="1">
        <v>44550</v>
      </c>
      <c r="B3020">
        <f>IFERROR(VLOOKUP($A3020,'BTC-Web'!$A$2:$H$10000,2,0),"")</f>
        <v>46707.0625</v>
      </c>
      <c r="C3020">
        <f>VLOOKUP(A3020,H_SPBTFDUE!$B$2:$C$5828,2,0)</f>
        <v>262.83</v>
      </c>
      <c r="D3020" s="2">
        <f>D3019*(1-D$1+IF(AND(WEEKDAY($A3020)&lt;&gt;1,WEEKDAY($A3020)&lt;&gt;7),-VLOOKUP($A3020,ETF_OP_Fee!$G$5:$H$14,2,1),0))^($A3020-$A3019)*(1+2*(C3020/C3019-1))+IFERROR(VLOOKUP(A3020,BITXeom!$C$9:$D$100,2,0),0)</f>
        <v>77.195131504967279</v>
      </c>
      <c r="F3020" s="2">
        <f>F3019*(1-F$1+IF(AND(WEEKDAY($A3020)&lt;&gt;1,WEEKDAY($A3020)&lt;&gt;7),-VLOOKUP($A3020,ETF_OP_Fee!$I$5:$J$14,2,1),0))^($A3020-$A3019)*(1+1*(B3020/B3019-1))</f>
        <v>30.318121290123806</v>
      </c>
      <c r="G3020" s="9">
        <f>IFERROR(VLOOKUP(A3020,'BITO-IV'!$A$1:$J$10000,4,0),"")</f>
        <v>29.809899999999999</v>
      </c>
      <c r="J3020">
        <f t="shared" si="87"/>
        <v>432.66289685806947</v>
      </c>
      <c r="K3020">
        <f t="shared" si="86"/>
        <v>427.6805562811241</v>
      </c>
      <c r="L3020">
        <f t="shared" si="85"/>
        <v>401.88073394495405</v>
      </c>
      <c r="M3020">
        <f t="shared" si="85"/>
        <v>754.75796915097089</v>
      </c>
      <c r="N3020">
        <f>VLOOKUP(A3020,Tbills!$B$4:$C$10000,2,1)</f>
        <v>7.4998681318672655E-2</v>
      </c>
    </row>
    <row r="3021" spans="1:14">
      <c r="A3021" s="1">
        <v>44551</v>
      </c>
      <c r="B3021">
        <f>IFERROR(VLOOKUP($A3021,'BTC-Web'!$A$2:$H$10000,2,0),"")</f>
        <v>46886.078125</v>
      </c>
      <c r="C3021">
        <f>VLOOKUP(A3021,H_SPBTFDUE!$B$2:$C$5828,2,0)</f>
        <v>271.79000000000002</v>
      </c>
      <c r="D3021" s="2">
        <f>D3020*(1-D$1+IF(AND(WEEKDAY($A3021)&lt;&gt;1,WEEKDAY($A3021)&lt;&gt;7),-VLOOKUP($A3021,ETF_OP_Fee!$G$5:$H$14,2,1),0))^($A3021-$A3020)*(1+2*(C3021/C3020-1))+IFERROR(VLOOKUP(A3021,BITXeom!$C$9:$D$100,2,0),0)</f>
        <v>82.448541943766415</v>
      </c>
      <c r="F3021" s="2">
        <f>F3020*(1-F$1+IF(AND(WEEKDAY($A3021)&lt;&gt;1,WEEKDAY($A3021)&lt;&gt;7),-VLOOKUP($A3021,ETF_OP_Fee!$I$5:$J$14,2,1),0))^($A3021-$A3020)*(1+1*(B3021/B3020-1))</f>
        <v>30.43353037934973</v>
      </c>
      <c r="G3021" s="9">
        <f>IFERROR(VLOOKUP(A3021,'BITO-IV'!$A$1:$J$10000,4,0),"")</f>
        <v>30.8338</v>
      </c>
      <c r="J3021">
        <f t="shared" si="87"/>
        <v>434.32117752805078</v>
      </c>
      <c r="K3021">
        <f t="shared" si="86"/>
        <v>429.30856690248532</v>
      </c>
      <c r="L3021">
        <f t="shared" si="85"/>
        <v>415.58103975535164</v>
      </c>
      <c r="M3021">
        <f t="shared" si="85"/>
        <v>806.12200359981966</v>
      </c>
      <c r="N3021">
        <f>VLOOKUP(A3021,Tbills!$B$4:$C$10000,2,1)</f>
        <v>7.4998681318672655E-2</v>
      </c>
    </row>
    <row r="3022" spans="1:14">
      <c r="A3022" s="1">
        <v>44552</v>
      </c>
      <c r="B3022">
        <f>IFERROR(VLOOKUP($A3022,'BTC-Web'!$A$2:$H$10000,2,0),"")</f>
        <v>48937.097655999998</v>
      </c>
      <c r="C3022">
        <f>VLOOKUP(A3022,H_SPBTFDUE!$B$2:$C$5828,2,0)</f>
        <v>273.73</v>
      </c>
      <c r="D3022" s="2">
        <f>D3021*(1-D$1+IF(AND(WEEKDAY($A3022)&lt;&gt;1,WEEKDAY($A3022)&lt;&gt;7),-VLOOKUP($A3022,ETF_OP_Fee!$G$5:$H$14,2,1),0))^($A3022-$A3021)*(1+2*(C3022/C3021-1))+IFERROR(VLOOKUP(A3022,BITXeom!$C$9:$D$100,2,0),0)</f>
        <v>83.61558853498542</v>
      </c>
      <c r="F3022" s="2">
        <f>F3021*(1-F$1+IF(AND(WEEKDAY($A3022)&lt;&gt;1,WEEKDAY($A3022)&lt;&gt;7),-VLOOKUP($A3022,ETF_OP_Fee!$I$5:$J$14,2,1),0))^($A3022-$A3021)*(1+1*(B3022/B3021-1))</f>
        <v>31.764010648794329</v>
      </c>
      <c r="G3022" s="9">
        <f>IFERROR(VLOOKUP(A3022,'BITO-IV'!$A$1:$J$10000,4,0),"")</f>
        <v>31.0578</v>
      </c>
      <c r="J3022">
        <f t="shared" si="87"/>
        <v>453.32044668129583</v>
      </c>
      <c r="K3022">
        <f t="shared" si="86"/>
        <v>448.07689810322125</v>
      </c>
      <c r="L3022">
        <f t="shared" si="85"/>
        <v>418.54740061162079</v>
      </c>
      <c r="M3022">
        <f t="shared" si="85"/>
        <v>817.53253814935067</v>
      </c>
      <c r="N3022">
        <f>VLOOKUP(A3022,Tbills!$B$4:$C$10000,2,1)</f>
        <v>7.4998681318672655E-2</v>
      </c>
    </row>
    <row r="3023" spans="1:14">
      <c r="A3023" s="1">
        <v>44553</v>
      </c>
      <c r="B3023">
        <f>IFERROR(VLOOKUP($A3023,'BTC-Web'!$A$2:$H$10000,2,0),"")</f>
        <v>48626.34375</v>
      </c>
      <c r="C3023">
        <f>VLOOKUP(A3023,H_SPBTFDUE!$B$2:$C$5828,2,0)</f>
        <v>284.92</v>
      </c>
      <c r="D3023" s="2">
        <f>D3022*(1-D$1+IF(AND(WEEKDAY($A3023)&lt;&gt;1,WEEKDAY($A3023)&lt;&gt;7),-VLOOKUP($A3023,ETF_OP_Fee!$G$5:$H$14,2,1),0))^($A3023-$A3022)*(1+2*(C3023/C3022-1))+IFERROR(VLOOKUP(A3023,BITXeom!$C$9:$D$100,2,0),0)</f>
        <v>90.44116882280197</v>
      </c>
      <c r="F3023" s="2">
        <f>F3022*(1-F$1+IF(AND(WEEKDAY($A3023)&lt;&gt;1,WEEKDAY($A3023)&lt;&gt;7),-VLOOKUP($A3023,ETF_OP_Fee!$I$5:$J$14,2,1),0))^($A3023-$A3022)*(1+1*(B3023/B3022-1))</f>
        <v>31.561485531220985</v>
      </c>
      <c r="G3023" s="9">
        <f>IFERROR(VLOOKUP(A3023,'BITO-IV'!$A$1:$J$10000,4,0),"")</f>
        <v>32.331000000000003</v>
      </c>
      <c r="J3023">
        <f t="shared" si="87"/>
        <v>450.44183094347414</v>
      </c>
      <c r="K3023">
        <f t="shared" si="86"/>
        <v>445.21999103712005</v>
      </c>
      <c r="L3023">
        <f t="shared" si="85"/>
        <v>435.65749235474004</v>
      </c>
      <c r="M3023">
        <f t="shared" si="85"/>
        <v>884.26810833200943</v>
      </c>
      <c r="N3023">
        <f>VLOOKUP(A3023,Tbills!$B$4:$C$10000,2,1)</f>
        <v>7.4998681318672655E-2</v>
      </c>
    </row>
    <row r="3024" spans="1:14">
      <c r="A3024" s="1">
        <v>44557</v>
      </c>
      <c r="B3024">
        <f>IFERROR(VLOOKUP($A3024,'BTC-Web'!$A$2:$H$10000,2,0),"")</f>
        <v>50802.609375</v>
      </c>
      <c r="C3024">
        <f>VLOOKUP(A3024,H_SPBTFDUE!$B$2:$C$5828,2,0)</f>
        <v>286.24</v>
      </c>
      <c r="D3024" s="2">
        <f>D3023*(1-D$1+IF(AND(WEEKDAY($A3024)&lt;&gt;1,WEEKDAY($A3024)&lt;&gt;7),-VLOOKUP($A3024,ETF_OP_Fee!$G$5:$H$14,2,1),0))^($A3024-$A3023)*(1+2*(C3024/C3023-1))+IFERROR(VLOOKUP(A3024,BITXeom!$C$9:$D$100,2,0),0)</f>
        <v>91.235668749775812</v>
      </c>
      <c r="F3024" s="2">
        <f>F3023*(1-F$1+IF(AND(WEEKDAY($A3024)&lt;&gt;1,WEEKDAY($A3024)&lt;&gt;7),-VLOOKUP($A3024,ETF_OP_Fee!$I$5:$J$14,2,1),0))^($A3024-$A3023)*(1+1*(B3024/B3023-1))</f>
        <v>32.970582891774271</v>
      </c>
      <c r="G3024" s="9">
        <f>IFERROR(VLOOKUP(A3024,'BITO-IV'!$A$1:$J$10000,4,0),"")</f>
        <v>32.465499999999999</v>
      </c>
      <c r="J3024">
        <f t="shared" si="87"/>
        <v>470.60129589901783</v>
      </c>
      <c r="K3024">
        <f t="shared" si="86"/>
        <v>465.09732899117085</v>
      </c>
      <c r="L3024">
        <f t="shared" si="85"/>
        <v>437.67584097859321</v>
      </c>
      <c r="M3024">
        <f t="shared" si="85"/>
        <v>892.03615198557566</v>
      </c>
      <c r="N3024">
        <f>VLOOKUP(A3024,Tbills!$B$4:$C$10000,2,1)</f>
        <v>8.4999560439544194E-2</v>
      </c>
    </row>
    <row r="3025" spans="1:14">
      <c r="A3025" s="1">
        <v>44558</v>
      </c>
      <c r="B3025">
        <f>IFERROR(VLOOKUP($A3025,'BTC-Web'!$A$2:$H$10000,2,0),"")</f>
        <v>50679.859375</v>
      </c>
      <c r="C3025">
        <f>VLOOKUP(A3025,H_SPBTFDUE!$B$2:$C$5828,2,0)</f>
        <v>266.52999999999997</v>
      </c>
      <c r="D3025" s="2">
        <f>D3024*(1-D$1+IF(AND(WEEKDAY($A3025)&lt;&gt;1,WEEKDAY($A3025)&lt;&gt;7),-VLOOKUP($A3025,ETF_OP_Fee!$G$5:$H$14,2,1),0))^($A3025-$A3024)*(1+2*(C3025/C3024-1))+IFERROR(VLOOKUP(A3025,BITXeom!$C$9:$D$100,2,0),0)</f>
        <v>78.661626659031029</v>
      </c>
      <c r="F3025" s="2">
        <f>F3024*(1-F$1+IF(AND(WEEKDAY($A3025)&lt;&gt;1,WEEKDAY($A3025)&lt;&gt;7),-VLOOKUP($A3025,ETF_OP_Fee!$I$5:$J$14,2,1),0))^($A3025-$A3024)*(1+1*(B3025/B3024-1))</f>
        <v>32.890062827220341</v>
      </c>
      <c r="G3025" s="9">
        <f>IFERROR(VLOOKUP(A3025,'BITO-IV'!$A$1:$J$10000,4,0),"")</f>
        <v>30.2347</v>
      </c>
      <c r="J3025">
        <f t="shared" si="87"/>
        <v>469.46422223720646</v>
      </c>
      <c r="K3025">
        <f t="shared" si="86"/>
        <v>463.96147806984629</v>
      </c>
      <c r="L3025">
        <f t="shared" si="85"/>
        <v>407.53822629969409</v>
      </c>
      <c r="M3025">
        <f t="shared" si="85"/>
        <v>769.09629441413438</v>
      </c>
      <c r="N3025">
        <f>VLOOKUP(A3025,Tbills!$B$4:$C$10000,2,1)</f>
        <v>8.4999560439544194E-2</v>
      </c>
    </row>
    <row r="3026" spans="1:14">
      <c r="A3026" s="1">
        <v>44559</v>
      </c>
      <c r="B3026">
        <f>IFERROR(VLOOKUP($A3026,'BTC-Web'!$A$2:$H$10000,2,0),"")</f>
        <v>47623.871094000002</v>
      </c>
      <c r="C3026">
        <f>VLOOKUP(A3026,H_SPBTFDUE!$B$2:$C$5828,2,0)</f>
        <v>263.91000000000003</v>
      </c>
      <c r="D3026" s="2">
        <f>D3025*(1-D$1+IF(AND(WEEKDAY($A3026)&lt;&gt;1,WEEKDAY($A3026)&lt;&gt;7),-VLOOKUP($A3026,ETF_OP_Fee!$G$5:$H$14,2,1),0))^($A3026-$A3025)*(1+2*(C3026/C3025-1))+IFERROR(VLOOKUP(A3026,BITXeom!$C$9:$D$100,2,0),0)</f>
        <v>77.10594268356806</v>
      </c>
      <c r="F3026" s="2">
        <f>F3025*(1-F$1+IF(AND(WEEKDAY($A3026)&lt;&gt;1,WEEKDAY($A3026)&lt;&gt;7),-VLOOKUP($A3026,ETF_OP_Fee!$I$5:$J$14,2,1),0))^($A3026-$A3025)*(1+1*(B3026/B3025-1))</f>
        <v>30.905992313409509</v>
      </c>
      <c r="G3026" s="9">
        <f>IFERROR(VLOOKUP(A3026,'BITO-IV'!$A$1:$J$10000,4,0),"")</f>
        <v>29.955300000000001</v>
      </c>
      <c r="J3026">
        <f t="shared" si="87"/>
        <v>441.15559669643795</v>
      </c>
      <c r="K3026">
        <f t="shared" si="86"/>
        <v>435.97331967020267</v>
      </c>
      <c r="L3026">
        <f t="shared" si="85"/>
        <v>403.53211009174311</v>
      </c>
      <c r="M3026">
        <f t="shared" si="85"/>
        <v>753.88594558681768</v>
      </c>
      <c r="N3026">
        <f>VLOOKUP(A3026,Tbills!$B$4:$C$10000,2,1)</f>
        <v>8.4999560439544194E-2</v>
      </c>
    </row>
    <row r="3027" spans="1:14">
      <c r="A3027" s="1">
        <v>44560</v>
      </c>
      <c r="B3027">
        <f>IFERROR(VLOOKUP($A3027,'BTC-Web'!$A$2:$H$10000,2,0),"")</f>
        <v>46490.605469000002</v>
      </c>
      <c r="C3027">
        <f>VLOOKUP(A3027,H_SPBTFDUE!$B$2:$C$5828,2,0)</f>
        <v>262.52</v>
      </c>
      <c r="D3027" s="2">
        <f>D3026*(1-D$1+IF(AND(WEEKDAY($A3027)&lt;&gt;1,WEEKDAY($A3027)&lt;&gt;7),-VLOOKUP($A3027,ETF_OP_Fee!$G$5:$H$14,2,1),0))^($A3027-$A3026)*(1+2*(C3027/C3026-1))+IFERROR(VLOOKUP(A3027,BITXeom!$C$9:$D$100,2,0),0)</f>
        <v>76.284624307644123</v>
      </c>
      <c r="F3027" s="2">
        <f>F3026*(1-F$1+IF(AND(WEEKDAY($A3027)&lt;&gt;1,WEEKDAY($A3027)&lt;&gt;7),-VLOOKUP($A3027,ETF_OP_Fee!$I$5:$J$14,2,1),0))^($A3027-$A3026)*(1+1*(B3027/B3026-1))</f>
        <v>30.169762875294211</v>
      </c>
      <c r="G3027" s="9">
        <f>IFERROR(VLOOKUP(A3027,'BITO-IV'!$A$1:$J$10000,4,0),"")</f>
        <v>29.804600000000001</v>
      </c>
      <c r="J3027">
        <f t="shared" si="87"/>
        <v>430.65778411783333</v>
      </c>
      <c r="K3027">
        <f t="shared" si="86"/>
        <v>425.58774819528878</v>
      </c>
      <c r="L3027">
        <f t="shared" si="85"/>
        <v>401.40672782874611</v>
      </c>
      <c r="M3027">
        <f t="shared" si="85"/>
        <v>745.85569060371893</v>
      </c>
      <c r="N3027">
        <f>VLOOKUP(A3027,Tbills!$B$4:$C$10000,2,1)</f>
        <v>8.4999560439544194E-2</v>
      </c>
    </row>
    <row r="3028" spans="1:14">
      <c r="A3028" s="1">
        <v>44561</v>
      </c>
      <c r="B3028">
        <f>IFERROR(VLOOKUP($A3028,'BTC-Web'!$A$2:$H$10000,2,0),"")</f>
        <v>47169.371094000002</v>
      </c>
      <c r="C3028">
        <f>VLOOKUP(A3028,H_SPBTFDUE!$B$2:$C$5828,2,0)</f>
        <v>254.74</v>
      </c>
      <c r="D3028" s="2">
        <f>D3027*(1-D$1+IF(AND(WEEKDAY($A3028)&lt;&gt;1,WEEKDAY($A3028)&lt;&gt;7),-VLOOKUP($A3028,ETF_OP_Fee!$G$5:$H$14,2,1),0))^($A3028-$A3027)*(1+2*(C3028/C3027-1))+IFERROR(VLOOKUP(A3028,BITXeom!$C$9:$D$100,2,0),0)</f>
        <v>71.754554293894785</v>
      </c>
      <c r="F3028" s="2">
        <f>F3027*(1-F$1+IF(AND(WEEKDAY($A3028)&lt;&gt;1,WEEKDAY($A3028)&lt;&gt;7),-VLOOKUP($A3028,ETF_OP_Fee!$I$5:$J$14,2,1),0))^($A3028-$A3027)*(1+1*(B3028/B3027-1))</f>
        <v>30.609446515718844</v>
      </c>
      <c r="G3028" s="9">
        <f>IFERROR(VLOOKUP(A3028,'BITO-IV'!$A$1:$J$10000,4,0),"")</f>
        <v>28.913399999999999</v>
      </c>
      <c r="J3028">
        <f t="shared" si="87"/>
        <v>436.94541356573916</v>
      </c>
      <c r="K3028">
        <f t="shared" si="86"/>
        <v>431.79011614959114</v>
      </c>
      <c r="L3028">
        <f t="shared" si="85"/>
        <v>389.51070336391433</v>
      </c>
      <c r="M3028">
        <f t="shared" si="85"/>
        <v>701.56395384478674</v>
      </c>
      <c r="N3028">
        <f>VLOOKUP(A3028,Tbills!$B$4:$C$10000,2,1)</f>
        <v>8.4999560439544194E-2</v>
      </c>
    </row>
    <row r="3029" spans="1:14">
      <c r="A3029" s="1">
        <v>44564</v>
      </c>
      <c r="B3029">
        <f>IFERROR(VLOOKUP($A3029,'BTC-Web'!$A$2:$H$10000,2,0),"")</f>
        <v>47343.542969000002</v>
      </c>
      <c r="C3029">
        <f>VLOOKUP(A3029,H_SPBTFDUE!$B$2:$C$5828,2,0)</f>
        <v>255.03</v>
      </c>
      <c r="D3029" s="2">
        <f>D3028*(1-D$1+IF(AND(WEEKDAY($A3029)&lt;&gt;1,WEEKDAY($A3029)&lt;&gt;7),-VLOOKUP($A3029,ETF_OP_Fee!$G$5:$H$14,2,1),0))^($A3029-$A3028)*(1+2*(C3029/C3028-1))+IFERROR(VLOOKUP(A3029,BITXeom!$C$9:$D$100,2,0),0)</f>
        <v>71.892217249881995</v>
      </c>
      <c r="F3029" s="2">
        <f>F3028*(1-F$1+IF(AND(WEEKDAY($A3029)&lt;&gt;1,WEEKDAY($A3029)&lt;&gt;7),-VLOOKUP($A3029,ETF_OP_Fee!$I$5:$J$14,2,1),0))^($A3029-$A3028)*(1+1*(B3029/B3028-1))</f>
        <v>30.720072414580077</v>
      </c>
      <c r="G3029" s="9">
        <f>IFERROR(VLOOKUP(A3029,'BITO-IV'!$A$1:$J$10000,4,0),"")</f>
        <v>28.9451</v>
      </c>
      <c r="J3029">
        <f t="shared" si="87"/>
        <v>438.55882498480884</v>
      </c>
      <c r="K3029">
        <f t="shared" si="86"/>
        <v>433.35065301502954</v>
      </c>
      <c r="L3029">
        <f t="shared" si="85"/>
        <v>389.9541284403669</v>
      </c>
      <c r="M3029">
        <f t="shared" si="85"/>
        <v>702.90992231537018</v>
      </c>
      <c r="N3029">
        <f>VLOOKUP(A3029,Tbills!$B$4:$C$10000,2,1)</f>
        <v>9.0000000000008101E-2</v>
      </c>
    </row>
    <row r="3030" spans="1:14">
      <c r="A3030" s="1">
        <v>44565</v>
      </c>
      <c r="B3030">
        <f>IFERROR(VLOOKUP($A3030,'BTC-Web'!$A$2:$H$10000,2,0),"")</f>
        <v>46458.851562999997</v>
      </c>
      <c r="C3030">
        <f>VLOOKUP(A3030,H_SPBTFDUE!$B$2:$C$5828,2,0)</f>
        <v>257.45999999999998</v>
      </c>
      <c r="D3030" s="2">
        <f>D3029*(1-D$1+IF(AND(WEEKDAY($A3030)&lt;&gt;1,WEEKDAY($A3030)&lt;&gt;7),-VLOOKUP($A3030,ETF_OP_Fee!$G$5:$H$14,2,1),0))^($A3030-$A3029)*(1+2*(C3030/C3029-1))+IFERROR(VLOOKUP(A3030,BITXeom!$C$9:$D$100,2,0),0)</f>
        <v>73.253505899852556</v>
      </c>
      <c r="F3030" s="2">
        <f>F3029*(1-F$1+IF(AND(WEEKDAY($A3030)&lt;&gt;1,WEEKDAY($A3030)&lt;&gt;7),-VLOOKUP($A3030,ETF_OP_Fee!$I$5:$J$14,2,1),0))^($A3030-$A3029)*(1+1*(B3030/B3029-1))</f>
        <v>30.145233077397659</v>
      </c>
      <c r="G3030" s="9">
        <f>IFERROR(VLOOKUP(A3030,'BITO-IV'!$A$1:$J$10000,4,0),"")</f>
        <v>29.217199999999998</v>
      </c>
      <c r="J3030">
        <f t="shared" si="87"/>
        <v>430.36363723251975</v>
      </c>
      <c r="K3030">
        <f t="shared" si="86"/>
        <v>425.2417202369773</v>
      </c>
      <c r="L3030">
        <f t="shared" si="85"/>
        <v>393.66972477064212</v>
      </c>
      <c r="M3030">
        <f t="shared" si="85"/>
        <v>716.21961473831698</v>
      </c>
      <c r="N3030">
        <f>VLOOKUP(A3030,Tbills!$B$4:$C$10000,2,1)</f>
        <v>9.0000000000008101E-2</v>
      </c>
    </row>
    <row r="3031" spans="1:14">
      <c r="A3031" s="1">
        <v>44566</v>
      </c>
      <c r="B3031">
        <f>IFERROR(VLOOKUP($A3031,'BTC-Web'!$A$2:$H$10000,2,0),"")</f>
        <v>45899.359375</v>
      </c>
      <c r="C3031">
        <f>VLOOKUP(A3031,H_SPBTFDUE!$B$2:$C$5828,2,0)</f>
        <v>243.7</v>
      </c>
      <c r="D3031" s="2">
        <f>D3030*(1-D$1+IF(AND(WEEKDAY($A3031)&lt;&gt;1,WEEKDAY($A3031)&lt;&gt;7),-VLOOKUP($A3031,ETF_OP_Fee!$G$5:$H$14,2,1),0))^($A3031-$A3030)*(1+2*(C3031/C3030-1))+IFERROR(VLOOKUP(A3031,BITXeom!$C$9:$D$100,2,0),0)</f>
        <v>65.415612994581821</v>
      </c>
      <c r="F3031" s="2">
        <f>F3030*(1-F$1+IF(AND(WEEKDAY($A3031)&lt;&gt;1,WEEKDAY($A3031)&lt;&gt;7),-VLOOKUP($A3031,ETF_OP_Fee!$I$5:$J$14,2,1),0))^($A3031-$A3030)*(1+1*(B3031/B3030-1))</f>
        <v>29.781426513722593</v>
      </c>
      <c r="G3031" s="9">
        <f>IFERROR(VLOOKUP(A3031,'BITO-IV'!$A$1:$J$10000,4,0),"")</f>
        <v>27.653700000000001</v>
      </c>
      <c r="J3031">
        <f t="shared" si="87"/>
        <v>425.1808768988007</v>
      </c>
      <c r="K3031">
        <f t="shared" si="86"/>
        <v>420.10970720614478</v>
      </c>
      <c r="L3031">
        <f t="shared" si="85"/>
        <v>372.62996941896017</v>
      </c>
      <c r="M3031">
        <f t="shared" si="85"/>
        <v>639.58638649873194</v>
      </c>
      <c r="N3031">
        <f>VLOOKUP(A3031,Tbills!$B$4:$C$10000,2,1)</f>
        <v>9.0000000000008101E-2</v>
      </c>
    </row>
    <row r="3032" spans="1:14">
      <c r="A3032" s="1">
        <v>44567</v>
      </c>
      <c r="B3032">
        <f>IFERROR(VLOOKUP($A3032,'BTC-Web'!$A$2:$H$10000,2,0),"")</f>
        <v>43565.511719000002</v>
      </c>
      <c r="C3032">
        <f>VLOOKUP(A3032,H_SPBTFDUE!$B$2:$C$5828,2,0)</f>
        <v>240.25</v>
      </c>
      <c r="D3032" s="2">
        <f>D3031*(1-D$1+IF(AND(WEEKDAY($A3032)&lt;&gt;1,WEEKDAY($A3032)&lt;&gt;7),-VLOOKUP($A3032,ETF_OP_Fee!$G$5:$H$14,2,1),0))^($A3032-$A3031)*(1+2*(C3032/C3031-1))+IFERROR(VLOOKUP(A3032,BITXeom!$C$9:$D$100,2,0),0)</f>
        <v>63.555892650421995</v>
      </c>
      <c r="F3032" s="2">
        <f>F3031*(1-F$1+IF(AND(WEEKDAY($A3032)&lt;&gt;1,WEEKDAY($A3032)&lt;&gt;7),-VLOOKUP($A3032,ETF_OP_Fee!$I$5:$J$14,2,1),0))^($A3032-$A3031)*(1+1*(B3032/B3031-1))</f>
        <v>28.266392698983122</v>
      </c>
      <c r="G3032" s="9">
        <f>IFERROR(VLOOKUP(A3032,'BITO-IV'!$A$1:$J$10000,4,0),"")</f>
        <v>27.2606</v>
      </c>
      <c r="J3032">
        <f t="shared" si="87"/>
        <v>403.56167771087541</v>
      </c>
      <c r="K3032">
        <f t="shared" si="86"/>
        <v>398.73798372525869</v>
      </c>
      <c r="L3032">
        <f t="shared" si="85"/>
        <v>367.35474006116203</v>
      </c>
      <c r="M3032">
        <f t="shared" si="85"/>
        <v>621.40339072189988</v>
      </c>
      <c r="N3032">
        <f>VLOOKUP(A3032,Tbills!$B$4:$C$10000,2,1)</f>
        <v>9.0000000000008101E-2</v>
      </c>
    </row>
    <row r="3033" spans="1:14">
      <c r="A3033" s="1">
        <v>44568</v>
      </c>
      <c r="B3033">
        <f>IFERROR(VLOOKUP($A3033,'BTC-Web'!$A$2:$H$10000,2,0),"")</f>
        <v>43153.570312999997</v>
      </c>
      <c r="C3033">
        <f>VLOOKUP(A3033,H_SPBTFDUE!$B$2:$C$5828,2,0)</f>
        <v>234.00880000000001</v>
      </c>
      <c r="D3033" s="2">
        <f>D3032*(1-D$1+IF(AND(WEEKDAY($A3033)&lt;&gt;1,WEEKDAY($A3033)&lt;&gt;7),-VLOOKUP($A3033,ETF_OP_Fee!$G$5:$H$14,2,1),0))^($A3033-$A3032)*(1+2*(C3033/C3032-1))+IFERROR(VLOOKUP(A3033,BITXeom!$C$9:$D$100,2,0),0)</f>
        <v>60.246609432375386</v>
      </c>
      <c r="F3033" s="2">
        <f>F3032*(1-F$1+IF(AND(WEEKDAY($A3033)&lt;&gt;1,WEEKDAY($A3033)&lt;&gt;7),-VLOOKUP($A3033,ETF_OP_Fee!$I$5:$J$14,2,1),0))^($A3033-$A3032)*(1+1*(B3033/B3032-1))</f>
        <v>27.998386076331126</v>
      </c>
      <c r="G3033" s="9">
        <f>IFERROR(VLOOKUP(A3033,'BITO-IV'!$A$1:$J$10000,4,0),"")</f>
        <v>26.403099999999998</v>
      </c>
      <c r="J3033">
        <f t="shared" si="87"/>
        <v>399.7457288475585</v>
      </c>
      <c r="K3033">
        <f t="shared" si="86"/>
        <v>394.95736617425734</v>
      </c>
      <c r="L3033">
        <f t="shared" si="85"/>
        <v>357.81162079510699</v>
      </c>
      <c r="M3033">
        <f t="shared" si="85"/>
        <v>589.04762122835962</v>
      </c>
      <c r="N3033">
        <f>VLOOKUP(A3033,Tbills!$B$4:$C$10000,2,1)</f>
        <v>9.0000000000008101E-2</v>
      </c>
    </row>
    <row r="3034" spans="1:14">
      <c r="A3034" s="1">
        <v>44571</v>
      </c>
      <c r="B3034">
        <f>IFERROR(VLOOKUP($A3034,'BTC-Web'!$A$2:$H$10000,2,0),"")</f>
        <v>41910.230469000002</v>
      </c>
      <c r="C3034">
        <f>VLOOKUP(A3034,H_SPBTFDUE!$B$2:$C$5828,2,0)</f>
        <v>235.1216</v>
      </c>
      <c r="D3034" s="2">
        <f>D3033*(1-D$1+IF(AND(WEEKDAY($A3034)&lt;&gt;1,WEEKDAY($A3034)&lt;&gt;7),-VLOOKUP($A3034,ETF_OP_Fee!$G$5:$H$14,2,1),0))^($A3034-$A3033)*(1+2*(C3034/C3033-1))+IFERROR(VLOOKUP(A3034,BITXeom!$C$9:$D$100,2,0),0)</f>
        <v>60.797857581931581</v>
      </c>
      <c r="F3034" s="2">
        <f>F3033*(1-F$1+IF(AND(WEEKDAY($A3034)&lt;&gt;1,WEEKDAY($A3034)&lt;&gt;7),-VLOOKUP($A3034,ETF_OP_Fee!$I$5:$J$14,2,1),0))^($A3034-$A3033)*(1+1*(B3034/B3033-1))</f>
        <v>27.189573979177595</v>
      </c>
      <c r="G3034" s="9">
        <f>IFERROR(VLOOKUP(A3034,'BITO-IV'!$A$1:$J$10000,4,0),"")</f>
        <v>26.3216</v>
      </c>
      <c r="J3034">
        <f t="shared" si="87"/>
        <v>388.22826253967202</v>
      </c>
      <c r="K3034">
        <f t="shared" si="86"/>
        <v>383.54791225963743</v>
      </c>
      <c r="L3034">
        <f t="shared" si="85"/>
        <v>359.51314984709478</v>
      </c>
      <c r="M3034">
        <f t="shared" si="85"/>
        <v>594.43732554968062</v>
      </c>
      <c r="N3034">
        <f>VLOOKUP(A3034,Tbills!$B$4:$C$10000,2,1)</f>
        <v>0.11999868131867669</v>
      </c>
    </row>
    <row r="3035" spans="1:14">
      <c r="A3035" s="1">
        <v>44572</v>
      </c>
      <c r="B3035">
        <f>IFERROR(VLOOKUP($A3035,'BTC-Web'!$A$2:$H$10000,2,0),"")</f>
        <v>41819.507812999997</v>
      </c>
      <c r="C3035">
        <f>VLOOKUP(A3035,H_SPBTFDUE!$B$2:$C$5828,2,0)</f>
        <v>236.4949</v>
      </c>
      <c r="D3035" s="2">
        <f>D3034*(1-D$1+IF(AND(WEEKDAY($A3035)&lt;&gt;1,WEEKDAY($A3035)&lt;&gt;7),-VLOOKUP($A3035,ETF_OP_Fee!$G$5:$H$14,2,1),0))^($A3035-$A3034)*(1+2*(C3035/C3034-1))+IFERROR(VLOOKUP(A3035,BITXeom!$C$9:$D$100,2,0),0)</f>
        <v>61.500744330214658</v>
      </c>
      <c r="F3035" s="2">
        <f>F3034*(1-F$1+IF(AND(WEEKDAY($A3035)&lt;&gt;1,WEEKDAY($A3035)&lt;&gt;7),-VLOOKUP($A3035,ETF_OP_Fee!$I$5:$J$14,2,1),0))^($A3035-$A3034)*(1+1*(B3035/B3034-1))</f>
        <v>27.130010838846864</v>
      </c>
      <c r="G3035" s="9">
        <f>IFERROR(VLOOKUP(A3035,'BITO-IV'!$A$1:$J$10000,4,0),"")</f>
        <v>26.9893</v>
      </c>
      <c r="J3035">
        <f t="shared" si="87"/>
        <v>387.38786870938947</v>
      </c>
      <c r="K3035">
        <f t="shared" si="86"/>
        <v>382.70768879240046</v>
      </c>
      <c r="L3035">
        <f t="shared" si="85"/>
        <v>361.61299694189597</v>
      </c>
      <c r="M3035">
        <f t="shared" si="85"/>
        <v>601.30964203304757</v>
      </c>
      <c r="N3035">
        <f>VLOOKUP(A3035,Tbills!$B$4:$C$10000,2,1)</f>
        <v>0.11999868131867669</v>
      </c>
    </row>
    <row r="3036" spans="1:14">
      <c r="A3036" s="1">
        <v>44573</v>
      </c>
      <c r="B3036">
        <f>IFERROR(VLOOKUP($A3036,'BTC-Web'!$A$2:$H$10000,2,0),"")</f>
        <v>42742.179687999997</v>
      </c>
      <c r="C3036">
        <f>VLOOKUP(A3036,H_SPBTFDUE!$B$2:$C$5828,2,0)</f>
        <v>242.5752</v>
      </c>
      <c r="D3036" s="2">
        <f>D3035*(1-D$1+IF(AND(WEEKDAY($A3036)&lt;&gt;1,WEEKDAY($A3036)&lt;&gt;7),-VLOOKUP($A3036,ETF_OP_Fee!$G$5:$H$14,2,1),0))^($A3036-$A3035)*(1+2*(C3036/C3035-1))+IFERROR(VLOOKUP(A3036,BITXeom!$C$9:$D$100,2,0),0)</f>
        <v>64.655414561491966</v>
      </c>
      <c r="F3036" s="2">
        <f>F3035*(1-F$1+IF(AND(WEEKDAY($A3036)&lt;&gt;1,WEEKDAY($A3036)&lt;&gt;7),-VLOOKUP($A3036,ETF_OP_Fee!$I$5:$J$14,2,1),0))^($A3036-$A3035)*(1+1*(B3036/B3035-1))</f>
        <v>27.72786380308418</v>
      </c>
      <c r="G3036" s="9">
        <f>IFERROR(VLOOKUP(A3036,'BITO-IV'!$A$1:$J$10000,4,0),"")</f>
        <v>27.627700000000001</v>
      </c>
      <c r="J3036">
        <f t="shared" si="87"/>
        <v>395.93488204997294</v>
      </c>
      <c r="K3036">
        <f t="shared" si="86"/>
        <v>391.14126176588894</v>
      </c>
      <c r="L3036">
        <f t="shared" si="85"/>
        <v>370.91009174311921</v>
      </c>
      <c r="M3036">
        <f t="shared" si="85"/>
        <v>632.15371795701526</v>
      </c>
      <c r="N3036">
        <f>VLOOKUP(A3036,Tbills!$B$4:$C$10000,2,1)</f>
        <v>0.11999868131867669</v>
      </c>
    </row>
    <row r="3037" spans="1:14">
      <c r="A3037" s="1">
        <v>44574</v>
      </c>
      <c r="B3037">
        <f>IFERROR(VLOOKUP($A3037,'BTC-Web'!$A$2:$H$10000,2,0),"")</f>
        <v>43946.742187999997</v>
      </c>
      <c r="C3037">
        <f>VLOOKUP(A3037,H_SPBTFDUE!$B$2:$C$5828,2,0)</f>
        <v>236.66399999999999</v>
      </c>
      <c r="D3037" s="2">
        <f>D3036*(1-D$1+IF(AND(WEEKDAY($A3037)&lt;&gt;1,WEEKDAY($A3037)&lt;&gt;7),-VLOOKUP($A3037,ETF_OP_Fee!$G$5:$H$14,2,1),0))^($A3037-$A3036)*(1+2*(C3037/C3036-1))+IFERROR(VLOOKUP(A3037,BITXeom!$C$9:$D$100,2,0),0)</f>
        <v>61.496970331702968</v>
      </c>
      <c r="F3037" s="2">
        <f>F3036*(1-F$1+IF(AND(WEEKDAY($A3037)&lt;&gt;1,WEEKDAY($A3037)&lt;&gt;7),-VLOOKUP($A3037,ETF_OP_Fee!$I$5:$J$14,2,1),0))^($A3037-$A3036)*(1+1*(B3037/B3036-1))</f>
        <v>28.508549989882173</v>
      </c>
      <c r="G3037" s="9">
        <f>IFERROR(VLOOKUP(A3037,'BITO-IV'!$A$1:$J$10000,4,0),"")</f>
        <v>26.901499999999999</v>
      </c>
      <c r="J3037">
        <f t="shared" si="87"/>
        <v>407.09314105409248</v>
      </c>
      <c r="K3037">
        <f t="shared" si="86"/>
        <v>402.15395940159368</v>
      </c>
      <c r="L3037">
        <f t="shared" si="85"/>
        <v>361.87155963302746</v>
      </c>
      <c r="M3037">
        <f t="shared" si="85"/>
        <v>601.27274261469393</v>
      </c>
      <c r="N3037">
        <f>VLOOKUP(A3037,Tbills!$B$4:$C$10000,2,1)</f>
        <v>0.11999868131867669</v>
      </c>
    </row>
    <row r="3038" spans="1:14">
      <c r="A3038" s="1">
        <v>44575</v>
      </c>
      <c r="B3038">
        <f>IFERROR(VLOOKUP($A3038,'BTC-Web'!$A$2:$H$10000,2,0),"")</f>
        <v>42598.871094000002</v>
      </c>
      <c r="C3038">
        <f>VLOOKUP(A3038,H_SPBTFDUE!$B$2:$C$5828,2,0)</f>
        <v>239.6455</v>
      </c>
      <c r="D3038" s="2">
        <f>D3037*(1-D$1+IF(AND(WEEKDAY($A3038)&lt;&gt;1,WEEKDAY($A3038)&lt;&gt;7),-VLOOKUP($A3038,ETF_OP_Fee!$G$5:$H$14,2,1),0))^($A3038-$A3037)*(1+2*(C3038/C3037-1))+IFERROR(VLOOKUP(A3038,BITXeom!$C$9:$D$100,2,0),0)</f>
        <v>63.038937841461909</v>
      </c>
      <c r="F3038" s="2">
        <f>F3037*(1-F$1+IF(AND(WEEKDAY($A3038)&lt;&gt;1,WEEKDAY($A3038)&lt;&gt;7),-VLOOKUP($A3038,ETF_OP_Fee!$I$5:$J$14,2,1),0))^($A3038-$A3037)*(1+1*(B3038/B3037-1))</f>
        <v>27.633457615480264</v>
      </c>
      <c r="G3038" s="9">
        <f>IFERROR(VLOOKUP(A3038,'BITO-IV'!$A$1:$J$10000,4,0),"")</f>
        <v>27.181999999999999</v>
      </c>
      <c r="J3038">
        <f t="shared" si="87"/>
        <v>394.60736736362986</v>
      </c>
      <c r="K3038">
        <f t="shared" si="86"/>
        <v>389.80952717572569</v>
      </c>
      <c r="L3038">
        <f t="shared" si="85"/>
        <v>366.43042813455651</v>
      </c>
      <c r="M3038">
        <f t="shared" si="85"/>
        <v>616.34898179549714</v>
      </c>
      <c r="N3038">
        <f>VLOOKUP(A3038,Tbills!$B$4:$C$10000,2,1)</f>
        <v>0.11999868131867669</v>
      </c>
    </row>
    <row r="3039" spans="1:14">
      <c r="A3039" s="1">
        <v>44579</v>
      </c>
      <c r="B3039">
        <f>IFERROR(VLOOKUP($A3039,'BTC-Web'!$A$2:$H$10000,2,0),"")</f>
        <v>42250.074219000002</v>
      </c>
      <c r="C3039">
        <f>VLOOKUP(A3039,H_SPBTFDUE!$B$2:$C$5828,2,0)</f>
        <v>231.4</v>
      </c>
      <c r="D3039" s="2">
        <f>D3038*(1-D$1+IF(AND(WEEKDAY($A3039)&lt;&gt;1,WEEKDAY($A3039)&lt;&gt;7),-VLOOKUP($A3039,ETF_OP_Fee!$G$5:$H$14,2,1),0))^($A3039-$A3038)*(1+2*(C3039/C3038-1))+IFERROR(VLOOKUP(A3039,BITXeom!$C$9:$D$100,2,0),0)</f>
        <v>58.672988808329563</v>
      </c>
      <c r="F3039" s="2">
        <f>F3038*(1-F$1+IF(AND(WEEKDAY($A3039)&lt;&gt;1,WEEKDAY($A3039)&lt;&gt;7),-VLOOKUP($A3039,ETF_OP_Fee!$I$5:$J$14,2,1),0))^($A3039-$A3038)*(1+1*(B3039/B3038-1))</f>
        <v>27.404343363418995</v>
      </c>
      <c r="G3039" s="9">
        <f>IFERROR(VLOOKUP(A3039,'BITO-IV'!$A$1:$J$10000,4,0),"")</f>
        <v>26.250599999999999</v>
      </c>
      <c r="J3039">
        <f t="shared" si="87"/>
        <v>391.37634707943749</v>
      </c>
      <c r="K3039">
        <f t="shared" si="86"/>
        <v>386.57754225700921</v>
      </c>
      <c r="L3039">
        <f t="shared" ref="L3039:M3102" si="88">IF($A3039&gt;=$J$2,C3039*L$4,"")</f>
        <v>353.82262996941893</v>
      </c>
      <c r="M3039">
        <f t="shared" si="88"/>
        <v>573.66190086926565</v>
      </c>
      <c r="N3039">
        <f>VLOOKUP(A3039,Tbills!$B$4:$C$10000,2,1)</f>
        <v>0.16999912087914462</v>
      </c>
    </row>
    <row r="3040" spans="1:14">
      <c r="A3040" s="1">
        <v>44580</v>
      </c>
      <c r="B3040">
        <f>IFERROR(VLOOKUP($A3040,'BTC-Web'!$A$2:$H$10000,2,0),"")</f>
        <v>42374.039062999997</v>
      </c>
      <c r="C3040">
        <f>VLOOKUP(A3040,H_SPBTFDUE!$B$2:$C$5828,2,0)</f>
        <v>230.88</v>
      </c>
      <c r="D3040" s="2">
        <f>D3039*(1-D$1+IF(AND(WEEKDAY($A3040)&lt;&gt;1,WEEKDAY($A3040)&lt;&gt;7),-VLOOKUP($A3040,ETF_OP_Fee!$G$5:$H$14,2,1),0))^($A3040-$A3039)*(1+2*(C3040/C3039-1))+IFERROR(VLOOKUP(A3040,BITXeom!$C$9:$D$100,2,0),0)</f>
        <v>58.40232887506243</v>
      </c>
      <c r="F3040" s="2">
        <f>F3039*(1-F$1+IF(AND(WEEKDAY($A3040)&lt;&gt;1,WEEKDAY($A3040)&lt;&gt;7),-VLOOKUP($A3040,ETF_OP_Fee!$I$5:$J$14,2,1),0))^($A3040-$A3039)*(1+1*(B3040/B3039-1))</f>
        <v>27.484034378097469</v>
      </c>
      <c r="G3040" s="9">
        <f>IFERROR(VLOOKUP(A3040,'BITO-IV'!$A$1:$J$10000,4,0),"")</f>
        <v>26.192699999999999</v>
      </c>
      <c r="J3040">
        <f t="shared" si="87"/>
        <v>392.52467424117231</v>
      </c>
      <c r="K3040">
        <f t="shared" si="86"/>
        <v>387.70169824154902</v>
      </c>
      <c r="L3040">
        <f t="shared" si="88"/>
        <v>353.02752293577976</v>
      </c>
      <c r="M3040">
        <f t="shared" si="88"/>
        <v>571.01558448142339</v>
      </c>
      <c r="N3040">
        <f>VLOOKUP(A3040,Tbills!$B$4:$C$10000,2,1)</f>
        <v>0.16999912087914462</v>
      </c>
    </row>
    <row r="3041" spans="1:14">
      <c r="A3041" s="1">
        <v>44581</v>
      </c>
      <c r="B3041">
        <f>IFERROR(VLOOKUP($A3041,'BTC-Web'!$A$2:$H$10000,2,0),"")</f>
        <v>41744.027344000002</v>
      </c>
      <c r="C3041">
        <f>VLOOKUP(A3041,H_SPBTFDUE!$B$2:$C$5828,2,0)</f>
        <v>236.84</v>
      </c>
      <c r="D3041" s="2">
        <f>D3040*(1-D$1+IF(AND(WEEKDAY($A3041)&lt;&gt;1,WEEKDAY($A3041)&lt;&gt;7),-VLOOKUP($A3041,ETF_OP_Fee!$G$5:$H$14,2,1),0))^($A3041-$A3040)*(1+2*(C3041/C3040-1))+IFERROR(VLOOKUP(A3041,BITXeom!$C$9:$D$100,2,0),0)</f>
        <v>61.410236900016507</v>
      </c>
      <c r="F3041" s="2">
        <f>F3040*(1-F$1+IF(AND(WEEKDAY($A3041)&lt;&gt;1,WEEKDAY($A3041)&lt;&gt;7),-VLOOKUP($A3041,ETF_OP_Fee!$I$5:$J$14,2,1),0))^($A3041-$A3040)*(1+1*(B3041/B3040-1))</f>
        <v>27.074700615935217</v>
      </c>
      <c r="G3041" s="9">
        <f>IFERROR(VLOOKUP(A3041,'BITO-IV'!$A$1:$J$10000,4,0),"")</f>
        <v>26.8809</v>
      </c>
      <c r="J3041">
        <f t="shared" si="87"/>
        <v>386.68866827532787</v>
      </c>
      <c r="K3041">
        <f t="shared" si="86"/>
        <v>381.92745882113928</v>
      </c>
      <c r="L3041">
        <f t="shared" si="88"/>
        <v>362.14067278287456</v>
      </c>
      <c r="M3041">
        <f t="shared" si="88"/>
        <v>600.42472606907859</v>
      </c>
      <c r="N3041">
        <f>VLOOKUP(A3041,Tbills!$B$4:$C$10000,2,1)</f>
        <v>0.16999912087914462</v>
      </c>
    </row>
    <row r="3042" spans="1:14">
      <c r="A3042" s="1">
        <v>44582</v>
      </c>
      <c r="B3042">
        <f>IFERROR(VLOOKUP($A3042,'BTC-Web'!$A$2:$H$10000,2,0),"")</f>
        <v>40699.605469000002</v>
      </c>
      <c r="C3042">
        <f>VLOOKUP(A3042,H_SPBTFDUE!$B$2:$C$5828,2,0)</f>
        <v>211.97</v>
      </c>
      <c r="D3042" s="2">
        <f>D3041*(1-D$1+IF(AND(WEEKDAY($A3042)&lt;&gt;1,WEEKDAY($A3042)&lt;&gt;7),-VLOOKUP($A3042,ETF_OP_Fee!$G$5:$H$14,2,1),0))^($A3042-$A3041)*(1+2*(C3042/C3041-1))+IFERROR(VLOOKUP(A3042,BITXeom!$C$9:$D$100,2,0),0)</f>
        <v>48.507372002494989</v>
      </c>
      <c r="F3042" s="2">
        <f>F3041*(1-F$1+IF(AND(WEEKDAY($A3042)&lt;&gt;1,WEEKDAY($A3042)&lt;&gt;7),-VLOOKUP($A3042,ETF_OP_Fee!$I$5:$J$14,2,1),0))^($A3042-$A3041)*(1+1*(B3042/B3041-1))</f>
        <v>26.396613432122923</v>
      </c>
      <c r="G3042" s="9">
        <f>IFERROR(VLOOKUP(A3042,'BITO-IV'!$A$1:$J$10000,4,0),"")</f>
        <v>24.055599999999998</v>
      </c>
      <c r="J3042">
        <f t="shared" si="87"/>
        <v>377.01384460215343</v>
      </c>
      <c r="K3042">
        <f t="shared" si="86"/>
        <v>372.36206717946089</v>
      </c>
      <c r="L3042">
        <f t="shared" si="88"/>
        <v>324.11314984709475</v>
      </c>
      <c r="M3042">
        <f t="shared" si="88"/>
        <v>474.269877746085</v>
      </c>
      <c r="N3042">
        <f>VLOOKUP(A3042,Tbills!$B$4:$C$10000,2,1)</f>
        <v>0.16999912087914462</v>
      </c>
    </row>
    <row r="3043" spans="1:14">
      <c r="A3043" s="1">
        <v>44585</v>
      </c>
      <c r="B3043">
        <f>IFERROR(VLOOKUP($A3043,'BTC-Web'!$A$2:$H$10000,2,0),"")</f>
        <v>36275.734375</v>
      </c>
      <c r="C3043">
        <f>VLOOKUP(A3043,H_SPBTFDUE!$B$2:$C$5828,2,0)</f>
        <v>206.7</v>
      </c>
      <c r="D3043" s="2">
        <f>D3042*(1-D$1+IF(AND(WEEKDAY($A3043)&lt;&gt;1,WEEKDAY($A3043)&lt;&gt;7),-VLOOKUP($A3043,ETF_OP_Fee!$G$5:$H$14,2,1),0))^($A3043-$A3042)*(1+2*(C3043/C3042-1))+IFERROR(VLOOKUP(A3043,BITXeom!$C$9:$D$100,2,0),0)</f>
        <v>46.078911869069586</v>
      </c>
      <c r="F3043" s="2">
        <f>F3042*(1-F$1+IF(AND(WEEKDAY($A3043)&lt;&gt;1,WEEKDAY($A3043)&lt;&gt;7),-VLOOKUP($A3043,ETF_OP_Fee!$I$5:$J$14,2,1),0))^($A3043-$A3042)*(1+1*(B3043/B3042-1))</f>
        <v>23.525578689586066</v>
      </c>
      <c r="G3043" s="9">
        <f>IFERROR(VLOOKUP(A3043,'BITO-IV'!$A$1:$J$10000,4,0),"")</f>
        <v>23.4511</v>
      </c>
      <c r="J3043">
        <f t="shared" si="87"/>
        <v>336.03407022955793</v>
      </c>
      <c r="K3043">
        <f t="shared" si="86"/>
        <v>331.86200703257492</v>
      </c>
      <c r="L3043">
        <f t="shared" si="88"/>
        <v>316.05504587155957</v>
      </c>
      <c r="M3043">
        <f t="shared" si="88"/>
        <v>450.52615708994085</v>
      </c>
      <c r="N3043">
        <f>VLOOKUP(A3043,Tbills!$B$4:$C$10000,2,1)</f>
        <v>0.19000087912088773</v>
      </c>
    </row>
    <row r="3044" spans="1:14">
      <c r="A3044" s="1">
        <v>44586</v>
      </c>
      <c r="B3044">
        <f>IFERROR(VLOOKUP($A3044,'BTC-Web'!$A$2:$H$10000,2,0),"")</f>
        <v>36654.804687999997</v>
      </c>
      <c r="C3044">
        <f>VLOOKUP(A3044,H_SPBTFDUE!$B$2:$C$5828,2,0)</f>
        <v>204.67</v>
      </c>
      <c r="D3044" s="2">
        <f>D3043*(1-D$1+IF(AND(WEEKDAY($A3044)&lt;&gt;1,WEEKDAY($A3044)&lt;&gt;7),-VLOOKUP($A3044,ETF_OP_Fee!$G$5:$H$14,2,1),0))^($A3044-$A3043)*(1+2*(C3044/C3043-1))+IFERROR(VLOOKUP(A3044,BITXeom!$C$9:$D$100,2,0),0)</f>
        <v>45.168446463786637</v>
      </c>
      <c r="F3044" s="2">
        <f>F3043*(1-F$1+IF(AND(WEEKDAY($A3044)&lt;&gt;1,WEEKDAY($A3044)&lt;&gt;7),-VLOOKUP($A3044,ETF_OP_Fee!$I$5:$J$14,2,1),0))^($A3044-$A3043)*(1+1*(B3044/B3043-1))</f>
        <v>23.77079507300266</v>
      </c>
      <c r="G3044" s="9">
        <f>IFERROR(VLOOKUP(A3044,'BITO-IV'!$A$1:$J$10000,4,0),"")</f>
        <v>23.218499999999999</v>
      </c>
      <c r="J3044">
        <f t="shared" si="87"/>
        <v>339.54552333657944</v>
      </c>
      <c r="K3044">
        <f t="shared" si="86"/>
        <v>335.32113559351967</v>
      </c>
      <c r="L3044">
        <f t="shared" si="88"/>
        <v>312.95107033639135</v>
      </c>
      <c r="M3044">
        <f t="shared" si="88"/>
        <v>441.62428715492615</v>
      </c>
      <c r="N3044">
        <f>VLOOKUP(A3044,Tbills!$B$4:$C$10000,2,1)</f>
        <v>0.19000087912088773</v>
      </c>
    </row>
    <row r="3045" spans="1:14">
      <c r="A3045" s="1">
        <v>44587</v>
      </c>
      <c r="B3045">
        <f>IFERROR(VLOOKUP($A3045,'BTC-Web'!$A$2:$H$10000,2,0),"")</f>
        <v>36950.515625</v>
      </c>
      <c r="C3045">
        <f>VLOOKUP(A3045,H_SPBTFDUE!$B$2:$C$5828,2,0)</f>
        <v>205.57</v>
      </c>
      <c r="D3045" s="2">
        <f>D3044*(1-D$1+IF(AND(WEEKDAY($A3045)&lt;&gt;1,WEEKDAY($A3045)&lt;&gt;7),-VLOOKUP($A3045,ETF_OP_Fee!$G$5:$H$14,2,1),0))^($A3045-$A3044)*(1+2*(C3045/C3044-1))+IFERROR(VLOOKUP(A3045,BITXeom!$C$9:$D$100,2,0),0)</f>
        <v>45.560256486189004</v>
      </c>
      <c r="F3045" s="2">
        <f>F3044*(1-F$1+IF(AND(WEEKDAY($A3045)&lt;&gt;1,WEEKDAY($A3045)&lt;&gt;7),-VLOOKUP($A3045,ETF_OP_Fee!$I$5:$J$14,2,1),0))^($A3045-$A3044)*(1+1*(B3045/B3044-1))</f>
        <v>23.961941176718419</v>
      </c>
      <c r="G3045" s="9">
        <f>IFERROR(VLOOKUP(A3045,'BITO-IV'!$A$1:$J$10000,4,0),"")</f>
        <v>23.327100000000002</v>
      </c>
      <c r="J3045">
        <f t="shared" si="87"/>
        <v>342.28479110010096</v>
      </c>
      <c r="K3045">
        <f t="shared" si="86"/>
        <v>338.01752535942364</v>
      </c>
      <c r="L3045">
        <f t="shared" si="88"/>
        <v>314.32721712538222</v>
      </c>
      <c r="M3045">
        <f t="shared" si="88"/>
        <v>445.45512118598651</v>
      </c>
      <c r="N3045">
        <f>VLOOKUP(A3045,Tbills!$B$4:$C$10000,2,1)</f>
        <v>0.19000087912088773</v>
      </c>
    </row>
    <row r="3046" spans="1:14">
      <c r="A3046" s="1">
        <v>44588</v>
      </c>
      <c r="B3046">
        <f>IFERROR(VLOOKUP($A3046,'BTC-Web'!$A$2:$H$10000,2,0),"")</f>
        <v>36841.878905999998</v>
      </c>
      <c r="C3046">
        <f>VLOOKUP(A3046,H_SPBTFDUE!$B$2:$C$5828,2,0)</f>
        <v>197.14</v>
      </c>
      <c r="D3046" s="2">
        <f>D3045*(1-D$1+IF(AND(WEEKDAY($A3046)&lt;&gt;1,WEEKDAY($A3046)&lt;&gt;7),-VLOOKUP($A3046,ETF_OP_Fee!$G$5:$H$14,2,1),0))^($A3046-$A3045)*(1+2*(C3046/C3045-1))+IFERROR(VLOOKUP(A3046,BITXeom!$C$9:$D$100,2,0),0)</f>
        <v>41.818608488454345</v>
      </c>
      <c r="F3046" s="2">
        <f>F3045*(1-F$1+IF(AND(WEEKDAY($A3046)&lt;&gt;1,WEEKDAY($A3046)&lt;&gt;7),-VLOOKUP($A3046,ETF_OP_Fee!$I$5:$J$14,2,1),0))^($A3046-$A3045)*(1+1*(B3046/B3045-1))</f>
        <v>23.890869807656671</v>
      </c>
      <c r="G3046" s="9">
        <f>IFERROR(VLOOKUP(A3046,'BITO-IV'!$A$1:$J$10000,4,0),"")</f>
        <v>22.373100000000001</v>
      </c>
      <c r="J3046">
        <f t="shared" si="87"/>
        <v>341.27845340657342</v>
      </c>
      <c r="K3046">
        <f t="shared" si="86"/>
        <v>337.01496183099385</v>
      </c>
      <c r="L3046">
        <f t="shared" si="88"/>
        <v>301.43730886850147</v>
      </c>
      <c r="M3046">
        <f t="shared" si="88"/>
        <v>408.87200267848982</v>
      </c>
      <c r="N3046">
        <f>VLOOKUP(A3046,Tbills!$B$4:$C$10000,2,1)</f>
        <v>0.19000087912088773</v>
      </c>
    </row>
    <row r="3047" spans="1:14">
      <c r="A3047" s="1">
        <v>44589</v>
      </c>
      <c r="B3047">
        <f>IFERROR(VLOOKUP($A3047,'BTC-Web'!$A$2:$H$10000,2,0),"")</f>
        <v>37128.445312999997</v>
      </c>
      <c r="C3047">
        <f>VLOOKUP(A3047,H_SPBTFDUE!$B$2:$C$5828,2,0)</f>
        <v>209.51</v>
      </c>
      <c r="D3047" s="2">
        <f>D3046*(1-D$1+IF(AND(WEEKDAY($A3047)&lt;&gt;1,WEEKDAY($A3047)&lt;&gt;7),-VLOOKUP($A3047,ETF_OP_Fee!$G$5:$H$14,2,1),0))^($A3047-$A3046)*(1+2*(C3047/C3046-1))+IFERROR(VLOOKUP(A3047,BITXeom!$C$9:$D$100,2,0),0)</f>
        <v>47.061007569318306</v>
      </c>
      <c r="F3047" s="2">
        <f>F3046*(1-F$1+IF(AND(WEEKDAY($A3047)&lt;&gt;1,WEEKDAY($A3047)&lt;&gt;7),-VLOOKUP($A3047,ETF_OP_Fee!$I$5:$J$14,2,1),0))^($A3047-$A3046)*(1+1*(B3047/B3046-1))</f>
        <v>24.076073000846069</v>
      </c>
      <c r="G3047" s="9">
        <f>IFERROR(VLOOKUP(A3047,'BITO-IV'!$A$1:$J$10000,4,0),"")</f>
        <v>23.764700000000001</v>
      </c>
      <c r="J3047">
        <f t="shared" si="87"/>
        <v>343.93301237813853</v>
      </c>
      <c r="K3047">
        <f t="shared" si="86"/>
        <v>339.6275183258478</v>
      </c>
      <c r="L3047">
        <f t="shared" si="88"/>
        <v>320.35168195718649</v>
      </c>
      <c r="M3047">
        <f t="shared" si="88"/>
        <v>460.12837606127493</v>
      </c>
      <c r="N3047">
        <f>VLOOKUP(A3047,Tbills!$B$4:$C$10000,2,1)</f>
        <v>0.19000087912088773</v>
      </c>
    </row>
    <row r="3048" spans="1:14">
      <c r="A3048" s="1">
        <v>44592</v>
      </c>
      <c r="B3048">
        <f>IFERROR(VLOOKUP($A3048,'BTC-Web'!$A$2:$H$10000,2,0),"")</f>
        <v>37920.28125</v>
      </c>
      <c r="C3048">
        <f>VLOOKUP(A3048,H_SPBTFDUE!$B$2:$C$5828,2,0)</f>
        <v>213.36</v>
      </c>
      <c r="D3048" s="2">
        <f>D3047*(1-D$1+IF(AND(WEEKDAY($A3048)&lt;&gt;1,WEEKDAY($A3048)&lt;&gt;7),-VLOOKUP($A3048,ETF_OP_Fee!$G$5:$H$14,2,1),0))^($A3048-$A3047)*(1+2*(C3048/C3047-1))+IFERROR(VLOOKUP(A3048,BITXeom!$C$9:$D$100,2,0),0)</f>
        <v>48.77317135787758</v>
      </c>
      <c r="F3048" s="2">
        <f>F3047*(1-F$1+IF(AND(WEEKDAY($A3048)&lt;&gt;1,WEEKDAY($A3048)&lt;&gt;7),-VLOOKUP($A3048,ETF_OP_Fee!$I$5:$J$14,2,1),0))^($A3048-$A3047)*(1+1*(B3048/B3047-1))</f>
        <v>24.587621887598171</v>
      </c>
      <c r="G3048" s="9">
        <f>IFERROR(VLOOKUP(A3048,'BITO-IV'!$A$1:$J$10000,4,0),"")</f>
        <v>24.196899999999999</v>
      </c>
      <c r="J3048">
        <f t="shared" si="87"/>
        <v>351.26804935116047</v>
      </c>
      <c r="K3048">
        <f t="shared" ref="K3048:K3111" si="89">IF($A3048&gt;=$J$2,F3048*K$4,"")</f>
        <v>346.84364858529091</v>
      </c>
      <c r="L3048">
        <f t="shared" si="88"/>
        <v>326.23853211009174</v>
      </c>
      <c r="M3048">
        <f t="shared" si="88"/>
        <v>476.86867093108384</v>
      </c>
      <c r="N3048">
        <f>VLOOKUP(A3048,Tbills!$B$4:$C$10000,2,1)</f>
        <v>0.24000131868129945</v>
      </c>
    </row>
    <row r="3049" spans="1:14">
      <c r="A3049" s="1">
        <v>44593</v>
      </c>
      <c r="B3049">
        <f>IFERROR(VLOOKUP($A3049,'BTC-Web'!$A$2:$H$10000,2,0),"")</f>
        <v>38481.765625</v>
      </c>
      <c r="C3049">
        <f>VLOOKUP(A3049,H_SPBTFDUE!$B$2:$C$5828,2,0)</f>
        <v>213.93</v>
      </c>
      <c r="D3049" s="2">
        <f>D3048*(1-D$1+IF(AND(WEEKDAY($A3049)&lt;&gt;1,WEEKDAY($A3049)&lt;&gt;7),-VLOOKUP($A3049,ETF_OP_Fee!$G$5:$H$14,2,1),0))^($A3049-$A3048)*(1+2*(C3049/C3048-1))+IFERROR(VLOOKUP(A3049,BITXeom!$C$9:$D$100,2,0),0)</f>
        <v>49.027926666717818</v>
      </c>
      <c r="F3049" s="2">
        <f>F3048*(1-F$1+IF(AND(WEEKDAY($A3049)&lt;&gt;1,WEEKDAY($A3049)&lt;&gt;7),-VLOOKUP($A3049,ETF_OP_Fee!$I$5:$J$14,2,1),0))^($A3049-$A3048)*(1+1*(B3049/B3048-1))</f>
        <v>24.951040580148536</v>
      </c>
      <c r="G3049" s="9">
        <f>IFERROR(VLOOKUP(A3049,'BITO-IV'!$A$1:$J$10000,4,0),"")</f>
        <v>24.263300000000001</v>
      </c>
      <c r="J3049">
        <f t="shared" ref="J3049:J3112" si="90">IF($A3049&gt;=$J$2,B3049*J$4,"")</f>
        <v>356.46926396892928</v>
      </c>
      <c r="K3049">
        <f t="shared" si="89"/>
        <v>351.97019013796717</v>
      </c>
      <c r="L3049">
        <f t="shared" si="88"/>
        <v>327.11009174311926</v>
      </c>
      <c r="M3049">
        <f t="shared" si="88"/>
        <v>479.35948344454289</v>
      </c>
      <c r="N3049">
        <f>VLOOKUP(A3049,Tbills!$B$4:$C$10000,2,1)</f>
        <v>0.24000131868129945</v>
      </c>
    </row>
    <row r="3050" spans="1:14">
      <c r="A3050" s="1">
        <v>44594</v>
      </c>
      <c r="B3050">
        <f>IFERROR(VLOOKUP($A3050,'BTC-Web'!$A$2:$H$10000,2,0),"")</f>
        <v>38743.714844000002</v>
      </c>
      <c r="C3050">
        <f>VLOOKUP(A3050,H_SPBTFDUE!$B$2:$C$5828,2,0)</f>
        <v>208.11</v>
      </c>
      <c r="D3050" s="2">
        <f>D3049*(1-D$1+IF(AND(WEEKDAY($A3050)&lt;&gt;1,WEEKDAY($A3050)&lt;&gt;7),-VLOOKUP($A3050,ETF_OP_Fee!$G$5:$H$14,2,1),0))^($A3050-$A3049)*(1+2*(C3050/C3049-1))+IFERROR(VLOOKUP(A3050,BITXeom!$C$9:$D$100,2,0),0)</f>
        <v>46.354776300478036</v>
      </c>
      <c r="F3050" s="2">
        <f>F3049*(1-F$1+IF(AND(WEEKDAY($A3050)&lt;&gt;1,WEEKDAY($A3050)&lt;&gt;7),-VLOOKUP($A3050,ETF_OP_Fee!$I$5:$J$14,2,1),0))^($A3050-$A3049)*(1+1*(B3050/B3049-1))</f>
        <v>25.120230972185066</v>
      </c>
      <c r="G3050" s="9">
        <f>IFERROR(VLOOKUP(A3050,'BITO-IV'!$A$1:$J$10000,4,0),"")</f>
        <v>23.602900000000002</v>
      </c>
      <c r="J3050">
        <f t="shared" si="90"/>
        <v>358.89578582356853</v>
      </c>
      <c r="K3050">
        <f t="shared" si="89"/>
        <v>354.356863121137</v>
      </c>
      <c r="L3050">
        <f t="shared" si="88"/>
        <v>318.21100917431193</v>
      </c>
      <c r="M3050">
        <f t="shared" si="88"/>
        <v>453.22335928328687</v>
      </c>
      <c r="N3050">
        <f>VLOOKUP(A3050,Tbills!$B$4:$C$10000,2,1)</f>
        <v>0.24000131868129945</v>
      </c>
    </row>
    <row r="3051" spans="1:14">
      <c r="A3051" s="1">
        <v>44595</v>
      </c>
      <c r="B3051">
        <f>IFERROR(VLOOKUP($A3051,'BTC-Web'!$A$2:$H$10000,2,0),"")</f>
        <v>36944.804687999997</v>
      </c>
      <c r="C3051">
        <f>VLOOKUP(A3051,H_SPBTFDUE!$B$2:$C$5828,2,0)</f>
        <v>201.05</v>
      </c>
      <c r="D3051" s="2">
        <f>D3050*(1-D$1+IF(AND(WEEKDAY($A3051)&lt;&gt;1,WEEKDAY($A3051)&lt;&gt;7),-VLOOKUP($A3051,ETF_OP_Fee!$G$5:$H$14,2,1),0))^($A3051-$A3050)*(1+2*(C3051/C3050-1))+IFERROR(VLOOKUP(A3051,BITXeom!$C$9:$D$100,2,0),0)</f>
        <v>43.204513776111298</v>
      </c>
      <c r="F3051" s="2">
        <f>F3050*(1-F$1+IF(AND(WEEKDAY($A3051)&lt;&gt;1,WEEKDAY($A3051)&lt;&gt;7),-VLOOKUP($A3051,ETF_OP_Fee!$I$5:$J$14,2,1),0))^($A3051-$A3050)*(1+1*(B3051/B3050-1))</f>
        <v>23.953249596288686</v>
      </c>
      <c r="G3051" s="9">
        <f>IFERROR(VLOOKUP(A3051,'BITO-IV'!$A$1:$J$10000,4,0),"")</f>
        <v>22.802199999999999</v>
      </c>
      <c r="J3051">
        <f t="shared" si="90"/>
        <v>342.23188881051266</v>
      </c>
      <c r="K3051">
        <f t="shared" si="89"/>
        <v>337.89491815967079</v>
      </c>
      <c r="L3051">
        <f t="shared" si="88"/>
        <v>307.41590214067276</v>
      </c>
      <c r="M3051">
        <f t="shared" si="88"/>
        <v>422.42237871846385</v>
      </c>
      <c r="N3051">
        <f>VLOOKUP(A3051,Tbills!$B$4:$C$10000,2,1)</f>
        <v>0.24000131868129945</v>
      </c>
    </row>
    <row r="3052" spans="1:14">
      <c r="A3052" s="1">
        <v>44596</v>
      </c>
      <c r="B3052">
        <f>IFERROR(VLOOKUP($A3052,'BTC-Web'!$A$2:$H$10000,2,0),"")</f>
        <v>37149.265625</v>
      </c>
      <c r="C3052">
        <f>VLOOKUP(A3052,H_SPBTFDUE!$B$2:$C$5828,2,0)</f>
        <v>225.27</v>
      </c>
      <c r="D3052" s="2">
        <f>D3051*(1-D$1+IF(AND(WEEKDAY($A3052)&lt;&gt;1,WEEKDAY($A3052)&lt;&gt;7),-VLOOKUP($A3052,ETF_OP_Fee!$G$5:$H$14,2,1),0))^($A3052-$A3051)*(1+2*(C3052/C3051-1))+IFERROR(VLOOKUP(A3052,BITXeom!$C$9:$D$100,2,0),0)</f>
        <v>53.607607611213126</v>
      </c>
      <c r="F3052" s="2">
        <f>F3051*(1-F$1+IF(AND(WEEKDAY($A3052)&lt;&gt;1,WEEKDAY($A3052)&lt;&gt;7),-VLOOKUP($A3052,ETF_OP_Fee!$I$5:$J$14,2,1),0))^($A3052-$A3051)*(1+1*(B3052/B3051-1))</f>
        <v>24.085185426835256</v>
      </c>
      <c r="G3052" s="9">
        <f>IFERROR(VLOOKUP(A3052,'BITO-IV'!$A$1:$J$10000,4,0),"")</f>
        <v>25.544899999999998</v>
      </c>
      <c r="J3052">
        <f t="shared" si="90"/>
        <v>344.12587778266726</v>
      </c>
      <c r="K3052">
        <f t="shared" si="89"/>
        <v>339.75606215542194</v>
      </c>
      <c r="L3052">
        <f t="shared" si="88"/>
        <v>344.44954128440367</v>
      </c>
      <c r="M3052">
        <f t="shared" si="88"/>
        <v>524.13627987767359</v>
      </c>
      <c r="N3052">
        <f>VLOOKUP(A3052,Tbills!$B$4:$C$10000,2,1)</f>
        <v>0.24000131868129945</v>
      </c>
    </row>
    <row r="3053" spans="1:14">
      <c r="A3053" s="1">
        <v>44599</v>
      </c>
      <c r="B3053">
        <f>IFERROR(VLOOKUP($A3053,'BTC-Web'!$A$2:$H$10000,2,0),"")</f>
        <v>42406.78125</v>
      </c>
      <c r="C3053">
        <f>VLOOKUP(A3053,H_SPBTFDUE!$B$2:$C$5828,2,0)</f>
        <v>245.21</v>
      </c>
      <c r="D3053" s="2">
        <f>D3052*(1-D$1+IF(AND(WEEKDAY($A3053)&lt;&gt;1,WEEKDAY($A3053)&lt;&gt;7),-VLOOKUP($A3053,ETF_OP_Fee!$G$5:$H$14,2,1),0))^($A3053-$A3052)*(1+2*(C3053/C3052-1))+IFERROR(VLOOKUP(A3053,BITXeom!$C$9:$D$100,2,0),0)</f>
        <v>63.075312964605864</v>
      </c>
      <c r="F3053" s="2">
        <f>F3052*(1-F$1+IF(AND(WEEKDAY($A3053)&lt;&gt;1,WEEKDAY($A3053)&lt;&gt;7),-VLOOKUP($A3053,ETF_OP_Fee!$I$5:$J$14,2,1),0))^($A3053-$A3052)*(1+1*(B3053/B3052-1))</f>
        <v>27.491672404324731</v>
      </c>
      <c r="G3053" s="9">
        <f>IFERROR(VLOOKUP(A3053,'BITO-IV'!$A$1:$J$10000,4,0),"")</f>
        <v>27.805099999999999</v>
      </c>
      <c r="J3053">
        <f t="shared" si="90"/>
        <v>392.82797589875116</v>
      </c>
      <c r="K3053">
        <f t="shared" si="89"/>
        <v>387.80944354919876</v>
      </c>
      <c r="L3053">
        <f t="shared" si="88"/>
        <v>374.93883792048928</v>
      </c>
      <c r="M3053">
        <f t="shared" si="88"/>
        <v>616.70463134925137</v>
      </c>
      <c r="N3053">
        <f>VLOOKUP(A3053,Tbills!$B$4:$C$10000,2,1)</f>
        <v>0.29000175824176738</v>
      </c>
    </row>
    <row r="3054" spans="1:14">
      <c r="A3054" s="1">
        <v>44600</v>
      </c>
      <c r="B3054">
        <f>IFERROR(VLOOKUP($A3054,'BTC-Web'!$A$2:$H$10000,2,0),"")</f>
        <v>43854.652344000002</v>
      </c>
      <c r="C3054">
        <f>VLOOKUP(A3054,H_SPBTFDUE!$B$2:$C$5828,2,0)</f>
        <v>245.77</v>
      </c>
      <c r="D3054" s="2">
        <f>D3053*(1-D$1+IF(AND(WEEKDAY($A3054)&lt;&gt;1,WEEKDAY($A3054)&lt;&gt;7),-VLOOKUP($A3054,ETF_OP_Fee!$G$5:$H$14,2,1),0))^($A3054-$A3053)*(1+2*(C3054/C3053-1))+IFERROR(VLOOKUP(A3054,BITXeom!$C$9:$D$100,2,0),0)</f>
        <v>63.355858782138611</v>
      </c>
      <c r="F3054" s="2">
        <f>F3053*(1-F$1+IF(AND(WEEKDAY($A3054)&lt;&gt;1,WEEKDAY($A3054)&lt;&gt;7),-VLOOKUP($A3054,ETF_OP_Fee!$I$5:$J$14,2,1),0))^($A3054-$A3053)*(1+1*(B3054/B3053-1))</f>
        <v>28.42956528407829</v>
      </c>
      <c r="G3054" s="9">
        <f>IFERROR(VLOOKUP(A3054,'BITO-IV'!$A$1:$J$10000,4,0),"")</f>
        <v>27.868200000000002</v>
      </c>
      <c r="J3054">
        <f t="shared" si="90"/>
        <v>406.2400825112598</v>
      </c>
      <c r="K3054">
        <f t="shared" si="89"/>
        <v>401.03976691609461</v>
      </c>
      <c r="L3054">
        <f t="shared" si="88"/>
        <v>375.79510703363911</v>
      </c>
      <c r="M3054">
        <f t="shared" si="88"/>
        <v>619.44760473846304</v>
      </c>
      <c r="N3054">
        <f>VLOOKUP(A3054,Tbills!$B$4:$C$10000,2,1)</f>
        <v>0.29000175824176738</v>
      </c>
    </row>
    <row r="3055" spans="1:14">
      <c r="A3055" s="1">
        <v>44601</v>
      </c>
      <c r="B3055">
        <f>IFERROR(VLOOKUP($A3055,'BTC-Web'!$A$2:$H$10000,2,0),"")</f>
        <v>44096.703125</v>
      </c>
      <c r="C3055">
        <f>VLOOKUP(A3055,H_SPBTFDUE!$B$2:$C$5828,2,0)</f>
        <v>248.6</v>
      </c>
      <c r="D3055" s="2">
        <f>D3054*(1-D$1+IF(AND(WEEKDAY($A3055)&lt;&gt;1,WEEKDAY($A3055)&lt;&gt;7),-VLOOKUP($A3055,ETF_OP_Fee!$G$5:$H$14,2,1),0))^($A3055-$A3054)*(1+2*(C3055/C3054-1))+IFERROR(VLOOKUP(A3055,BITXeom!$C$9:$D$100,2,0),0)</f>
        <v>64.807198269749165</v>
      </c>
      <c r="F3055" s="2">
        <f>F3054*(1-F$1+IF(AND(WEEKDAY($A3055)&lt;&gt;1,WEEKDAY($A3055)&lt;&gt;7),-VLOOKUP($A3055,ETF_OP_Fee!$I$5:$J$14,2,1),0))^($A3055-$A3054)*(1+1*(B3055/B3054-1))</f>
        <v>28.585735014431936</v>
      </c>
      <c r="G3055" s="9">
        <f>IFERROR(VLOOKUP(A3055,'BITO-IV'!$A$1:$J$10000,4,0),"")</f>
        <v>28.190200000000001</v>
      </c>
      <c r="J3055">
        <f t="shared" si="90"/>
        <v>408.48227858373207</v>
      </c>
      <c r="K3055">
        <f t="shared" si="89"/>
        <v>403.24276480348937</v>
      </c>
      <c r="L3055">
        <f t="shared" si="88"/>
        <v>380.12232415902133</v>
      </c>
      <c r="M3055">
        <f t="shared" si="88"/>
        <v>633.63774889473098</v>
      </c>
      <c r="N3055">
        <f>VLOOKUP(A3055,Tbills!$B$4:$C$10000,2,1)</f>
        <v>0.29000175824176738</v>
      </c>
    </row>
    <row r="3056" spans="1:14">
      <c r="A3056" s="1">
        <v>44602</v>
      </c>
      <c r="B3056">
        <f>IFERROR(VLOOKUP($A3056,'BTC-Web'!$A$2:$H$10000,2,0),"")</f>
        <v>44347.800780999998</v>
      </c>
      <c r="C3056">
        <f>VLOOKUP(A3056,H_SPBTFDUE!$B$2:$C$5828,2,0)</f>
        <v>244.8</v>
      </c>
      <c r="D3056" s="2">
        <f>D3055*(1-D$1+IF(AND(WEEKDAY($A3056)&lt;&gt;1,WEEKDAY($A3056)&lt;&gt;7),-VLOOKUP($A3056,ETF_OP_Fee!$G$5:$H$14,2,1),0))^($A3056-$A3055)*(1+2*(C3056/C3055-1))+IFERROR(VLOOKUP(A3056,BITXeom!$C$9:$D$100,2,0),0)</f>
        <v>62.818477055460448</v>
      </c>
      <c r="F3056" s="2">
        <f>F3055*(1-F$1+IF(AND(WEEKDAY($A3056)&lt;&gt;1,WEEKDAY($A3056)&lt;&gt;7),-VLOOKUP($A3056,ETF_OP_Fee!$I$5:$J$14,2,1),0))^($A3056-$A3055)*(1+1*(B3056/B3055-1))</f>
        <v>28.747761089907065</v>
      </c>
      <c r="G3056" s="9">
        <f>IFERROR(VLOOKUP(A3056,'BITO-IV'!$A$1:$J$10000,4,0),"")</f>
        <v>27.7529</v>
      </c>
      <c r="J3056">
        <f t="shared" si="90"/>
        <v>410.80827883774572</v>
      </c>
      <c r="K3056">
        <f t="shared" si="89"/>
        <v>405.52837483282264</v>
      </c>
      <c r="L3056">
        <f t="shared" si="88"/>
        <v>374.31192660550454</v>
      </c>
      <c r="M3056">
        <f t="shared" si="88"/>
        <v>614.19347623606711</v>
      </c>
      <c r="N3056">
        <f>VLOOKUP(A3056,Tbills!$B$4:$C$10000,2,1)</f>
        <v>0.29000175824176738</v>
      </c>
    </row>
    <row r="3057" spans="1:14">
      <c r="A3057" s="1">
        <v>44603</v>
      </c>
      <c r="B3057">
        <f>IFERROR(VLOOKUP($A3057,'BTC-Web'!$A$2:$H$10000,2,0),"")</f>
        <v>43571.128905999998</v>
      </c>
      <c r="C3057">
        <f>VLOOKUP(A3057,H_SPBTFDUE!$B$2:$C$5828,2,0)</f>
        <v>234.9</v>
      </c>
      <c r="D3057" s="2">
        <f>D3056*(1-D$1+IF(AND(WEEKDAY($A3057)&lt;&gt;1,WEEKDAY($A3057)&lt;&gt;7),-VLOOKUP($A3057,ETF_OP_Fee!$G$5:$H$14,2,1),0))^($A3057-$A3056)*(1+2*(C3057/C3056-1))+IFERROR(VLOOKUP(A3057,BITXeom!$C$9:$D$100,2,0),0)</f>
        <v>57.730689770072402</v>
      </c>
      <c r="F3057" s="2">
        <f>F3056*(1-F$1+IF(AND(WEEKDAY($A3057)&lt;&gt;1,WEEKDAY($A3057)&lt;&gt;7),-VLOOKUP($A3057,ETF_OP_Fee!$I$5:$J$14,2,1),0))^($A3057-$A3056)*(1+1*(B3057/B3056-1))</f>
        <v>28.243560694091912</v>
      </c>
      <c r="G3057" s="9">
        <f>IFERROR(VLOOKUP(A3057,'BITO-IV'!$A$1:$J$10000,4,0),"")</f>
        <v>26.630500000000001</v>
      </c>
      <c r="J3057">
        <f t="shared" si="90"/>
        <v>403.61371156334928</v>
      </c>
      <c r="K3057">
        <f t="shared" si="89"/>
        <v>398.41590557076347</v>
      </c>
      <c r="L3057">
        <f t="shared" si="88"/>
        <v>359.17431192660547</v>
      </c>
      <c r="M3057">
        <f t="shared" si="88"/>
        <v>564.44878477525242</v>
      </c>
      <c r="N3057">
        <f>VLOOKUP(A3057,Tbills!$B$4:$C$10000,2,1)</f>
        <v>0.29000175824176738</v>
      </c>
    </row>
    <row r="3058" spans="1:14">
      <c r="A3058" s="1">
        <v>44606</v>
      </c>
      <c r="B3058">
        <f>IFERROR(VLOOKUP($A3058,'BTC-Web'!$A$2:$H$10000,2,0),"")</f>
        <v>42157.398437999997</v>
      </c>
      <c r="C3058">
        <f>VLOOKUP(A3058,H_SPBTFDUE!$B$2:$C$5828,2,0)</f>
        <v>233.88</v>
      </c>
      <c r="D3058" s="2">
        <f>D3057*(1-D$1+IF(AND(WEEKDAY($A3058)&lt;&gt;1,WEEKDAY($A3058)&lt;&gt;7),-VLOOKUP($A3058,ETF_OP_Fee!$G$5:$H$14,2,1),0))^($A3058-$A3057)*(1+2*(C3058/C3057-1))+IFERROR(VLOOKUP(A3058,BITXeom!$C$9:$D$100,2,0),0)</f>
        <v>57.20886589851186</v>
      </c>
      <c r="F3058" s="2">
        <f>F3057*(1-F$1+IF(AND(WEEKDAY($A3058)&lt;&gt;1,WEEKDAY($A3058)&lt;&gt;7),-VLOOKUP($A3058,ETF_OP_Fee!$I$5:$J$14,2,1),0))^($A3058-$A3057)*(1+1*(B3058/B3057-1))</f>
        <v>27.325022400958257</v>
      </c>
      <c r="G3058" s="9">
        <f>IFERROR(VLOOKUP(A3058,'BITO-IV'!$A$1:$J$10000,4,0),"")</f>
        <v>26.510899999999999</v>
      </c>
      <c r="J3058">
        <f t="shared" si="90"/>
        <v>390.51786080927121</v>
      </c>
      <c r="K3058">
        <f t="shared" si="89"/>
        <v>385.45860638940275</v>
      </c>
      <c r="L3058">
        <f t="shared" si="88"/>
        <v>357.61467889908249</v>
      </c>
      <c r="M3058">
        <f t="shared" si="88"/>
        <v>559.34676968861197</v>
      </c>
      <c r="N3058">
        <f>VLOOKUP(A3058,Tbills!$B$4:$C$10000,2,1)</f>
        <v>0.43999912087911275</v>
      </c>
    </row>
    <row r="3059" spans="1:14">
      <c r="A3059" s="1">
        <v>44607</v>
      </c>
      <c r="B3059">
        <f>IFERROR(VLOOKUP($A3059,'BTC-Web'!$A$2:$H$10000,2,0),"")</f>
        <v>42586.464844000002</v>
      </c>
      <c r="C3059">
        <f>VLOOKUP(A3059,H_SPBTFDUE!$B$2:$C$5828,2,0)</f>
        <v>244.99</v>
      </c>
      <c r="D3059" s="2">
        <f>D3058*(1-D$1+IF(AND(WEEKDAY($A3059)&lt;&gt;1,WEEKDAY($A3059)&lt;&gt;7),-VLOOKUP($A3059,ETF_OP_Fee!$G$5:$H$14,2,1),0))^($A3059-$A3058)*(1+2*(C3059/C3058-1))+IFERROR(VLOOKUP(A3059,BITXeom!$C$9:$D$100,2,0),0)</f>
        <v>62.63658481193999</v>
      </c>
      <c r="F3059" s="2">
        <f>F3058*(1-F$1+IF(AND(WEEKDAY($A3059)&lt;&gt;1,WEEKDAY($A3059)&lt;&gt;7),-VLOOKUP($A3059,ETF_OP_Fee!$I$5:$J$14,2,1),0))^($A3059-$A3058)*(1+1*(B3059/B3058-1))</f>
        <v>27.602410525663288</v>
      </c>
      <c r="G3059" s="9">
        <f>IFERROR(VLOOKUP(A3059,'BITO-IV'!$A$1:$J$10000,4,0),"")</f>
        <v>27.773</v>
      </c>
      <c r="J3059">
        <f t="shared" si="90"/>
        <v>394.49244418548852</v>
      </c>
      <c r="K3059">
        <f t="shared" si="89"/>
        <v>389.37156347353022</v>
      </c>
      <c r="L3059">
        <f t="shared" si="88"/>
        <v>374.60244648318042</v>
      </c>
      <c r="M3059">
        <f t="shared" si="88"/>
        <v>612.41506589272853</v>
      </c>
      <c r="N3059">
        <f>VLOOKUP(A3059,Tbills!$B$4:$C$10000,2,1)</f>
        <v>0.43999912087911275</v>
      </c>
    </row>
    <row r="3060" spans="1:14">
      <c r="A3060" s="1">
        <v>44608</v>
      </c>
      <c r="B3060">
        <f>IFERROR(VLOOKUP($A3060,'BTC-Web'!$A$2:$H$10000,2,0),"")</f>
        <v>44578.277344000002</v>
      </c>
      <c r="C3060">
        <f>VLOOKUP(A3060,H_SPBTFDUE!$B$2:$C$5828,2,0)</f>
        <v>244.69</v>
      </c>
      <c r="D3060" s="2">
        <f>D3059*(1-D$1+IF(AND(WEEKDAY($A3060)&lt;&gt;1,WEEKDAY($A3060)&lt;&gt;7),-VLOOKUP($A3060,ETF_OP_Fee!$G$5:$H$14,2,1),0))^($A3060-$A3059)*(1+2*(C3060/C3059-1))+IFERROR(VLOOKUP(A3060,BITXeom!$C$9:$D$100,2,0),0)</f>
        <v>62.475736206828678</v>
      </c>
      <c r="F3060" s="2">
        <f>F3059*(1-F$1+IF(AND(WEEKDAY($A3060)&lt;&gt;1,WEEKDAY($A3060)&lt;&gt;7),-VLOOKUP($A3060,ETF_OP_Fee!$I$5:$J$14,2,1),0))^($A3060-$A3059)*(1+1*(B3060/B3059-1))</f>
        <v>28.89265146581339</v>
      </c>
      <c r="G3060" s="9">
        <f>IFERROR(VLOOKUP(A3060,'BITO-IV'!$A$1:$J$10000,4,0),"")</f>
        <v>27.7455</v>
      </c>
      <c r="J3060">
        <f t="shared" si="90"/>
        <v>412.94325911841469</v>
      </c>
      <c r="K3060">
        <f t="shared" si="89"/>
        <v>407.57226125884551</v>
      </c>
      <c r="L3060">
        <f t="shared" si="88"/>
        <v>374.14373088685011</v>
      </c>
      <c r="M3060">
        <f t="shared" si="88"/>
        <v>610.84240497269661</v>
      </c>
      <c r="N3060">
        <f>VLOOKUP(A3060,Tbills!$B$4:$C$10000,2,1)</f>
        <v>0.43999912087911275</v>
      </c>
    </row>
    <row r="3061" spans="1:14">
      <c r="A3061" s="1">
        <v>44609</v>
      </c>
      <c r="B3061">
        <f>IFERROR(VLOOKUP($A3061,'BTC-Web'!$A$2:$H$10000,2,0),"")</f>
        <v>43937.070312999997</v>
      </c>
      <c r="C3061">
        <f>VLOOKUP(A3061,H_SPBTFDUE!$B$2:$C$5828,2,0)</f>
        <v>226.56</v>
      </c>
      <c r="D3061" s="2">
        <f>D3060*(1-D$1+IF(AND(WEEKDAY($A3061)&lt;&gt;1,WEEKDAY($A3061)&lt;&gt;7),-VLOOKUP($A3061,ETF_OP_Fee!$G$5:$H$14,2,1),0))^($A3061-$A3060)*(1+2*(C3061/C3060-1))+IFERROR(VLOOKUP(A3061,BITXeom!$C$9:$D$100,2,0),0)</f>
        <v>53.211270515057635</v>
      </c>
      <c r="F3061" s="2">
        <f>F3060*(1-F$1+IF(AND(WEEKDAY($A3061)&lt;&gt;1,WEEKDAY($A3061)&lt;&gt;7),-VLOOKUP($A3061,ETF_OP_Fee!$I$5:$J$14,2,1),0))^($A3061-$A3060)*(1+1*(B3061/B3060-1))</f>
        <v>28.476322862074117</v>
      </c>
      <c r="G3061" s="9">
        <f>IFERROR(VLOOKUP(A3061,'BITO-IV'!$A$1:$J$10000,4,0),"")</f>
        <v>25.689499999999999</v>
      </c>
      <c r="J3061">
        <f t="shared" si="90"/>
        <v>407.00354729178838</v>
      </c>
      <c r="K3061">
        <f t="shared" si="89"/>
        <v>401.69934957216526</v>
      </c>
      <c r="L3061">
        <f t="shared" si="88"/>
        <v>346.42201834862379</v>
      </c>
      <c r="M3061">
        <f t="shared" si="88"/>
        <v>520.26118340511607</v>
      </c>
      <c r="N3061">
        <f>VLOOKUP(A3061,Tbills!$B$4:$C$10000,2,1)</f>
        <v>0.43999912087911275</v>
      </c>
    </row>
    <row r="3062" spans="1:14">
      <c r="A3062" s="1">
        <v>44610</v>
      </c>
      <c r="B3062">
        <f>IFERROR(VLOOKUP($A3062,'BTC-Web'!$A$2:$H$10000,2,0),"")</f>
        <v>40552.132812999997</v>
      </c>
      <c r="C3062">
        <f>VLOOKUP(A3062,H_SPBTFDUE!$B$2:$C$5828,2,0)</f>
        <v>221.34</v>
      </c>
      <c r="D3062" s="2">
        <f>D3061*(1-D$1+IF(AND(WEEKDAY($A3062)&lt;&gt;1,WEEKDAY($A3062)&lt;&gt;7),-VLOOKUP($A3062,ETF_OP_Fee!$G$5:$H$14,2,1),0))^($A3062-$A3061)*(1+2*(C3062/C3061-1))+IFERROR(VLOOKUP(A3062,BITXeom!$C$9:$D$100,2,0),0)</f>
        <v>50.753218720918369</v>
      </c>
      <c r="F3062" s="2">
        <f>F3061*(1-F$1+IF(AND(WEEKDAY($A3062)&lt;&gt;1,WEEKDAY($A3062)&lt;&gt;7),-VLOOKUP($A3062,ETF_OP_Fee!$I$5:$J$14,2,1),0))^($A3062-$A3061)*(1+1*(B3062/B3061-1))</f>
        <v>26.281806290189788</v>
      </c>
      <c r="G3062" s="9">
        <f>IFERROR(VLOOKUP(A3062,'BITO-IV'!$A$1:$J$10000,4,0),"")</f>
        <v>25.0944</v>
      </c>
      <c r="J3062">
        <f t="shared" si="90"/>
        <v>375.64775683860984</v>
      </c>
      <c r="K3062">
        <f t="shared" si="89"/>
        <v>370.74254788744577</v>
      </c>
      <c r="L3062">
        <f t="shared" si="88"/>
        <v>338.44036697247702</v>
      </c>
      <c r="M3062">
        <f t="shared" si="88"/>
        <v>496.22813696755583</v>
      </c>
      <c r="N3062">
        <f>VLOOKUP(A3062,Tbills!$B$4:$C$10000,2,1)</f>
        <v>0.43999912087911275</v>
      </c>
    </row>
    <row r="3063" spans="1:14">
      <c r="A3063" s="1">
        <v>44614</v>
      </c>
      <c r="B3063">
        <f>IFERROR(VLOOKUP($A3063,'BTC-Web'!$A$2:$H$10000,2,0),"")</f>
        <v>37068.769530999998</v>
      </c>
      <c r="C3063">
        <f>VLOOKUP(A3063,H_SPBTFDUE!$B$2:$C$5828,2,0)</f>
        <v>210.13</v>
      </c>
      <c r="D3063" s="2">
        <f>D3062*(1-D$1+IF(AND(WEEKDAY($A3063)&lt;&gt;1,WEEKDAY($A3063)&lt;&gt;7),-VLOOKUP($A3063,ETF_OP_Fee!$G$5:$H$14,2,1),0))^($A3063-$A3062)*(1+2*(C3063/C3062-1))+IFERROR(VLOOKUP(A3063,BITXeom!$C$9:$D$100,2,0),0)</f>
        <v>45.590577037636507</v>
      </c>
      <c r="F3063" s="2">
        <f>F3062*(1-F$1+IF(AND(WEEKDAY($A3063)&lt;&gt;1,WEEKDAY($A3063)&lt;&gt;7),-VLOOKUP($A3063,ETF_OP_Fee!$I$5:$J$14,2,1),0))^($A3063-$A3062)*(1+1*(B3063/B3062-1))</f>
        <v>24.021740152532942</v>
      </c>
      <c r="G3063" s="9">
        <f>IFERROR(VLOOKUP(A3063,'BITO-IV'!$A$1:$J$10000,4,0),"")</f>
        <v>23.8186</v>
      </c>
      <c r="J3063">
        <f t="shared" si="90"/>
        <v>343.38021596298421</v>
      </c>
      <c r="K3063">
        <f t="shared" si="89"/>
        <v>338.86107562418653</v>
      </c>
      <c r="L3063">
        <f t="shared" si="88"/>
        <v>321.29969418960241</v>
      </c>
      <c r="M3063">
        <f t="shared" si="88"/>
        <v>445.75157353198171</v>
      </c>
      <c r="N3063">
        <f>VLOOKUP(A3063,Tbills!$B$4:$C$10000,2,1)</f>
        <v>0.38000175824177546</v>
      </c>
    </row>
    <row r="3064" spans="1:14">
      <c r="A3064" s="1">
        <v>44615</v>
      </c>
      <c r="B3064">
        <f>IFERROR(VLOOKUP($A3064,'BTC-Web'!$A$2:$H$10000,2,0),"")</f>
        <v>38285.28125</v>
      </c>
      <c r="C3064">
        <f>VLOOKUP(A3064,H_SPBTFDUE!$B$2:$C$5828,2,0)</f>
        <v>208.43</v>
      </c>
      <c r="D3064" s="2">
        <f>D3063*(1-D$1+IF(AND(WEEKDAY($A3064)&lt;&gt;1,WEEKDAY($A3064)&lt;&gt;7),-VLOOKUP($A3064,ETF_OP_Fee!$G$5:$H$14,2,1),0))^($A3064-$A3063)*(1+2*(C3064/C3063-1))+IFERROR(VLOOKUP(A3064,BITXeom!$C$9:$D$100,2,0),0)</f>
        <v>44.847555059809153</v>
      </c>
      <c r="F3064" s="2">
        <f>F3063*(1-F$1+IF(AND(WEEKDAY($A3064)&lt;&gt;1,WEEKDAY($A3064)&lt;&gt;7),-VLOOKUP($A3064,ETF_OP_Fee!$I$5:$J$14,2,1),0))^($A3064-$A3063)*(1+1*(B3064/B3063-1))</f>
        <v>24.809432647402495</v>
      </c>
      <c r="G3064" s="9">
        <f>IFERROR(VLOOKUP(A3064,'BITO-IV'!$A$1:$J$10000,4,0),"")</f>
        <v>23.6358</v>
      </c>
      <c r="J3064">
        <f t="shared" si="90"/>
        <v>354.6491645166281</v>
      </c>
      <c r="K3064">
        <f t="shared" si="89"/>
        <v>349.97260727750228</v>
      </c>
      <c r="L3064">
        <f t="shared" si="88"/>
        <v>318.70030581039754</v>
      </c>
      <c r="M3064">
        <f t="shared" si="88"/>
        <v>438.48684390348916</v>
      </c>
      <c r="N3064">
        <f>VLOOKUP(A3064,Tbills!$B$4:$C$10000,2,1)</f>
        <v>0.38000175824177546</v>
      </c>
    </row>
    <row r="3065" spans="1:14">
      <c r="A3065" s="1">
        <v>44616</v>
      </c>
      <c r="B3065">
        <f>IFERROR(VLOOKUP($A3065,'BTC-Web'!$A$2:$H$10000,2,0),"")</f>
        <v>37278.566405999998</v>
      </c>
      <c r="C3065">
        <f>VLOOKUP(A3065,H_SPBTFDUE!$B$2:$C$5828,2,0)</f>
        <v>212.38</v>
      </c>
      <c r="D3065" s="2">
        <f>D3064*(1-D$1+IF(AND(WEEKDAY($A3065)&lt;&gt;1,WEEKDAY($A3065)&lt;&gt;7),-VLOOKUP($A3065,ETF_OP_Fee!$G$5:$H$14,2,1),0))^($A3065-$A3064)*(1+2*(C3065/C3064-1))+IFERROR(VLOOKUP(A3065,BITXeom!$C$9:$D$100,2,0),0)</f>
        <v>46.541838198144283</v>
      </c>
      <c r="F3065" s="2">
        <f>F3064*(1-F$1+IF(AND(WEEKDAY($A3065)&lt;&gt;1,WEEKDAY($A3065)&lt;&gt;7),-VLOOKUP($A3065,ETF_OP_Fee!$I$5:$J$14,2,1),0))^($A3065-$A3064)*(1+1*(B3065/B3064-1))</f>
        <v>24.156437684275922</v>
      </c>
      <c r="G3065" s="9">
        <f>IFERROR(VLOOKUP(A3065,'BITO-IV'!$A$1:$J$10000,4,0),"")</f>
        <v>24.083500000000001</v>
      </c>
      <c r="J3065">
        <f t="shared" si="90"/>
        <v>345.32363348553275</v>
      </c>
      <c r="K3065">
        <f t="shared" si="89"/>
        <v>340.7611773737068</v>
      </c>
      <c r="L3065">
        <f t="shared" si="88"/>
        <v>324.74006116207948</v>
      </c>
      <c r="M3065">
        <f t="shared" si="88"/>
        <v>455.05231475282989</v>
      </c>
      <c r="N3065">
        <f>VLOOKUP(A3065,Tbills!$B$4:$C$10000,2,1)</f>
        <v>0.38000175824177546</v>
      </c>
    </row>
    <row r="3066" spans="1:14">
      <c r="A3066" s="1">
        <v>44617</v>
      </c>
      <c r="B3066">
        <f>IFERROR(VLOOKUP($A3066,'BTC-Web'!$A$2:$H$10000,2,0),"")</f>
        <v>38333.746094000002</v>
      </c>
      <c r="C3066">
        <f>VLOOKUP(A3066,H_SPBTFDUE!$B$2:$C$5828,2,0)</f>
        <v>216.48</v>
      </c>
      <c r="D3066" s="2">
        <f>D3065*(1-D$1+IF(AND(WEEKDAY($A3066)&lt;&gt;1,WEEKDAY($A3066)&lt;&gt;7),-VLOOKUP($A3066,ETF_OP_Fee!$G$5:$H$14,2,1),0))^($A3066-$A3065)*(1+2*(C3066/C3065-1))+IFERROR(VLOOKUP(A3066,BITXeom!$C$9:$D$100,2,0),0)</f>
        <v>48.333059440049936</v>
      </c>
      <c r="F3066" s="2">
        <f>F3065*(1-F$1+IF(AND(WEEKDAY($A3066)&lt;&gt;1,WEEKDAY($A3066)&lt;&gt;7),-VLOOKUP($A3066,ETF_OP_Fee!$I$5:$J$14,2,1),0))^($A3066-$A3065)*(1+1*(B3066/B3065-1))</f>
        <v>24.839545520452596</v>
      </c>
      <c r="G3066" s="9">
        <f>IFERROR(VLOOKUP(A3066,'BITO-IV'!$A$1:$J$10000,4,0),"")</f>
        <v>24.531400000000001</v>
      </c>
      <c r="J3066">
        <f t="shared" si="90"/>
        <v>355.09811032221836</v>
      </c>
      <c r="K3066">
        <f t="shared" si="89"/>
        <v>350.39739251317206</v>
      </c>
      <c r="L3066">
        <f t="shared" si="88"/>
        <v>331.00917431192653</v>
      </c>
      <c r="M3066">
        <f t="shared" si="88"/>
        <v>472.56557602311864</v>
      </c>
      <c r="N3066">
        <f>VLOOKUP(A3066,Tbills!$B$4:$C$10000,2,1)</f>
        <v>0.38000175824177546</v>
      </c>
    </row>
    <row r="3067" spans="1:14">
      <c r="A3067" s="1">
        <v>44620</v>
      </c>
      <c r="B3067">
        <f>IFERROR(VLOOKUP($A3067,'BTC-Web'!$A$2:$H$10000,2,0),"")</f>
        <v>37706</v>
      </c>
      <c r="C3067">
        <f>VLOOKUP(A3067,H_SPBTFDUE!$B$2:$C$5828,2,0)</f>
        <v>232.44</v>
      </c>
      <c r="D3067" s="2">
        <f>D3066*(1-D$1+IF(AND(WEEKDAY($A3067)&lt;&gt;1,WEEKDAY($A3067)&lt;&gt;7),-VLOOKUP($A3067,ETF_OP_Fee!$G$5:$H$14,2,1),0))^($A3067-$A3066)*(1+2*(C3067/C3066-1))+IFERROR(VLOOKUP(A3067,BITXeom!$C$9:$D$100,2,0),0)</f>
        <v>55.439948007318392</v>
      </c>
      <c r="F3067" s="2">
        <f>F3066*(1-F$1+IF(AND(WEEKDAY($A3067)&lt;&gt;1,WEEKDAY($A3067)&lt;&gt;7),-VLOOKUP($A3067,ETF_OP_Fee!$I$5:$J$14,2,1),0))^($A3067-$A3066)*(1+1*(B3067/B3066-1))</f>
        <v>24.430870158836502</v>
      </c>
      <c r="G3067" s="9">
        <f>IFERROR(VLOOKUP(A3067,'BITO-IV'!$A$1:$J$10000,4,0),"")</f>
        <v>26.337</v>
      </c>
      <c r="J3067">
        <f t="shared" si="90"/>
        <v>349.28309158663893</v>
      </c>
      <c r="K3067">
        <f t="shared" si="89"/>
        <v>344.6324407761627</v>
      </c>
      <c r="L3067">
        <f t="shared" si="88"/>
        <v>355.41284403669721</v>
      </c>
      <c r="M3067">
        <f t="shared" si="88"/>
        <v>542.05157439425477</v>
      </c>
      <c r="N3067">
        <f>VLOOKUP(A3067,Tbills!$B$4:$C$10000,2,1)</f>
        <v>0.35999999999997612</v>
      </c>
    </row>
    <row r="3068" spans="1:14">
      <c r="A3068" s="1">
        <v>44621</v>
      </c>
      <c r="B3068">
        <f>IFERROR(VLOOKUP($A3068,'BTC-Web'!$A$2:$H$10000,2,0),"")</f>
        <v>43194.503905999998</v>
      </c>
      <c r="C3068">
        <f>VLOOKUP(A3068,H_SPBTFDUE!$B$2:$C$5828,2,0)</f>
        <v>244.86</v>
      </c>
      <c r="D3068" s="2">
        <f>D3067*(1-D$1+IF(AND(WEEKDAY($A3068)&lt;&gt;1,WEEKDAY($A3068)&lt;&gt;7),-VLOOKUP($A3068,ETF_OP_Fee!$G$5:$H$14,2,1),0))^($A3068-$A3067)*(1+2*(C3068/C3067-1))+IFERROR(VLOOKUP(A3068,BITXeom!$C$9:$D$100,2,0),0)</f>
        <v>61.357296145424897</v>
      </c>
      <c r="F3068" s="2">
        <f>F3067*(1-F$1+IF(AND(WEEKDAY($A3068)&lt;&gt;1,WEEKDAY($A3068)&lt;&gt;7),-VLOOKUP($A3068,ETF_OP_Fee!$I$5:$J$14,2,1),0))^($A3068-$A3067)*(1+1*(B3068/B3067-1))</f>
        <v>27.986311205878401</v>
      </c>
      <c r="G3068" s="9">
        <f>IFERROR(VLOOKUP(A3068,'BITO-IV'!$A$1:$J$10000,4,0),"")</f>
        <v>27.748100000000001</v>
      </c>
      <c r="J3068">
        <f t="shared" si="90"/>
        <v>400.12491019569376</v>
      </c>
      <c r="K3068">
        <f t="shared" si="89"/>
        <v>394.78703281940244</v>
      </c>
      <c r="L3068">
        <f t="shared" si="88"/>
        <v>374.40366972477062</v>
      </c>
      <c r="M3068">
        <f t="shared" si="88"/>
        <v>599.90710979403775</v>
      </c>
      <c r="N3068">
        <f>VLOOKUP(A3068,Tbills!$B$4:$C$10000,2,1)</f>
        <v>0.35999999999997612</v>
      </c>
    </row>
    <row r="3069" spans="1:14">
      <c r="A3069" s="1">
        <v>44622</v>
      </c>
      <c r="B3069">
        <f>IFERROR(VLOOKUP($A3069,'BTC-Web'!$A$2:$H$10000,2,0),"")</f>
        <v>44357.617187999997</v>
      </c>
      <c r="C3069">
        <f>VLOOKUP(A3069,H_SPBTFDUE!$B$2:$C$5828,2,0)</f>
        <v>243.12</v>
      </c>
      <c r="D3069" s="2">
        <f>D3068*(1-D$1+IF(AND(WEEKDAY($A3069)&lt;&gt;1,WEEKDAY($A3069)&lt;&gt;7),-VLOOKUP($A3069,ETF_OP_Fee!$G$5:$H$14,2,1),0))^($A3069-$A3068)*(1+2*(C3069/C3068-1))+IFERROR(VLOOKUP(A3069,BITXeom!$C$9:$D$100,2,0),0)</f>
        <v>60.478065284802675</v>
      </c>
      <c r="F3069" s="2">
        <f>F3068*(1-F$1+IF(AND(WEEKDAY($A3069)&lt;&gt;1,WEEKDAY($A3069)&lt;&gt;7),-VLOOKUP($A3069,ETF_OP_Fee!$I$5:$J$14,2,1),0))^($A3069-$A3068)*(1+1*(B3069/B3068-1))</f>
        <v>28.739160220635732</v>
      </c>
      <c r="G3069" s="9">
        <f>IFERROR(VLOOKUP(A3069,'BITO-IV'!$A$1:$J$10000,4,0),"")</f>
        <v>27.549600000000002</v>
      </c>
      <c r="J3069">
        <f t="shared" si="90"/>
        <v>410.89921144754868</v>
      </c>
      <c r="K3069">
        <f t="shared" si="89"/>
        <v>405.40704724397688</v>
      </c>
      <c r="L3069">
        <f t="shared" si="88"/>
        <v>371.74311926605498</v>
      </c>
      <c r="M3069">
        <f t="shared" si="88"/>
        <v>591.31062856729898</v>
      </c>
      <c r="N3069">
        <f>VLOOKUP(A3069,Tbills!$B$4:$C$10000,2,1)</f>
        <v>0.35999999999997612</v>
      </c>
    </row>
    <row r="3070" spans="1:14">
      <c r="A3070" s="1">
        <v>44623</v>
      </c>
      <c r="B3070">
        <f>IFERROR(VLOOKUP($A3070,'BTC-Web'!$A$2:$H$10000,2,0),"")</f>
        <v>43925.195312999997</v>
      </c>
      <c r="C3070">
        <f>VLOOKUP(A3070,H_SPBTFDUE!$B$2:$C$5828,2,0)</f>
        <v>232.98</v>
      </c>
      <c r="D3070" s="2">
        <f>D3069*(1-D$1+IF(AND(WEEKDAY($A3070)&lt;&gt;1,WEEKDAY($A3070)&lt;&gt;7),-VLOOKUP($A3070,ETF_OP_Fee!$G$5:$H$14,2,1),0))^($A3070-$A3069)*(1+2*(C3070/C3069-1))+IFERROR(VLOOKUP(A3070,BITXeom!$C$9:$D$100,2,0),0)</f>
        <v>55.42664492081164</v>
      </c>
      <c r="F3070" s="2">
        <f>F3069*(1-F$1+IF(AND(WEEKDAY($A3070)&lt;&gt;1,WEEKDAY($A3070)&lt;&gt;7),-VLOOKUP($A3070,ETF_OP_Fee!$I$5:$J$14,2,1),0))^($A3070-$A3069)*(1+1*(B3070/B3069-1))</f>
        <v>28.458254738604051</v>
      </c>
      <c r="G3070" s="9">
        <f>IFERROR(VLOOKUP(A3070,'BITO-IV'!$A$1:$J$10000,4,0),"")</f>
        <v>26.401199999999999</v>
      </c>
      <c r="J3070">
        <f t="shared" si="90"/>
        <v>406.89354525729539</v>
      </c>
      <c r="K3070">
        <f t="shared" si="89"/>
        <v>401.44447279326835</v>
      </c>
      <c r="L3070">
        <f t="shared" si="88"/>
        <v>356.23853211009168</v>
      </c>
      <c r="M3070">
        <f t="shared" si="88"/>
        <v>541.92150646950961</v>
      </c>
      <c r="N3070">
        <f>VLOOKUP(A3070,Tbills!$B$4:$C$10000,2,1)</f>
        <v>0.35999999999997612</v>
      </c>
    </row>
    <row r="3071" spans="1:14">
      <c r="A3071" s="1">
        <v>44624</v>
      </c>
      <c r="B3071">
        <f>IFERROR(VLOOKUP($A3071,'BTC-Web'!$A$2:$H$10000,2,0),"")</f>
        <v>42458.140625</v>
      </c>
      <c r="C3071">
        <f>VLOOKUP(A3071,H_SPBTFDUE!$B$2:$C$5828,2,0)</f>
        <v>218.89</v>
      </c>
      <c r="D3071" s="2">
        <f>D3070*(1-D$1+IF(AND(WEEKDAY($A3071)&lt;&gt;1,WEEKDAY($A3071)&lt;&gt;7),-VLOOKUP($A3071,ETF_OP_Fee!$G$5:$H$14,2,1),0))^($A3071-$A3070)*(1+2*(C3071/C3070-1))+IFERROR(VLOOKUP(A3071,BITXeom!$C$9:$D$100,2,0),0)</f>
        <v>48.716731240687849</v>
      </c>
      <c r="F3071" s="2">
        <f>F3070*(1-F$1+IF(AND(WEEKDAY($A3071)&lt;&gt;1,WEEKDAY($A3071)&lt;&gt;7),-VLOOKUP($A3071,ETF_OP_Fee!$I$5:$J$14,2,1),0))^($A3071-$A3070)*(1+1*(B3071/B3070-1))</f>
        <v>27.507063418186373</v>
      </c>
      <c r="G3071" s="9">
        <f>IFERROR(VLOOKUP(A3071,'BITO-IV'!$A$1:$J$10000,4,0),"")</f>
        <v>24.8064</v>
      </c>
      <c r="J3071">
        <f t="shared" si="90"/>
        <v>393.30373469793324</v>
      </c>
      <c r="K3071">
        <f t="shared" si="89"/>
        <v>388.0265558599217</v>
      </c>
      <c r="L3071">
        <f t="shared" si="88"/>
        <v>334.69418960244644</v>
      </c>
      <c r="M3071">
        <f t="shared" si="88"/>
        <v>476.31684042832705</v>
      </c>
      <c r="N3071">
        <f>VLOOKUP(A3071,Tbills!$B$4:$C$10000,2,1)</f>
        <v>0.35999999999997612</v>
      </c>
    </row>
    <row r="3072" spans="1:14">
      <c r="A3072" s="1">
        <v>44627</v>
      </c>
      <c r="B3072">
        <f>IFERROR(VLOOKUP($A3072,'BTC-Web'!$A$2:$H$10000,2,0),"")</f>
        <v>38429.304687999997</v>
      </c>
      <c r="C3072">
        <f>VLOOKUP(A3072,H_SPBTFDUE!$B$2:$C$5828,2,0)</f>
        <v>207.69</v>
      </c>
      <c r="D3072" s="2">
        <f>D3071*(1-D$1+IF(AND(WEEKDAY($A3072)&lt;&gt;1,WEEKDAY($A3072)&lt;&gt;7),-VLOOKUP($A3072,ETF_OP_Fee!$G$5:$H$14,2,1),0))^($A3072-$A3071)*(1+2*(C3072/C3071-1))+IFERROR(VLOOKUP(A3072,BITXeom!$C$9:$D$100,2,0),0)</f>
        <v>43.715695035018086</v>
      </c>
      <c r="F3072" s="2">
        <f>F3071*(1-F$1+IF(AND(WEEKDAY($A3072)&lt;&gt;1,WEEKDAY($A3072)&lt;&gt;7),-VLOOKUP($A3072,ETF_OP_Fee!$I$5:$J$14,2,1),0))^($A3072-$A3071)*(1+1*(B3072/B3071-1))</f>
        <v>24.894985245335583</v>
      </c>
      <c r="G3072" s="9">
        <f>IFERROR(VLOOKUP(A3072,'BITO-IV'!$A$1:$J$10000,4,0),"")</f>
        <v>23.539300000000001</v>
      </c>
      <c r="J3072">
        <f t="shared" si="90"/>
        <v>355.98330103828448</v>
      </c>
      <c r="K3072">
        <f t="shared" si="89"/>
        <v>351.17944929535639</v>
      </c>
      <c r="L3072">
        <f t="shared" si="88"/>
        <v>317.56880733944951</v>
      </c>
      <c r="M3072">
        <f t="shared" si="88"/>
        <v>427.42033806277431</v>
      </c>
      <c r="N3072">
        <f>VLOOKUP(A3072,Tbills!$B$4:$C$10000,2,1)</f>
        <v>0.38000175824177546</v>
      </c>
    </row>
    <row r="3073" spans="1:14">
      <c r="A3073" s="1">
        <v>44628</v>
      </c>
      <c r="B3073">
        <f>IFERROR(VLOOKUP($A3073,'BTC-Web'!$A$2:$H$10000,2,0),"")</f>
        <v>38059.902344000002</v>
      </c>
      <c r="C3073">
        <f>VLOOKUP(A3073,H_SPBTFDUE!$B$2:$C$5828,2,0)</f>
        <v>213.06</v>
      </c>
      <c r="D3073" s="2">
        <f>D3072*(1-D$1+IF(AND(WEEKDAY($A3073)&lt;&gt;1,WEEKDAY($A3073)&lt;&gt;7),-VLOOKUP($A3073,ETF_OP_Fee!$G$5:$H$14,2,1),0))^($A3073-$A3072)*(1+2*(C3073/C3072-1))+IFERROR(VLOOKUP(A3073,BITXeom!$C$9:$D$100,2,0),0)</f>
        <v>45.970827948055394</v>
      </c>
      <c r="F3073" s="2">
        <f>F3072*(1-F$1+IF(AND(WEEKDAY($A3073)&lt;&gt;1,WEEKDAY($A3073)&lt;&gt;7),-VLOOKUP($A3073,ETF_OP_Fee!$I$5:$J$14,2,1),0))^($A3073-$A3072)*(1+1*(B3073/B3072-1))</f>
        <v>24.655040053621907</v>
      </c>
      <c r="G3073" s="9">
        <f>IFERROR(VLOOKUP(A3073,'BITO-IV'!$A$1:$J$10000,4,0),"")</f>
        <v>24.145900000000001</v>
      </c>
      <c r="J3073">
        <f t="shared" si="90"/>
        <v>352.56140551100316</v>
      </c>
      <c r="K3073">
        <f t="shared" si="89"/>
        <v>347.79467844867088</v>
      </c>
      <c r="L3073">
        <f t="shared" si="88"/>
        <v>325.77981651376143</v>
      </c>
      <c r="M3073">
        <f t="shared" si="88"/>
        <v>449.46939095544315</v>
      </c>
      <c r="N3073">
        <f>VLOOKUP(A3073,Tbills!$B$4:$C$10000,2,1)</f>
        <v>0.38000175824177546</v>
      </c>
    </row>
    <row r="3074" spans="1:14">
      <c r="A3074" s="1">
        <v>44629</v>
      </c>
      <c r="B3074">
        <f>IFERROR(VLOOKUP($A3074,'BTC-Web'!$A$2:$H$10000,2,0),"")</f>
        <v>38742.816405999998</v>
      </c>
      <c r="C3074">
        <f>VLOOKUP(A3074,H_SPBTFDUE!$B$2:$C$5828,2,0)</f>
        <v>231.93</v>
      </c>
      <c r="D3074" s="2">
        <f>D3073*(1-D$1+IF(AND(WEEKDAY($A3074)&lt;&gt;1,WEEKDAY($A3074)&lt;&gt;7),-VLOOKUP($A3074,ETF_OP_Fee!$G$5:$H$14,2,1),0))^($A3074-$A3073)*(1+2*(C3074/C3073-1))+IFERROR(VLOOKUP(A3074,BITXeom!$C$9:$D$100,2,0),0)</f>
        <v>54.107338719714171</v>
      </c>
      <c r="F3074" s="2">
        <f>F3073*(1-F$1+IF(AND(WEEKDAY($A3074)&lt;&gt;1,WEEKDAY($A3074)&lt;&gt;7),-VLOOKUP($A3074,ETF_OP_Fee!$I$5:$J$14,2,1),0))^($A3074-$A3073)*(1+1*(B3074/B3073-1))</f>
        <v>25.096775607272789</v>
      </c>
      <c r="G3074" s="9">
        <f>IFERROR(VLOOKUP(A3074,'BITO-IV'!$A$1:$J$10000,4,0),"")</f>
        <v>26.284300000000002</v>
      </c>
      <c r="J3074">
        <f t="shared" si="90"/>
        <v>358.88746329659028</v>
      </c>
      <c r="K3074">
        <f t="shared" si="89"/>
        <v>354.025991580072</v>
      </c>
      <c r="L3074">
        <f t="shared" si="88"/>
        <v>354.63302752293572</v>
      </c>
      <c r="M3074">
        <f t="shared" si="88"/>
        <v>529.02228796161012</v>
      </c>
      <c r="N3074">
        <f>VLOOKUP(A3074,Tbills!$B$4:$C$10000,2,1)</f>
        <v>0.38000175824177546</v>
      </c>
    </row>
    <row r="3075" spans="1:14">
      <c r="A3075" s="1">
        <v>44630</v>
      </c>
      <c r="B3075">
        <f>IFERROR(VLOOKUP($A3075,'BTC-Web'!$A$2:$H$10000,2,0),"")</f>
        <v>41974.070312999997</v>
      </c>
      <c r="C3075">
        <f>VLOOKUP(A3075,H_SPBTFDUE!$B$2:$C$5828,2,0)</f>
        <v>219.3</v>
      </c>
      <c r="D3075" s="2">
        <f>D3074*(1-D$1+IF(AND(WEEKDAY($A3075)&lt;&gt;1,WEEKDAY($A3075)&lt;&gt;7),-VLOOKUP($A3075,ETF_OP_Fee!$G$5:$H$14,2,1),0))^($A3075-$A3074)*(1+2*(C3075/C3074-1))+IFERROR(VLOOKUP(A3075,BITXeom!$C$9:$D$100,2,0),0)</f>
        <v>48.208644852084682</v>
      </c>
      <c r="F3075" s="2">
        <f>F3074*(1-F$1+IF(AND(WEEKDAY($A3075)&lt;&gt;1,WEEKDAY($A3075)&lt;&gt;7),-VLOOKUP($A3075,ETF_OP_Fee!$I$5:$J$14,2,1),0))^($A3075-$A3074)*(1+1*(B3075/B3074-1))</f>
        <v>27.189205743597931</v>
      </c>
      <c r="G3075" s="9">
        <f>IFERROR(VLOOKUP(A3075,'BITO-IV'!$A$1:$J$10000,4,0),"")</f>
        <v>24.8507</v>
      </c>
      <c r="J3075">
        <f t="shared" si="90"/>
        <v>388.81963203202673</v>
      </c>
      <c r="K3075">
        <f t="shared" si="89"/>
        <v>383.54271776898787</v>
      </c>
      <c r="L3075">
        <f t="shared" si="88"/>
        <v>335.32110091743118</v>
      </c>
      <c r="M3075">
        <f t="shared" si="88"/>
        <v>471.34914047964958</v>
      </c>
      <c r="N3075">
        <f>VLOOKUP(A3075,Tbills!$B$4:$C$10000,2,1)</f>
        <v>0.38000175824177546</v>
      </c>
    </row>
    <row r="3076" spans="1:14">
      <c r="A3076" s="1">
        <v>44631</v>
      </c>
      <c r="B3076">
        <f>IFERROR(VLOOKUP($A3076,'BTC-Web'!$A$2:$H$10000,2,0),"")</f>
        <v>39439.96875</v>
      </c>
      <c r="C3076">
        <f>VLOOKUP(A3076,H_SPBTFDUE!$B$2:$C$5828,2,0)</f>
        <v>212.08</v>
      </c>
      <c r="D3076" s="2">
        <f>D3075*(1-D$1+IF(AND(WEEKDAY($A3076)&lt;&gt;1,WEEKDAY($A3076)&lt;&gt;7),-VLOOKUP($A3076,ETF_OP_Fee!$G$5:$H$14,2,1),0))^($A3076-$A3075)*(1+2*(C3076/C3075-1))+IFERROR(VLOOKUP(A3076,BITXeom!$C$9:$D$100,2,0),0)</f>
        <v>45.02893743237167</v>
      </c>
      <c r="F3076" s="2">
        <f>F3075*(1-F$1+IF(AND(WEEKDAY($A3076)&lt;&gt;1,WEEKDAY($A3076)&lt;&gt;7),-VLOOKUP($A3076,ETF_OP_Fee!$I$5:$J$14,2,1),0))^($A3076-$A3075)*(1+1*(B3076/B3075-1))</f>
        <v>25.547046226690284</v>
      </c>
      <c r="G3076" s="9">
        <f>IFERROR(VLOOKUP(A3076,'BITO-IV'!$A$1:$J$10000,4,0),"")</f>
        <v>24.032399999999999</v>
      </c>
      <c r="J3076">
        <f t="shared" si="90"/>
        <v>365.34541497587725</v>
      </c>
      <c r="K3076">
        <f t="shared" si="89"/>
        <v>360.37770404756753</v>
      </c>
      <c r="L3076">
        <f t="shared" si="88"/>
        <v>324.28134556574923</v>
      </c>
      <c r="M3076">
        <f t="shared" si="88"/>
        <v>440.26026909865527</v>
      </c>
      <c r="N3076">
        <f>VLOOKUP(A3076,Tbills!$B$4:$C$10000,2,1)</f>
        <v>0.38000175824177546</v>
      </c>
    </row>
    <row r="3077" spans="1:14">
      <c r="A3077" s="1">
        <v>44634</v>
      </c>
      <c r="B3077">
        <f>IFERROR(VLOOKUP($A3077,'BTC-Web'!$A$2:$H$10000,2,0),"")</f>
        <v>37846.316405999998</v>
      </c>
      <c r="C3077">
        <f>VLOOKUP(A3077,H_SPBTFDUE!$B$2:$C$5828,2,0)</f>
        <v>214.78</v>
      </c>
      <c r="D3077" s="2">
        <f>D3076*(1-D$1+IF(AND(WEEKDAY($A3077)&lt;&gt;1,WEEKDAY($A3077)&lt;&gt;7),-VLOOKUP($A3077,ETF_OP_Fee!$G$5:$H$14,2,1),0))^($A3077-$A3076)*(1+2*(C3077/C3076-1))+IFERROR(VLOOKUP(A3077,BITXeom!$C$9:$D$100,2,0),0)</f>
        <v>46.158960936065753</v>
      </c>
      <c r="F3077" s="2">
        <f>F3076*(1-F$1+IF(AND(WEEKDAY($A3077)&lt;&gt;1,WEEKDAY($A3077)&lt;&gt;7),-VLOOKUP($A3077,ETF_OP_Fee!$I$5:$J$14,2,1),0))^($A3077-$A3076)*(1+1*(B3077/B3076-1))</f>
        <v>24.512851624064126</v>
      </c>
      <c r="G3077" s="9">
        <f>IFERROR(VLOOKUP(A3077,'BITO-IV'!$A$1:$J$10000,4,0),"")</f>
        <v>24.3414</v>
      </c>
      <c r="J3077">
        <f t="shared" si="90"/>
        <v>350.58288865044852</v>
      </c>
      <c r="K3077">
        <f t="shared" si="89"/>
        <v>345.78890684864035</v>
      </c>
      <c r="L3077">
        <f t="shared" si="88"/>
        <v>328.40978593272166</v>
      </c>
      <c r="M3077">
        <f t="shared" si="88"/>
        <v>451.30881876899468</v>
      </c>
      <c r="N3077">
        <f>VLOOKUP(A3077,Tbills!$B$4:$C$10000,2,1)</f>
        <v>0.44999999999998425</v>
      </c>
    </row>
    <row r="3078" spans="1:14">
      <c r="A3078" s="1">
        <v>44635</v>
      </c>
      <c r="B3078">
        <f>IFERROR(VLOOKUP($A3078,'BTC-Web'!$A$2:$H$10000,2,0),"")</f>
        <v>39664.25</v>
      </c>
      <c r="C3078">
        <f>VLOOKUP(A3078,H_SPBTFDUE!$B$2:$C$5828,2,0)</f>
        <v>219.94</v>
      </c>
      <c r="D3078" s="2">
        <f>D3077*(1-D$1+IF(AND(WEEKDAY($A3078)&lt;&gt;1,WEEKDAY($A3078)&lt;&gt;7),-VLOOKUP($A3078,ETF_OP_Fee!$G$5:$H$14,2,1),0))^($A3078-$A3077)*(1+2*(C3078/C3077-1))+IFERROR(VLOOKUP(A3078,BITXeom!$C$9:$D$100,2,0),0)</f>
        <v>48.371095078199467</v>
      </c>
      <c r="F3078" s="2">
        <f>F3077*(1-F$1+IF(AND(WEEKDAY($A3078)&lt;&gt;1,WEEKDAY($A3078)&lt;&gt;7),-VLOOKUP($A3078,ETF_OP_Fee!$I$5:$J$14,2,1),0))^($A3078-$A3077)*(1+1*(B3078/B3077-1))</f>
        <v>25.689648593039358</v>
      </c>
      <c r="G3078" s="9">
        <f>IFERROR(VLOOKUP(A3078,'BITO-IV'!$A$1:$J$10000,4,0),"")</f>
        <v>24.9254</v>
      </c>
      <c r="J3078">
        <f t="shared" si="90"/>
        <v>367.42300603260338</v>
      </c>
      <c r="K3078">
        <f t="shared" si="89"/>
        <v>362.38931481934196</v>
      </c>
      <c r="L3078">
        <f t="shared" si="88"/>
        <v>336.29969418960241</v>
      </c>
      <c r="M3078">
        <f t="shared" si="88"/>
        <v>472.93746088742841</v>
      </c>
      <c r="N3078">
        <f>VLOOKUP(A3078,Tbills!$B$4:$C$10000,2,1)</f>
        <v>0.44999999999998425</v>
      </c>
    </row>
    <row r="3079" spans="1:14">
      <c r="A3079" s="1">
        <v>44636</v>
      </c>
      <c r="B3079">
        <f>IFERROR(VLOOKUP($A3079,'BTC-Web'!$A$2:$H$10000,2,0),"")</f>
        <v>39335.570312999997</v>
      </c>
      <c r="C3079">
        <f>VLOOKUP(A3079,H_SPBTFDUE!$B$2:$C$5828,2,0)</f>
        <v>226.33</v>
      </c>
      <c r="D3079" s="2">
        <f>D3078*(1-D$1+IF(AND(WEEKDAY($A3079)&lt;&gt;1,WEEKDAY($A3079)&lt;&gt;7),-VLOOKUP($A3079,ETF_OP_Fee!$G$5:$H$14,2,1),0))^($A3079-$A3078)*(1+2*(C3079/C3078-1))+IFERROR(VLOOKUP(A3079,BITXeom!$C$9:$D$100,2,0),0)</f>
        <v>51.175682769450887</v>
      </c>
      <c r="F3079" s="2">
        <f>F3078*(1-F$1+IF(AND(WEEKDAY($A3079)&lt;&gt;1,WEEKDAY($A3079)&lt;&gt;7),-VLOOKUP($A3079,ETF_OP_Fee!$I$5:$J$14,2,1),0))^($A3079-$A3078)*(1+1*(B3079/B3078-1))</f>
        <v>25.476107008727563</v>
      </c>
      <c r="G3079" s="9">
        <f>IFERROR(VLOOKUP(A3079,'BITO-IV'!$A$1:$J$10000,4,0),"")</f>
        <v>25.650500000000001</v>
      </c>
      <c r="J3079">
        <f t="shared" si="90"/>
        <v>364.37833788384484</v>
      </c>
      <c r="K3079">
        <f t="shared" si="89"/>
        <v>359.37700469980393</v>
      </c>
      <c r="L3079">
        <f t="shared" si="88"/>
        <v>346.07033639143731</v>
      </c>
      <c r="M3079">
        <f t="shared" si="88"/>
        <v>500.35868381802896</v>
      </c>
      <c r="N3079">
        <f>VLOOKUP(A3079,Tbills!$B$4:$C$10000,2,1)</f>
        <v>0.44999999999998425</v>
      </c>
    </row>
    <row r="3080" spans="1:14">
      <c r="A3080" s="1">
        <v>44637</v>
      </c>
      <c r="B3080">
        <f>IFERROR(VLOOKUP($A3080,'BTC-Web'!$A$2:$H$10000,2,0),"")</f>
        <v>41140.84375</v>
      </c>
      <c r="C3080">
        <f>VLOOKUP(A3080,H_SPBTFDUE!$B$2:$C$5828,2,0)</f>
        <v>226.14</v>
      </c>
      <c r="D3080" s="2">
        <f>D3079*(1-D$1+IF(AND(WEEKDAY($A3080)&lt;&gt;1,WEEKDAY($A3080)&lt;&gt;7),-VLOOKUP($A3080,ETF_OP_Fee!$G$5:$H$14,2,1),0))^($A3080-$A3079)*(1+2*(C3080/C3079-1))+IFERROR(VLOOKUP(A3080,BITXeom!$C$9:$D$100,2,0),0)</f>
        <v>51.083671843105371</v>
      </c>
      <c r="F3080" s="2">
        <f>F3079*(1-F$1+IF(AND(WEEKDAY($A3080)&lt;&gt;1,WEEKDAY($A3080)&lt;&gt;7),-VLOOKUP($A3080,ETF_OP_Fee!$I$5:$J$14,2,1),0))^($A3080-$A3079)*(1+1*(B3080/B3079-1))</f>
        <v>26.644618342311801</v>
      </c>
      <c r="G3080" s="9">
        <f>IFERROR(VLOOKUP(A3080,'BITO-IV'!$A$1:$J$10000,4,0),"")</f>
        <v>25.628599999999999</v>
      </c>
      <c r="J3080">
        <f t="shared" si="90"/>
        <v>381.10118006372596</v>
      </c>
      <c r="K3080">
        <f t="shared" si="89"/>
        <v>375.86053190737204</v>
      </c>
      <c r="L3080">
        <f t="shared" si="88"/>
        <v>345.77981651376138</v>
      </c>
      <c r="M3080">
        <f t="shared" si="88"/>
        <v>499.45906775993888</v>
      </c>
      <c r="N3080">
        <f>VLOOKUP(A3080,Tbills!$B$4:$C$10000,2,1)</f>
        <v>0.44999999999998425</v>
      </c>
    </row>
    <row r="3081" spans="1:14">
      <c r="A3081" s="1">
        <v>44638</v>
      </c>
      <c r="B3081">
        <f>IFERROR(VLOOKUP($A3081,'BTC-Web'!$A$2:$H$10000,2,0),"")</f>
        <v>40944.839844000002</v>
      </c>
      <c r="C3081">
        <f>VLOOKUP(A3081,H_SPBTFDUE!$B$2:$C$5828,2,0)</f>
        <v>232.87</v>
      </c>
      <c r="D3081" s="2">
        <f>D3080*(1-D$1+IF(AND(WEEKDAY($A3081)&lt;&gt;1,WEEKDAY($A3081)&lt;&gt;7),-VLOOKUP($A3081,ETF_OP_Fee!$G$5:$H$14,2,1),0))^($A3081-$A3080)*(1+2*(C3081/C3080-1))+IFERROR(VLOOKUP(A3081,BITXeom!$C$9:$D$100,2,0),0)</f>
        <v>54.117754823824569</v>
      </c>
      <c r="F3081" s="2">
        <f>F3080*(1-F$1+IF(AND(WEEKDAY($A3081)&lt;&gt;1,WEEKDAY($A3081)&lt;&gt;7),-VLOOKUP($A3081,ETF_OP_Fee!$I$5:$J$14,2,1),0))^($A3081-$A3080)*(1+1*(B3081/B3080-1))</f>
        <v>26.516987413287008</v>
      </c>
      <c r="G3081" s="9">
        <f>IFERROR(VLOOKUP(A3081,'BITO-IV'!$A$1:$J$10000,4,0),"")</f>
        <v>26.388500000000001</v>
      </c>
      <c r="J3081">
        <f t="shared" si="90"/>
        <v>379.28553135395202</v>
      </c>
      <c r="K3081">
        <f t="shared" si="89"/>
        <v>374.0601147178748</v>
      </c>
      <c r="L3081">
        <f t="shared" si="88"/>
        <v>356.07033639143725</v>
      </c>
      <c r="M3081">
        <f t="shared" si="88"/>
        <v>529.12412906779855</v>
      </c>
      <c r="N3081">
        <f>VLOOKUP(A3081,Tbills!$B$4:$C$10000,2,1)</f>
        <v>0.44999999999998425</v>
      </c>
    </row>
    <row r="3082" spans="1:14">
      <c r="A3082" s="1">
        <v>44641</v>
      </c>
      <c r="B3082">
        <f>IFERROR(VLOOKUP($A3082,'BTC-Web'!$A$2:$H$10000,2,0),"")</f>
        <v>41246.132812999997</v>
      </c>
      <c r="C3082">
        <f>VLOOKUP(A3082,H_SPBTFDUE!$B$2:$C$5828,2,0)</f>
        <v>228.06</v>
      </c>
      <c r="D3082" s="2">
        <f>D3081*(1-D$1+IF(AND(WEEKDAY($A3082)&lt;&gt;1,WEEKDAY($A3082)&lt;&gt;7),-VLOOKUP($A3082,ETF_OP_Fee!$G$5:$H$14,2,1),0))^($A3082-$A3081)*(1+2*(C3082/C3081-1))+IFERROR(VLOOKUP(A3082,BITXeom!$C$9:$D$100,2,0),0)</f>
        <v>51.863570343810729</v>
      </c>
      <c r="F3082" s="2">
        <f>F3081*(1-F$1+IF(AND(WEEKDAY($A3082)&lt;&gt;1,WEEKDAY($A3082)&lt;&gt;7),-VLOOKUP($A3082,ETF_OP_Fee!$I$5:$J$14,2,1),0))^($A3082-$A3081)*(1+1*(B3082/B3081-1))</f>
        <v>26.710027215520167</v>
      </c>
      <c r="G3082" s="9">
        <f>IFERROR(VLOOKUP(A3082,'BITO-IV'!$A$1:$J$10000,4,0),"")</f>
        <v>25.839600000000001</v>
      </c>
      <c r="J3082">
        <f t="shared" si="90"/>
        <v>382.07650731760862</v>
      </c>
      <c r="K3082">
        <f t="shared" si="89"/>
        <v>376.78321781563733</v>
      </c>
      <c r="L3082">
        <f t="shared" si="88"/>
        <v>348.71559633027516</v>
      </c>
      <c r="M3082">
        <f t="shared" si="88"/>
        <v>507.08434926487922</v>
      </c>
      <c r="N3082">
        <f>VLOOKUP(A3082,Tbills!$B$4:$C$10000,2,1)</f>
        <v>0.47999868131870904</v>
      </c>
    </row>
    <row r="3083" spans="1:14">
      <c r="A3083" s="1">
        <v>44642</v>
      </c>
      <c r="B3083">
        <f>IFERROR(VLOOKUP($A3083,'BTC-Web'!$A$2:$H$10000,2,0),"")</f>
        <v>41074.105469000002</v>
      </c>
      <c r="C3083">
        <f>VLOOKUP(A3083,H_SPBTFDUE!$B$2:$C$5828,2,0)</f>
        <v>234.65</v>
      </c>
      <c r="D3083" s="2">
        <f>D3082*(1-D$1+IF(AND(WEEKDAY($A3083)&lt;&gt;1,WEEKDAY($A3083)&lt;&gt;7),-VLOOKUP($A3083,ETF_OP_Fee!$G$5:$H$14,2,1),0))^($A3083-$A3082)*(1+2*(C3083/C3082-1))+IFERROR(VLOOKUP(A3083,BITXeom!$C$9:$D$100,2,0),0)</f>
        <v>54.854321692081207</v>
      </c>
      <c r="F3083" s="2">
        <f>F3082*(1-F$1+IF(AND(WEEKDAY($A3083)&lt;&gt;1,WEEKDAY($A3083)&lt;&gt;7),-VLOOKUP($A3083,ETF_OP_Fee!$I$5:$J$14,2,1),0))^($A3083-$A3082)*(1+1*(B3083/B3082-1))</f>
        <v>26.597934053462126</v>
      </c>
      <c r="G3083" s="9">
        <f>IFERROR(VLOOKUP(A3083,'BITO-IV'!$A$1:$J$10000,4,0),"")</f>
        <v>26.5793</v>
      </c>
      <c r="J3083">
        <f t="shared" si="90"/>
        <v>380.48296139521545</v>
      </c>
      <c r="K3083">
        <f t="shared" si="89"/>
        <v>375.20198309975439</v>
      </c>
      <c r="L3083">
        <f t="shared" si="88"/>
        <v>358.79204892966357</v>
      </c>
      <c r="M3083">
        <f t="shared" si="88"/>
        <v>536.32574531989997</v>
      </c>
      <c r="N3083">
        <f>VLOOKUP(A3083,Tbills!$B$4:$C$10000,2,1)</f>
        <v>0.47999868131870904</v>
      </c>
    </row>
    <row r="3084" spans="1:14">
      <c r="A3084" s="1">
        <v>44643</v>
      </c>
      <c r="B3084">
        <f>IFERROR(VLOOKUP($A3084,'BTC-Web'!$A$2:$H$10000,2,0),"")</f>
        <v>42364.378905999998</v>
      </c>
      <c r="C3084">
        <f>VLOOKUP(A3084,H_SPBTFDUE!$B$2:$C$5828,2,0)</f>
        <v>233.85</v>
      </c>
      <c r="D3084" s="2">
        <f>D3083*(1-D$1+IF(AND(WEEKDAY($A3084)&lt;&gt;1,WEEKDAY($A3084)&lt;&gt;7),-VLOOKUP($A3084,ETF_OP_Fee!$G$5:$H$14,2,1),0))^($A3084-$A3083)*(1+2*(C3084/C3083-1))+IFERROR(VLOOKUP(A3084,BITXeom!$C$9:$D$100,2,0),0)</f>
        <v>54.473795532118856</v>
      </c>
      <c r="F3084" s="2">
        <f>F3083*(1-F$1+IF(AND(WEEKDAY($A3084)&lt;&gt;1,WEEKDAY($A3084)&lt;&gt;7),-VLOOKUP($A3084,ETF_OP_Fee!$I$5:$J$14,2,1),0))^($A3084-$A3083)*(1+1*(B3084/B3083-1))</f>
        <v>27.432749068822716</v>
      </c>
      <c r="G3084" s="9">
        <f>IFERROR(VLOOKUP(A3084,'BITO-IV'!$A$1:$J$10000,4,0),"")</f>
        <v>26.4893</v>
      </c>
      <c r="J3084">
        <f t="shared" si="90"/>
        <v>392.43518902656001</v>
      </c>
      <c r="K3084">
        <f t="shared" si="89"/>
        <v>386.9782454461141</v>
      </c>
      <c r="L3084">
        <f t="shared" si="88"/>
        <v>357.56880733944951</v>
      </c>
      <c r="M3084">
        <f t="shared" si="88"/>
        <v>532.60523670617317</v>
      </c>
      <c r="N3084">
        <f>VLOOKUP(A3084,Tbills!$B$4:$C$10000,2,1)</f>
        <v>0.47999868131870904</v>
      </c>
    </row>
    <row r="3085" spans="1:14">
      <c r="A3085" s="1">
        <v>44644</v>
      </c>
      <c r="B3085">
        <f>IFERROR(VLOOKUP($A3085,'BTC-Web'!$A$2:$H$10000,2,0),"")</f>
        <v>42886.652344000002</v>
      </c>
      <c r="C3085">
        <f>VLOOKUP(A3085,H_SPBTFDUE!$B$2:$C$5828,2,0)</f>
        <v>244.1</v>
      </c>
      <c r="D3085" s="2">
        <f>D3084*(1-D$1+IF(AND(WEEKDAY($A3085)&lt;&gt;1,WEEKDAY($A3085)&lt;&gt;7),-VLOOKUP($A3085,ETF_OP_Fee!$G$5:$H$14,2,1),0))^($A3085-$A3084)*(1+2*(C3085/C3084-1))+IFERROR(VLOOKUP(A3085,BITXeom!$C$9:$D$100,2,0),0)</f>
        <v>59.242072407164137</v>
      </c>
      <c r="F3085" s="2">
        <f>F3084*(1-F$1+IF(AND(WEEKDAY($A3085)&lt;&gt;1,WEEKDAY($A3085)&lt;&gt;7),-VLOOKUP($A3085,ETF_OP_Fee!$I$5:$J$14,2,1),0))^($A3085-$A3084)*(1+1*(B3085/B3084-1))</f>
        <v>27.770220674408357</v>
      </c>
      <c r="G3085" s="9">
        <f>IFERROR(VLOOKUP(A3085,'BITO-IV'!$A$1:$J$10000,4,0),"")</f>
        <v>27.621300000000002</v>
      </c>
      <c r="J3085">
        <f t="shared" si="90"/>
        <v>397.27317982585515</v>
      </c>
      <c r="K3085">
        <f t="shared" si="89"/>
        <v>391.73876614674759</v>
      </c>
      <c r="L3085">
        <f t="shared" si="88"/>
        <v>373.24159021406723</v>
      </c>
      <c r="M3085">
        <f t="shared" si="88"/>
        <v>579.22598726901322</v>
      </c>
      <c r="N3085">
        <f>VLOOKUP(A3085,Tbills!$B$4:$C$10000,2,1)</f>
        <v>0.47999868131870904</v>
      </c>
    </row>
    <row r="3086" spans="1:14">
      <c r="A3086" s="1">
        <v>44645</v>
      </c>
      <c r="B3086">
        <f>IFERROR(VLOOKUP($A3086,'BTC-Web'!$A$2:$H$10000,2,0),"")</f>
        <v>43964.546875</v>
      </c>
      <c r="C3086">
        <f>VLOOKUP(A3086,H_SPBTFDUE!$B$2:$C$5828,2,0)</f>
        <v>246.81</v>
      </c>
      <c r="D3086" s="2">
        <f>D3085*(1-D$1+IF(AND(WEEKDAY($A3086)&lt;&gt;1,WEEKDAY($A3086)&lt;&gt;7),-VLOOKUP($A3086,ETF_OP_Fee!$G$5:$H$14,2,1),0))^($A3086-$A3085)*(1+2*(C3086/C3085-1))+IFERROR(VLOOKUP(A3086,BITXeom!$C$9:$D$100,2,0),0)</f>
        <v>60.550267131762048</v>
      </c>
      <c r="F3086" s="2">
        <f>F3085*(1-F$1+IF(AND(WEEKDAY($A3086)&lt;&gt;1,WEEKDAY($A3086)&lt;&gt;7),-VLOOKUP($A3086,ETF_OP_Fee!$I$5:$J$14,2,1),0))^($A3086-$A3085)*(1+1*(B3086/B3085-1))</f>
        <v>28.467444411200013</v>
      </c>
      <c r="G3086" s="9">
        <f>IFERROR(VLOOKUP(A3086,'BITO-IV'!$A$1:$J$10000,4,0),"")</f>
        <v>27.922499999999999</v>
      </c>
      <c r="J3086">
        <f t="shared" si="90"/>
        <v>407.25807173144074</v>
      </c>
      <c r="K3086">
        <f t="shared" si="89"/>
        <v>401.57410629694994</v>
      </c>
      <c r="L3086">
        <f t="shared" si="88"/>
        <v>377.38532110091739</v>
      </c>
      <c r="M3086">
        <f t="shared" si="88"/>
        <v>592.01656582419059</v>
      </c>
      <c r="N3086">
        <f>VLOOKUP(A3086,Tbills!$B$4:$C$10000,2,1)</f>
        <v>0.47999868131870904</v>
      </c>
    </row>
    <row r="3087" spans="1:14">
      <c r="A3087" s="1">
        <v>44648</v>
      </c>
      <c r="B3087">
        <f>IFERROR(VLOOKUP($A3087,'BTC-Web'!$A$2:$H$10000,2,0),"")</f>
        <v>46821.851562999997</v>
      </c>
      <c r="C3087">
        <f>VLOOKUP(A3087,H_SPBTFDUE!$B$2:$C$5828,2,0)</f>
        <v>266.33</v>
      </c>
      <c r="D3087" s="2">
        <f>D3086*(1-D$1+IF(AND(WEEKDAY($A3087)&lt;&gt;1,WEEKDAY($A3087)&lt;&gt;7),-VLOOKUP($A3087,ETF_OP_Fee!$G$5:$H$14,2,1),0))^($A3087-$A3086)*(1+2*(C3087/C3086-1))+IFERROR(VLOOKUP(A3087,BITXeom!$C$9:$D$100,2,0),0)</f>
        <v>70.10293865439381</v>
      </c>
      <c r="F3087" s="2">
        <f>F3086*(1-F$1+IF(AND(WEEKDAY($A3087)&lt;&gt;1,WEEKDAY($A3087)&lt;&gt;7),-VLOOKUP($A3087,ETF_OP_Fee!$I$5:$J$14,2,1),0))^($A3087-$A3086)*(1+1*(B3087/B3086-1))</f>
        <v>30.315208012138591</v>
      </c>
      <c r="G3087" s="9">
        <f>IFERROR(VLOOKUP(A3087,'BITO-IV'!$A$1:$J$10000,4,0),"")</f>
        <v>30.1252</v>
      </c>
      <c r="J3087">
        <f t="shared" si="90"/>
        <v>433.72622573954652</v>
      </c>
      <c r="K3087">
        <f t="shared" si="89"/>
        <v>427.63946031949126</v>
      </c>
      <c r="L3087">
        <f t="shared" si="88"/>
        <v>407.23241590214059</v>
      </c>
      <c r="M3087">
        <f t="shared" si="88"/>
        <v>685.41565483181694</v>
      </c>
      <c r="N3087">
        <f>VLOOKUP(A3087,Tbills!$B$4:$C$10000,2,1)</f>
        <v>0.60500175824173952</v>
      </c>
    </row>
    <row r="3088" spans="1:14">
      <c r="A3088" s="1">
        <v>44649</v>
      </c>
      <c r="B3088">
        <f>IFERROR(VLOOKUP($A3088,'BTC-Web'!$A$2:$H$10000,2,0),"")</f>
        <v>47100.4375</v>
      </c>
      <c r="C3088">
        <f>VLOOKUP(A3088,H_SPBTFDUE!$B$2:$C$5828,2,0)</f>
        <v>264.87</v>
      </c>
      <c r="D3088" s="2">
        <f>D3087*(1-D$1+IF(AND(WEEKDAY($A3088)&lt;&gt;1,WEEKDAY($A3088)&lt;&gt;7),-VLOOKUP($A3088,ETF_OP_Fee!$G$5:$H$14,2,1),0))^($A3088-$A3087)*(1+2*(C3088/C3087-1))+IFERROR(VLOOKUP(A3088,BITXeom!$C$9:$D$100,2,0),0)</f>
        <v>69.326077987938305</v>
      </c>
      <c r="F3088" s="2">
        <f>F3087*(1-F$1+IF(AND(WEEKDAY($A3088)&lt;&gt;1,WEEKDAY($A3088)&lt;&gt;7),-VLOOKUP($A3088,ETF_OP_Fee!$I$5:$J$14,2,1),0))^($A3088-$A3087)*(1+1*(B3088/B3087-1))</f>
        <v>30.494787137711846</v>
      </c>
      <c r="G3088" s="9">
        <f>IFERROR(VLOOKUP(A3088,'BITO-IV'!$A$1:$J$10000,4,0),"")</f>
        <v>29.956800000000001</v>
      </c>
      <c r="J3088">
        <f t="shared" si="90"/>
        <v>436.30685899016765</v>
      </c>
      <c r="K3088">
        <f t="shared" si="89"/>
        <v>430.17268127954679</v>
      </c>
      <c r="L3088">
        <f t="shared" si="88"/>
        <v>404.99999999999994</v>
      </c>
      <c r="M3088">
        <f t="shared" si="88"/>
        <v>677.8200750653715</v>
      </c>
      <c r="N3088">
        <f>VLOOKUP(A3088,Tbills!$B$4:$C$10000,2,1)</f>
        <v>0.60500175824173952</v>
      </c>
    </row>
    <row r="3089" spans="1:14">
      <c r="A3089" s="17">
        <v>44650</v>
      </c>
      <c r="B3089">
        <f>IFERROR(VLOOKUP($A3089,'BTC-Web'!$A$2:$H$10000,2,0),"")</f>
        <v>47456.898437999997</v>
      </c>
      <c r="C3089">
        <f>VLOOKUP(A3089,H_SPBTFDUE!$B$2:$C$5828,2,0)</f>
        <v>261.07</v>
      </c>
      <c r="D3089" s="2">
        <f>D3088*(1-D$1+IF(AND(WEEKDAY($A3089)&lt;&gt;1,WEEKDAY($A3089)&lt;&gt;7),-VLOOKUP($A3089,ETF_OP_Fee!$G$5:$H$14,2,1),0))^($A3089-$A3088)*(1+2*(C3089/C3088-1))+IFERROR(VLOOKUP(A3089,BITXeom!$C$9:$D$100,2,0),0)</f>
        <v>67.328857480569297</v>
      </c>
      <c r="F3089" s="2">
        <f>F3088*(1-F$1+IF(AND(WEEKDAY($A3089)&lt;&gt;1,WEEKDAY($A3089)&lt;&gt;7),-VLOOKUP($A3089,ETF_OP_Fee!$I$5:$J$14,2,1),0))^($A3089-$A3088)*(1+1*(B3089/B3088-1))</f>
        <v>30.724775105229433</v>
      </c>
      <c r="G3089" s="9">
        <f>IFERROR(VLOOKUP(A3089,'BITO-IV'!$A$1:$J$10000,4,0),"")</f>
        <v>29.527699999999999</v>
      </c>
      <c r="J3089">
        <f t="shared" si="90"/>
        <v>439.60887401309537</v>
      </c>
      <c r="K3089">
        <f t="shared" si="89"/>
        <v>433.41699120708603</v>
      </c>
      <c r="L3089">
        <f t="shared" si="88"/>
        <v>399.18960244648309</v>
      </c>
      <c r="M3089">
        <f t="shared" si="88"/>
        <v>658.2927024875878</v>
      </c>
      <c r="N3089">
        <f>VLOOKUP(A3089,Tbills!$B$4:$C$10000,2,1)</f>
        <v>0.60500175824173952</v>
      </c>
    </row>
    <row r="3090" spans="1:14">
      <c r="A3090" s="1">
        <v>44651</v>
      </c>
      <c r="B3090">
        <f>IFERROR(VLOOKUP($A3090,'BTC-Web'!$A$2:$H$10000,2,0),"")</f>
        <v>47062.148437999997</v>
      </c>
      <c r="C3090">
        <f>VLOOKUP(A3090,H_SPBTFDUE!$B$2:$C$5828,2,0)</f>
        <v>252.76</v>
      </c>
      <c r="D3090" s="2">
        <f>D3089*(1-D$1+IF(AND(WEEKDAY($A3090)&lt;&gt;1,WEEKDAY($A3090)&lt;&gt;7),-VLOOKUP($A3090,ETF_OP_Fee!$G$5:$H$14,2,1),0))^($A3090-$A3089)*(1+2*(C3090/C3089-1))+IFERROR(VLOOKUP(A3090,BITXeom!$C$9:$D$100,2,0),0)</f>
        <v>63.035115922880088</v>
      </c>
      <c r="F3090" s="2">
        <f>F3089*(1-F$1+IF(AND(WEEKDAY($A3090)&lt;&gt;1,WEEKDAY($A3090)&lt;&gt;7),-VLOOKUP($A3090,ETF_OP_Fee!$I$5:$J$14,2,1),0))^($A3090-$A3089)*(1+1*(B3090/B3089-1))</f>
        <v>30.468411113669749</v>
      </c>
      <c r="G3090" s="9">
        <f>IFERROR(VLOOKUP(A3090,'BITO-IV'!$A$1:$J$10000,4,0),"")</f>
        <v>28.5854</v>
      </c>
      <c r="J3090">
        <f t="shared" si="90"/>
        <v>435.95217480331905</v>
      </c>
      <c r="K3090">
        <f t="shared" si="89"/>
        <v>429.80060965522478</v>
      </c>
      <c r="L3090">
        <f t="shared" si="88"/>
        <v>386.48318042813452</v>
      </c>
      <c r="M3090">
        <f t="shared" si="88"/>
        <v>616.31161384947723</v>
      </c>
      <c r="N3090">
        <f>VLOOKUP(A3090,Tbills!$B$4:$C$10000,2,1)</f>
        <v>0.60500175824173952</v>
      </c>
    </row>
    <row r="3091" spans="1:14">
      <c r="A3091" s="1">
        <v>44652</v>
      </c>
      <c r="B3091">
        <f>IFERROR(VLOOKUP($A3091,'BTC-Web'!$A$2:$H$10000,2,0),"")</f>
        <v>45554.164062999997</v>
      </c>
      <c r="C3091">
        <f>VLOOKUP(A3091,H_SPBTFDUE!$B$2:$C$5828,2,0)</f>
        <v>257.25</v>
      </c>
      <c r="D3091" s="2">
        <f>D3090*(1-D$1+IF(AND(WEEKDAY($A3091)&lt;&gt;1,WEEKDAY($A3091)&lt;&gt;7),-VLOOKUP($A3091,ETF_OP_Fee!$G$5:$H$14,2,1),0))^($A3091-$A3090)*(1+2*(C3091/C3090-1))+IFERROR(VLOOKUP(A3091,BITXeom!$C$9:$D$100,2,0),0)</f>
        <v>65.266833933266398</v>
      </c>
      <c r="F3091" s="2">
        <f>F3090*(1-F$1+IF(AND(WEEKDAY($A3091)&lt;&gt;1,WEEKDAY($A3091)&lt;&gt;7),-VLOOKUP($A3091,ETF_OP_Fee!$I$5:$J$14,2,1),0))^($A3091-$A3090)*(1+1*(B3091/B3090-1))</f>
        <v>29.491362371081749</v>
      </c>
      <c r="G3091" s="9">
        <f>IFERROR(VLOOKUP(A3091,'BITO-IV'!$A$1:$J$10000,4,0),"")</f>
        <v>29.091699999999999</v>
      </c>
      <c r="J3091">
        <f t="shared" si="90"/>
        <v>421.9832190783855</v>
      </c>
      <c r="K3091">
        <f t="shared" si="89"/>
        <v>416.01793672027844</v>
      </c>
      <c r="L3091">
        <f t="shared" si="88"/>
        <v>393.34862385321094</v>
      </c>
      <c r="M3091">
        <f t="shared" si="88"/>
        <v>638.13173281809929</v>
      </c>
      <c r="N3091">
        <f>VLOOKUP(A3091,Tbills!$B$4:$C$10000,2,1)</f>
        <v>0.60500175824173952</v>
      </c>
    </row>
    <row r="3092" spans="1:14">
      <c r="A3092" s="1">
        <v>44655</v>
      </c>
      <c r="B3092">
        <f>IFERROR(VLOOKUP($A3092,'BTC-Web'!$A$2:$H$10000,2,0),"")</f>
        <v>46445.273437999997</v>
      </c>
      <c r="C3092">
        <f>VLOOKUP(A3092,H_SPBTFDUE!$B$2:$C$5828,2,0)</f>
        <v>254.68</v>
      </c>
      <c r="D3092" s="2">
        <f>D3091*(1-D$1+IF(AND(WEEKDAY($A3092)&lt;&gt;1,WEEKDAY($A3092)&lt;&gt;7),-VLOOKUP($A3092,ETF_OP_Fee!$G$5:$H$14,2,1),0))^($A3092-$A3091)*(1+2*(C3092/C3091-1))+IFERROR(VLOOKUP(A3092,BITXeom!$C$9:$D$100,2,0),0)</f>
        <v>63.939899649446104</v>
      </c>
      <c r="F3092" s="2">
        <f>F3091*(1-F$1+IF(AND(WEEKDAY($A3092)&lt;&gt;1,WEEKDAY($A3092)&lt;&gt;7),-VLOOKUP($A3092,ETF_OP_Fee!$I$5:$J$14,2,1),0))^($A3092-$A3091)*(1+1*(B3092/B3091-1))</f>
        <v>30.065910954051468</v>
      </c>
      <c r="G3092" s="9">
        <f>IFERROR(VLOOKUP(A3092,'BITO-IV'!$A$1:$J$10000,4,0),"")</f>
        <v>28.799800000000001</v>
      </c>
      <c r="J3092">
        <f t="shared" si="90"/>
        <v>430.23785859044824</v>
      </c>
      <c r="K3092">
        <f t="shared" si="89"/>
        <v>424.1227679934176</v>
      </c>
      <c r="L3092">
        <f t="shared" si="88"/>
        <v>389.41896024464825</v>
      </c>
      <c r="M3092">
        <f t="shared" si="88"/>
        <v>625.15793245364819</v>
      </c>
      <c r="N3092">
        <f>VLOOKUP(A3092,Tbills!$B$4:$C$10000,2,1)</f>
        <v>0.66999956043954056</v>
      </c>
    </row>
    <row r="3093" spans="1:14">
      <c r="A3093" s="1">
        <v>44656</v>
      </c>
      <c r="B3093">
        <f>IFERROR(VLOOKUP($A3093,'BTC-Web'!$A$2:$H$10000,2,0),"")</f>
        <v>46624.507812999997</v>
      </c>
      <c r="C3093">
        <f>VLOOKUP(A3093,H_SPBTFDUE!$B$2:$C$5828,2,0)</f>
        <v>254.97</v>
      </c>
      <c r="D3093" s="2">
        <f>D3092*(1-D$1+IF(AND(WEEKDAY($A3093)&lt;&gt;1,WEEKDAY($A3093)&lt;&gt;7),-VLOOKUP($A3093,ETF_OP_Fee!$G$5:$H$14,2,1),0))^($A3093-$A3092)*(1+2*(C3093/C3092-1))+IFERROR(VLOOKUP(A3093,BITXeom!$C$9:$D$100,2,0),0)</f>
        <v>64.077876721492061</v>
      </c>
      <c r="F3093" s="2">
        <f>F3092*(1-F$1+IF(AND(WEEKDAY($A3093)&lt;&gt;1,WEEKDAY($A3093)&lt;&gt;7),-VLOOKUP($A3093,ETF_OP_Fee!$I$5:$J$14,2,1),0))^($A3093-$A3092)*(1+1*(B3093/B3092-1))</f>
        <v>30.181151083798756</v>
      </c>
      <c r="G3093" s="9">
        <f>IFERROR(VLOOKUP(A3093,'BITO-IV'!$A$1:$J$10000,4,0),"")</f>
        <v>28.831199999999999</v>
      </c>
      <c r="J3093">
        <f t="shared" si="90"/>
        <v>431.89816561369651</v>
      </c>
      <c r="K3093">
        <f t="shared" si="89"/>
        <v>425.7483951991602</v>
      </c>
      <c r="L3093">
        <f t="shared" si="88"/>
        <v>389.86238532110087</v>
      </c>
      <c r="M3093">
        <f t="shared" si="88"/>
        <v>626.50697212307477</v>
      </c>
      <c r="N3093">
        <f>VLOOKUP(A3093,Tbills!$B$4:$C$10000,2,1)</f>
        <v>0.66999956043954056</v>
      </c>
    </row>
    <row r="3094" spans="1:14">
      <c r="A3094" s="1">
        <v>44657</v>
      </c>
      <c r="B3094">
        <f>IFERROR(VLOOKUP($A3094,'BTC-Web'!$A$2:$H$10000,2,0),"")</f>
        <v>45544.355469000002</v>
      </c>
      <c r="C3094">
        <f>VLOOKUP(A3094,H_SPBTFDUE!$B$2:$C$5828,2,0)</f>
        <v>241.82</v>
      </c>
      <c r="D3094" s="2">
        <f>D3093*(1-D$1+IF(AND(WEEKDAY($A3094)&lt;&gt;1,WEEKDAY($A3094)&lt;&gt;7),-VLOOKUP($A3094,ETF_OP_Fee!$G$5:$H$14,2,1),0))^($A3094-$A3093)*(1+2*(C3094/C3093-1))+IFERROR(VLOOKUP(A3094,BITXeom!$C$9:$D$100,2,0),0)</f>
        <v>57.461433857475257</v>
      </c>
      <c r="F3094" s="2">
        <f>F3093*(1-F$1+IF(AND(WEEKDAY($A3094)&lt;&gt;1,WEEKDAY($A3094)&lt;&gt;7),-VLOOKUP($A3094,ETF_OP_Fee!$I$5:$J$14,2,1),0))^($A3094-$A3093)*(1+1*(B3094/B3093-1))</f>
        <v>29.481175483276747</v>
      </c>
      <c r="G3094" s="9">
        <f>IFERROR(VLOOKUP(A3094,'BITO-IV'!$A$1:$J$10000,4,0),"")</f>
        <v>27.344999999999999</v>
      </c>
      <c r="J3094">
        <f t="shared" si="90"/>
        <v>421.89235884297369</v>
      </c>
      <c r="K3094">
        <f t="shared" si="89"/>
        <v>415.87423606674764</v>
      </c>
      <c r="L3094">
        <f t="shared" si="88"/>
        <v>369.75535168195711</v>
      </c>
      <c r="M3094">
        <f t="shared" si="88"/>
        <v>561.81619588251067</v>
      </c>
      <c r="N3094">
        <f>VLOOKUP(A3094,Tbills!$B$4:$C$10000,2,1)</f>
        <v>0.66999956043954056</v>
      </c>
    </row>
    <row r="3095" spans="1:14">
      <c r="A3095" s="1">
        <v>44658</v>
      </c>
      <c r="B3095">
        <f>IFERROR(VLOOKUP($A3095,'BTC-Web'!$A$2:$H$10000,2,0),"")</f>
        <v>43207.5</v>
      </c>
      <c r="C3095">
        <f>VLOOKUP(A3095,H_SPBTFDUE!$B$2:$C$5828,2,0)</f>
        <v>239.62</v>
      </c>
      <c r="D3095" s="2">
        <f>D3094*(1-D$1+IF(AND(WEEKDAY($A3095)&lt;&gt;1,WEEKDAY($A3095)&lt;&gt;7),-VLOOKUP($A3095,ETF_OP_Fee!$G$5:$H$14,2,1),0))^($A3095-$A3094)*(1+2*(C3095/C3094-1))+IFERROR(VLOOKUP(A3095,BITXeom!$C$9:$D$100,2,0),0)</f>
        <v>56.409179307811861</v>
      </c>
      <c r="F3095" s="2">
        <f>F3094*(1-F$1+IF(AND(WEEKDAY($A3095)&lt;&gt;1,WEEKDAY($A3095)&lt;&gt;7),-VLOOKUP($A3095,ETF_OP_Fee!$I$5:$J$14,2,1),0))^($A3095-$A3094)*(1+1*(B3095/B3094-1))</f>
        <v>27.967784869778274</v>
      </c>
      <c r="G3095" s="9">
        <f>IFERROR(VLOOKUP(A3095,'BITO-IV'!$A$1:$J$10000,4,0),"")</f>
        <v>27.096299999999999</v>
      </c>
      <c r="J3095">
        <f t="shared" si="90"/>
        <v>400.24529729299582</v>
      </c>
      <c r="K3095">
        <f t="shared" si="89"/>
        <v>394.52569229459448</v>
      </c>
      <c r="L3095">
        <f t="shared" si="88"/>
        <v>366.39143730886843</v>
      </c>
      <c r="M3095">
        <f t="shared" si="88"/>
        <v>551.52801460150965</v>
      </c>
      <c r="N3095">
        <f>VLOOKUP(A3095,Tbills!$B$4:$C$10000,2,1)</f>
        <v>0.66999956043954056</v>
      </c>
    </row>
    <row r="3096" spans="1:14">
      <c r="A3096" s="1">
        <v>44659</v>
      </c>
      <c r="B3096">
        <f>IFERROR(VLOOKUP($A3096,'BTC-Web'!$A$2:$H$10000,2,0),"")</f>
        <v>43505.136719000002</v>
      </c>
      <c r="C3096">
        <f>VLOOKUP(A3096,H_SPBTFDUE!$B$2:$C$5828,2,0)</f>
        <v>235.92</v>
      </c>
      <c r="D3096" s="2">
        <f>D3095*(1-D$1+IF(AND(WEEKDAY($A3096)&lt;&gt;1,WEEKDAY($A3096)&lt;&gt;7),-VLOOKUP($A3096,ETF_OP_Fee!$G$5:$H$14,2,1),0))^($A3096-$A3095)*(1+2*(C3096/C3095-1))+IFERROR(VLOOKUP(A3096,BITXeom!$C$9:$D$100,2,0),0)</f>
        <v>54.660622922486915</v>
      </c>
      <c r="F3096" s="2">
        <f>F3095*(1-F$1+IF(AND(WEEKDAY($A3096)&lt;&gt;1,WEEKDAY($A3096)&lt;&gt;7),-VLOOKUP($A3096,ETF_OP_Fee!$I$5:$J$14,2,1),0))^($A3096-$A3095)*(1+1*(B3096/B3095-1))</f>
        <v>28.15970921372357</v>
      </c>
      <c r="G3096" s="9">
        <f>IFERROR(VLOOKUP(A3096,'BITO-IV'!$A$1:$J$10000,4,0),"")</f>
        <v>26.677800000000001</v>
      </c>
      <c r="J3096">
        <f t="shared" si="90"/>
        <v>403.00240420919022</v>
      </c>
      <c r="K3096">
        <f t="shared" si="89"/>
        <v>397.23306025440115</v>
      </c>
      <c r="L3096">
        <f t="shared" si="88"/>
        <v>360.73394495412839</v>
      </c>
      <c r="M3096">
        <f t="shared" si="88"/>
        <v>534.43189933355529</v>
      </c>
      <c r="N3096">
        <f>VLOOKUP(A3096,Tbills!$B$4:$C$10000,2,1)</f>
        <v>0.66999956043954056</v>
      </c>
    </row>
    <row r="3097" spans="1:14">
      <c r="A3097" s="1">
        <v>44662</v>
      </c>
      <c r="B3097">
        <f>IFERROR(VLOOKUP($A3097,'BTC-Web'!$A$2:$H$10000,2,0),"")</f>
        <v>42201.039062999997</v>
      </c>
      <c r="C3097">
        <f>VLOOKUP(A3097,H_SPBTFDUE!$B$2:$C$5828,2,0)</f>
        <v>220.7</v>
      </c>
      <c r="D3097" s="2">
        <f>D3096*(1-D$1+IF(AND(WEEKDAY($A3097)&lt;&gt;1,WEEKDAY($A3097)&lt;&gt;7),-VLOOKUP($A3097,ETF_OP_Fee!$G$5:$H$14,2,1),0))^($A3097-$A3096)*(1+2*(C3097/C3096-1))+IFERROR(VLOOKUP(A3097,BITXeom!$C$9:$D$100,2,0),0)</f>
        <v>47.590918836326793</v>
      </c>
      <c r="F3097" s="2">
        <f>F3096*(1-F$1+IF(AND(WEEKDAY($A3097)&lt;&gt;1,WEEKDAY($A3097)&lt;&gt;7),-VLOOKUP($A3097,ETF_OP_Fee!$I$5:$J$14,2,1),0))^($A3097-$A3096)*(1+1*(B3097/B3096-1))</f>
        <v>27.313468939678508</v>
      </c>
      <c r="G3097" s="9">
        <f>IFERROR(VLOOKUP(A3097,'BITO-IV'!$A$1:$J$10000,4,0),"")</f>
        <v>24.9541</v>
      </c>
      <c r="J3097">
        <f t="shared" si="90"/>
        <v>390.92211828603286</v>
      </c>
      <c r="K3097">
        <f t="shared" si="89"/>
        <v>385.29562825827742</v>
      </c>
      <c r="L3097">
        <f t="shared" si="88"/>
        <v>337.46177370030574</v>
      </c>
      <c r="M3097">
        <f t="shared" si="88"/>
        <v>465.30946383093311</v>
      </c>
      <c r="N3097">
        <f>VLOOKUP(A3097,Tbills!$B$4:$C$10000,2,1)</f>
        <v>0.66999956043954056</v>
      </c>
    </row>
    <row r="3098" spans="1:14">
      <c r="A3098" s="1">
        <v>44663</v>
      </c>
      <c r="B3098">
        <f>IFERROR(VLOOKUP($A3098,'BTC-Web'!$A$2:$H$10000,2,0),"")</f>
        <v>39533.714844000002</v>
      </c>
      <c r="C3098">
        <f>VLOOKUP(A3098,H_SPBTFDUE!$B$2:$C$5828,2,0)</f>
        <v>216.9</v>
      </c>
      <c r="D3098" s="2">
        <f>D3097*(1-D$1+IF(AND(WEEKDAY($A3098)&lt;&gt;1,WEEKDAY($A3098)&lt;&gt;7),-VLOOKUP($A3098,ETF_OP_Fee!$G$5:$H$14,2,1),0))^($A3098-$A3097)*(1+2*(C3098/C3097-1))+IFERROR(VLOOKUP(A3098,BITXeom!$C$9:$D$100,2,0),0)</f>
        <v>45.94660690814132</v>
      </c>
      <c r="F3098" s="2">
        <f>F3097*(1-F$1+IF(AND(WEEKDAY($A3098)&lt;&gt;1,WEEKDAY($A3098)&lt;&gt;7),-VLOOKUP($A3098,ETF_OP_Fee!$I$5:$J$14,2,1),0))^($A3098-$A3097)*(1+1*(B3098/B3097-1))</f>
        <v>25.586450285996751</v>
      </c>
      <c r="G3098" s="9">
        <f>IFERROR(VLOOKUP(A3098,'BITO-IV'!$A$1:$J$10000,4,0),"")</f>
        <v>24.5303</v>
      </c>
      <c r="J3098">
        <f t="shared" si="90"/>
        <v>366.21381590773137</v>
      </c>
      <c r="K3098">
        <f t="shared" si="89"/>
        <v>360.93355478260014</v>
      </c>
      <c r="L3098">
        <f t="shared" si="88"/>
        <v>331.65137614678895</v>
      </c>
      <c r="M3098">
        <f t="shared" si="88"/>
        <v>449.2325752063166</v>
      </c>
      <c r="N3098">
        <f>VLOOKUP(A3098,Tbills!$B$4:$C$10000,2,1)</f>
        <v>0.66999956043954056</v>
      </c>
    </row>
    <row r="3099" spans="1:14">
      <c r="A3099" s="1">
        <v>44664</v>
      </c>
      <c r="B3099">
        <f>IFERROR(VLOOKUP($A3099,'BTC-Web'!$A$2:$H$10000,2,0),"")</f>
        <v>40123.570312999997</v>
      </c>
      <c r="C3099">
        <f>VLOOKUP(A3099,H_SPBTFDUE!$B$2:$C$5828,2,0)</f>
        <v>227.01</v>
      </c>
      <c r="D3099" s="2">
        <f>D3098*(1-D$1+IF(AND(WEEKDAY($A3099)&lt;&gt;1,WEEKDAY($A3099)&lt;&gt;7),-VLOOKUP($A3099,ETF_OP_Fee!$G$5:$H$14,2,1),0))^($A3099-$A3098)*(1+2*(C3099/C3098-1))+IFERROR(VLOOKUP(A3099,BITXeom!$C$9:$D$100,2,0),0)</f>
        <v>50.223886591082724</v>
      </c>
      <c r="F3099" s="2">
        <f>F3098*(1-F$1+IF(AND(WEEKDAY($A3099)&lt;&gt;1,WEEKDAY($A3099)&lt;&gt;7),-VLOOKUP($A3099,ETF_OP_Fee!$I$5:$J$14,2,1),0))^($A3099-$A3098)*(1+1*(B3099/B3098-1))</f>
        <v>25.967532292916854</v>
      </c>
      <c r="G3099" s="9">
        <f>IFERROR(VLOOKUP(A3099,'BITO-IV'!$A$1:$J$10000,4,0),"")</f>
        <v>25.672999999999998</v>
      </c>
      <c r="J3099">
        <f t="shared" si="90"/>
        <v>371.67784130956676</v>
      </c>
      <c r="K3099">
        <f t="shared" si="89"/>
        <v>366.30926270159341</v>
      </c>
      <c r="L3099">
        <f t="shared" si="88"/>
        <v>347.1100917431192</v>
      </c>
      <c r="M3099">
        <f t="shared" si="88"/>
        <v>491.0527115808473</v>
      </c>
      <c r="N3099">
        <f>VLOOKUP(A3099,Tbills!$B$4:$C$10000,2,1)</f>
        <v>0.66999956043954056</v>
      </c>
    </row>
    <row r="3100" spans="1:14">
      <c r="A3100" s="1">
        <v>44665</v>
      </c>
      <c r="B3100">
        <f>IFERROR(VLOOKUP($A3100,'BTC-Web'!$A$2:$H$10000,2,0),"")</f>
        <v>41160.21875</v>
      </c>
      <c r="C3100">
        <f>VLOOKUP(A3100,H_SPBTFDUE!$B$2:$C$5828,2,0)</f>
        <v>219.83</v>
      </c>
      <c r="D3100" s="2">
        <f>D3099*(1-D$1+IF(AND(WEEKDAY($A3100)&lt;&gt;1,WEEKDAY($A3100)&lt;&gt;7),-VLOOKUP($A3100,ETF_OP_Fee!$G$5:$H$14,2,1),0))^($A3100-$A3099)*(1+2*(C3100/C3099-1))+IFERROR(VLOOKUP(A3100,BITXeom!$C$9:$D$100,2,0),0)</f>
        <v>47.041260951622796</v>
      </c>
      <c r="F3100" s="2">
        <f>F3099*(1-F$1+IF(AND(WEEKDAY($A3100)&lt;&gt;1,WEEKDAY($A3100)&lt;&gt;7),-VLOOKUP($A3100,ETF_OP_Fee!$I$5:$J$14,2,1),0))^($A3100-$A3099)*(1+1*(B3100/B3099-1))</f>
        <v>26.637746401715713</v>
      </c>
      <c r="G3100" s="9">
        <f>IFERROR(VLOOKUP(A3100,'BITO-IV'!$A$1:$J$10000,4,0),"")</f>
        <v>24.8626</v>
      </c>
      <c r="J3100">
        <f t="shared" si="90"/>
        <v>381.28065706737237</v>
      </c>
      <c r="K3100">
        <f t="shared" si="89"/>
        <v>375.76359333559373</v>
      </c>
      <c r="L3100">
        <f t="shared" si="88"/>
        <v>336.13149847094797</v>
      </c>
      <c r="M3100">
        <f t="shared" si="88"/>
        <v>459.93530796515404</v>
      </c>
      <c r="N3100">
        <f>VLOOKUP(A3100,Tbills!$B$4:$C$10000,2,1)</f>
        <v>0.78500175824175555</v>
      </c>
    </row>
    <row r="3101" spans="1:14">
      <c r="A3101" s="1">
        <v>44669</v>
      </c>
      <c r="B3101">
        <f>IFERROR(VLOOKUP($A3101,'BTC-Web'!$A$2:$H$10000,2,0),"")</f>
        <v>39721.203125</v>
      </c>
      <c r="C3101">
        <f>VLOOKUP(A3101,H_SPBTFDUE!$B$2:$C$5828,2,0)</f>
        <v>224.64</v>
      </c>
      <c r="D3101" s="2">
        <f>D3100*(1-D$1+IF(AND(WEEKDAY($A3101)&lt;&gt;1,WEEKDAY($A3101)&lt;&gt;7),-VLOOKUP($A3101,ETF_OP_Fee!$G$5:$H$14,2,1),0))^($A3101-$A3100)*(1+2*(C3101/C3100-1))+IFERROR(VLOOKUP(A3101,BITXeom!$C$9:$D$100,2,0),0)</f>
        <v>49.07643540309855</v>
      </c>
      <c r="F3101" s="2">
        <f>F3100*(1-F$1+IF(AND(WEEKDAY($A3101)&lt;&gt;1,WEEKDAY($A3101)&lt;&gt;7),-VLOOKUP($A3101,ETF_OP_Fee!$I$5:$J$14,2,1),0))^($A3101-$A3100)*(1+1*(B3101/B3100-1))</f>
        <v>25.703779411864907</v>
      </c>
      <c r="G3101" s="9">
        <f>IFERROR(VLOOKUP(A3101,'BITO-IV'!$A$1:$J$10000,4,0),"")</f>
        <v>25.405200000000001</v>
      </c>
      <c r="J3101">
        <f t="shared" si="90"/>
        <v>367.95058157961233</v>
      </c>
      <c r="K3101">
        <f t="shared" si="89"/>
        <v>362.58865027282161</v>
      </c>
      <c r="L3101">
        <f t="shared" si="88"/>
        <v>343.48623853211001</v>
      </c>
      <c r="M3101">
        <f t="shared" si="88"/>
        <v>479.83376666218913</v>
      </c>
      <c r="N3101">
        <f>VLOOKUP(A3101,Tbills!$B$4:$C$10000,2,1)</f>
        <v>0.78500175824175555</v>
      </c>
    </row>
    <row r="3102" spans="1:14">
      <c r="A3102" s="1">
        <v>44670</v>
      </c>
      <c r="B3102">
        <f>IFERROR(VLOOKUP($A3102,'BTC-Web'!$A$2:$H$10000,2,0),"")</f>
        <v>40828.175780999998</v>
      </c>
      <c r="C3102">
        <f>VLOOKUP(A3102,H_SPBTFDUE!$B$2:$C$5828,2,0)</f>
        <v>229.23</v>
      </c>
      <c r="D3102" s="2">
        <f>D3101*(1-D$1+IF(AND(WEEKDAY($A3102)&lt;&gt;1,WEEKDAY($A3102)&lt;&gt;7),-VLOOKUP($A3102,ETF_OP_Fee!$G$5:$H$14,2,1),0))^($A3102-$A3101)*(1+2*(C3102/C3101-1))+IFERROR(VLOOKUP(A3102,BITXeom!$C$9:$D$100,2,0),0)</f>
        <v>51.075874961035794</v>
      </c>
      <c r="F3102" s="2">
        <f>F3101*(1-F$1+IF(AND(WEEKDAY($A3102)&lt;&gt;1,WEEKDAY($A3102)&lt;&gt;7),-VLOOKUP($A3102,ETF_OP_Fee!$I$5:$J$14,2,1),0))^($A3102-$A3101)*(1+1*(B3102/B3101-1))</f>
        <v>26.41941903447583</v>
      </c>
      <c r="G3102" s="9">
        <f>IFERROR(VLOOKUP(A3102,'BITO-IV'!$A$1:$J$10000,4,0),"")</f>
        <v>25.919899999999998</v>
      </c>
      <c r="J3102">
        <f t="shared" si="90"/>
        <v>378.20483373018658</v>
      </c>
      <c r="K3102">
        <f t="shared" si="89"/>
        <v>372.68377288831016</v>
      </c>
      <c r="L3102">
        <f t="shared" si="88"/>
        <v>350.50458715596324</v>
      </c>
      <c r="M3102">
        <f t="shared" si="88"/>
        <v>499.38283550588585</v>
      </c>
      <c r="N3102">
        <f>VLOOKUP(A3102,Tbills!$B$4:$C$10000,2,1)</f>
        <v>0.78500175824175555</v>
      </c>
    </row>
    <row r="3103" spans="1:14">
      <c r="A3103" s="1">
        <v>44671</v>
      </c>
      <c r="B3103">
        <f>IFERROR(VLOOKUP($A3103,'BTC-Web'!$A$2:$H$10000,2,0),"")</f>
        <v>41501.746094000002</v>
      </c>
      <c r="C3103">
        <f>VLOOKUP(A3103,H_SPBTFDUE!$B$2:$C$5828,2,0)</f>
        <v>227.65</v>
      </c>
      <c r="D3103" s="2">
        <f>D3102*(1-D$1+IF(AND(WEEKDAY($A3103)&lt;&gt;1,WEEKDAY($A3103)&lt;&gt;7),-VLOOKUP($A3103,ETF_OP_Fee!$G$5:$H$14,2,1),0))^($A3103-$A3102)*(1+2*(C3103/C3102-1))+IFERROR(VLOOKUP(A3103,BITXeom!$C$9:$D$100,2,0),0)</f>
        <v>50.365776452176313</v>
      </c>
      <c r="F3103" s="2">
        <f>F3102*(1-F$1+IF(AND(WEEKDAY($A3103)&lt;&gt;1,WEEKDAY($A3103)&lt;&gt;7),-VLOOKUP($A3103,ETF_OP_Fee!$I$5:$J$14,2,1),0))^($A3103-$A3102)*(1+1*(B3103/B3102-1))</f>
        <v>26.854579269194861</v>
      </c>
      <c r="G3103" s="9">
        <f>IFERROR(VLOOKUP(A3103,'BITO-IV'!$A$1:$J$10000,4,0),"")</f>
        <v>25.742100000000001</v>
      </c>
      <c r="J3103">
        <f t="shared" si="90"/>
        <v>384.44433729263346</v>
      </c>
      <c r="K3103">
        <f t="shared" si="89"/>
        <v>378.82233172165991</v>
      </c>
      <c r="L3103">
        <f t="shared" ref="L3103:M3166" si="91">IF($A3103&gt;=$J$2,C3103*L$4,"")</f>
        <v>348.08868501529048</v>
      </c>
      <c r="M3103">
        <f t="shared" si="91"/>
        <v>492.44000766175651</v>
      </c>
      <c r="N3103">
        <f>VLOOKUP(A3103,Tbills!$B$4:$C$10000,2,1)</f>
        <v>0.78500175824175555</v>
      </c>
    </row>
    <row r="3104" spans="1:14">
      <c r="A3104" s="1">
        <v>44672</v>
      </c>
      <c r="B3104">
        <f>IFERROR(VLOOKUP($A3104,'BTC-Web'!$A$2:$H$10000,2,0),"")</f>
        <v>41371.515625</v>
      </c>
      <c r="C3104">
        <f>VLOOKUP(A3104,H_SPBTFDUE!$B$2:$C$5828,2,0)</f>
        <v>227.77</v>
      </c>
      <c r="D3104" s="2">
        <f>D3103*(1-D$1+IF(AND(WEEKDAY($A3104)&lt;&gt;1,WEEKDAY($A3104)&lt;&gt;7),-VLOOKUP($A3104,ETF_OP_Fee!$G$5:$H$14,2,1),0))^($A3104-$A3103)*(1+2*(C3104/C3103-1))+IFERROR(VLOOKUP(A3104,BITXeom!$C$9:$D$100,2,0),0)</f>
        <v>50.412865744458067</v>
      </c>
      <c r="F3104" s="2">
        <f>F3103*(1-F$1+IF(AND(WEEKDAY($A3104)&lt;&gt;1,WEEKDAY($A3104)&lt;&gt;7),-VLOOKUP($A3104,ETF_OP_Fee!$I$5:$J$14,2,1),0))^($A3104-$A3103)*(1+1*(B3104/B3103-1))</f>
        <v>26.769614138701616</v>
      </c>
      <c r="G3104" s="9">
        <f>IFERROR(VLOOKUP(A3104,'BITO-IV'!$A$1:$J$10000,4,0),"")</f>
        <v>25.7501</v>
      </c>
      <c r="J3104">
        <f t="shared" si="90"/>
        <v>383.23796958375164</v>
      </c>
      <c r="K3104">
        <f t="shared" si="89"/>
        <v>377.62377677407198</v>
      </c>
      <c r="L3104">
        <f t="shared" si="91"/>
        <v>348.27217125382259</v>
      </c>
      <c r="M3104">
        <f t="shared" si="91"/>
        <v>492.9004125852075</v>
      </c>
      <c r="N3104">
        <f>VLOOKUP(A3104,Tbills!$B$4:$C$10000,2,1)</f>
        <v>0.86000043956042849</v>
      </c>
    </row>
    <row r="3105" spans="1:14">
      <c r="A3105" s="1">
        <v>44673</v>
      </c>
      <c r="B3105">
        <f>IFERROR(VLOOKUP($A3105,'BTC-Web'!$A$2:$H$10000,2,0),"")</f>
        <v>40525.863280999998</v>
      </c>
      <c r="C3105">
        <f>VLOOKUP(A3105,H_SPBTFDUE!$B$2:$C$5828,2,0)</f>
        <v>217.8</v>
      </c>
      <c r="D3105" s="2">
        <f>D3104*(1-D$1+IF(AND(WEEKDAY($A3105)&lt;&gt;1,WEEKDAY($A3105)&lt;&gt;7),-VLOOKUP($A3105,ETF_OP_Fee!$G$5:$H$14,2,1),0))^($A3105-$A3104)*(1+2*(C3105/C3104-1))+IFERROR(VLOOKUP(A3105,BITXeom!$C$9:$D$100,2,0),0)</f>
        <v>45.994016869862108</v>
      </c>
      <c r="F3105" s="2">
        <f>F3104*(1-F$1+IF(AND(WEEKDAY($A3105)&lt;&gt;1,WEEKDAY($A3105)&lt;&gt;7),-VLOOKUP($A3105,ETF_OP_Fee!$I$5:$J$14,2,1),0))^($A3105-$A3104)*(1+1*(B3105/B3104-1))</f>
        <v>26.221748711753122</v>
      </c>
      <c r="G3105" s="9">
        <f>IFERROR(VLOOKUP(A3105,'BITO-IV'!$A$1:$J$10000,4,0),"")</f>
        <v>24.629000000000001</v>
      </c>
      <c r="J3105">
        <f t="shared" si="90"/>
        <v>375.40441351522645</v>
      </c>
      <c r="K3105">
        <f t="shared" si="89"/>
        <v>369.89534966203803</v>
      </c>
      <c r="L3105">
        <f t="shared" si="91"/>
        <v>333.02752293577981</v>
      </c>
      <c r="M3105">
        <f t="shared" si="91"/>
        <v>449.69611540280692</v>
      </c>
      <c r="N3105">
        <f>VLOOKUP(A3105,Tbills!$B$4:$C$10000,2,1)</f>
        <v>0.86000043956042849</v>
      </c>
    </row>
    <row r="3106" spans="1:14">
      <c r="A3106" s="1">
        <v>44676</v>
      </c>
      <c r="B3106">
        <f>IFERROR(VLOOKUP($A3106,'BTC-Web'!$A$2:$H$10000,2,0),"")</f>
        <v>39472.605469000002</v>
      </c>
      <c r="C3106">
        <f>VLOOKUP(A3106,H_SPBTFDUE!$B$2:$C$5828,2,0)</f>
        <v>222.11</v>
      </c>
      <c r="D3106" s="2">
        <f>D3105*(1-D$1+IF(AND(WEEKDAY($A3106)&lt;&gt;1,WEEKDAY($A3106)&lt;&gt;7),-VLOOKUP($A3106,ETF_OP_Fee!$G$5:$H$14,2,1),0))^($A3106-$A3105)*(1+2*(C3106/C3105-1))+IFERROR(VLOOKUP(A3106,BITXeom!$C$9:$D$100,2,0),0)</f>
        <v>47.797256171537605</v>
      </c>
      <c r="F3106" s="2">
        <f>F3105*(1-F$1+IF(AND(WEEKDAY($A3106)&lt;&gt;1,WEEKDAY($A3106)&lt;&gt;7),-VLOOKUP($A3106,ETF_OP_Fee!$I$5:$J$14,2,1),0))^($A3106-$A3105)*(1+1*(B3106/B3105-1))</f>
        <v>25.538257341585126</v>
      </c>
      <c r="G3106" s="9">
        <f>IFERROR(VLOOKUP(A3106,'BITO-IV'!$A$1:$J$10000,4,0),"")</f>
        <v>25.104700000000001</v>
      </c>
      <c r="J3106">
        <f t="shared" si="90"/>
        <v>365.64773964864986</v>
      </c>
      <c r="K3106">
        <f t="shared" si="89"/>
        <v>360.2537242258993</v>
      </c>
      <c r="L3106">
        <f t="shared" si="91"/>
        <v>339.6177370030581</v>
      </c>
      <c r="M3106">
        <f t="shared" si="91"/>
        <v>467.32688053905434</v>
      </c>
      <c r="N3106">
        <f>VLOOKUP(A3106,Tbills!$B$4:$C$10000,2,1)</f>
        <v>0.86000043956042849</v>
      </c>
    </row>
    <row r="3107" spans="1:14">
      <c r="A3107" s="1">
        <v>44677</v>
      </c>
      <c r="B3107">
        <f>IFERROR(VLOOKUP($A3107,'BTC-Web'!$A$2:$H$10000,2,0),"")</f>
        <v>40448.421875</v>
      </c>
      <c r="C3107">
        <f>VLOOKUP(A3107,H_SPBTFDUE!$B$2:$C$5828,2,0)</f>
        <v>211.39</v>
      </c>
      <c r="D3107" s="2">
        <f>D3106*(1-D$1+IF(AND(WEEKDAY($A3107)&lt;&gt;1,WEEKDAY($A3107)&lt;&gt;7),-VLOOKUP($A3107,ETF_OP_Fee!$G$5:$H$14,2,1),0))^($A3107-$A3106)*(1+2*(C3107/C3106-1))+IFERROR(VLOOKUP(A3107,BITXeom!$C$9:$D$100,2,0),0)</f>
        <v>43.178300402050198</v>
      </c>
      <c r="F3107" s="2">
        <f>F3106*(1-F$1+IF(AND(WEEKDAY($A3107)&lt;&gt;1,WEEKDAY($A3107)&lt;&gt;7),-VLOOKUP($A3107,ETF_OP_Fee!$I$5:$J$14,2,1),0))^($A3107-$A3106)*(1+1*(B3107/B3106-1))</f>
        <v>26.168916614276334</v>
      </c>
      <c r="G3107" s="9">
        <f>IFERROR(VLOOKUP(A3107,'BITO-IV'!$A$1:$J$10000,4,0),"")</f>
        <v>23.876100000000001</v>
      </c>
      <c r="J3107">
        <f t="shared" si="90"/>
        <v>374.68704827615323</v>
      </c>
      <c r="K3107">
        <f t="shared" si="89"/>
        <v>369.15007720197525</v>
      </c>
      <c r="L3107">
        <f t="shared" si="91"/>
        <v>323.22629969418955</v>
      </c>
      <c r="M3107">
        <f t="shared" si="91"/>
        <v>422.16608337204457</v>
      </c>
      <c r="N3107">
        <f>VLOOKUP(A3107,Tbills!$B$4:$C$10000,2,1)</f>
        <v>0.86000043956042849</v>
      </c>
    </row>
    <row r="3108" spans="1:14">
      <c r="A3108" s="1">
        <v>44678</v>
      </c>
      <c r="B3108">
        <f>IFERROR(VLOOKUP($A3108,'BTC-Web'!$A$2:$H$10000,2,0),"")</f>
        <v>38120.300780999998</v>
      </c>
      <c r="C3108">
        <f>VLOOKUP(A3108,H_SPBTFDUE!$B$2:$C$5828,2,0)</f>
        <v>214.82</v>
      </c>
      <c r="D3108" s="2">
        <f>D3107*(1-D$1+IF(AND(WEEKDAY($A3108)&lt;&gt;1,WEEKDAY($A3108)&lt;&gt;7),-VLOOKUP($A3108,ETF_OP_Fee!$G$5:$H$14,2,1),0))^($A3108-$A3107)*(1+2*(C3108/C3107-1))+IFERROR(VLOOKUP(A3108,BITXeom!$C$9:$D$100,2,0),0)</f>
        <v>44.574203928933422</v>
      </c>
      <c r="F3108" s="2">
        <f>F3107*(1-F$1+IF(AND(WEEKDAY($A3108)&lt;&gt;1,WEEKDAY($A3108)&lt;&gt;7),-VLOOKUP($A3108,ETF_OP_Fee!$I$5:$J$14,2,1),0))^($A3108-$A3107)*(1+1*(B3108/B3107-1))</f>
        <v>24.662050140299481</v>
      </c>
      <c r="G3108" s="9">
        <f>IFERROR(VLOOKUP(A3108,'BITO-IV'!$A$1:$J$10000,4,0),"")</f>
        <v>24.274999999999999</v>
      </c>
      <c r="J3108">
        <f t="shared" si="90"/>
        <v>353.12089611733529</v>
      </c>
      <c r="K3108">
        <f t="shared" si="89"/>
        <v>347.89356576893573</v>
      </c>
      <c r="L3108">
        <f t="shared" si="91"/>
        <v>328.47094801223238</v>
      </c>
      <c r="M3108">
        <f t="shared" si="91"/>
        <v>435.81421493864815</v>
      </c>
      <c r="N3108">
        <f>VLOOKUP(A3108,Tbills!$B$4:$C$10000,2,1)</f>
        <v>0.86000043956042849</v>
      </c>
    </row>
    <row r="3109" spans="1:14">
      <c r="A3109" s="1">
        <v>44679</v>
      </c>
      <c r="B3109">
        <f>IFERROR(VLOOKUP($A3109,'BTC-Web'!$A$2:$H$10000,2,0),"")</f>
        <v>39241.429687999997</v>
      </c>
      <c r="C3109">
        <f>VLOOKUP(A3109,H_SPBTFDUE!$B$2:$C$5828,2,0)</f>
        <v>220.83</v>
      </c>
      <c r="D3109" s="2">
        <f>D3108*(1-D$1+IF(AND(WEEKDAY($A3109)&lt;&gt;1,WEEKDAY($A3109)&lt;&gt;7),-VLOOKUP($A3109,ETF_OP_Fee!$G$5:$H$14,2,1),0))^($A3109-$A3108)*(1+2*(C3109/C3108-1))+IFERROR(VLOOKUP(A3109,BITXeom!$C$9:$D$100,2,0),0)</f>
        <v>47.062691482797234</v>
      </c>
      <c r="F3109" s="2">
        <f>F3108*(1-F$1+IF(AND(WEEKDAY($A3109)&lt;&gt;1,WEEKDAY($A3109)&lt;&gt;7),-VLOOKUP($A3109,ETF_OP_Fee!$I$5:$J$14,2,1),0))^($A3109-$A3108)*(1+1*(B3109/B3108-1))</f>
        <v>25.386707294390256</v>
      </c>
      <c r="G3109" s="9">
        <f>IFERROR(VLOOKUP(A3109,'BITO-IV'!$A$1:$J$10000,4,0),"")</f>
        <v>24.942499999999999</v>
      </c>
      <c r="J3109">
        <f t="shared" si="90"/>
        <v>363.50628228145001</v>
      </c>
      <c r="K3109">
        <f t="shared" si="89"/>
        <v>358.11589359093028</v>
      </c>
      <c r="L3109">
        <f t="shared" si="91"/>
        <v>337.66055045871559</v>
      </c>
      <c r="M3109">
        <f t="shared" si="91"/>
        <v>460.14484014512067</v>
      </c>
      <c r="N3109">
        <f>VLOOKUP(A3109,Tbills!$B$4:$C$10000,2,1)</f>
        <v>0.88999912087909683</v>
      </c>
    </row>
    <row r="3110" spans="1:14">
      <c r="A3110" s="1">
        <v>44680</v>
      </c>
      <c r="B3110">
        <f>IFERROR(VLOOKUP($A3110,'BTC-Web'!$A$2:$H$10000,2,0),"")</f>
        <v>39768.617187999997</v>
      </c>
      <c r="C3110">
        <f>VLOOKUP(A3110,H_SPBTFDUE!$B$2:$C$5828,2,0)</f>
        <v>211.22</v>
      </c>
      <c r="D3110" s="2">
        <f>D3109*(1-D$1+IF(AND(WEEKDAY($A3110)&lt;&gt;1,WEEKDAY($A3110)&lt;&gt;7),-VLOOKUP($A3110,ETF_OP_Fee!$G$5:$H$14,2,1),0))^($A3110-$A3109)*(1+2*(C3110/C3109-1))+IFERROR(VLOOKUP(A3110,BITXeom!$C$9:$D$100,2,0),0)</f>
        <v>42.961456465831155</v>
      </c>
      <c r="F3110" s="2">
        <f>F3109*(1-F$1+IF(AND(WEEKDAY($A3110)&lt;&gt;1,WEEKDAY($A3110)&lt;&gt;7),-VLOOKUP($A3110,ETF_OP_Fee!$I$5:$J$14,2,1),0))^($A3110-$A3109)*(1+1*(B3110/B3109-1))</f>
        <v>25.727094424714004</v>
      </c>
      <c r="G3110" s="9">
        <f>IFERROR(VLOOKUP(A3110,'BITO-IV'!$A$1:$J$10000,4,0),"")</f>
        <v>23.852599999999999</v>
      </c>
      <c r="J3110">
        <f t="shared" si="90"/>
        <v>368.38979365486091</v>
      </c>
      <c r="K3110">
        <f t="shared" si="89"/>
        <v>362.91754194686644</v>
      </c>
      <c r="L3110">
        <f t="shared" si="91"/>
        <v>322.96636085626909</v>
      </c>
      <c r="M3110">
        <f t="shared" si="91"/>
        <v>420.04594074474875</v>
      </c>
      <c r="N3110">
        <f>VLOOKUP(A3110,Tbills!$B$4:$C$10000,2,1)</f>
        <v>0.88999912087909683</v>
      </c>
    </row>
    <row r="3111" spans="1:14">
      <c r="A3111" s="1">
        <v>44683</v>
      </c>
      <c r="B3111">
        <f>IFERROR(VLOOKUP($A3111,'BTC-Web'!$A$2:$H$10000,2,0),"")</f>
        <v>38472.1875</v>
      </c>
      <c r="C3111">
        <f>VLOOKUP(A3111,H_SPBTFDUE!$B$2:$C$5828,2,0)</f>
        <v>212.62</v>
      </c>
      <c r="D3111" s="2">
        <f>D3110*(1-D$1+IF(AND(WEEKDAY($A3111)&lt;&gt;1,WEEKDAY($A3111)&lt;&gt;7),-VLOOKUP($A3111,ETF_OP_Fee!$G$5:$H$14,2,1),0))^($A3111-$A3110)*(1+2*(C3111/C3110-1))+IFERROR(VLOOKUP(A3111,BITXeom!$C$9:$D$100,2,0),0)</f>
        <v>43.515405341828362</v>
      </c>
      <c r="F3111" s="2">
        <f>F3110*(1-F$1+IF(AND(WEEKDAY($A3111)&lt;&gt;1,WEEKDAY($A3111)&lt;&gt;7),-VLOOKUP($A3111,ETF_OP_Fee!$I$5:$J$14,2,1),0))^($A3111-$A3110)*(1+1*(B3111/B3110-1))</f>
        <v>24.886465472666668</v>
      </c>
      <c r="G3111" s="9">
        <f>IFERROR(VLOOKUP(A3111,'BITO-IV'!$A$1:$J$10000,4,0),"")</f>
        <v>24.005600000000001</v>
      </c>
      <c r="J3111">
        <f t="shared" si="90"/>
        <v>356.38053864373961</v>
      </c>
      <c r="K3111">
        <f t="shared" si="89"/>
        <v>351.05926569032488</v>
      </c>
      <c r="L3111">
        <f t="shared" si="91"/>
        <v>325.10703363914371</v>
      </c>
      <c r="M3111">
        <f t="shared" si="91"/>
        <v>425.46205080907595</v>
      </c>
      <c r="N3111">
        <f>VLOOKUP(A3111,Tbills!$B$4:$C$10000,2,1)</f>
        <v>0.88999912087909683</v>
      </c>
    </row>
    <row r="3112" spans="1:14">
      <c r="A3112" s="1">
        <v>44684</v>
      </c>
      <c r="B3112">
        <f>IFERROR(VLOOKUP($A3112,'BTC-Web'!$A$2:$H$10000,2,0),"")</f>
        <v>38528.109375</v>
      </c>
      <c r="C3112">
        <f>VLOOKUP(A3112,H_SPBTFDUE!$B$2:$C$5828,2,0)</f>
        <v>207.65</v>
      </c>
      <c r="D3112" s="2">
        <f>D3111*(1-D$1+IF(AND(WEEKDAY($A3112)&lt;&gt;1,WEEKDAY($A3112)&lt;&gt;7),-VLOOKUP($A3112,ETF_OP_Fee!$G$5:$H$14,2,1),0))^($A3112-$A3111)*(1+2*(C3112/C3111-1))+IFERROR(VLOOKUP(A3112,BITXeom!$C$9:$D$100,2,0),0)</f>
        <v>41.476113439326689</v>
      </c>
      <c r="F3112" s="2">
        <f>F3111*(1-F$1+IF(AND(WEEKDAY($A3112)&lt;&gt;1,WEEKDAY($A3112)&lt;&gt;7),-VLOOKUP($A3112,ETF_OP_Fee!$I$5:$J$14,2,1),0))^($A3112-$A3111)*(1+1*(B3112/B3111-1))</f>
        <v>24.921990928608714</v>
      </c>
      <c r="G3112" s="9">
        <f>IFERROR(VLOOKUP(A3112,'BITO-IV'!$A$1:$J$10000,4,0),"")</f>
        <v>23.445399999999999</v>
      </c>
      <c r="J3112">
        <f t="shared" si="90"/>
        <v>356.89856138248996</v>
      </c>
      <c r="K3112">
        <f t="shared" ref="K3112:K3175" si="92">IF($A3112&gt;=$J$2,F3112*K$4,"")</f>
        <v>351.56040316563355</v>
      </c>
      <c r="L3112">
        <f t="shared" si="91"/>
        <v>317.50764525993878</v>
      </c>
      <c r="M3112">
        <f t="shared" si="91"/>
        <v>405.52333466427422</v>
      </c>
      <c r="N3112">
        <f>VLOOKUP(A3112,Tbills!$B$4:$C$10000,2,1)</f>
        <v>0.88999912087909683</v>
      </c>
    </row>
    <row r="3113" spans="1:14">
      <c r="A3113" s="1">
        <v>44685</v>
      </c>
      <c r="B3113">
        <f>IFERROR(VLOOKUP($A3113,'BTC-Web'!$A$2:$H$10000,2,0),"")</f>
        <v>37748.011719000002</v>
      </c>
      <c r="C3113">
        <f>VLOOKUP(A3113,H_SPBTFDUE!$B$2:$C$5828,2,0)</f>
        <v>220.09</v>
      </c>
      <c r="D3113" s="2">
        <f>D3112*(1-D$1+IF(AND(WEEKDAY($A3113)&lt;&gt;1,WEEKDAY($A3113)&lt;&gt;7),-VLOOKUP($A3113,ETF_OP_Fee!$G$5:$H$14,2,1),0))^($A3113-$A3112)*(1+2*(C3113/C3112-1))+IFERROR(VLOOKUP(A3113,BITXeom!$C$9:$D$100,2,0),0)</f>
        <v>46.440121608982409</v>
      </c>
      <c r="F3113" s="2">
        <f>F3112*(1-F$1+IF(AND(WEEKDAY($A3113)&lt;&gt;1,WEEKDAY($A3113)&lt;&gt;7),-VLOOKUP($A3113,ETF_OP_Fee!$I$5:$J$14,2,1),0))^($A3113-$A3112)*(1+1*(B3113/B3112-1))</f>
        <v>24.41674755067217</v>
      </c>
      <c r="G3113" s="9">
        <f>IFERROR(VLOOKUP(A3113,'BITO-IV'!$A$1:$J$10000,4,0),"")</f>
        <v>24.846499999999999</v>
      </c>
      <c r="J3113">
        <f t="shared" ref="J3113:J3176" si="93">IF($A3113&gt;=$J$2,B3113*J$4,"")</f>
        <v>349.67225997085336</v>
      </c>
      <c r="K3113">
        <f t="shared" si="92"/>
        <v>344.43322114582793</v>
      </c>
      <c r="L3113">
        <f t="shared" si="91"/>
        <v>336.52905198776756</v>
      </c>
      <c r="M3113">
        <f t="shared" si="91"/>
        <v>454.05780376790023</v>
      </c>
      <c r="N3113">
        <f>VLOOKUP(A3113,Tbills!$B$4:$C$10000,2,1)</f>
        <v>0.88999912087909683</v>
      </c>
    </row>
    <row r="3114" spans="1:14">
      <c r="A3114" s="1">
        <v>44686</v>
      </c>
      <c r="B3114">
        <f>IFERROR(VLOOKUP($A3114,'BTC-Web'!$A$2:$H$10000,2,0),"")</f>
        <v>39695.746094000002</v>
      </c>
      <c r="C3114">
        <f>VLOOKUP(A3114,H_SPBTFDUE!$B$2:$C$5828,2,0)</f>
        <v>200.08</v>
      </c>
      <c r="D3114" s="2">
        <f>D3113*(1-D$1+IF(AND(WEEKDAY($A3114)&lt;&gt;1,WEEKDAY($A3114)&lt;&gt;7),-VLOOKUP($A3114,ETF_OP_Fee!$G$5:$H$14,2,1),0))^($A3114-$A3113)*(1+2*(C3114/C3113-1))+IFERROR(VLOOKUP(A3114,BITXeom!$C$9:$D$100,2,0),0)</f>
        <v>37.991167589035939</v>
      </c>
      <c r="F3114" s="2">
        <f>F3113*(1-F$1+IF(AND(WEEKDAY($A3114)&lt;&gt;1,WEEKDAY($A3114)&lt;&gt;7),-VLOOKUP($A3114,ETF_OP_Fee!$I$5:$J$14,2,1),0))^($A3114-$A3113)*(1+1*(B3114/B3113-1))</f>
        <v>25.6759426590963</v>
      </c>
      <c r="G3114" s="9">
        <f>IFERROR(VLOOKUP(A3114,'BITO-IV'!$A$1:$J$10000,4,0),"")</f>
        <v>22.587</v>
      </c>
      <c r="J3114">
        <f t="shared" si="93"/>
        <v>367.71476472048391</v>
      </c>
      <c r="K3114">
        <f t="shared" si="92"/>
        <v>362.19597297612461</v>
      </c>
      <c r="L3114">
        <f t="shared" si="91"/>
        <v>305.93272171253818</v>
      </c>
      <c r="M3114">
        <f t="shared" si="91"/>
        <v>371.45006344512615</v>
      </c>
      <c r="N3114">
        <f>VLOOKUP(A3114,Tbills!$B$4:$C$10000,2,1)</f>
        <v>0.91000087912089622</v>
      </c>
    </row>
    <row r="3115" spans="1:14">
      <c r="A3115" s="1">
        <v>44687</v>
      </c>
      <c r="B3115">
        <f>IFERROR(VLOOKUP($A3115,'BTC-Web'!$A$2:$H$10000,2,0),"")</f>
        <v>36573.183594000002</v>
      </c>
      <c r="C3115">
        <f>VLOOKUP(A3115,H_SPBTFDUE!$B$2:$C$5828,2,0)</f>
        <v>198.21</v>
      </c>
      <c r="D3115" s="2">
        <f>D3114*(1-D$1+IF(AND(WEEKDAY($A3115)&lt;&gt;1,WEEKDAY($A3115)&lt;&gt;7),-VLOOKUP($A3115,ETF_OP_Fee!$G$5:$H$14,2,1),0))^($A3115-$A3114)*(1+2*(C3115/C3114-1))+IFERROR(VLOOKUP(A3115,BITXeom!$C$9:$D$100,2,0),0)</f>
        <v>37.276573735344186</v>
      </c>
      <c r="F3115" s="2">
        <f>F3114*(1-F$1+IF(AND(WEEKDAY($A3115)&lt;&gt;1,WEEKDAY($A3115)&lt;&gt;7),-VLOOKUP($A3115,ETF_OP_Fee!$I$5:$J$14,2,1),0))^($A3115-$A3114)*(1+1*(B3115/B3114-1))</f>
        <v>23.655595779558102</v>
      </c>
      <c r="G3115" s="9">
        <f>IFERROR(VLOOKUP(A3115,'BITO-IV'!$A$1:$J$10000,4,0),"")</f>
        <v>22.375</v>
      </c>
      <c r="J3115">
        <f t="shared" si="93"/>
        <v>338.78944027152346</v>
      </c>
      <c r="K3115">
        <f t="shared" si="92"/>
        <v>333.69608444235848</v>
      </c>
      <c r="L3115">
        <f t="shared" si="91"/>
        <v>303.0733944954128</v>
      </c>
      <c r="M3115">
        <f t="shared" si="91"/>
        <v>364.46328338185953</v>
      </c>
      <c r="N3115">
        <f>VLOOKUP(A3115,Tbills!$B$4:$C$10000,2,1)</f>
        <v>0.91000087912089622</v>
      </c>
    </row>
    <row r="3116" spans="1:14">
      <c r="A3116" s="1">
        <v>44690</v>
      </c>
      <c r="B3116">
        <f>IFERROR(VLOOKUP($A3116,'BTC-Web'!$A$2:$H$10000,2,0),"")</f>
        <v>34060.015625</v>
      </c>
      <c r="C3116">
        <f>VLOOKUP(A3116,H_SPBTFDUE!$B$2:$C$5828,2,0)</f>
        <v>170.58</v>
      </c>
      <c r="D3116" s="2">
        <f>D3115*(1-D$1+IF(AND(WEEKDAY($A3116)&lt;&gt;1,WEEKDAY($A3116)&lt;&gt;7),-VLOOKUP($A3116,ETF_OP_Fee!$G$5:$H$14,2,1),0))^($A3116-$A3115)*(1+2*(C3116/C3115-1))+IFERROR(VLOOKUP(A3116,BITXeom!$C$9:$D$100,2,0),0)</f>
        <v>26.87443244389172</v>
      </c>
      <c r="F3116" s="2">
        <f>F3115*(1-F$1+IF(AND(WEEKDAY($A3116)&lt;&gt;1,WEEKDAY($A3116)&lt;&gt;7),-VLOOKUP($A3116,ETF_OP_Fee!$I$5:$J$14,2,1),0))^($A3116-$A3115)*(1+1*(B3116/B3115-1))</f>
        <v>22.028354459146716</v>
      </c>
      <c r="G3116" s="9">
        <f>IFERROR(VLOOKUP(A3116,'BITO-IV'!$A$1:$J$10000,4,0),"")</f>
        <v>19.2562</v>
      </c>
      <c r="J3116">
        <f t="shared" si="93"/>
        <v>315.50913798836331</v>
      </c>
      <c r="K3116">
        <f t="shared" si="92"/>
        <v>310.74151326502511</v>
      </c>
      <c r="L3116">
        <f t="shared" si="91"/>
        <v>260.82568807339447</v>
      </c>
      <c r="M3116">
        <f t="shared" si="91"/>
        <v>262.7586955031158</v>
      </c>
      <c r="N3116">
        <f>VLOOKUP(A3116,Tbills!$B$4:$C$10000,2,1)</f>
        <v>0.91000087912089622</v>
      </c>
    </row>
    <row r="3117" spans="1:14">
      <c r="A3117" s="1">
        <v>44691</v>
      </c>
      <c r="B3117">
        <f>IFERROR(VLOOKUP($A3117,'BTC-Web'!$A$2:$H$10000,2,0),"")</f>
        <v>30273.654297000001</v>
      </c>
      <c r="C3117">
        <f>VLOOKUP(A3117,H_SPBTFDUE!$B$2:$C$5828,2,0)</f>
        <v>172.54</v>
      </c>
      <c r="D3117" s="2">
        <f>D3116*(1-D$1+IF(AND(WEEKDAY($A3117)&lt;&gt;1,WEEKDAY($A3117)&lt;&gt;7),-VLOOKUP($A3117,ETF_OP_Fee!$G$5:$H$14,2,1),0))^($A3117-$A3116)*(1+2*(C3117/C3116-1))+IFERROR(VLOOKUP(A3117,BITXeom!$C$9:$D$100,2,0),0)</f>
        <v>27.48874173584241</v>
      </c>
      <c r="F3117" s="2">
        <f>F3116*(1-F$1+IF(AND(WEEKDAY($A3117)&lt;&gt;1,WEEKDAY($A3117)&lt;&gt;7),-VLOOKUP($A3117,ETF_OP_Fee!$I$5:$J$14,2,1),0))^($A3117-$A3116)*(1+1*(B3117/B3116-1))</f>
        <v>19.579011291450513</v>
      </c>
      <c r="G3117" s="9">
        <f>IFERROR(VLOOKUP(A3117,'BITO-IV'!$A$1:$J$10000,4,0),"")</f>
        <v>19.475200000000001</v>
      </c>
      <c r="J3117">
        <f t="shared" si="93"/>
        <v>280.43482645948382</v>
      </c>
      <c r="K3117">
        <f t="shared" si="92"/>
        <v>276.19001719904298</v>
      </c>
      <c r="L3117">
        <f t="shared" si="91"/>
        <v>263.82262996941893</v>
      </c>
      <c r="M3117">
        <f t="shared" si="91"/>
        <v>268.76496590623623</v>
      </c>
      <c r="N3117">
        <f>VLOOKUP(A3117,Tbills!$B$4:$C$10000,2,1)</f>
        <v>0.91000087912089622</v>
      </c>
    </row>
    <row r="3118" spans="1:14">
      <c r="A3118" s="1">
        <v>44692</v>
      </c>
      <c r="B3118">
        <f>IFERROR(VLOOKUP($A3118,'BTC-Web'!$A$2:$H$10000,2,0),"")</f>
        <v>31016.183593999998</v>
      </c>
      <c r="C3118">
        <f>VLOOKUP(A3118,H_SPBTFDUE!$B$2:$C$5828,2,0)</f>
        <v>161</v>
      </c>
      <c r="D3118" s="2">
        <f>D3117*(1-D$1+IF(AND(WEEKDAY($A3118)&lt;&gt;1,WEEKDAY($A3118)&lt;&gt;7),-VLOOKUP($A3118,ETF_OP_Fee!$G$5:$H$14,2,1),0))^($A3118-$A3117)*(1+2*(C3118/C3117-1))+IFERROR(VLOOKUP(A3118,BITXeom!$C$9:$D$100,2,0),0)</f>
        <v>23.808842590591734</v>
      </c>
      <c r="F3118" s="2">
        <f>F3117*(1-F$1+IF(AND(WEEKDAY($A3118)&lt;&gt;1,WEEKDAY($A3118)&lt;&gt;7),-VLOOKUP($A3118,ETF_OP_Fee!$I$5:$J$14,2,1),0))^($A3118-$A3117)*(1+1*(B3118/B3117-1))</f>
        <v>20.058708383478663</v>
      </c>
      <c r="G3118" s="9">
        <f>IFERROR(VLOOKUP(A3118,'BITO-IV'!$A$1:$J$10000,4,0),"")</f>
        <v>18.174700000000001</v>
      </c>
      <c r="J3118">
        <f t="shared" si="93"/>
        <v>287.31311979343099</v>
      </c>
      <c r="K3118">
        <f t="shared" si="92"/>
        <v>282.95683224018035</v>
      </c>
      <c r="L3118">
        <f t="shared" si="91"/>
        <v>246.17737003058102</v>
      </c>
      <c r="M3118">
        <f t="shared" si="91"/>
        <v>232.78558286222815</v>
      </c>
      <c r="N3118">
        <f>VLOOKUP(A3118,Tbills!$B$4:$C$10000,2,1)</f>
        <v>0.91000087912089622</v>
      </c>
    </row>
    <row r="3119" spans="1:14">
      <c r="A3119" s="1">
        <v>44693</v>
      </c>
      <c r="B3119">
        <f>IFERROR(VLOOKUP($A3119,'BTC-Web'!$A$2:$H$10000,2,0),"")</f>
        <v>28936.734375</v>
      </c>
      <c r="C3119">
        <f>VLOOKUP(A3119,H_SPBTFDUE!$B$2:$C$5828,2,0)</f>
        <v>157.57</v>
      </c>
      <c r="D3119" s="2">
        <f>D3118*(1-D$1+IF(AND(WEEKDAY($A3119)&lt;&gt;1,WEEKDAY($A3119)&lt;&gt;7),-VLOOKUP($A3119,ETF_OP_Fee!$G$5:$H$14,2,1),0))^($A3119-$A3118)*(1+2*(C3119/C3118-1))+IFERROR(VLOOKUP(A3119,BITXeom!$C$9:$D$100,2,0),0)</f>
        <v>22.791662272461068</v>
      </c>
      <c r="F3119" s="2">
        <f>F3118*(1-F$1+IF(AND(WEEKDAY($A3119)&lt;&gt;1,WEEKDAY($A3119)&lt;&gt;7),-VLOOKUP($A3119,ETF_OP_Fee!$I$5:$J$14,2,1),0))^($A3119-$A3118)*(1+1*(B3119/B3118-1))</f>
        <v>18.713405131406098</v>
      </c>
      <c r="G3119" s="9">
        <f>IFERROR(VLOOKUP(A3119,'BITO-IV'!$A$1:$J$10000,4,0),"")</f>
        <v>17.790700000000001</v>
      </c>
      <c r="J3119">
        <f t="shared" si="93"/>
        <v>268.05049708060699</v>
      </c>
      <c r="K3119">
        <f t="shared" si="92"/>
        <v>263.97940162344139</v>
      </c>
      <c r="L3119">
        <f t="shared" si="91"/>
        <v>240.93272171253818</v>
      </c>
      <c r="M3119">
        <f t="shared" si="91"/>
        <v>222.8403319609684</v>
      </c>
      <c r="N3119">
        <f>VLOOKUP(A3119,Tbills!$B$4:$C$10000,2,1)</f>
        <v>0.90000000000002478</v>
      </c>
    </row>
    <row r="3120" spans="1:14">
      <c r="A3120" s="1">
        <v>44694</v>
      </c>
      <c r="B3120">
        <f>IFERROR(VLOOKUP($A3120,'BTC-Web'!$A$2:$H$10000,2,0),"")</f>
        <v>29030.910156000002</v>
      </c>
      <c r="C3120">
        <f>VLOOKUP(A3120,H_SPBTFDUE!$B$2:$C$5828,2,0)</f>
        <v>165.65</v>
      </c>
      <c r="D3120" s="2">
        <f>D3119*(1-D$1+IF(AND(WEEKDAY($A3120)&lt;&gt;1,WEEKDAY($A3120)&lt;&gt;7),-VLOOKUP($A3120,ETF_OP_Fee!$G$5:$H$14,2,1),0))^($A3120-$A3119)*(1+2*(C3120/C3119-1))+IFERROR(VLOOKUP(A3120,BITXeom!$C$9:$D$100,2,0),0)</f>
        <v>25.126125465496695</v>
      </c>
      <c r="F3120" s="2">
        <f>F3119*(1-F$1+IF(AND(WEEKDAY($A3120)&lt;&gt;1,WEEKDAY($A3120)&lt;&gt;7),-VLOOKUP($A3120,ETF_OP_Fee!$I$5:$J$14,2,1),0))^($A3120-$A3119)*(1+1*(B3120/B3119-1))</f>
        <v>18.773820024461113</v>
      </c>
      <c r="G3120" s="9">
        <f>IFERROR(VLOOKUP(A3120,'BITO-IV'!$A$1:$J$10000,4,0),"")</f>
        <v>18.697800000000001</v>
      </c>
      <c r="J3120">
        <f t="shared" si="93"/>
        <v>268.92287834460387</v>
      </c>
      <c r="K3120">
        <f t="shared" si="92"/>
        <v>264.83164028368617</v>
      </c>
      <c r="L3120">
        <f t="shared" si="91"/>
        <v>253.28746177370027</v>
      </c>
      <c r="M3120">
        <f t="shared" si="91"/>
        <v>245.66501875510755</v>
      </c>
      <c r="N3120">
        <f>VLOOKUP(A3120,Tbills!$B$4:$C$10000,2,1)</f>
        <v>0.90000000000002478</v>
      </c>
    </row>
    <row r="3121" spans="1:14">
      <c r="A3121" s="1">
        <v>44697</v>
      </c>
      <c r="B3121">
        <f>IFERROR(VLOOKUP($A3121,'BTC-Web'!$A$2:$H$10000,2,0),"")</f>
        <v>31304.375</v>
      </c>
      <c r="C3121">
        <f>VLOOKUP(A3121,H_SPBTFDUE!$B$2:$C$5828,2,0)</f>
        <v>162.69999999999999</v>
      </c>
      <c r="D3121" s="2">
        <f>D3120*(1-D$1+IF(AND(WEEKDAY($A3121)&lt;&gt;1,WEEKDAY($A3121)&lt;&gt;7),-VLOOKUP($A3121,ETF_OP_Fee!$G$5:$H$14,2,1),0))^($A3121-$A3120)*(1+2*(C3121/C3120-1))+IFERROR(VLOOKUP(A3121,BITXeom!$C$9:$D$100,2,0),0)</f>
        <v>24.222539136420544</v>
      </c>
      <c r="F3121" s="2">
        <f>F3120*(1-F$1+IF(AND(WEEKDAY($A3121)&lt;&gt;1,WEEKDAY($A3121)&lt;&gt;7),-VLOOKUP($A3121,ETF_OP_Fee!$I$5:$J$14,2,1),0))^($A3121-$A3120)*(1+1*(B3121/B3120-1))</f>
        <v>20.24245230857991</v>
      </c>
      <c r="G3121" s="9">
        <f>IFERROR(VLOOKUP(A3121,'BITO-IV'!$A$1:$J$10000,4,0),"")</f>
        <v>18.365200000000002</v>
      </c>
      <c r="J3121">
        <f t="shared" si="93"/>
        <v>289.98273166571607</v>
      </c>
      <c r="K3121">
        <f t="shared" si="92"/>
        <v>285.54880366705692</v>
      </c>
      <c r="L3121">
        <f t="shared" si="91"/>
        <v>248.77675840978588</v>
      </c>
      <c r="M3121">
        <f t="shared" si="91"/>
        <v>236.83040743454501</v>
      </c>
      <c r="N3121">
        <f>VLOOKUP(A3121,Tbills!$B$4:$C$10000,2,1)</f>
        <v>0.90000000000002478</v>
      </c>
    </row>
    <row r="3122" spans="1:14">
      <c r="A3122" s="1">
        <v>44698</v>
      </c>
      <c r="B3122">
        <f>IFERROR(VLOOKUP($A3122,'BTC-Web'!$A$2:$H$10000,2,0),"")</f>
        <v>29862.408202999999</v>
      </c>
      <c r="C3122">
        <f>VLOOKUP(A3122,H_SPBTFDUE!$B$2:$C$5828,2,0)</f>
        <v>165.46</v>
      </c>
      <c r="D3122" s="2">
        <f>D3121*(1-D$1+IF(AND(WEEKDAY($A3122)&lt;&gt;1,WEEKDAY($A3122)&lt;&gt;7),-VLOOKUP($A3122,ETF_OP_Fee!$G$5:$H$14,2,1),0))^($A3122-$A3121)*(1+2*(C3122/C3121-1))+IFERROR(VLOOKUP(A3122,BITXeom!$C$9:$D$100,2,0),0)</f>
        <v>25.041363962789809</v>
      </c>
      <c r="F3122" s="2">
        <f>F3121*(1-F$1+IF(AND(WEEKDAY($A3122)&lt;&gt;1,WEEKDAY($A3122)&lt;&gt;7),-VLOOKUP($A3122,ETF_OP_Fee!$I$5:$J$14,2,1),0))^($A3122-$A3121)*(1+1*(B3122/B3121-1))</f>
        <v>19.309525924396414</v>
      </c>
      <c r="G3122" s="9">
        <f>IFERROR(VLOOKUP(A3122,'BITO-IV'!$A$1:$J$10000,4,0),"")</f>
        <v>18.674700000000001</v>
      </c>
      <c r="J3122">
        <f t="shared" si="93"/>
        <v>276.6253185001338</v>
      </c>
      <c r="K3122">
        <f t="shared" si="92"/>
        <v>272.3885398387402</v>
      </c>
      <c r="L3122">
        <f t="shared" si="91"/>
        <v>252.99694189602445</v>
      </c>
      <c r="M3122">
        <f t="shared" si="91"/>
        <v>244.83628229986726</v>
      </c>
      <c r="N3122">
        <f>VLOOKUP(A3122,Tbills!$B$4:$C$10000,2,1)</f>
        <v>0.90000000000002478</v>
      </c>
    </row>
    <row r="3123" spans="1:14">
      <c r="A3123" s="1">
        <v>44699</v>
      </c>
      <c r="B3123">
        <f>IFERROR(VLOOKUP($A3123,'BTC-Web'!$A$2:$H$10000,2,0),"")</f>
        <v>30424.478515999999</v>
      </c>
      <c r="C3123">
        <f>VLOOKUP(A3123,H_SPBTFDUE!$B$2:$C$5828,2,0)</f>
        <v>160.85</v>
      </c>
      <c r="D3123" s="2">
        <f>D3122*(1-D$1+IF(AND(WEEKDAY($A3123)&lt;&gt;1,WEEKDAY($A3123)&lt;&gt;7),-VLOOKUP($A3123,ETF_OP_Fee!$G$5:$H$14,2,1),0))^($A3123-$A3122)*(1+2*(C3123/C3122-1))+IFERROR(VLOOKUP(A3123,BITXeom!$C$9:$D$100,2,0),0)</f>
        <v>23.643154996642004</v>
      </c>
      <c r="F3123" s="2">
        <f>F3122*(1-F$1+IF(AND(WEEKDAY($A3123)&lt;&gt;1,WEEKDAY($A3123)&lt;&gt;7),-VLOOKUP($A3123,ETF_OP_Fee!$I$5:$J$14,2,1),0))^($A3123-$A3122)*(1+1*(B3123/B3122-1))</f>
        <v>19.67245782769286</v>
      </c>
      <c r="G3123" s="9">
        <f>IFERROR(VLOOKUP(A3123,'BITO-IV'!$A$1:$J$10000,4,0),"")</f>
        <v>18.162099999999999</v>
      </c>
      <c r="J3123">
        <f t="shared" si="93"/>
        <v>281.83196085449941</v>
      </c>
      <c r="K3123">
        <f t="shared" si="92"/>
        <v>277.5082145312665</v>
      </c>
      <c r="L3123">
        <f t="shared" si="91"/>
        <v>245.94801223241586</v>
      </c>
      <c r="M3123">
        <f t="shared" si="91"/>
        <v>231.16560982137696</v>
      </c>
      <c r="N3123">
        <f>VLOOKUP(A3123,Tbills!$B$4:$C$10000,2,1)</f>
        <v>0.90000000000002478</v>
      </c>
    </row>
    <row r="3124" spans="1:14">
      <c r="A3124" s="1">
        <v>44700</v>
      </c>
      <c r="B3124">
        <f>IFERROR(VLOOKUP($A3124,'BTC-Web'!$A$2:$H$10000,2,0),"")</f>
        <v>28720.359375</v>
      </c>
      <c r="C3124">
        <f>VLOOKUP(A3124,H_SPBTFDUE!$B$2:$C$5828,2,0)</f>
        <v>165.09</v>
      </c>
      <c r="D3124" s="2">
        <f>D3123*(1-D$1+IF(AND(WEEKDAY($A3124)&lt;&gt;1,WEEKDAY($A3124)&lt;&gt;7),-VLOOKUP($A3124,ETF_OP_Fee!$G$5:$H$14,2,1),0))^($A3124-$A3123)*(1+2*(C3124/C3123-1))+IFERROR(VLOOKUP(A3124,BITXeom!$C$9:$D$100,2,0),0)</f>
        <v>24.886654066977403</v>
      </c>
      <c r="F3124" s="2">
        <f>F3123*(1-F$1+IF(AND(WEEKDAY($A3124)&lt;&gt;1,WEEKDAY($A3124)&lt;&gt;7),-VLOOKUP($A3124,ETF_OP_Fee!$I$5:$J$14,2,1),0))^($A3124-$A3123)*(1+1*(B3124/B3123-1))</f>
        <v>18.570091606427106</v>
      </c>
      <c r="G3124" s="9">
        <f>IFERROR(VLOOKUP(A3124,'BITO-IV'!$A$1:$J$10000,4,0),"")</f>
        <v>18.636099999999999</v>
      </c>
      <c r="J3124">
        <f t="shared" si="93"/>
        <v>266.0461442205301</v>
      </c>
      <c r="K3124">
        <f t="shared" si="92"/>
        <v>261.9577589398761</v>
      </c>
      <c r="L3124">
        <f t="shared" si="91"/>
        <v>252.43119266055044</v>
      </c>
      <c r="M3124">
        <f t="shared" si="91"/>
        <v>243.32364122400594</v>
      </c>
      <c r="N3124">
        <f>VLOOKUP(A3124,Tbills!$B$4:$C$10000,2,1)</f>
        <v>1.0500013186813162</v>
      </c>
    </row>
    <row r="3125" spans="1:14">
      <c r="A3125" s="1">
        <v>44701</v>
      </c>
      <c r="B3125">
        <f>IFERROR(VLOOKUP($A3125,'BTC-Web'!$A$2:$H$10000,2,0),"")</f>
        <v>30311.119140999999</v>
      </c>
      <c r="C3125">
        <f>VLOOKUP(A3125,H_SPBTFDUE!$B$2:$C$5828,2,0)</f>
        <v>161.24</v>
      </c>
      <c r="D3125" s="2">
        <f>D3124*(1-D$1+IF(AND(WEEKDAY($A3125)&lt;&gt;1,WEEKDAY($A3125)&lt;&gt;7),-VLOOKUP($A3125,ETF_OP_Fee!$G$5:$H$14,2,1),0))^($A3125-$A3124)*(1+2*(C3125/C3124-1))+IFERROR(VLOOKUP(A3125,BITXeom!$C$9:$D$100,2,0),0)</f>
        <v>23.723082401853663</v>
      </c>
      <c r="F3125" s="2">
        <f>F3124*(1-F$1+IF(AND(WEEKDAY($A3125)&lt;&gt;1,WEEKDAY($A3125)&lt;&gt;7),-VLOOKUP($A3125,ETF_OP_Fee!$I$5:$J$14,2,1),0))^($A3125-$A3124)*(1+1*(B3125/B3124-1))</f>
        <v>19.598139476051784</v>
      </c>
      <c r="G3125" s="9">
        <f>IFERROR(VLOOKUP(A3125,'BITO-IV'!$A$1:$J$10000,4,0),"")</f>
        <v>18.207699999999999</v>
      </c>
      <c r="J3125">
        <f t="shared" si="93"/>
        <v>280.78187564364896</v>
      </c>
      <c r="K3125">
        <f t="shared" si="92"/>
        <v>276.4598476595994</v>
      </c>
      <c r="L3125">
        <f t="shared" si="91"/>
        <v>246.54434250764524</v>
      </c>
      <c r="M3125">
        <f t="shared" si="91"/>
        <v>231.94708197980157</v>
      </c>
      <c r="N3125">
        <f>VLOOKUP(A3125,Tbills!$B$4:$C$10000,2,1)</f>
        <v>1.0500013186813162</v>
      </c>
    </row>
    <row r="3126" spans="1:14">
      <c r="A3126" s="1">
        <v>44704</v>
      </c>
      <c r="B3126">
        <f>IFERROR(VLOOKUP($A3126,'BTC-Web'!$A$2:$H$10000,2,0),"")</f>
        <v>30309.396484000001</v>
      </c>
      <c r="C3126">
        <f>VLOOKUP(A3126,H_SPBTFDUE!$B$2:$C$5828,2,0)</f>
        <v>160.19999999999999</v>
      </c>
      <c r="D3126" s="2">
        <f>D3125*(1-D$1+IF(AND(WEEKDAY($A3126)&lt;&gt;1,WEEKDAY($A3126)&lt;&gt;7),-VLOOKUP($A3126,ETF_OP_Fee!$G$5:$H$14,2,1),0))^($A3126-$A3125)*(1+2*(C3126/C3125-1))+IFERROR(VLOOKUP(A3126,BITXeom!$C$9:$D$100,2,0),0)</f>
        <v>23.408682649343572</v>
      </c>
      <c r="F3126" s="2">
        <f>F3125*(1-F$1+IF(AND(WEEKDAY($A3126)&lt;&gt;1,WEEKDAY($A3126)&lt;&gt;7),-VLOOKUP($A3126,ETF_OP_Fee!$I$5:$J$14,2,1),0))^($A3126-$A3125)*(1+1*(B3126/B3125-1))</f>
        <v>19.595495525692137</v>
      </c>
      <c r="G3126" s="9">
        <f>IFERROR(VLOOKUP(A3126,'BITO-IV'!$A$1:$J$10000,4,0),"")</f>
        <v>18.063300000000002</v>
      </c>
      <c r="J3126">
        <f t="shared" si="93"/>
        <v>280.76591810472399</v>
      </c>
      <c r="K3126">
        <f t="shared" si="92"/>
        <v>276.42255095015713</v>
      </c>
      <c r="L3126">
        <f t="shared" si="91"/>
        <v>244.95412844036693</v>
      </c>
      <c r="M3126">
        <f t="shared" si="91"/>
        <v>228.87310938490009</v>
      </c>
      <c r="N3126">
        <f>VLOOKUP(A3126,Tbills!$B$4:$C$10000,2,1)</f>
        <v>1.0500013186813162</v>
      </c>
    </row>
    <row r="3127" spans="1:14">
      <c r="A3127" s="1">
        <v>44705</v>
      </c>
      <c r="B3127">
        <f>IFERROR(VLOOKUP($A3127,'BTC-Web'!$A$2:$H$10000,2,0),"")</f>
        <v>29101.125</v>
      </c>
      <c r="C3127">
        <f>VLOOKUP(A3127,H_SPBTFDUE!$B$2:$C$5828,2,0)</f>
        <v>161.65</v>
      </c>
      <c r="D3127" s="2">
        <f>D3126*(1-D$1+IF(AND(WEEKDAY($A3127)&lt;&gt;1,WEEKDAY($A3127)&lt;&gt;7),-VLOOKUP($A3127,ETF_OP_Fee!$G$5:$H$14,2,1),0))^($A3127-$A3126)*(1+2*(C3127/C3126-1))+IFERROR(VLOOKUP(A3127,BITXeom!$C$9:$D$100,2,0),0)</f>
        <v>23.829595027573454</v>
      </c>
      <c r="F3127" s="2">
        <f>F3126*(1-F$1+IF(AND(WEEKDAY($A3127)&lt;&gt;1,WEEKDAY($A3127)&lt;&gt;7),-VLOOKUP($A3127,ETF_OP_Fee!$I$5:$J$14,2,1),0))^($A3127-$A3126)*(1+1*(B3127/B3126-1))</f>
        <v>18.813839559053307</v>
      </c>
      <c r="G3127" s="9">
        <f>IFERROR(VLOOKUP(A3127,'BITO-IV'!$A$1:$J$10000,4,0),"")</f>
        <v>18.2346</v>
      </c>
      <c r="J3127">
        <f t="shared" si="93"/>
        <v>269.57330156073908</v>
      </c>
      <c r="K3127">
        <f t="shared" si="92"/>
        <v>265.39617317979531</v>
      </c>
      <c r="L3127">
        <f t="shared" si="91"/>
        <v>247.17125382262995</v>
      </c>
      <c r="M3127">
        <f t="shared" si="91"/>
        <v>232.98848512932577</v>
      </c>
      <c r="N3127">
        <f>VLOOKUP(A3127,Tbills!$B$4:$C$10000,2,1)</f>
        <v>1.0500013186813162</v>
      </c>
    </row>
    <row r="3128" spans="1:14">
      <c r="A3128" s="1">
        <v>44706</v>
      </c>
      <c r="B3128">
        <f>IFERROR(VLOOKUP($A3128,'BTC-Web'!$A$2:$H$10000,2,0),"")</f>
        <v>29653.134765999999</v>
      </c>
      <c r="C3128">
        <f>VLOOKUP(A3128,H_SPBTFDUE!$B$2:$C$5828,2,0)</f>
        <v>162.6</v>
      </c>
      <c r="D3128" s="2">
        <f>D3127*(1-D$1+IF(AND(WEEKDAY($A3128)&lt;&gt;1,WEEKDAY($A3128)&lt;&gt;7),-VLOOKUP($A3128,ETF_OP_Fee!$G$5:$H$14,2,1),0))^($A3128-$A3127)*(1+2*(C3128/C3127-1))+IFERROR(VLOOKUP(A3128,BITXeom!$C$9:$D$100,2,0),0)</f>
        <v>24.106809714895011</v>
      </c>
      <c r="F3128" s="2">
        <f>F3127*(1-F$1+IF(AND(WEEKDAY($A3128)&lt;&gt;1,WEEKDAY($A3128)&lt;&gt;7),-VLOOKUP($A3128,ETF_OP_Fee!$I$5:$J$14,2,1),0))^($A3128-$A3127)*(1+1*(B3128/B3127-1))</f>
        <v>19.170214192872375</v>
      </c>
      <c r="G3128" s="9">
        <f>IFERROR(VLOOKUP(A3128,'BITO-IV'!$A$1:$J$10000,4,0),"")</f>
        <v>18.353300000000001</v>
      </c>
      <c r="J3128">
        <f t="shared" si="93"/>
        <v>274.68674975610577</v>
      </c>
      <c r="K3128">
        <f t="shared" si="92"/>
        <v>270.42334818769626</v>
      </c>
      <c r="L3128">
        <f t="shared" si="91"/>
        <v>248.62385321100913</v>
      </c>
      <c r="M3128">
        <f t="shared" si="91"/>
        <v>235.69888914500098</v>
      </c>
      <c r="N3128">
        <f>VLOOKUP(A3128,Tbills!$B$4:$C$10000,2,1)</f>
        <v>1.0500013186813162</v>
      </c>
    </row>
    <row r="3129" spans="1:14">
      <c r="A3129" s="1">
        <v>44707</v>
      </c>
      <c r="B3129">
        <f>IFERROR(VLOOKUP($A3129,'BTC-Web'!$A$2:$H$10000,2,0),"")</f>
        <v>29564.777343999998</v>
      </c>
      <c r="C3129">
        <f>VLOOKUP(A3129,H_SPBTFDUE!$B$2:$C$5828,2,0)</f>
        <v>161.83000000000001</v>
      </c>
      <c r="D3129" s="2">
        <f>D3128*(1-D$1+IF(AND(WEEKDAY($A3129)&lt;&gt;1,WEEKDAY($A3129)&lt;&gt;7),-VLOOKUP($A3129,ETF_OP_Fee!$G$5:$H$14,2,1),0))^($A3129-$A3128)*(1+2*(C3129/C3128-1))+IFERROR(VLOOKUP(A3129,BITXeom!$C$9:$D$100,2,0),0)</f>
        <v>23.875646044043712</v>
      </c>
      <c r="F3129" s="2">
        <f>F3128*(1-F$1+IF(AND(WEEKDAY($A3129)&lt;&gt;1,WEEKDAY($A3129)&lt;&gt;7),-VLOOKUP($A3129,ETF_OP_Fee!$I$5:$J$14,2,1),0))^($A3129-$A3128)*(1+1*(B3129/B3128-1))</f>
        <v>19.112595256881967</v>
      </c>
      <c r="G3129" s="9">
        <f>IFERROR(VLOOKUP(A3129,'BITO-IV'!$A$1:$J$10000,4,0),"")</f>
        <v>18.252199999999998</v>
      </c>
      <c r="J3129">
        <f t="shared" si="93"/>
        <v>273.86826586704871</v>
      </c>
      <c r="K3129">
        <f t="shared" si="92"/>
        <v>269.61055050934107</v>
      </c>
      <c r="L3129">
        <f t="shared" si="91"/>
        <v>247.44648318042812</v>
      </c>
      <c r="M3129">
        <f t="shared" si="91"/>
        <v>233.43873854545205</v>
      </c>
      <c r="N3129">
        <f>VLOOKUP(A3129,Tbills!$B$4:$C$10000,2,1)</f>
        <v>1.0599982417582416</v>
      </c>
    </row>
    <row r="3130" spans="1:14">
      <c r="A3130" s="1">
        <v>44708</v>
      </c>
      <c r="B3130">
        <f>IFERROR(VLOOKUP($A3130,'BTC-Web'!$A$2:$H$10000,2,0),"")</f>
        <v>29251.140625</v>
      </c>
      <c r="C3130">
        <f>VLOOKUP(A3130,H_SPBTFDUE!$B$2:$C$5828,2,0)</f>
        <v>158.78</v>
      </c>
      <c r="D3130" s="2">
        <f>D3129*(1-D$1+IF(AND(WEEKDAY($A3130)&lt;&gt;1,WEEKDAY($A3130)&lt;&gt;7),-VLOOKUP($A3130,ETF_OP_Fee!$G$5:$H$14,2,1),0))^($A3130-$A3129)*(1+2*(C3130/C3129-1))+IFERROR(VLOOKUP(A3130,BITXeom!$C$9:$D$100,2,0),0)</f>
        <v>22.972942198190665</v>
      </c>
      <c r="F3130" s="2">
        <f>F3129*(1-F$1+IF(AND(WEEKDAY($A3130)&lt;&gt;1,WEEKDAY($A3130)&lt;&gt;7),-VLOOKUP($A3130,ETF_OP_Fee!$I$5:$J$14,2,1),0))^($A3130-$A3129)*(1+1*(B3130/B3129-1))</f>
        <v>18.909347905806658</v>
      </c>
      <c r="G3130" s="9">
        <f>IFERROR(VLOOKUP(A3130,'BITO-IV'!$A$1:$J$10000,4,0),"")</f>
        <v>17.900400000000001</v>
      </c>
      <c r="J3130">
        <f t="shared" si="93"/>
        <v>270.96294568332706</v>
      </c>
      <c r="K3130">
        <f t="shared" si="92"/>
        <v>266.74345530450501</v>
      </c>
      <c r="L3130">
        <f t="shared" si="91"/>
        <v>242.78287461773698</v>
      </c>
      <c r="M3130">
        <f t="shared" si="91"/>
        <v>224.61275550535612</v>
      </c>
      <c r="N3130">
        <f>VLOOKUP(A3130,Tbills!$B$4:$C$10000,2,1)</f>
        <v>1.0599982417582416</v>
      </c>
    </row>
    <row r="3131" spans="1:14">
      <c r="A3131" s="1">
        <v>44712</v>
      </c>
      <c r="B3131">
        <f>IFERROR(VLOOKUP($A3131,'BTC-Web'!$A$2:$H$10000,2,0),"")</f>
        <v>31723.865234000001</v>
      </c>
      <c r="C3131">
        <f>VLOOKUP(A3131,H_SPBTFDUE!$B$2:$C$5828,2,0)</f>
        <v>174.4</v>
      </c>
      <c r="D3131" s="2">
        <f>D3130*(1-D$1+IF(AND(WEEKDAY($A3131)&lt;&gt;1,WEEKDAY($A3131)&lt;&gt;7),-VLOOKUP($A3131,ETF_OP_Fee!$G$5:$H$14,2,1),0))^($A3131-$A3130)*(1+2*(C3131/C3130-1))+IFERROR(VLOOKUP(A3131,BITXeom!$C$9:$D$100,2,0),0)</f>
        <v>27.479769790581173</v>
      </c>
      <c r="F3131" s="2">
        <f>F3130*(1-F$1+IF(AND(WEEKDAY($A3131)&lt;&gt;1,WEEKDAY($A3131)&lt;&gt;7),-VLOOKUP($A3131,ETF_OP_Fee!$I$5:$J$14,2,1),0))^($A3131-$A3130)*(1+1*(B3131/B3130-1))</f>
        <v>20.505701358574953</v>
      </c>
      <c r="G3131" s="9">
        <f>IFERROR(VLOOKUP(A3131,'BITO-IV'!$A$1:$J$10000,4,0),"")</f>
        <v>19.659400000000002</v>
      </c>
      <c r="J3131">
        <f t="shared" si="93"/>
        <v>293.86860780802556</v>
      </c>
      <c r="K3131">
        <f t="shared" si="92"/>
        <v>289.26230883662134</v>
      </c>
      <c r="L3131">
        <f t="shared" si="91"/>
        <v>266.66666666666663</v>
      </c>
      <c r="M3131">
        <f t="shared" si="91"/>
        <v>268.67724473713287</v>
      </c>
      <c r="N3131">
        <f>VLOOKUP(A3131,Tbills!$B$4:$C$10000,2,1)</f>
        <v>1.0599982417582416</v>
      </c>
    </row>
    <row r="3132" spans="1:14">
      <c r="A3132" s="1">
        <v>44713</v>
      </c>
      <c r="B3132">
        <f>IFERROR(VLOOKUP($A3132,'BTC-Web'!$A$2:$H$10000,2,0),"")</f>
        <v>31792.554688</v>
      </c>
      <c r="C3132">
        <f>VLOOKUP(A3132,H_SPBTFDUE!$B$2:$C$5828,2,0)</f>
        <v>165.5</v>
      </c>
      <c r="D3132" s="2">
        <f>D3131*(1-D$1+IF(AND(WEEKDAY($A3132)&lt;&gt;1,WEEKDAY($A3132)&lt;&gt;7),-VLOOKUP($A3132,ETF_OP_Fee!$G$5:$H$14,2,1),0))^($A3132-$A3131)*(1+2*(C3132/C3131-1))+IFERROR(VLOOKUP(A3132,BITXeom!$C$9:$D$100,2,0),0)</f>
        <v>24.672127788740084</v>
      </c>
      <c r="F3132" s="2">
        <f>F3131*(1-F$1+IF(AND(WEEKDAY($A3132)&lt;&gt;1,WEEKDAY($A3132)&lt;&gt;7),-VLOOKUP($A3132,ETF_OP_Fee!$I$5:$J$14,2,1),0))^($A3132-$A3131)*(1+1*(B3132/B3131-1))</f>
        <v>20.549566045757818</v>
      </c>
      <c r="G3132" s="9">
        <f>IFERROR(VLOOKUP(A3132,'BITO-IV'!$A$1:$J$10000,4,0),"")</f>
        <v>18.655999999999999</v>
      </c>
      <c r="J3132">
        <f t="shared" si="93"/>
        <v>294.50490083440116</v>
      </c>
      <c r="K3132">
        <f t="shared" si="92"/>
        <v>289.88108312134511</v>
      </c>
      <c r="L3132">
        <f t="shared" si="91"/>
        <v>253.05810397553515</v>
      </c>
      <c r="M3132">
        <f t="shared" si="91"/>
        <v>241.22615897434494</v>
      </c>
      <c r="N3132">
        <f>VLOOKUP(A3132,Tbills!$B$4:$C$10000,2,1)</f>
        <v>1.0599982417582416</v>
      </c>
    </row>
    <row r="3133" spans="1:14">
      <c r="A3133" s="1">
        <v>44714</v>
      </c>
      <c r="B3133">
        <f>IFERROR(VLOOKUP($A3133,'BTC-Web'!$A$2:$H$10000,2,0),"")</f>
        <v>29794.890625</v>
      </c>
      <c r="C3133">
        <f>VLOOKUP(A3133,H_SPBTFDUE!$B$2:$C$5828,2,0)</f>
        <v>166.9</v>
      </c>
      <c r="D3133" s="2">
        <f>D3132*(1-D$1+IF(AND(WEEKDAY($A3133)&lt;&gt;1,WEEKDAY($A3133)&lt;&gt;7),-VLOOKUP($A3133,ETF_OP_Fee!$G$5:$H$14,2,1),0))^($A3133-$A3132)*(1+2*(C3133/C3132-1))+IFERROR(VLOOKUP(A3133,BITXeom!$C$9:$D$100,2,0),0)</f>
        <v>25.086551307656521</v>
      </c>
      <c r="F3133" s="2">
        <f>F3132*(1-F$1+IF(AND(WEEKDAY($A3133)&lt;&gt;1,WEEKDAY($A3133)&lt;&gt;7),-VLOOKUP($A3133,ETF_OP_Fee!$I$5:$J$14,2,1),0))^($A3133-$A3132)*(1+1*(B3133/B3132-1))</f>
        <v>19.25784646388275</v>
      </c>
      <c r="G3133" s="9">
        <f>IFERROR(VLOOKUP(A3133,'BITO-IV'!$A$1:$J$10000,4,0),"")</f>
        <v>18.813099999999999</v>
      </c>
      <c r="J3133">
        <f t="shared" si="93"/>
        <v>275.99988094695181</v>
      </c>
      <c r="K3133">
        <f t="shared" si="92"/>
        <v>271.65952697513666</v>
      </c>
      <c r="L3133">
        <f t="shared" si="91"/>
        <v>255.19877675840976</v>
      </c>
      <c r="M3133">
        <f t="shared" si="91"/>
        <v>245.27809136188989</v>
      </c>
      <c r="N3133">
        <f>VLOOKUP(A3133,Tbills!$B$4:$C$10000,2,1)</f>
        <v>1.1199995604395809</v>
      </c>
    </row>
    <row r="3134" spans="1:14">
      <c r="A3134" s="1">
        <v>44715</v>
      </c>
      <c r="B3134">
        <f>IFERROR(VLOOKUP($A3134,'BTC-Web'!$A$2:$H$10000,2,0),"")</f>
        <v>30467.806640999999</v>
      </c>
      <c r="C3134">
        <f>VLOOKUP(A3134,H_SPBTFDUE!$B$2:$C$5828,2,0)</f>
        <v>162.72</v>
      </c>
      <c r="D3134" s="2">
        <f>D3133*(1-D$1+IF(AND(WEEKDAY($A3134)&lt;&gt;1,WEEKDAY($A3134)&lt;&gt;7),-VLOOKUP($A3134,ETF_OP_Fee!$G$5:$H$14,2,1),0))^($A3134-$A3133)*(1+2*(C3134/C3133-1))+IFERROR(VLOOKUP(A3134,BITXeom!$C$9:$D$100,2,0),0)</f>
        <v>23.827129099125273</v>
      </c>
      <c r="F3134" s="2">
        <f>F3133*(1-F$1+IF(AND(WEEKDAY($A3134)&lt;&gt;1,WEEKDAY($A3134)&lt;&gt;7),-VLOOKUP($A3134,ETF_OP_Fee!$I$5:$J$14,2,1),0))^($A3134-$A3133)*(1+1*(B3134/B3133-1))</f>
        <v>19.692271347465493</v>
      </c>
      <c r="G3134" s="9">
        <f>IFERROR(VLOOKUP(A3134,'BITO-IV'!$A$1:$J$10000,4,0),"")</f>
        <v>18.3414</v>
      </c>
      <c r="J3134">
        <f t="shared" si="93"/>
        <v>282.23332354087967</v>
      </c>
      <c r="K3134">
        <f t="shared" si="92"/>
        <v>277.78771262671768</v>
      </c>
      <c r="L3134">
        <f t="shared" si="91"/>
        <v>248.80733944954125</v>
      </c>
      <c r="M3134">
        <f t="shared" si="91"/>
        <v>232.96437507068168</v>
      </c>
      <c r="N3134">
        <f>VLOOKUP(A3134,Tbills!$B$4:$C$10000,2,1)</f>
        <v>1.1199995604395809</v>
      </c>
    </row>
    <row r="3135" spans="1:14">
      <c r="A3135" s="1">
        <v>44718</v>
      </c>
      <c r="B3135">
        <f>IFERROR(VLOOKUP($A3135,'BTC-Web'!$A$2:$H$10000,2,0),"")</f>
        <v>29910.283202999999</v>
      </c>
      <c r="C3135">
        <f>VLOOKUP(A3135,H_SPBTFDUE!$B$2:$C$5828,2,0)</f>
        <v>173.49</v>
      </c>
      <c r="D3135" s="2">
        <f>D3134*(1-D$1+IF(AND(WEEKDAY($A3135)&lt;&gt;1,WEEKDAY($A3135)&lt;&gt;7),-VLOOKUP($A3135,ETF_OP_Fee!$G$5:$H$14,2,1),0))^($A3135-$A3134)*(1+2*(C3135/C3134-1))+IFERROR(VLOOKUP(A3135,BITXeom!$C$9:$D$100,2,0),0)</f>
        <v>26.971590961365226</v>
      </c>
      <c r="F3135" s="2">
        <f>F3134*(1-F$1+IF(AND(WEEKDAY($A3135)&lt;&gt;1,WEEKDAY($A3135)&lt;&gt;7),-VLOOKUP($A3135,ETF_OP_Fee!$I$5:$J$14,2,1),0))^($A3135-$A3134)*(1+1*(B3135/B3134-1))</f>
        <v>19.330417529832587</v>
      </c>
      <c r="G3135" s="9">
        <f>IFERROR(VLOOKUP(A3135,'BITO-IV'!$A$1:$J$10000,4,0),"")</f>
        <v>19.554300000000001</v>
      </c>
      <c r="J3135">
        <f t="shared" si="93"/>
        <v>277.06880038656334</v>
      </c>
      <c r="K3135">
        <f t="shared" si="92"/>
        <v>272.68324587771428</v>
      </c>
      <c r="L3135">
        <f t="shared" si="91"/>
        <v>265.27522935779814</v>
      </c>
      <c r="M3135">
        <f t="shared" si="91"/>
        <v>263.70864097123518</v>
      </c>
      <c r="N3135">
        <f>VLOOKUP(A3135,Tbills!$B$4:$C$10000,2,1)</f>
        <v>1.1199995604395809</v>
      </c>
    </row>
    <row r="3136" spans="1:14">
      <c r="A3136" s="1">
        <v>44719</v>
      </c>
      <c r="B3136">
        <f>IFERROR(VLOOKUP($A3136,'BTC-Web'!$A$2:$H$10000,2,0),"")</f>
        <v>31371.742188</v>
      </c>
      <c r="C3136">
        <f>VLOOKUP(A3136,H_SPBTFDUE!$B$2:$C$5828,2,0)</f>
        <v>171.05</v>
      </c>
      <c r="D3136" s="2">
        <f>D3135*(1-D$1+IF(AND(WEEKDAY($A3136)&lt;&gt;1,WEEKDAY($A3136)&lt;&gt;7),-VLOOKUP($A3136,ETF_OP_Fee!$G$5:$H$14,2,1),0))^($A3136-$A3135)*(1+2*(C3136/C3135-1))+IFERROR(VLOOKUP(A3136,BITXeom!$C$9:$D$100,2,0),0)</f>
        <v>26.209798652491155</v>
      </c>
      <c r="F3136" s="2">
        <f>F3135*(1-F$1+IF(AND(WEEKDAY($A3136)&lt;&gt;1,WEEKDAY($A3136)&lt;&gt;7),-VLOOKUP($A3136,ETF_OP_Fee!$I$5:$J$14,2,1),0))^($A3136-$A3135)*(1+1*(B3136/B3135-1))</f>
        <v>20.274401524430814</v>
      </c>
      <c r="G3136" s="9">
        <f>IFERROR(VLOOKUP(A3136,'BITO-IV'!$A$1:$J$10000,4,0),"")</f>
        <v>19.278700000000001</v>
      </c>
      <c r="J3136">
        <f t="shared" si="93"/>
        <v>290.60677610681665</v>
      </c>
      <c r="K3136">
        <f t="shared" si="92"/>
        <v>285.99949314999367</v>
      </c>
      <c r="L3136">
        <f t="shared" si="91"/>
        <v>261.54434250764524</v>
      </c>
      <c r="M3136">
        <f t="shared" si="91"/>
        <v>256.26038866890411</v>
      </c>
      <c r="N3136">
        <f>VLOOKUP(A3136,Tbills!$B$4:$C$10000,2,1)</f>
        <v>1.1199995604395809</v>
      </c>
    </row>
    <row r="3137" spans="1:14">
      <c r="A3137" s="1">
        <v>44720</v>
      </c>
      <c r="B3137">
        <f>IFERROR(VLOOKUP($A3137,'BTC-Web'!$A$2:$H$10000,2,0),"")</f>
        <v>31151.480468999998</v>
      </c>
      <c r="C3137">
        <f>VLOOKUP(A3137,H_SPBTFDUE!$B$2:$C$5828,2,0)</f>
        <v>165.71</v>
      </c>
      <c r="D3137" s="2">
        <f>D3136*(1-D$1+IF(AND(WEEKDAY($A3137)&lt;&gt;1,WEEKDAY($A3137)&lt;&gt;7),-VLOOKUP($A3137,ETF_OP_Fee!$G$5:$H$14,2,1),0))^($A3137-$A3136)*(1+2*(C3137/C3136-1))+IFERROR(VLOOKUP(A3137,BITXeom!$C$9:$D$100,2,0),0)</f>
        <v>24.570385693010888</v>
      </c>
      <c r="F3137" s="2">
        <f>F3136*(1-F$1+IF(AND(WEEKDAY($A3137)&lt;&gt;1,WEEKDAY($A3137)&lt;&gt;7),-VLOOKUP($A3137,ETF_OP_Fee!$I$5:$J$14,2,1),0))^($A3137-$A3136)*(1+1*(B3137/B3136-1))</f>
        <v>20.1315305029139</v>
      </c>
      <c r="G3137" s="9">
        <f>IFERROR(VLOOKUP(A3137,'BITO-IV'!$A$1:$J$10000,4,0),"")</f>
        <v>18.677600000000002</v>
      </c>
      <c r="J3137">
        <f t="shared" si="93"/>
        <v>288.56641928905532</v>
      </c>
      <c r="K3137">
        <f t="shared" si="92"/>
        <v>283.98409261200879</v>
      </c>
      <c r="L3137">
        <f t="shared" si="91"/>
        <v>253.37920489296633</v>
      </c>
      <c r="M3137">
        <f t="shared" si="91"/>
        <v>240.23139860471218</v>
      </c>
      <c r="N3137">
        <f>VLOOKUP(A3137,Tbills!$B$4:$C$10000,2,1)</f>
        <v>1.1199995604395809</v>
      </c>
    </row>
    <row r="3138" spans="1:14">
      <c r="A3138" s="1">
        <v>44721</v>
      </c>
      <c r="B3138">
        <f>IFERROR(VLOOKUP($A3138,'BTC-Web'!$A$2:$H$10000,2,0),"")</f>
        <v>30215.279297000001</v>
      </c>
      <c r="C3138">
        <f>VLOOKUP(A3138,H_SPBTFDUE!$B$2:$C$5828,2,0)</f>
        <v>164.9</v>
      </c>
      <c r="D3138" s="2">
        <f>D3137*(1-D$1+IF(AND(WEEKDAY($A3138)&lt;&gt;1,WEEKDAY($A3138)&lt;&gt;7),-VLOOKUP($A3138,ETF_OP_Fee!$G$5:$H$14,2,1),0))^($A3138-$A3137)*(1+2*(C3138/C3137-1))+IFERROR(VLOOKUP(A3138,BITXeom!$C$9:$D$100,2,0),0)</f>
        <v>24.327283154827391</v>
      </c>
      <c r="F3138" s="2">
        <f>F3137*(1-F$1+IF(AND(WEEKDAY($A3138)&lt;&gt;1,WEEKDAY($A3138)&lt;&gt;7),-VLOOKUP($A3138,ETF_OP_Fee!$I$5:$J$14,2,1),0))^($A3138-$A3137)*(1+1*(B3138/B3137-1))</f>
        <v>19.526005689729153</v>
      </c>
      <c r="G3138" s="9">
        <f>IFERROR(VLOOKUP(A3138,'BITO-IV'!$A$1:$J$10000,4,0),"")</f>
        <v>18.5885</v>
      </c>
      <c r="J3138">
        <f t="shared" si="93"/>
        <v>279.89407961623948</v>
      </c>
      <c r="K3138">
        <f t="shared" si="92"/>
        <v>275.44229721292396</v>
      </c>
      <c r="L3138">
        <f t="shared" si="91"/>
        <v>252.14067278287459</v>
      </c>
      <c r="M3138">
        <f t="shared" si="91"/>
        <v>237.85451842538356</v>
      </c>
      <c r="N3138">
        <f>VLOOKUP(A3138,Tbills!$B$4:$C$10000,2,1)</f>
        <v>1.2300013186813323</v>
      </c>
    </row>
    <row r="3139" spans="1:14">
      <c r="A3139" s="1">
        <v>44722</v>
      </c>
      <c r="B3139">
        <f>IFERROR(VLOOKUP($A3139,'BTC-Web'!$A$2:$H$10000,2,0),"")</f>
        <v>30110.330077999999</v>
      </c>
      <c r="C3139">
        <f>VLOOKUP(A3139,H_SPBTFDUE!$B$2:$C$5828,2,0)</f>
        <v>159.31</v>
      </c>
      <c r="D3139" s="2">
        <f>D3138*(1-D$1+IF(AND(WEEKDAY($A3139)&lt;&gt;1,WEEKDAY($A3139)&lt;&gt;7),-VLOOKUP($A3139,ETF_OP_Fee!$G$5:$H$14,2,1),0))^($A3139-$A3138)*(1+2*(C3139/C3138-1))+IFERROR(VLOOKUP(A3139,BITXeom!$C$9:$D$100,2,0),0)</f>
        <v>22.675223101271488</v>
      </c>
      <c r="F3139" s="2">
        <f>F3138*(1-F$1+IF(AND(WEEKDAY($A3139)&lt;&gt;1,WEEKDAY($A3139)&lt;&gt;7),-VLOOKUP($A3139,ETF_OP_Fee!$I$5:$J$14,2,1),0))^($A3139-$A3138)*(1+1*(B3139/B3138-1))</f>
        <v>19.457677959536287</v>
      </c>
      <c r="G3139" s="9">
        <f>IFERROR(VLOOKUP(A3139,'BITO-IV'!$A$1:$J$10000,4,0),"")</f>
        <v>17.9544</v>
      </c>
      <c r="J3139">
        <f t="shared" si="93"/>
        <v>278.92190044921239</v>
      </c>
      <c r="K3139">
        <f t="shared" si="92"/>
        <v>274.47843664324444</v>
      </c>
      <c r="L3139">
        <f t="shared" si="91"/>
        <v>243.5932721712538</v>
      </c>
      <c r="M3139">
        <f t="shared" si="91"/>
        <v>221.70187425433161</v>
      </c>
      <c r="N3139">
        <f>VLOOKUP(A3139,Tbills!$B$4:$C$10000,2,1)</f>
        <v>1.2300013186813323</v>
      </c>
    </row>
    <row r="3140" spans="1:14">
      <c r="A3140" s="1">
        <v>44725</v>
      </c>
      <c r="B3140">
        <f>IFERROR(VLOOKUP($A3140,'BTC-Web'!$A$2:$H$10000,2,0),"")</f>
        <v>26737.578125</v>
      </c>
      <c r="C3140">
        <f>VLOOKUP(A3140,H_SPBTFDUE!$B$2:$C$5828,2,0)</f>
        <v>127.29</v>
      </c>
      <c r="D3140" s="2">
        <f>D3139*(1-D$1+IF(AND(WEEKDAY($A3140)&lt;&gt;1,WEEKDAY($A3140)&lt;&gt;7),-VLOOKUP($A3140,ETF_OP_Fee!$G$5:$H$14,2,1),0))^($A3140-$A3139)*(1+2*(C3140/C3139-1))+IFERROR(VLOOKUP(A3140,BITXeom!$C$9:$D$100,2,0),0)</f>
        <v>13.55530868703638</v>
      </c>
      <c r="F3140" s="2">
        <f>F3139*(1-F$1+IF(AND(WEEKDAY($A3140)&lt;&gt;1,WEEKDAY($A3140)&lt;&gt;7),-VLOOKUP($A3140,ETF_OP_Fee!$I$5:$J$14,2,1),0))^($A3140-$A3139)*(1+1*(B3140/B3139-1))</f>
        <v>17.276813702510644</v>
      </c>
      <c r="G3140" s="9">
        <f>IFERROR(VLOOKUP(A3140,'BITO-IV'!$A$1:$J$10000,4,0),"")</f>
        <v>14.3424</v>
      </c>
      <c r="J3140">
        <f t="shared" si="93"/>
        <v>247.67898872962627</v>
      </c>
      <c r="K3140">
        <f t="shared" si="92"/>
        <v>243.71422042770402</v>
      </c>
      <c r="L3140">
        <f t="shared" si="91"/>
        <v>194.63302752293578</v>
      </c>
      <c r="M3140">
        <f t="shared" si="91"/>
        <v>132.53397016602995</v>
      </c>
      <c r="N3140">
        <f>VLOOKUP(A3140,Tbills!$B$4:$C$10000,2,1)</f>
        <v>1.2300013186813323</v>
      </c>
    </row>
    <row r="3141" spans="1:14">
      <c r="A3141" s="1">
        <v>44726</v>
      </c>
      <c r="B3141">
        <f>IFERROR(VLOOKUP($A3141,'BTC-Web'!$A$2:$H$10000,2,0),"")</f>
        <v>22487.986327999999</v>
      </c>
      <c r="C3141">
        <f>VLOOKUP(A3141,H_SPBTFDUE!$B$2:$C$5828,2,0)</f>
        <v>121.83</v>
      </c>
      <c r="D3141" s="2">
        <f>D3140*(1-D$1+IF(AND(WEEKDAY($A3141)&lt;&gt;1,WEEKDAY($A3141)&lt;&gt;7),-VLOOKUP($A3141,ETF_OP_Fee!$G$5:$H$14,2,1),0))^($A3141-$A3140)*(1+2*(C3141/C3140-1))+IFERROR(VLOOKUP(A3141,BITXeom!$C$9:$D$100,2,0),0)</f>
        <v>12.390944117186326</v>
      </c>
      <c r="F3141" s="2">
        <f>F3140*(1-F$1+IF(AND(WEEKDAY($A3141)&lt;&gt;1,WEEKDAY($A3141)&lt;&gt;7),-VLOOKUP($A3141,ETF_OP_Fee!$I$5:$J$14,2,1),0))^($A3141-$A3140)*(1+1*(B3141/B3140-1))</f>
        <v>14.530509694379795</v>
      </c>
      <c r="G3141" s="9">
        <f>IFERROR(VLOOKUP(A3141,'BITO-IV'!$A$1:$J$10000,4,0),"")</f>
        <v>13.727600000000001</v>
      </c>
      <c r="J3141">
        <f t="shared" si="93"/>
        <v>208.31362086145197</v>
      </c>
      <c r="K3141">
        <f t="shared" si="92"/>
        <v>204.97366606831858</v>
      </c>
      <c r="L3141">
        <f t="shared" si="91"/>
        <v>186.28440366972475</v>
      </c>
      <c r="M3141">
        <f t="shared" si="91"/>
        <v>121.14965847488629</v>
      </c>
      <c r="N3141">
        <f>VLOOKUP(A3141,Tbills!$B$4:$C$10000,2,1)</f>
        <v>1.2300013186813323</v>
      </c>
    </row>
    <row r="3142" spans="1:14">
      <c r="A3142" s="1">
        <v>44727</v>
      </c>
      <c r="B3142">
        <f>IFERROR(VLOOKUP($A3142,'BTC-Web'!$A$2:$H$10000,2,0),"")</f>
        <v>22196.730468999998</v>
      </c>
      <c r="C3142">
        <f>VLOOKUP(A3142,H_SPBTFDUE!$B$2:$C$5828,2,0)</f>
        <v>119.12</v>
      </c>
      <c r="D3142" s="2">
        <f>D3141*(1-D$1+IF(AND(WEEKDAY($A3142)&lt;&gt;1,WEEKDAY($A3142)&lt;&gt;7),-VLOOKUP($A3142,ETF_OP_Fee!$G$5:$H$14,2,1),0))^($A3142-$A3141)*(1+2*(C3142/C3141-1))+IFERROR(VLOOKUP(A3142,BITXeom!$C$9:$D$100,2,0),0)</f>
        <v>11.83828202137275</v>
      </c>
      <c r="F3142" s="2">
        <f>F3141*(1-F$1+IF(AND(WEEKDAY($A3142)&lt;&gt;1,WEEKDAY($A3142)&lt;&gt;7),-VLOOKUP($A3142,ETF_OP_Fee!$I$5:$J$14,2,1),0))^($A3142-$A3141)*(1+1*(B3142/B3141-1))</f>
        <v>14.341942757691184</v>
      </c>
      <c r="G3142" s="9">
        <f>IFERROR(VLOOKUP(A3142,'BITO-IV'!$A$1:$J$10000,4,0),"")</f>
        <v>13.420500000000001</v>
      </c>
      <c r="J3142">
        <f t="shared" si="93"/>
        <v>205.61562195214728</v>
      </c>
      <c r="K3142">
        <f t="shared" si="92"/>
        <v>202.31365915009692</v>
      </c>
      <c r="L3142">
        <f t="shared" si="91"/>
        <v>182.14067278287459</v>
      </c>
      <c r="M3142">
        <f t="shared" si="91"/>
        <v>115.74612961327496</v>
      </c>
      <c r="N3142">
        <f>VLOOKUP(A3142,Tbills!$B$4:$C$10000,2,1)</f>
        <v>1.2300013186813323</v>
      </c>
    </row>
    <row r="3143" spans="1:14">
      <c r="A3143" s="1">
        <v>44728</v>
      </c>
      <c r="B3143">
        <f>IFERROR(VLOOKUP($A3143,'BTC-Web'!$A$2:$H$10000,2,0),"")</f>
        <v>22576.304688</v>
      </c>
      <c r="C3143">
        <f>VLOOKUP(A3143,H_SPBTFDUE!$B$2:$C$5828,2,0)</f>
        <v>114.42</v>
      </c>
      <c r="D3143" s="2">
        <f>D3142*(1-D$1+IF(AND(WEEKDAY($A3143)&lt;&gt;1,WEEKDAY($A3143)&lt;&gt;7),-VLOOKUP($A3143,ETF_OP_Fee!$G$5:$H$14,2,1),0))^($A3143-$A3142)*(1+2*(C3143/C3142-1))+IFERROR(VLOOKUP(A3143,BITXeom!$C$9:$D$100,2,0),0)</f>
        <v>10.902799726449082</v>
      </c>
      <c r="F3143" s="2">
        <f>F3142*(1-F$1+IF(AND(WEEKDAY($A3143)&lt;&gt;1,WEEKDAY($A3143)&lt;&gt;7),-VLOOKUP($A3143,ETF_OP_Fee!$I$5:$J$14,2,1),0))^($A3143-$A3142)*(1+1*(B3143/B3142-1))</f>
        <v>14.586816856066664</v>
      </c>
      <c r="G3143" s="9">
        <f>IFERROR(VLOOKUP(A3143,'BITO-IV'!$A$1:$J$10000,4,0),"")</f>
        <v>12.897500000000001</v>
      </c>
      <c r="J3143">
        <f t="shared" si="93"/>
        <v>209.13174290634302</v>
      </c>
      <c r="K3143">
        <f t="shared" si="92"/>
        <v>205.76795928993371</v>
      </c>
      <c r="L3143">
        <f t="shared" si="91"/>
        <v>174.95412844036696</v>
      </c>
      <c r="M3143">
        <f t="shared" si="91"/>
        <v>106.59966268811863</v>
      </c>
      <c r="N3143">
        <f>VLOOKUP(A3143,Tbills!$B$4:$C$10000,2,1)</f>
        <v>1.6400017582417763</v>
      </c>
    </row>
    <row r="3144" spans="1:14">
      <c r="A3144" s="1">
        <v>44729</v>
      </c>
      <c r="B3144">
        <f>IFERROR(VLOOKUP($A3144,'BTC-Web'!$A$2:$H$10000,2,0),"")</f>
        <v>20385.71875</v>
      </c>
      <c r="C3144">
        <f>VLOOKUP(A3144,H_SPBTFDUE!$B$2:$C$5828,2,0)</f>
        <v>112.79</v>
      </c>
      <c r="D3144" s="2">
        <f>D3143*(1-D$1+IF(AND(WEEKDAY($A3144)&lt;&gt;1,WEEKDAY($A3144)&lt;&gt;7),-VLOOKUP($A3144,ETF_OP_Fee!$G$5:$H$14,2,1),0))^($A3144-$A3143)*(1+2*(C3144/C3143-1))+IFERROR(VLOOKUP(A3144,BITXeom!$C$9:$D$100,2,0),0)</f>
        <v>10.59090000955729</v>
      </c>
      <c r="F3144" s="2">
        <f>F3143*(1-F$1+IF(AND(WEEKDAY($A3144)&lt;&gt;1,WEEKDAY($A3144)&lt;&gt;7),-VLOOKUP($A3144,ETF_OP_Fee!$I$5:$J$14,2,1),0))^($A3144-$A3143)*(1+1*(B3144/B3143-1))</f>
        <v>13.171110614274708</v>
      </c>
      <c r="G3144" s="9">
        <f>IFERROR(VLOOKUP(A3144,'BITO-IV'!$A$1:$J$10000,4,0),"")</f>
        <v>12.7067</v>
      </c>
      <c r="J3144">
        <f t="shared" si="93"/>
        <v>188.83962417694033</v>
      </c>
      <c r="K3144">
        <f t="shared" si="92"/>
        <v>185.79739359338853</v>
      </c>
      <c r="L3144">
        <f t="shared" si="91"/>
        <v>172.4617737003058</v>
      </c>
      <c r="M3144">
        <f t="shared" si="91"/>
        <v>103.55013362701631</v>
      </c>
      <c r="N3144">
        <f>VLOOKUP(A3144,Tbills!$B$4:$C$10000,2,1)</f>
        <v>1.6400017582417763</v>
      </c>
    </row>
    <row r="3145" spans="1:14">
      <c r="A3145" s="1">
        <v>44733</v>
      </c>
      <c r="B3145">
        <f>IFERROR(VLOOKUP($A3145,'BTC-Web'!$A$2:$H$10000,2,0),"")</f>
        <v>20594.294922000001</v>
      </c>
      <c r="C3145">
        <f>VLOOKUP(A3145,H_SPBTFDUE!$B$2:$C$5828,2,0)</f>
        <v>114.96</v>
      </c>
      <c r="D3145" s="2">
        <f>D3144*(1-D$1+IF(AND(WEEKDAY($A3145)&lt;&gt;1,WEEKDAY($A3145)&lt;&gt;7),-VLOOKUP($A3145,ETF_OP_Fee!$G$5:$H$14,2,1),0))^($A3145-$A3144)*(1+2*(C3145/C3144-1))+IFERROR(VLOOKUP(A3145,BITXeom!$C$9:$D$100,2,0),0)</f>
        <v>10.993180746585741</v>
      </c>
      <c r="F3145" s="2">
        <f>F3144*(1-F$1+IF(AND(WEEKDAY($A3145)&lt;&gt;1,WEEKDAY($A3145)&lt;&gt;7),-VLOOKUP($A3145,ETF_OP_Fee!$I$5:$J$14,2,1),0))^($A3145-$A3144)*(1+1*(B3145/B3144-1))</f>
        <v>13.304485417987001</v>
      </c>
      <c r="G3145" s="9">
        <f>IFERROR(VLOOKUP(A3145,'BITO-IV'!$A$1:$J$10000,4,0),"")</f>
        <v>12.9488</v>
      </c>
      <c r="J3145">
        <f t="shared" si="93"/>
        <v>190.7717339257195</v>
      </c>
      <c r="K3145">
        <f t="shared" si="92"/>
        <v>187.67883636814716</v>
      </c>
      <c r="L3145">
        <f t="shared" si="91"/>
        <v>175.77981651376143</v>
      </c>
      <c r="M3145">
        <f t="shared" si="91"/>
        <v>107.48334270625226</v>
      </c>
      <c r="N3145">
        <f>VLOOKUP(A3145,Tbills!$B$4:$C$10000,2,1)</f>
        <v>1.6400017582417763</v>
      </c>
    </row>
    <row r="3146" spans="1:14">
      <c r="A3146" s="1">
        <v>44734</v>
      </c>
      <c r="B3146">
        <f>IFERROR(VLOOKUP($A3146,'BTC-Web'!$A$2:$H$10000,2,0),"")</f>
        <v>20719.414063</v>
      </c>
      <c r="C3146">
        <f>VLOOKUP(A3146,H_SPBTFDUE!$B$2:$C$5828,2,0)</f>
        <v>110.66</v>
      </c>
      <c r="D3146" s="2">
        <f>D3145*(1-D$1+IF(AND(WEEKDAY($A3146)&lt;&gt;1,WEEKDAY($A3146)&lt;&gt;7),-VLOOKUP($A3146,ETF_OP_Fee!$G$5:$H$14,2,1),0))^($A3146-$A3145)*(1+2*(C3146/C3145-1))+IFERROR(VLOOKUP(A3146,BITXeom!$C$9:$D$100,2,0),0)</f>
        <v>10.169583829655361</v>
      </c>
      <c r="F3146" s="2">
        <f>F3145*(1-F$1+IF(AND(WEEKDAY($A3146)&lt;&gt;1,WEEKDAY($A3146)&lt;&gt;7),-VLOOKUP($A3146,ETF_OP_Fee!$I$5:$J$14,2,1),0))^($A3146-$A3145)*(1+1*(B3146/B3145-1))</f>
        <v>13.384967466591435</v>
      </c>
      <c r="G3146" s="9">
        <f>IFERROR(VLOOKUP(A3146,'BITO-IV'!$A$1:$J$10000,4,0),"")</f>
        <v>12.4657</v>
      </c>
      <c r="J3146">
        <f t="shared" si="93"/>
        <v>191.93075372058357</v>
      </c>
      <c r="K3146">
        <f t="shared" si="92"/>
        <v>188.81415102001515</v>
      </c>
      <c r="L3146">
        <f t="shared" si="91"/>
        <v>169.20489296636083</v>
      </c>
      <c r="M3146">
        <f t="shared" si="91"/>
        <v>99.430809802912677</v>
      </c>
      <c r="N3146">
        <f>VLOOKUP(A3146,Tbills!$B$4:$C$10000,2,1)</f>
        <v>1.6400017582417763</v>
      </c>
    </row>
    <row r="3147" spans="1:14">
      <c r="A3147" s="1">
        <v>44735</v>
      </c>
      <c r="B3147">
        <f>IFERROR(VLOOKUP($A3147,'BTC-Web'!$A$2:$H$10000,2,0),"")</f>
        <v>19986.607422000001</v>
      </c>
      <c r="C3147">
        <f>VLOOKUP(A3147,H_SPBTFDUE!$B$2:$C$5828,2,0)</f>
        <v>114.95</v>
      </c>
      <c r="D3147" s="2">
        <f>D3146*(1-D$1+IF(AND(WEEKDAY($A3147)&lt;&gt;1,WEEKDAY($A3147)&lt;&gt;7),-VLOOKUP($A3147,ETF_OP_Fee!$G$5:$H$14,2,1),0))^($A3147-$A3146)*(1+2*(C3147/C3146-1))+IFERROR(VLOOKUP(A3147,BITXeom!$C$9:$D$100,2,0),0)</f>
        <v>10.956774426007074</v>
      </c>
      <c r="F3147" s="2">
        <f>F3146*(1-F$1+IF(AND(WEEKDAY($A3147)&lt;&gt;1,WEEKDAY($A3147)&lt;&gt;7),-VLOOKUP($A3147,ETF_OP_Fee!$I$5:$J$14,2,1),0))^($A3147-$A3146)*(1+1*(B3147/B3146-1))</f>
        <v>12.911230329484077</v>
      </c>
      <c r="G3147" s="9">
        <f>IFERROR(VLOOKUP(A3147,'BITO-IV'!$A$1:$J$10000,4,0),"")</f>
        <v>12.949199999999999</v>
      </c>
      <c r="J3147">
        <f t="shared" si="93"/>
        <v>185.14252455006161</v>
      </c>
      <c r="K3147">
        <f t="shared" si="92"/>
        <v>182.13140968554131</v>
      </c>
      <c r="L3147">
        <f t="shared" si="91"/>
        <v>175.76452599388378</v>
      </c>
      <c r="M3147">
        <f t="shared" si="91"/>
        <v>107.1273881266238</v>
      </c>
      <c r="N3147">
        <f>VLOOKUP(A3147,Tbills!$B$4:$C$10000,2,1)</f>
        <v>1.6700004395604453</v>
      </c>
    </row>
    <row r="3148" spans="1:14">
      <c r="A3148" s="1">
        <v>44736</v>
      </c>
      <c r="B3148">
        <f>IFERROR(VLOOKUP($A3148,'BTC-Web'!$A$2:$H$10000,2,0),"")</f>
        <v>21084.648438</v>
      </c>
      <c r="C3148">
        <f>VLOOKUP(A3148,H_SPBTFDUE!$B$2:$C$5828,2,0)</f>
        <v>116.89</v>
      </c>
      <c r="D3148" s="2">
        <f>D3147*(1-D$1+IF(AND(WEEKDAY($A3148)&lt;&gt;1,WEEKDAY($A3148)&lt;&gt;7),-VLOOKUP($A3148,ETF_OP_Fee!$G$5:$H$14,2,1),0))^($A3148-$A3147)*(1+2*(C3148/C3147-1))+IFERROR(VLOOKUP(A3148,BITXeom!$C$9:$D$100,2,0),0)</f>
        <v>11.325257381065365</v>
      </c>
      <c r="F3148" s="2">
        <f>F3147*(1-F$1+IF(AND(WEEKDAY($A3148)&lt;&gt;1,WEEKDAY($A3148)&lt;&gt;7),-VLOOKUP($A3148,ETF_OP_Fee!$I$5:$J$14,2,1),0))^($A3148-$A3147)*(1+1*(B3148/B3147-1))</f>
        <v>13.620203831776161</v>
      </c>
      <c r="G3148" s="9">
        <f>IFERROR(VLOOKUP(A3148,'BITO-IV'!$A$1:$J$10000,4,0),"")</f>
        <v>13.1615</v>
      </c>
      <c r="J3148">
        <f t="shared" si="93"/>
        <v>195.31403997883726</v>
      </c>
      <c r="K3148">
        <f t="shared" si="92"/>
        <v>192.13249711926787</v>
      </c>
      <c r="L3148">
        <f t="shared" si="91"/>
        <v>178.73088685015287</v>
      </c>
      <c r="M3148">
        <f t="shared" si="91"/>
        <v>110.73014702351936</v>
      </c>
      <c r="N3148">
        <f>VLOOKUP(A3148,Tbills!$B$4:$C$10000,2,1)</f>
        <v>1.6700004395604453</v>
      </c>
    </row>
    <row r="3149" spans="1:14">
      <c r="A3149" s="1">
        <v>44739</v>
      </c>
      <c r="B3149">
        <f>IFERROR(VLOOKUP($A3149,'BTC-Web'!$A$2:$H$10000,2,0),"")</f>
        <v>21028.238281000002</v>
      </c>
      <c r="C3149">
        <f>VLOOKUP(A3149,H_SPBTFDUE!$B$2:$C$5828,2,0)</f>
        <v>114.38</v>
      </c>
      <c r="D3149" s="2">
        <f>D3148*(1-D$1+IF(AND(WEEKDAY($A3149)&lt;&gt;1,WEEKDAY($A3149)&lt;&gt;7),-VLOOKUP($A3149,ETF_OP_Fee!$G$5:$H$14,2,1),0))^($A3149-$A3148)*(1+2*(C3149/C3148-1))+IFERROR(VLOOKUP(A3149,BITXeom!$C$9:$D$100,2,0),0)</f>
        <v>10.835003993924573</v>
      </c>
      <c r="F3149" s="2">
        <f>F3148*(1-F$1+IF(AND(WEEKDAY($A3149)&lt;&gt;1,WEEKDAY($A3149)&lt;&gt;7),-VLOOKUP($A3149,ETF_OP_Fee!$I$5:$J$14,2,1),0))^($A3149-$A3148)*(1+1*(B3149/B3148-1))</f>
        <v>13.582703529563721</v>
      </c>
      <c r="G3149" s="9">
        <f>IFERROR(VLOOKUP(A3149,'BITO-IV'!$A$1:$J$10000,4,0),"")</f>
        <v>12.8756</v>
      </c>
      <c r="J3149">
        <f t="shared" si="93"/>
        <v>194.79149412316846</v>
      </c>
      <c r="K3149">
        <f t="shared" si="92"/>
        <v>191.60350160673423</v>
      </c>
      <c r="L3149">
        <f t="shared" si="91"/>
        <v>174.89296636085624</v>
      </c>
      <c r="M3149">
        <f t="shared" si="91"/>
        <v>105.93680522030009</v>
      </c>
      <c r="N3149">
        <f>VLOOKUP(A3149,Tbills!$B$4:$C$10000,2,1)</f>
        <v>1.6700004395604453</v>
      </c>
    </row>
    <row r="3150" spans="1:14">
      <c r="A3150" s="1">
        <v>44740</v>
      </c>
      <c r="B3150">
        <f>IFERROR(VLOOKUP($A3150,'BTC-Web'!$A$2:$H$10000,2,0),"")</f>
        <v>20731.544922000001</v>
      </c>
      <c r="C3150">
        <f>VLOOKUP(A3150,H_SPBTFDUE!$B$2:$C$5828,2,0)</f>
        <v>110.94</v>
      </c>
      <c r="D3150" s="2">
        <f>D3149*(1-D$1+IF(AND(WEEKDAY($A3150)&lt;&gt;1,WEEKDAY($A3150)&lt;&gt;7),-VLOOKUP($A3150,ETF_OP_Fee!$G$5:$H$14,2,1),0))^($A3150-$A3149)*(1+2*(C3150/C3149-1))+IFERROR(VLOOKUP(A3150,BITXeom!$C$9:$D$100,2,0),0)</f>
        <v>10.182060807263193</v>
      </c>
      <c r="F3150" s="2">
        <f>F3149*(1-F$1+IF(AND(WEEKDAY($A3150)&lt;&gt;1,WEEKDAY($A3150)&lt;&gt;7),-VLOOKUP($A3150,ETF_OP_Fee!$I$5:$J$14,2,1),0))^($A3150-$A3149)*(1+1*(B3150/B3149-1))</f>
        <v>13.390712790896872</v>
      </c>
      <c r="G3150" s="9">
        <f>IFERROR(VLOOKUP(A3150,'BITO-IV'!$A$1:$J$10000,4,0),"")</f>
        <v>12.4869</v>
      </c>
      <c r="J3150">
        <f t="shared" si="93"/>
        <v>192.04312586122754</v>
      </c>
      <c r="K3150">
        <f t="shared" si="92"/>
        <v>188.89519705421534</v>
      </c>
      <c r="L3150">
        <f t="shared" si="91"/>
        <v>169.63302752293575</v>
      </c>
      <c r="M3150">
        <f t="shared" si="91"/>
        <v>99.552800634417693</v>
      </c>
      <c r="N3150">
        <f>VLOOKUP(A3150,Tbills!$B$4:$C$10000,2,1)</f>
        <v>1.6700004395604453</v>
      </c>
    </row>
    <row r="3151" spans="1:14">
      <c r="A3151" s="1">
        <v>44741</v>
      </c>
      <c r="B3151">
        <f>IFERROR(VLOOKUP($A3151,'BTC-Web'!$A$2:$H$10000,2,0),"")</f>
        <v>20281.169922000001</v>
      </c>
      <c r="C3151">
        <f>VLOOKUP(A3151,H_SPBTFDUE!$B$2:$C$5828,2,0)</f>
        <v>110.98</v>
      </c>
      <c r="D3151" s="2">
        <f>D3150*(1-D$1+IF(AND(WEEKDAY($A3151)&lt;&gt;1,WEEKDAY($A3151)&lt;&gt;7),-VLOOKUP($A3151,ETF_OP_Fee!$G$5:$H$14,2,1),0))^($A3151-$A3150)*(1+2*(C3151/C3150-1))+IFERROR(VLOOKUP(A3151,BITXeom!$C$9:$D$100,2,0),0)</f>
        <v>10.188188844794807</v>
      </c>
      <c r="F3151" s="2">
        <f>F3150*(1-F$1+IF(AND(WEEKDAY($A3151)&lt;&gt;1,WEEKDAY($A3151)&lt;&gt;7),-VLOOKUP($A3151,ETF_OP_Fee!$I$5:$J$14,2,1),0))^($A3151-$A3150)*(1+1*(B3151/B3150-1))</f>
        <v>13.099470107401492</v>
      </c>
      <c r="G3151" s="9">
        <f>IFERROR(VLOOKUP(A3151,'BITO-IV'!$A$1:$J$10000,4,0),"")</f>
        <v>12.4894</v>
      </c>
      <c r="J3151">
        <f t="shared" si="93"/>
        <v>187.87115396356316</v>
      </c>
      <c r="K3151">
        <f t="shared" si="92"/>
        <v>184.78680156037296</v>
      </c>
      <c r="L3151">
        <f t="shared" si="91"/>
        <v>169.69418960244647</v>
      </c>
      <c r="M3151">
        <f t="shared" si="91"/>
        <v>99.612716137792972</v>
      </c>
      <c r="N3151">
        <f>VLOOKUP(A3151,Tbills!$B$4:$C$10000,2,1)</f>
        <v>1.6700004395604453</v>
      </c>
    </row>
    <row r="3152" spans="1:14">
      <c r="A3152" s="1">
        <v>44742</v>
      </c>
      <c r="B3152">
        <f>IFERROR(VLOOKUP($A3152,'BTC-Web'!$A$2:$H$10000,2,0),"")</f>
        <v>20108.3125</v>
      </c>
      <c r="C3152">
        <f>VLOOKUP(A3152,H_SPBTFDUE!$B$2:$C$5828,2,0)</f>
        <v>103.17</v>
      </c>
      <c r="D3152" s="2">
        <f>D3151*(1-D$1+IF(AND(WEEKDAY($A3152)&lt;&gt;1,WEEKDAY($A3152)&lt;&gt;7),-VLOOKUP($A3152,ETF_OP_Fee!$G$5:$H$14,2,1),0))^($A3152-$A3151)*(1+2*(C3152/C3151-1))+IFERROR(VLOOKUP(A3152,BITXeom!$C$9:$D$100,2,0),0)</f>
        <v>8.7531978850941297</v>
      </c>
      <c r="F3152" s="2">
        <f>F3151*(1-F$1+IF(AND(WEEKDAY($A3152)&lt;&gt;1,WEEKDAY($A3152)&lt;&gt;7),-VLOOKUP($A3152,ETF_OP_Fee!$I$5:$J$14,2,1),0))^($A3152-$A3151)*(1+1*(B3152/B3151-1))</f>
        <v>12.987484631616244</v>
      </c>
      <c r="G3152" s="9">
        <f>IFERROR(VLOOKUP(A3152,'BITO-IV'!$A$1:$J$10000,4,0),"")</f>
        <v>11.611800000000001</v>
      </c>
      <c r="J3152">
        <f t="shared" si="93"/>
        <v>186.26991875537729</v>
      </c>
      <c r="K3152">
        <f t="shared" si="92"/>
        <v>183.20708591371636</v>
      </c>
      <c r="L3152">
        <f t="shared" si="91"/>
        <v>157.75229357798162</v>
      </c>
      <c r="M3152">
        <f t="shared" si="91"/>
        <v>85.582416021988479</v>
      </c>
      <c r="N3152">
        <f>VLOOKUP(A3152,Tbills!$B$4:$C$10000,2,1)</f>
        <v>1.7499995604395815</v>
      </c>
    </row>
    <row r="3153" spans="1:14">
      <c r="A3153" s="1">
        <v>44743</v>
      </c>
      <c r="B3153">
        <f>IFERROR(VLOOKUP($A3153,'BTC-Web'!$A$2:$H$10000,2,0),"")</f>
        <v>19820.470702999999</v>
      </c>
      <c r="C3153">
        <f>VLOOKUP(A3153,H_SPBTFDUE!$B$2:$C$5828,2,0)</f>
        <v>106.18</v>
      </c>
      <c r="D3153" s="2">
        <f>D3152*(1-D$1+IF(AND(WEEKDAY($A3153)&lt;&gt;1,WEEKDAY($A3153)&lt;&gt;7),-VLOOKUP($A3153,ETF_OP_Fee!$G$5:$H$14,2,1),0))^($A3153-$A3152)*(1+2*(C3153/C3152-1))+IFERROR(VLOOKUP(A3153,BITXeom!$C$9:$D$100,2,0),0)</f>
        <v>9.2628455096415845</v>
      </c>
      <c r="F3153" s="2">
        <f>F3152*(1-F$1+IF(AND(WEEKDAY($A3153)&lt;&gt;1,WEEKDAY($A3153)&lt;&gt;7),-VLOOKUP($A3153,ETF_OP_Fee!$I$5:$J$14,2,1),0))^($A3153-$A3152)*(1+1*(B3153/B3152-1))</f>
        <v>12.801241214275844</v>
      </c>
      <c r="G3153" s="9">
        <f>IFERROR(VLOOKUP(A3153,'BITO-IV'!$A$1:$J$10000,4,0),"")</f>
        <v>11.948499999999999</v>
      </c>
      <c r="J3153">
        <f t="shared" si="93"/>
        <v>183.60354542635767</v>
      </c>
      <c r="K3153">
        <f t="shared" si="92"/>
        <v>180.57985556624141</v>
      </c>
      <c r="L3153">
        <f t="shared" si="91"/>
        <v>162.35474006116206</v>
      </c>
      <c r="M3153">
        <f t="shared" si="91"/>
        <v>90.565380602614937</v>
      </c>
      <c r="N3153">
        <f>VLOOKUP(A3153,Tbills!$B$4:$C$10000,2,1)</f>
        <v>1.7499995604395815</v>
      </c>
    </row>
    <row r="3154" spans="1:14">
      <c r="A3154" s="1">
        <v>44747</v>
      </c>
      <c r="B3154">
        <f>IFERROR(VLOOKUP($A3154,'BTC-Web'!$A$2:$H$10000,2,0),"")</f>
        <v>20225.353515999999</v>
      </c>
      <c r="C3154">
        <f>VLOOKUP(A3154,H_SPBTFDUE!$B$2:$C$5828,2,0)</f>
        <v>112.09</v>
      </c>
      <c r="D3154" s="2">
        <f>D3153*(1-D$1+IF(AND(WEEKDAY($A3154)&lt;&gt;1,WEEKDAY($A3154)&lt;&gt;7),-VLOOKUP($A3154,ETF_OP_Fee!$G$5:$H$14,2,1),0))^($A3154-$A3153)*(1+2*(C3154/C3153-1))+IFERROR(VLOOKUP(A3154,BITXeom!$C$9:$D$100,2,0),0)</f>
        <v>10.289082776271297</v>
      </c>
      <c r="F3154" s="2">
        <f>F3153*(1-F$1+IF(AND(WEEKDAY($A3154)&lt;&gt;1,WEEKDAY($A3154)&lt;&gt;7),-VLOOKUP($A3154,ETF_OP_Fee!$I$5:$J$14,2,1),0))^($A3154-$A3153)*(1+1*(B3154/B3153-1))</f>
        <v>13.061378761322414</v>
      </c>
      <c r="G3154" s="9">
        <f>IFERROR(VLOOKUP(A3154,'BITO-IV'!$A$1:$J$10000,4,0),"")</f>
        <v>12.6122</v>
      </c>
      <c r="J3154">
        <f t="shared" si="93"/>
        <v>187.35410821888235</v>
      </c>
      <c r="K3154">
        <f t="shared" si="92"/>
        <v>184.24946852694706</v>
      </c>
      <c r="L3154">
        <f t="shared" si="91"/>
        <v>171.39143730886849</v>
      </c>
      <c r="M3154">
        <f t="shared" si="91"/>
        <v>100.59918377294368</v>
      </c>
      <c r="N3154">
        <f>VLOOKUP(A3154,Tbills!$B$4:$C$10000,2,1)</f>
        <v>1.7499995604395815</v>
      </c>
    </row>
    <row r="3155" spans="1:14">
      <c r="A3155" s="1">
        <v>44748</v>
      </c>
      <c r="B3155">
        <f>IFERROR(VLOOKUP($A3155,'BTC-Web'!$A$2:$H$10000,2,0),"")</f>
        <v>20194.619140999999</v>
      </c>
      <c r="C3155">
        <f>VLOOKUP(A3155,H_SPBTFDUE!$B$2:$C$5828,2,0)</f>
        <v>111.48</v>
      </c>
      <c r="D3155" s="2">
        <f>D3154*(1-D$1+IF(AND(WEEKDAY($A3155)&lt;&gt;1,WEEKDAY($A3155)&lt;&gt;7),-VLOOKUP($A3155,ETF_OP_Fee!$G$5:$H$14,2,1),0))^($A3155-$A3154)*(1+2*(C3155/C3154-1))+IFERROR(VLOOKUP(A3155,BITXeom!$C$9:$D$100,2,0),0)</f>
        <v>10.175882370733776</v>
      </c>
      <c r="F3155" s="2">
        <f>F3154*(1-F$1+IF(AND(WEEKDAY($A3155)&lt;&gt;1,WEEKDAY($A3155)&lt;&gt;7),-VLOOKUP($A3155,ETF_OP_Fee!$I$5:$J$14,2,1),0))^($A3155-$A3154)*(1+1*(B3155/B3154-1))</f>
        <v>13.04119129968343</v>
      </c>
      <c r="G3155" s="9">
        <f>IFERROR(VLOOKUP(A3155,'BITO-IV'!$A$1:$J$10000,4,0),"")</f>
        <v>12.543799999999999</v>
      </c>
      <c r="J3155">
        <f t="shared" si="93"/>
        <v>187.06940558487227</v>
      </c>
      <c r="K3155">
        <f t="shared" si="92"/>
        <v>183.9646954454937</v>
      </c>
      <c r="L3155">
        <f t="shared" si="91"/>
        <v>170.45871559633025</v>
      </c>
      <c r="M3155">
        <f t="shared" si="91"/>
        <v>99.492392366220471</v>
      </c>
      <c r="N3155">
        <f>VLOOKUP(A3155,Tbills!$B$4:$C$10000,2,1)</f>
        <v>1.7499995604395815</v>
      </c>
    </row>
    <row r="3156" spans="1:14">
      <c r="A3156" s="1">
        <v>44749</v>
      </c>
      <c r="B3156">
        <f>IFERROR(VLOOKUP($A3156,'BTC-Web'!$A$2:$H$10000,2,0),"")</f>
        <v>20547.814452999999</v>
      </c>
      <c r="C3156">
        <f>VLOOKUP(A3156,H_SPBTFDUE!$B$2:$C$5828,2,0)</f>
        <v>120.13</v>
      </c>
      <c r="D3156" s="2">
        <f>D3155*(1-D$1+IF(AND(WEEKDAY($A3156)&lt;&gt;1,WEEKDAY($A3156)&lt;&gt;7),-VLOOKUP($A3156,ETF_OP_Fee!$G$5:$H$14,2,1),0))^($A3156-$A3155)*(1+2*(C3156/C3155-1))+IFERROR(VLOOKUP(A3156,BITXeom!$C$9:$D$100,2,0),0)</f>
        <v>11.753623562698163</v>
      </c>
      <c r="F3156" s="2">
        <f>F3155*(1-F$1+IF(AND(WEEKDAY($A3156)&lt;&gt;1,WEEKDAY($A3156)&lt;&gt;7),-VLOOKUP($A3156,ETF_OP_Fee!$I$5:$J$14,2,1),0))^($A3156-$A3155)*(1+1*(B3156/B3155-1))</f>
        <v>13.268930832119658</v>
      </c>
      <c r="G3156" s="9">
        <f>IFERROR(VLOOKUP(A3156,'BITO-IV'!$A$1:$J$10000,4,0),"")</f>
        <v>13.515700000000001</v>
      </c>
      <c r="J3156">
        <f t="shared" si="93"/>
        <v>190.34117003905112</v>
      </c>
      <c r="K3156">
        <f t="shared" si="92"/>
        <v>187.17728797348974</v>
      </c>
      <c r="L3156">
        <f t="shared" si="91"/>
        <v>183.68501529051986</v>
      </c>
      <c r="M3156">
        <f t="shared" si="91"/>
        <v>114.91840064779517</v>
      </c>
      <c r="N3156">
        <f>VLOOKUP(A3156,Tbills!$B$4:$C$10000,2,1)</f>
        <v>1.8500004395604612</v>
      </c>
    </row>
    <row r="3157" spans="1:14">
      <c r="A3157" s="1">
        <v>44750</v>
      </c>
      <c r="B3157">
        <f>IFERROR(VLOOKUP($A3157,'BTC-Web'!$A$2:$H$10000,2,0),"")</f>
        <v>21637.154297000001</v>
      </c>
      <c r="C3157">
        <f>VLOOKUP(A3157,H_SPBTFDUE!$B$2:$C$5828,2,0)</f>
        <v>119.66</v>
      </c>
      <c r="D3157" s="2">
        <f>D3156*(1-D$1+IF(AND(WEEKDAY($A3157)&lt;&gt;1,WEEKDAY($A3157)&lt;&gt;7),-VLOOKUP($A3157,ETF_OP_Fee!$G$5:$H$14,2,1),0))^($A3157-$A3156)*(1+2*(C3157/C3156-1))+IFERROR(VLOOKUP(A3157,BITXeom!$C$9:$D$100,2,0),0)</f>
        <v>11.660263332617903</v>
      </c>
      <c r="F3157" s="2">
        <f>F3156*(1-F$1+IF(AND(WEEKDAY($A3157)&lt;&gt;1,WEEKDAY($A3157)&lt;&gt;7),-VLOOKUP($A3157,ETF_OP_Fee!$I$5:$J$14,2,1),0))^($A3157-$A3156)*(1+1*(B3157/B3156-1))</f>
        <v>13.972017895731677</v>
      </c>
      <c r="G3157" s="9">
        <f>IFERROR(VLOOKUP(A3157,'BITO-IV'!$A$1:$J$10000,4,0),"")</f>
        <v>13.462300000000001</v>
      </c>
      <c r="J3157">
        <f t="shared" si="93"/>
        <v>200.43208364698694</v>
      </c>
      <c r="K3157">
        <f t="shared" si="92"/>
        <v>197.09533875250034</v>
      </c>
      <c r="L3157">
        <f t="shared" si="91"/>
        <v>182.96636085626909</v>
      </c>
      <c r="M3157">
        <f t="shared" si="91"/>
        <v>114.00559207708486</v>
      </c>
      <c r="N3157">
        <f>VLOOKUP(A3157,Tbills!$B$4:$C$10000,2,1)</f>
        <v>1.8500004395604612</v>
      </c>
    </row>
    <row r="3158" spans="1:14">
      <c r="A3158" s="1">
        <v>44753</v>
      </c>
      <c r="B3158">
        <f>IFERROR(VLOOKUP($A3158,'BTC-Web'!$A$2:$H$10000,2,0),"")</f>
        <v>20856.353515999999</v>
      </c>
      <c r="C3158">
        <f>VLOOKUP(A3158,H_SPBTFDUE!$B$2:$C$5828,2,0)</f>
        <v>112.48</v>
      </c>
      <c r="D3158" s="2">
        <f>D3157*(1-D$1+IF(AND(WEEKDAY($A3158)&lt;&gt;1,WEEKDAY($A3158)&lt;&gt;7),-VLOOKUP($A3158,ETF_OP_Fee!$G$5:$H$14,2,1),0))^($A3158-$A3157)*(1+2*(C3158/C3157-1))+IFERROR(VLOOKUP(A3158,BITXeom!$C$9:$D$100,2,0),0)</f>
        <v>10.257285571566323</v>
      </c>
      <c r="F3158" s="2">
        <f>F3157*(1-F$1+IF(AND(WEEKDAY($A3158)&lt;&gt;1,WEEKDAY($A3158)&lt;&gt;7),-VLOOKUP($A3158,ETF_OP_Fee!$I$5:$J$14,2,1),0))^($A3158-$A3157)*(1+1*(B3158/B3157-1))</f>
        <v>13.466770518425763</v>
      </c>
      <c r="G3158" s="9">
        <f>IFERROR(VLOOKUP(A3158,'BITO-IV'!$A$1:$J$10000,4,0),"")</f>
        <v>12.653600000000001</v>
      </c>
      <c r="J3158">
        <f t="shared" si="93"/>
        <v>193.19926895699217</v>
      </c>
      <c r="K3158">
        <f t="shared" si="92"/>
        <v>189.96810031585744</v>
      </c>
      <c r="L3158">
        <f t="shared" si="91"/>
        <v>171.98776758409784</v>
      </c>
      <c r="M3158">
        <f t="shared" si="91"/>
        <v>100.28829378312275</v>
      </c>
      <c r="N3158">
        <f>VLOOKUP(A3158,Tbills!$B$4:$C$10000,2,1)</f>
        <v>1.8500004395604612</v>
      </c>
    </row>
    <row r="3159" spans="1:14">
      <c r="A3159" s="1">
        <v>44754</v>
      </c>
      <c r="B3159">
        <f>IFERROR(VLOOKUP($A3159,'BTC-Web'!$A$2:$H$10000,2,0),"")</f>
        <v>19970.474609000001</v>
      </c>
      <c r="C3159">
        <f>VLOOKUP(A3159,H_SPBTFDUE!$B$2:$C$5828,2,0)</f>
        <v>106.22</v>
      </c>
      <c r="D3159" s="2">
        <f>D3158*(1-D$1+IF(AND(WEEKDAY($A3159)&lt;&gt;1,WEEKDAY($A3159)&lt;&gt;7),-VLOOKUP($A3159,ETF_OP_Fee!$G$5:$H$14,2,1),0))^($A3159-$A3158)*(1+2*(C3159/C3158-1))+IFERROR(VLOOKUP(A3159,BITXeom!$C$9:$D$100,2,0),0)</f>
        <v>9.1144743089369058</v>
      </c>
      <c r="F3159" s="2">
        <f>F3158*(1-F$1+IF(AND(WEEKDAY($A3159)&lt;&gt;1,WEEKDAY($A3159)&lt;&gt;7),-VLOOKUP($A3159,ETF_OP_Fee!$I$5:$J$14,2,1),0))^($A3159-$A3158)*(1+1*(B3159/B3158-1))</f>
        <v>12.894430406840554</v>
      </c>
      <c r="G3159" s="9">
        <f>IFERROR(VLOOKUP(A3159,'BITO-IV'!$A$1:$J$10000,4,0),"")</f>
        <v>11.948600000000001</v>
      </c>
      <c r="J3159">
        <f t="shared" si="93"/>
        <v>184.99308099199052</v>
      </c>
      <c r="K3159">
        <f t="shared" si="92"/>
        <v>181.89442269703676</v>
      </c>
      <c r="L3159">
        <f t="shared" si="91"/>
        <v>162.41590214067276</v>
      </c>
      <c r="M3159">
        <f t="shared" si="91"/>
        <v>89.114714687017027</v>
      </c>
      <c r="N3159">
        <f>VLOOKUP(A3159,Tbills!$B$4:$C$10000,2,1)</f>
        <v>1.8500004395604612</v>
      </c>
    </row>
    <row r="3160" spans="1:14">
      <c r="A3160" s="1">
        <v>44755</v>
      </c>
      <c r="B3160">
        <f>IFERROR(VLOOKUP($A3160,'BTC-Web'!$A$2:$H$10000,2,0),"")</f>
        <v>19325.972656000002</v>
      </c>
      <c r="C3160">
        <f>VLOOKUP(A3160,H_SPBTFDUE!$B$2:$C$5828,2,0)</f>
        <v>107.81</v>
      </c>
      <c r="D3160" s="2">
        <f>D3159*(1-D$1+IF(AND(WEEKDAY($A3160)&lt;&gt;1,WEEKDAY($A3160)&lt;&gt;7),-VLOOKUP($A3160,ETF_OP_Fee!$G$5:$H$14,2,1),0))^($A3160-$A3159)*(1+2*(C3160/C3159-1))+IFERROR(VLOOKUP(A3160,BITXeom!$C$9:$D$100,2,0),0)</f>
        <v>9.3862234431606382</v>
      </c>
      <c r="F3160" s="2">
        <f>F3159*(1-F$1+IF(AND(WEEKDAY($A3160)&lt;&gt;1,WEEKDAY($A3160)&lt;&gt;7),-VLOOKUP($A3160,ETF_OP_Fee!$I$5:$J$14,2,1),0))^($A3160-$A3159)*(1+1*(B3160/B3159-1))</f>
        <v>12.477967017620184</v>
      </c>
      <c r="G3160" s="9">
        <f>IFERROR(VLOOKUP(A3160,'BITO-IV'!$A$1:$J$10000,4,0),"")</f>
        <v>12.1288</v>
      </c>
      <c r="J3160">
        <f t="shared" si="93"/>
        <v>179.02284721812254</v>
      </c>
      <c r="K3160">
        <f t="shared" si="92"/>
        <v>176.01960966795534</v>
      </c>
      <c r="L3160">
        <f t="shared" si="91"/>
        <v>164.84709480122322</v>
      </c>
      <c r="M3160">
        <f t="shared" si="91"/>
        <v>91.7716804912924</v>
      </c>
      <c r="N3160">
        <f>VLOOKUP(A3160,Tbills!$B$4:$C$10000,2,1)</f>
        <v>1.8500004395604612</v>
      </c>
    </row>
    <row r="3161" spans="1:14">
      <c r="A3161" s="1">
        <v>44756</v>
      </c>
      <c r="B3161">
        <f>IFERROR(VLOOKUP($A3161,'BTC-Web'!$A$2:$H$10000,2,0),"")</f>
        <v>20211.466797000001</v>
      </c>
      <c r="C3161">
        <f>VLOOKUP(A3161,H_SPBTFDUE!$B$2:$C$5828,2,0)</f>
        <v>113.31</v>
      </c>
      <c r="D3161" s="2">
        <f>D3160*(1-D$1+IF(AND(WEEKDAY($A3161)&lt;&gt;1,WEEKDAY($A3161)&lt;&gt;7),-VLOOKUP($A3161,ETF_OP_Fee!$G$5:$H$14,2,1),0))^($A3161-$A3160)*(1+2*(C3161/C3160-1))+IFERROR(VLOOKUP(A3161,BITXeom!$C$9:$D$100,2,0),0)</f>
        <v>10.342679738438436</v>
      </c>
      <c r="F3161" s="2">
        <f>F3160*(1-F$1+IF(AND(WEEKDAY($A3161)&lt;&gt;1,WEEKDAY($A3161)&lt;&gt;7),-VLOOKUP($A3161,ETF_OP_Fee!$I$5:$J$14,2,1),0))^($A3161-$A3160)*(1+1*(B3161/B3160-1))</f>
        <v>13.049353660057196</v>
      </c>
      <c r="G3161" s="9">
        <f>IFERROR(VLOOKUP(A3161,'BITO-IV'!$A$1:$J$10000,4,0),"")</f>
        <v>12.7493</v>
      </c>
      <c r="J3161">
        <f t="shared" si="93"/>
        <v>187.22547096899333</v>
      </c>
      <c r="K3161">
        <f t="shared" si="92"/>
        <v>184.079837237817</v>
      </c>
      <c r="L3161">
        <f t="shared" si="91"/>
        <v>173.25688073394494</v>
      </c>
      <c r="M3161">
        <f t="shared" si="91"/>
        <v>101.12321596939546</v>
      </c>
      <c r="N3161">
        <f>VLOOKUP(A3161,Tbills!$B$4:$C$10000,2,1)</f>
        <v>2.1099995604395576</v>
      </c>
    </row>
    <row r="3162" spans="1:14">
      <c r="A3162" s="1">
        <v>44757</v>
      </c>
      <c r="B3162">
        <f>IFERROR(VLOOKUP($A3162,'BTC-Web'!$A$2:$H$10000,2,0),"")</f>
        <v>20573.15625</v>
      </c>
      <c r="C3162">
        <f>VLOOKUP(A3162,H_SPBTFDUE!$B$2:$C$5828,2,0)</f>
        <v>116.43</v>
      </c>
      <c r="D3162" s="2">
        <f>D3161*(1-D$1+IF(AND(WEEKDAY($A3162)&lt;&gt;1,WEEKDAY($A3162)&lt;&gt;7),-VLOOKUP($A3162,ETF_OP_Fee!$G$5:$H$14,2,1),0))^($A3162-$A3161)*(1+2*(C3162/C3161-1))+IFERROR(VLOOKUP(A3162,BITXeom!$C$9:$D$100,2,0),0)</f>
        <v>10.910952280657771</v>
      </c>
      <c r="F3162" s="2">
        <f>F3161*(1-F$1+IF(AND(WEEKDAY($A3162)&lt;&gt;1,WEEKDAY($A3162)&lt;&gt;7),-VLOOKUP($A3162,ETF_OP_Fee!$I$5:$J$14,2,1),0))^($A3162-$A3161)*(1+1*(B3162/B3161-1))</f>
        <v>13.282529517762807</v>
      </c>
      <c r="G3162" s="9">
        <f>IFERROR(VLOOKUP(A3162,'BITO-IV'!$A$1:$J$10000,4,0),"")</f>
        <v>13.099600000000001</v>
      </c>
      <c r="J3162">
        <f t="shared" si="93"/>
        <v>190.57591944770019</v>
      </c>
      <c r="K3162">
        <f t="shared" si="92"/>
        <v>187.36911692571604</v>
      </c>
      <c r="L3162">
        <f t="shared" si="91"/>
        <v>178.02752293577981</v>
      </c>
      <c r="M3162">
        <f t="shared" si="91"/>
        <v>106.67937244620805</v>
      </c>
      <c r="N3162">
        <f>VLOOKUP(A3162,Tbills!$B$4:$C$10000,2,1)</f>
        <v>2.1099995604395576</v>
      </c>
    </row>
    <row r="3163" spans="1:14">
      <c r="A3163" s="1">
        <v>44760</v>
      </c>
      <c r="B3163">
        <f>IFERROR(VLOOKUP($A3163,'BTC-Web'!$A$2:$H$10000,2,0),"")</f>
        <v>20781.912109000001</v>
      </c>
      <c r="C3163">
        <f>VLOOKUP(A3163,H_SPBTFDUE!$B$2:$C$5828,2,0)</f>
        <v>118.76</v>
      </c>
      <c r="D3163" s="2">
        <f>D3162*(1-D$1+IF(AND(WEEKDAY($A3163)&lt;&gt;1,WEEKDAY($A3163)&lt;&gt;7),-VLOOKUP($A3163,ETF_OP_Fee!$G$5:$H$14,2,1),0))^($A3163-$A3162)*(1+2*(C3163/C3162-1))+IFERROR(VLOOKUP(A3163,BITXeom!$C$9:$D$100,2,0),0)</f>
        <v>11.343596076050714</v>
      </c>
      <c r="F3163" s="2">
        <f>F3162*(1-F$1+IF(AND(WEEKDAY($A3163)&lt;&gt;1,WEEKDAY($A3163)&lt;&gt;7),-VLOOKUP($A3163,ETF_OP_Fee!$I$5:$J$14,2,1),0))^($A3163-$A3162)*(1+1*(B3163/B3162-1))</f>
        <v>13.416259746738771</v>
      </c>
      <c r="G3163" s="9">
        <f>IFERROR(VLOOKUP(A3163,'BITO-IV'!$A$1:$J$10000,4,0),"")</f>
        <v>13.362399999999999</v>
      </c>
      <c r="J3163">
        <f t="shared" si="93"/>
        <v>192.50969369631696</v>
      </c>
      <c r="K3163">
        <f t="shared" si="92"/>
        <v>189.25557348325586</v>
      </c>
      <c r="L3163">
        <f t="shared" si="91"/>
        <v>181.59021406727828</v>
      </c>
      <c r="M3163">
        <f t="shared" si="91"/>
        <v>110.90944947322282</v>
      </c>
      <c r="N3163">
        <f>VLOOKUP(A3163,Tbills!$B$4:$C$10000,2,1)</f>
        <v>2.1099995604395576</v>
      </c>
    </row>
    <row r="3164" spans="1:14">
      <c r="A3164" s="1">
        <v>44761</v>
      </c>
      <c r="B3164">
        <f>IFERROR(VLOOKUP($A3164,'BTC-Web'!$A$2:$H$10000,2,0),"")</f>
        <v>22467.849609000001</v>
      </c>
      <c r="C3164">
        <f>VLOOKUP(A3164,H_SPBTFDUE!$B$2:$C$5828,2,0)</f>
        <v>128.86000000000001</v>
      </c>
      <c r="D3164" s="2">
        <f>D3163*(1-D$1+IF(AND(WEEKDAY($A3164)&lt;&gt;1,WEEKDAY($A3164)&lt;&gt;7),-VLOOKUP($A3164,ETF_OP_Fee!$G$5:$H$14,2,1),0))^($A3164-$A3163)*(1+2*(C3164/C3163-1))+IFERROR(VLOOKUP(A3164,BITXeom!$C$9:$D$100,2,0),0)</f>
        <v>13.271457136988747</v>
      </c>
      <c r="F3164" s="2">
        <f>F3163*(1-F$1+IF(AND(WEEKDAY($A3164)&lt;&gt;1,WEEKDAY($A3164)&lt;&gt;7),-VLOOKUP($A3164,ETF_OP_Fee!$I$5:$J$14,2,1),0))^($A3164-$A3163)*(1+1*(B3164/B3163-1))</f>
        <v>14.504279450726049</v>
      </c>
      <c r="G3164" s="9">
        <f>IFERROR(VLOOKUP(A3164,'BITO-IV'!$A$1:$J$10000,4,0),"")</f>
        <v>14.499599999999999</v>
      </c>
      <c r="J3164">
        <f t="shared" si="93"/>
        <v>208.1270878039351</v>
      </c>
      <c r="K3164">
        <f t="shared" si="92"/>
        <v>204.60365088532379</v>
      </c>
      <c r="L3164">
        <f t="shared" si="91"/>
        <v>197.03363914373088</v>
      </c>
      <c r="M3164">
        <f t="shared" si="91"/>
        <v>129.75867572352328</v>
      </c>
      <c r="N3164">
        <f>VLOOKUP(A3164,Tbills!$B$4:$C$10000,2,1)</f>
        <v>2.1099995604395576</v>
      </c>
    </row>
    <row r="3165" spans="1:14">
      <c r="A3165" s="1">
        <v>44762</v>
      </c>
      <c r="B3165">
        <f>IFERROR(VLOOKUP($A3165,'BTC-Web'!$A$2:$H$10000,2,0),"")</f>
        <v>23393.191406000002</v>
      </c>
      <c r="C3165">
        <f>VLOOKUP(A3165,H_SPBTFDUE!$B$2:$C$5828,2,0)</f>
        <v>130.18</v>
      </c>
      <c r="D3165" s="2">
        <f>D3164*(1-D$1+IF(AND(WEEKDAY($A3165)&lt;&gt;1,WEEKDAY($A3165)&lt;&gt;7),-VLOOKUP($A3165,ETF_OP_Fee!$G$5:$H$14,2,1),0))^($A3165-$A3164)*(1+2*(C3165/C3164-1))+IFERROR(VLOOKUP(A3165,BITXeom!$C$9:$D$100,2,0),0)</f>
        <v>13.541740061528591</v>
      </c>
      <c r="F3165" s="2">
        <f>F3164*(1-F$1+IF(AND(WEEKDAY($A3165)&lt;&gt;1,WEEKDAY($A3165)&lt;&gt;7),-VLOOKUP($A3165,ETF_OP_Fee!$I$5:$J$14,2,1),0))^($A3165-$A3164)*(1+1*(B3165/B3164-1))</f>
        <v>15.101247345410712</v>
      </c>
      <c r="G3165" s="9">
        <f>IFERROR(VLOOKUP(A3165,'BITO-IV'!$A$1:$J$10000,4,0),"")</f>
        <v>14.646000000000001</v>
      </c>
      <c r="J3165">
        <f t="shared" si="93"/>
        <v>216.69883351099753</v>
      </c>
      <c r="K3165">
        <f t="shared" si="92"/>
        <v>213.02473868418673</v>
      </c>
      <c r="L3165">
        <f t="shared" si="91"/>
        <v>199.05198776758408</v>
      </c>
      <c r="M3165">
        <f t="shared" si="91"/>
        <v>132.40130599365568</v>
      </c>
      <c r="N3165">
        <f>VLOOKUP(A3165,Tbills!$B$4:$C$10000,2,1)</f>
        <v>2.1099995604395576</v>
      </c>
    </row>
    <row r="3166" spans="1:14">
      <c r="A3166" s="1">
        <v>44763</v>
      </c>
      <c r="B3166">
        <f>IFERROR(VLOOKUP($A3166,'BTC-Web'!$A$2:$H$10000,2,0),"")</f>
        <v>23233.201172000001</v>
      </c>
      <c r="C3166">
        <f>VLOOKUP(A3166,H_SPBTFDUE!$B$2:$C$5828,2,0)</f>
        <v>127.66</v>
      </c>
      <c r="D3166" s="2">
        <f>D3165*(1-D$1+IF(AND(WEEKDAY($A3166)&lt;&gt;1,WEEKDAY($A3166)&lt;&gt;7),-VLOOKUP($A3166,ETF_OP_Fee!$G$5:$H$14,2,1),0))^($A3166-$A3165)*(1+2*(C3166/C3165-1))+IFERROR(VLOOKUP(A3166,BITXeom!$C$9:$D$100,2,0),0)</f>
        <v>13.015911741668637</v>
      </c>
      <c r="F3166" s="2">
        <f>F3165*(1-F$1+IF(AND(WEEKDAY($A3166)&lt;&gt;1,WEEKDAY($A3166)&lt;&gt;7),-VLOOKUP($A3166,ETF_OP_Fee!$I$5:$J$14,2,1),0))^($A3166-$A3165)*(1+1*(B3166/B3165-1))</f>
        <v>14.99757684680336</v>
      </c>
      <c r="G3166" s="9">
        <f>IFERROR(VLOOKUP(A3166,'BITO-IV'!$A$1:$J$10000,4,0),"")</f>
        <v>14.360799999999999</v>
      </c>
      <c r="J3166">
        <f t="shared" si="93"/>
        <v>215.21679130139719</v>
      </c>
      <c r="K3166">
        <f t="shared" si="92"/>
        <v>211.56231770862394</v>
      </c>
      <c r="L3166">
        <f t="shared" si="91"/>
        <v>195.19877675840976</v>
      </c>
      <c r="M3166">
        <f t="shared" si="91"/>
        <v>127.26013831789328</v>
      </c>
      <c r="N3166">
        <f>VLOOKUP(A3166,Tbills!$B$4:$C$10000,2,1)</f>
        <v>2.4699995604395339</v>
      </c>
    </row>
    <row r="3167" spans="1:14">
      <c r="A3167" s="1">
        <v>44764</v>
      </c>
      <c r="B3167">
        <f>IFERROR(VLOOKUP($A3167,'BTC-Web'!$A$2:$H$10000,2,0),"")</f>
        <v>23163.751952999999</v>
      </c>
      <c r="C3167">
        <f>VLOOKUP(A3167,H_SPBTFDUE!$B$2:$C$5828,2,0)</f>
        <v>124.17</v>
      </c>
      <c r="D3167" s="2">
        <f>D3166*(1-D$1+IF(AND(WEEKDAY($A3167)&lt;&gt;1,WEEKDAY($A3167)&lt;&gt;7),-VLOOKUP($A3167,ETF_OP_Fee!$G$5:$H$14,2,1),0))^($A3167-$A3166)*(1+2*(C3167/C3166-1))+IFERROR(VLOOKUP(A3167,BITXeom!$C$9:$D$100,2,0),0)</f>
        <v>12.302781049607535</v>
      </c>
      <c r="F3167" s="2">
        <f>F3166*(1-F$1+IF(AND(WEEKDAY($A3167)&lt;&gt;1,WEEKDAY($A3167)&lt;&gt;7),-VLOOKUP($A3167,ETF_OP_Fee!$I$5:$J$14,2,1),0))^($A3167-$A3166)*(1+1*(B3167/B3166-1))</f>
        <v>14.952356564293137</v>
      </c>
      <c r="G3167" s="9">
        <f>IFERROR(VLOOKUP(A3167,'BITO-IV'!$A$1:$J$10000,4,0),"")</f>
        <v>13.9757</v>
      </c>
      <c r="J3167">
        <f t="shared" si="93"/>
        <v>214.57346032169642</v>
      </c>
      <c r="K3167">
        <f t="shared" si="92"/>
        <v>210.92442080880969</v>
      </c>
      <c r="L3167">
        <f t="shared" ref="L3167:M3230" si="94">IF($A3167&gt;=$J$2,C3167*L$4,"")</f>
        <v>189.8623853211009</v>
      </c>
      <c r="M3167">
        <f t="shared" si="94"/>
        <v>120.28766398711727</v>
      </c>
      <c r="N3167">
        <f>VLOOKUP(A3167,Tbills!$B$4:$C$10000,2,1)</f>
        <v>2.4699995604395339</v>
      </c>
    </row>
    <row r="3168" spans="1:14">
      <c r="A3168" s="1">
        <v>44767</v>
      </c>
      <c r="B3168">
        <f>IFERROR(VLOOKUP($A3168,'BTC-Web'!$A$2:$H$10000,2,0),"")</f>
        <v>22607.15625</v>
      </c>
      <c r="C3168">
        <f>VLOOKUP(A3168,H_SPBTFDUE!$B$2:$C$5828,2,0)</f>
        <v>120.33</v>
      </c>
      <c r="D3168" s="2">
        <f>D3167*(1-D$1+IF(AND(WEEKDAY($A3168)&lt;&gt;1,WEEKDAY($A3168)&lt;&gt;7),-VLOOKUP($A3168,ETF_OP_Fee!$G$5:$H$14,2,1),0))^($A3168-$A3167)*(1+2*(C3168/C3167-1))+IFERROR(VLOOKUP(A3168,BITXeom!$C$9:$D$100,2,0),0)</f>
        <v>11.537719457058554</v>
      </c>
      <c r="F3168" s="2">
        <f>F3167*(1-F$1+IF(AND(WEEKDAY($A3168)&lt;&gt;1,WEEKDAY($A3168)&lt;&gt;7),-VLOOKUP($A3168,ETF_OP_Fee!$I$5:$J$14,2,1),0))^($A3168-$A3167)*(1+1*(B3168/B3167-1))</f>
        <v>14.591930892015876</v>
      </c>
      <c r="G3168" s="9">
        <f>IFERROR(VLOOKUP(A3168,'BITO-IV'!$A$1:$J$10000,4,0),"")</f>
        <v>13.5307</v>
      </c>
      <c r="J3168">
        <f t="shared" si="93"/>
        <v>209.41753108211444</v>
      </c>
      <c r="K3168">
        <f t="shared" si="92"/>
        <v>205.84010009703292</v>
      </c>
      <c r="L3168">
        <f t="shared" si="94"/>
        <v>183.99082568807336</v>
      </c>
      <c r="M3168">
        <f t="shared" si="94"/>
        <v>112.80744700179454</v>
      </c>
      <c r="N3168">
        <f>VLOOKUP(A3168,Tbills!$B$4:$C$10000,2,1)</f>
        <v>2.4699995604395339</v>
      </c>
    </row>
    <row r="3169" spans="1:14">
      <c r="A3169" s="1">
        <v>44768</v>
      </c>
      <c r="B3169">
        <f>IFERROR(VLOOKUP($A3169,'BTC-Web'!$A$2:$H$10000,2,0),"")</f>
        <v>21361.121093999998</v>
      </c>
      <c r="C3169">
        <f>VLOOKUP(A3169,H_SPBTFDUE!$B$2:$C$5828,2,0)</f>
        <v>114.93</v>
      </c>
      <c r="D3169" s="2">
        <f>D3168*(1-D$1+IF(AND(WEEKDAY($A3169)&lt;&gt;1,WEEKDAY($A3169)&lt;&gt;7),-VLOOKUP($A3169,ETF_OP_Fee!$G$5:$H$14,2,1),0))^($A3169-$A3168)*(1+2*(C3169/C3168-1))+IFERROR(VLOOKUP(A3169,BITXeom!$C$9:$D$100,2,0),0)</f>
        <v>10.500920831392094</v>
      </c>
      <c r="F3169" s="2">
        <f>F3168*(1-F$1+IF(AND(WEEKDAY($A3169)&lt;&gt;1,WEEKDAY($A3169)&lt;&gt;7),-VLOOKUP($A3169,ETF_OP_Fee!$I$5:$J$14,2,1),0))^($A3169-$A3168)*(1+1*(B3169/B3168-1))</f>
        <v>13.787310822865312</v>
      </c>
      <c r="G3169" s="9">
        <f>IFERROR(VLOOKUP(A3169,'BITO-IV'!$A$1:$J$10000,4,0),"")</f>
        <v>12.9253</v>
      </c>
      <c r="J3169">
        <f t="shared" si="93"/>
        <v>197.87509721182002</v>
      </c>
      <c r="K3169">
        <f t="shared" si="92"/>
        <v>194.48978074590056</v>
      </c>
      <c r="L3169">
        <f t="shared" si="94"/>
        <v>175.73394495412842</v>
      </c>
      <c r="M3169">
        <f t="shared" si="94"/>
        <v>102.67038252803066</v>
      </c>
      <c r="N3169">
        <f>VLOOKUP(A3169,Tbills!$B$4:$C$10000,2,1)</f>
        <v>2.4699995604395339</v>
      </c>
    </row>
    <row r="3170" spans="1:14">
      <c r="A3170" s="1">
        <v>44769</v>
      </c>
      <c r="B3170">
        <f>IFERROR(VLOOKUP($A3170,'BTC-Web'!$A$2:$H$10000,2,0),"")</f>
        <v>21244.169922000001</v>
      </c>
      <c r="C3170">
        <f>VLOOKUP(A3170,H_SPBTFDUE!$B$2:$C$5828,2,0)</f>
        <v>125.3</v>
      </c>
      <c r="D3170" s="2">
        <f>D3169*(1-D$1+IF(AND(WEEKDAY($A3170)&lt;&gt;1,WEEKDAY($A3170)&lt;&gt;7),-VLOOKUP($A3170,ETF_OP_Fee!$G$5:$H$14,2,1),0))^($A3170-$A3169)*(1+2*(C3170/C3169-1))+IFERROR(VLOOKUP(A3170,BITXeom!$C$9:$D$100,2,0),0)</f>
        <v>12.394415217583122</v>
      </c>
      <c r="F3170" s="2">
        <f>F3169*(1-F$1+IF(AND(WEEKDAY($A3170)&lt;&gt;1,WEEKDAY($A3170)&lt;&gt;7),-VLOOKUP($A3170,ETF_OP_Fee!$I$5:$J$14,2,1),0))^($A3170-$A3169)*(1+1*(B3170/B3169-1))</f>
        <v>13.711469036457606</v>
      </c>
      <c r="G3170" s="9">
        <f>IFERROR(VLOOKUP(A3170,'BITO-IV'!$A$1:$J$10000,4,0),"")</f>
        <v>14.087</v>
      </c>
      <c r="J3170">
        <f t="shared" si="93"/>
        <v>196.79174000286548</v>
      </c>
      <c r="K3170">
        <f t="shared" si="92"/>
        <v>193.4199236432849</v>
      </c>
      <c r="L3170">
        <f t="shared" si="94"/>
        <v>191.59021406727825</v>
      </c>
      <c r="M3170">
        <f t="shared" si="94"/>
        <v>121.18359637530993</v>
      </c>
      <c r="N3170">
        <f>VLOOKUP(A3170,Tbills!$B$4:$C$10000,2,1)</f>
        <v>2.4699995604395339</v>
      </c>
    </row>
    <row r="3171" spans="1:14">
      <c r="A3171" s="1">
        <v>44770</v>
      </c>
      <c r="B3171">
        <f>IFERROR(VLOOKUP($A3171,'BTC-Web'!$A$2:$H$10000,2,0),"")</f>
        <v>22933.640625</v>
      </c>
      <c r="C3171">
        <f>VLOOKUP(A3171,H_SPBTFDUE!$B$2:$C$5828,2,0)</f>
        <v>131.43</v>
      </c>
      <c r="D3171" s="2">
        <f>D3170*(1-D$1+IF(AND(WEEKDAY($A3171)&lt;&gt;1,WEEKDAY($A3171)&lt;&gt;7),-VLOOKUP($A3171,ETF_OP_Fee!$G$5:$H$14,2,1),0))^($A3171-$A3170)*(1+2*(C3171/C3170-1))+IFERROR(VLOOKUP(A3171,BITXeom!$C$9:$D$100,2,0),0)</f>
        <v>13.605527227372644</v>
      </c>
      <c r="F3171" s="2">
        <f>F3170*(1-F$1+IF(AND(WEEKDAY($A3171)&lt;&gt;1,WEEKDAY($A3171)&lt;&gt;7),-VLOOKUP($A3171,ETF_OP_Fee!$I$5:$J$14,2,1),0))^($A3171-$A3170)*(1+1*(B3171/B3170-1))</f>
        <v>14.801506486757985</v>
      </c>
      <c r="G3171" s="9">
        <f>IFERROR(VLOOKUP(A3171,'BITO-IV'!$A$1:$J$10000,4,0),"")</f>
        <v>14.7715</v>
      </c>
      <c r="J3171">
        <f t="shared" si="93"/>
        <v>212.44186333307533</v>
      </c>
      <c r="K3171">
        <f t="shared" si="92"/>
        <v>208.79646424916956</v>
      </c>
      <c r="L3171">
        <f t="shared" si="94"/>
        <v>200.96330275229357</v>
      </c>
      <c r="M3171">
        <f t="shared" si="94"/>
        <v>133.02497060581138</v>
      </c>
      <c r="N3171">
        <f>VLOOKUP(A3171,Tbills!$B$4:$C$10000,2,1)</f>
        <v>2.5200000000000018</v>
      </c>
    </row>
    <row r="3172" spans="1:14">
      <c r="A3172" s="1">
        <v>44771</v>
      </c>
      <c r="B3172">
        <f>IFERROR(VLOOKUP($A3172,'BTC-Web'!$A$2:$H$10000,2,0),"")</f>
        <v>23845.212890999999</v>
      </c>
      <c r="C3172">
        <f>VLOOKUP(A3172,H_SPBTFDUE!$B$2:$C$5828,2,0)</f>
        <v>131.77000000000001</v>
      </c>
      <c r="D3172" s="2">
        <f>D3171*(1-D$1+IF(AND(WEEKDAY($A3172)&lt;&gt;1,WEEKDAY($A3172)&lt;&gt;7),-VLOOKUP($A3172,ETF_OP_Fee!$G$5:$H$14,2,1),0))^($A3172-$A3171)*(1+2*(C3172/C3171-1))+IFERROR(VLOOKUP(A3172,BITXeom!$C$9:$D$100,2,0),0)</f>
        <v>13.674290407065083</v>
      </c>
      <c r="F3172" s="2">
        <f>F3171*(1-F$1+IF(AND(WEEKDAY($A3172)&lt;&gt;1,WEEKDAY($A3172)&lt;&gt;7),-VLOOKUP($A3172,ETF_OP_Fee!$I$5:$J$14,2,1),0))^($A3172-$A3171)*(1+1*(B3172/B3171-1))</f>
        <v>15.389440028893285</v>
      </c>
      <c r="G3172" s="9">
        <f>IFERROR(VLOOKUP(A3172,'BITO-IV'!$A$1:$J$10000,4,0),"")</f>
        <v>14.803100000000001</v>
      </c>
      <c r="J3172">
        <f t="shared" si="93"/>
        <v>220.88605734127341</v>
      </c>
      <c r="K3172">
        <f t="shared" si="92"/>
        <v>217.09010955623106</v>
      </c>
      <c r="L3172">
        <f t="shared" si="94"/>
        <v>201.48318042813455</v>
      </c>
      <c r="M3172">
        <f t="shared" si="94"/>
        <v>133.69728706988386</v>
      </c>
      <c r="N3172">
        <f>VLOOKUP(A3172,Tbills!$B$4:$C$10000,2,1)</f>
        <v>2.5200000000000018</v>
      </c>
    </row>
    <row r="3173" spans="1:14">
      <c r="A3173" s="1">
        <v>44774</v>
      </c>
      <c r="B3173">
        <f>IFERROR(VLOOKUP($A3173,'BTC-Web'!$A$2:$H$10000,2,0),"")</f>
        <v>23336.71875</v>
      </c>
      <c r="C3173">
        <f>VLOOKUP(A3173,H_SPBTFDUE!$B$2:$C$5828,2,0)</f>
        <v>126.5</v>
      </c>
      <c r="D3173" s="2">
        <f>D3172*(1-D$1+IF(AND(WEEKDAY($A3173)&lt;&gt;1,WEEKDAY($A3173)&lt;&gt;7),-VLOOKUP($A3173,ETF_OP_Fee!$G$5:$H$14,2,1),0))^($A3173-$A3172)*(1+2*(C3173/C3172-1))+IFERROR(VLOOKUP(A3173,BITXeom!$C$9:$D$100,2,0),0)</f>
        <v>12.576015784508039</v>
      </c>
      <c r="F3173" s="2">
        <f>F3172*(1-F$1+IF(AND(WEEKDAY($A3173)&lt;&gt;1,WEEKDAY($A3173)&lt;&gt;7),-VLOOKUP($A3173,ETF_OP_Fee!$I$5:$J$14,2,1),0))^($A3173-$A3172)*(1+1*(B3173/B3172-1))</f>
        <v>15.060087476793939</v>
      </c>
      <c r="G3173" s="9">
        <f>IFERROR(VLOOKUP(A3173,'BITO-IV'!$A$1:$J$10000,4,0),"")</f>
        <v>14.2097</v>
      </c>
      <c r="J3173">
        <f t="shared" si="93"/>
        <v>216.17570870651576</v>
      </c>
      <c r="K3173">
        <f t="shared" si="92"/>
        <v>212.44411974220057</v>
      </c>
      <c r="L3173">
        <f t="shared" si="94"/>
        <v>193.42507645259937</v>
      </c>
      <c r="M3173">
        <f t="shared" si="94"/>
        <v>122.95915491659042</v>
      </c>
      <c r="N3173">
        <f>VLOOKUP(A3173,Tbills!$B$4:$C$10000,2,1)</f>
        <v>2.5200000000000018</v>
      </c>
    </row>
    <row r="3174" spans="1:14">
      <c r="A3174" s="1">
        <v>44775</v>
      </c>
      <c r="B3174">
        <f>IFERROR(VLOOKUP($A3174,'BTC-Web'!$A$2:$H$10000,2,0),"")</f>
        <v>23308.433593999998</v>
      </c>
      <c r="C3174">
        <f>VLOOKUP(A3174,H_SPBTFDUE!$B$2:$C$5828,2,0)</f>
        <v>126.32</v>
      </c>
      <c r="D3174" s="2">
        <f>D3173*(1-D$1+IF(AND(WEEKDAY($A3174)&lt;&gt;1,WEEKDAY($A3174)&lt;&gt;7),-VLOOKUP($A3174,ETF_OP_Fee!$G$5:$H$14,2,1),0))^($A3174-$A3173)*(1+2*(C3174/C3173-1))+IFERROR(VLOOKUP(A3174,BITXeom!$C$9:$D$100,2,0),0)</f>
        <v>12.538731812348519</v>
      </c>
      <c r="F3174" s="2">
        <f>F3173*(1-F$1+IF(AND(WEEKDAY($A3174)&lt;&gt;1,WEEKDAY($A3174)&lt;&gt;7),-VLOOKUP($A3174,ETF_OP_Fee!$I$5:$J$14,2,1),0))^($A3174-$A3173)*(1+1*(B3174/B3173-1))</f>
        <v>15.041442471522796</v>
      </c>
      <c r="G3174" s="9">
        <f>IFERROR(VLOOKUP(A3174,'BITO-IV'!$A$1:$J$10000,4,0),"")</f>
        <v>14.187799999999999</v>
      </c>
      <c r="J3174">
        <f t="shared" si="93"/>
        <v>215.9136939944357</v>
      </c>
      <c r="K3174">
        <f t="shared" si="92"/>
        <v>212.18110521864483</v>
      </c>
      <c r="L3174">
        <f t="shared" si="94"/>
        <v>193.14984709480117</v>
      </c>
      <c r="M3174">
        <f t="shared" si="94"/>
        <v>122.59461929678662</v>
      </c>
      <c r="N3174">
        <f>VLOOKUP(A3174,Tbills!$B$4:$C$10000,2,1)</f>
        <v>2.5200000000000018</v>
      </c>
    </row>
    <row r="3175" spans="1:14">
      <c r="A3175" s="1">
        <v>44776</v>
      </c>
      <c r="B3175">
        <f>IFERROR(VLOOKUP($A3175,'BTC-Web'!$A$2:$H$10000,2,0),"")</f>
        <v>22981.302734000001</v>
      </c>
      <c r="C3175">
        <f>VLOOKUP(A3175,H_SPBTFDUE!$B$2:$C$5828,2,0)</f>
        <v>129.28</v>
      </c>
      <c r="D3175" s="2">
        <f>D3174*(1-D$1+IF(AND(WEEKDAY($A3175)&lt;&gt;1,WEEKDAY($A3175)&lt;&gt;7),-VLOOKUP($A3175,ETF_OP_Fee!$G$5:$H$14,2,1),0))^($A3175-$A3174)*(1+2*(C3175/C3174-1))+IFERROR(VLOOKUP(A3175,BITXeom!$C$9:$D$100,2,0),0)</f>
        <v>13.124796414483043</v>
      </c>
      <c r="F3175" s="2">
        <f>F3174*(1-F$1+IF(AND(WEEKDAY($A3175)&lt;&gt;1,WEEKDAY($A3175)&lt;&gt;7),-VLOOKUP($A3175,ETF_OP_Fee!$I$5:$J$14,2,1),0))^($A3175-$A3174)*(1+1*(B3175/B3174-1))</f>
        <v>14.829951770852086</v>
      </c>
      <c r="G3175" s="9">
        <f>IFERROR(VLOOKUP(A3175,'BITO-IV'!$A$1:$J$10000,4,0),"")</f>
        <v>14.5197</v>
      </c>
      <c r="J3175">
        <f t="shared" si="93"/>
        <v>212.88337314008373</v>
      </c>
      <c r="K3175">
        <f t="shared" si="92"/>
        <v>209.19772575243104</v>
      </c>
      <c r="L3175">
        <f t="shared" si="94"/>
        <v>197.67584097859324</v>
      </c>
      <c r="M3175">
        <f t="shared" si="94"/>
        <v>128.32473362232361</v>
      </c>
      <c r="N3175">
        <f>VLOOKUP(A3175,Tbills!$B$4:$C$10000,2,1)</f>
        <v>2.5200000000000018</v>
      </c>
    </row>
    <row r="3176" spans="1:14">
      <c r="A3176" s="1">
        <v>44777</v>
      </c>
      <c r="B3176">
        <f>IFERROR(VLOOKUP($A3176,'BTC-Web'!$A$2:$H$10000,2,0),"")</f>
        <v>22848.214843999998</v>
      </c>
      <c r="C3176">
        <f>VLOOKUP(A3176,H_SPBTFDUE!$B$2:$C$5828,2,0)</f>
        <v>123.34</v>
      </c>
      <c r="D3176" s="2">
        <f>D3175*(1-D$1+IF(AND(WEEKDAY($A3176)&lt;&gt;1,WEEKDAY($A3176)&lt;&gt;7),-VLOOKUP($A3176,ETF_OP_Fee!$G$5:$H$14,2,1),0))^($A3176-$A3175)*(1+2*(C3176/C3175-1))+IFERROR(VLOOKUP(A3176,BITXeom!$C$9:$D$100,2,0),0)</f>
        <v>11.917291641254488</v>
      </c>
      <c r="F3176" s="2">
        <f>F3175*(1-F$1+IF(AND(WEEKDAY($A3176)&lt;&gt;1,WEEKDAY($A3176)&lt;&gt;7),-VLOOKUP($A3176,ETF_OP_Fee!$I$5:$J$14,2,1),0))^($A3176-$A3175)*(1+1*(B3176/B3175-1))</f>
        <v>14.743685727443193</v>
      </c>
      <c r="G3176" s="9">
        <f>IFERROR(VLOOKUP(A3176,'BITO-IV'!$A$1:$J$10000,4,0),"")</f>
        <v>13.8538</v>
      </c>
      <c r="J3176">
        <f t="shared" si="93"/>
        <v>211.65053619975745</v>
      </c>
      <c r="K3176">
        <f t="shared" ref="K3176:K3239" si="95">IF($A3176&gt;=$J$2,F3176*K$4,"")</f>
        <v>207.98081956354707</v>
      </c>
      <c r="L3176">
        <f t="shared" si="94"/>
        <v>188.5932721712538</v>
      </c>
      <c r="M3176">
        <f t="shared" si="94"/>
        <v>116.51862833285411</v>
      </c>
      <c r="N3176">
        <f>VLOOKUP(A3176,Tbills!$B$4:$C$10000,2,1)</f>
        <v>2.4900013186813328</v>
      </c>
    </row>
    <row r="3177" spans="1:14">
      <c r="A3177" s="1">
        <v>44778</v>
      </c>
      <c r="B3177">
        <f>IFERROR(VLOOKUP($A3177,'BTC-Web'!$A$2:$H$10000,2,0),"")</f>
        <v>22626.833984000001</v>
      </c>
      <c r="C3177">
        <f>VLOOKUP(A3177,H_SPBTFDUE!$B$2:$C$5828,2,0)</f>
        <v>126.13</v>
      </c>
      <c r="D3177" s="2">
        <f>D3176*(1-D$1+IF(AND(WEEKDAY($A3177)&lt;&gt;1,WEEKDAY($A3177)&lt;&gt;7),-VLOOKUP($A3177,ETF_OP_Fee!$G$5:$H$14,2,1),0))^($A3177-$A3176)*(1+2*(C3177/C3176-1))+IFERROR(VLOOKUP(A3177,BITXeom!$C$9:$D$100,2,0),0)</f>
        <v>12.454954888095783</v>
      </c>
      <c r="F3177" s="2">
        <f>F3176*(1-F$1+IF(AND(WEEKDAY($A3177)&lt;&gt;1,WEEKDAY($A3177)&lt;&gt;7),-VLOOKUP($A3177,ETF_OP_Fee!$I$5:$J$14,2,1),0))^($A3177-$A3176)*(1+1*(B3177/B3176-1))</f>
        <v>14.60045122688274</v>
      </c>
      <c r="G3177" s="9">
        <f>IFERROR(VLOOKUP(A3177,'BITO-IV'!$A$1:$J$10000,4,0),"")</f>
        <v>14.168900000000001</v>
      </c>
      <c r="J3177">
        <f t="shared" ref="J3177:J3240" si="96">IF($A3177&gt;=$J$2,B3177*J$4,"")</f>
        <v>209.59981241046907</v>
      </c>
      <c r="K3177">
        <f t="shared" si="95"/>
        <v>205.96029163267232</v>
      </c>
      <c r="L3177">
        <f t="shared" si="94"/>
        <v>192.85932721712535</v>
      </c>
      <c r="M3177">
        <f t="shared" si="94"/>
        <v>121.77550933508337</v>
      </c>
      <c r="N3177">
        <f>VLOOKUP(A3177,Tbills!$B$4:$C$10000,2,1)</f>
        <v>2.4900013186813328</v>
      </c>
    </row>
    <row r="3178" spans="1:14">
      <c r="A3178" s="1">
        <v>44781</v>
      </c>
      <c r="B3178">
        <f>IFERROR(VLOOKUP($A3178,'BTC-Web'!$A$2:$H$10000,2,0),"")</f>
        <v>23179.527343999998</v>
      </c>
      <c r="C3178">
        <f>VLOOKUP(A3178,H_SPBTFDUE!$B$2:$C$5828,2,0)</f>
        <v>131.72</v>
      </c>
      <c r="D3178" s="2">
        <f>D3177*(1-D$1+IF(AND(WEEKDAY($A3178)&lt;&gt;1,WEEKDAY($A3178)&lt;&gt;7),-VLOOKUP($A3178,ETF_OP_Fee!$G$5:$H$14,2,1),0))^($A3178-$A3177)*(1+2*(C3178/C3177-1))+IFERROR(VLOOKUP(A3178,BITXeom!$C$9:$D$100,2,0),0)</f>
        <v>13.5540987640656</v>
      </c>
      <c r="F3178" s="2">
        <f>F3177*(1-F$1+IF(AND(WEEKDAY($A3178)&lt;&gt;1,WEEKDAY($A3178)&lt;&gt;7),-VLOOKUP($A3178,ETF_OP_Fee!$I$5:$J$14,2,1),0))^($A3178-$A3177)*(1+1*(B3178/B3177-1))</f>
        <v>14.955920651448208</v>
      </c>
      <c r="G3178" s="9">
        <f>IFERROR(VLOOKUP(A3178,'BITO-IV'!$A$1:$J$10000,4,0),"")</f>
        <v>14.795199999999999</v>
      </c>
      <c r="J3178">
        <f t="shared" si="96"/>
        <v>214.71959296211088</v>
      </c>
      <c r="K3178">
        <f t="shared" si="95"/>
        <v>210.97469736659932</v>
      </c>
      <c r="L3178">
        <f t="shared" si="94"/>
        <v>201.40672782874614</v>
      </c>
      <c r="M3178">
        <f t="shared" si="94"/>
        <v>132.52214041735991</v>
      </c>
      <c r="N3178">
        <f>VLOOKUP(A3178,Tbills!$B$4:$C$10000,2,1)</f>
        <v>2.4900013186813328</v>
      </c>
    </row>
    <row r="3179" spans="1:14">
      <c r="A3179" s="1">
        <v>44782</v>
      </c>
      <c r="B3179">
        <f>IFERROR(VLOOKUP($A3179,'BTC-Web'!$A$2:$H$10000,2,0),"")</f>
        <v>23811.484375</v>
      </c>
      <c r="C3179">
        <f>VLOOKUP(A3179,H_SPBTFDUE!$B$2:$C$5828,2,0)</f>
        <v>126.65</v>
      </c>
      <c r="D3179" s="2">
        <f>D3178*(1-D$1+IF(AND(WEEKDAY($A3179)&lt;&gt;1,WEEKDAY($A3179)&lt;&gt;7),-VLOOKUP($A3179,ETF_OP_Fee!$G$5:$H$14,2,1),0))^($A3179-$A3178)*(1+2*(C3179/C3178-1))+IFERROR(VLOOKUP(A3179,BITXeom!$C$9:$D$100,2,0),0)</f>
        <v>12.509193237930054</v>
      </c>
      <c r="F3179" s="2">
        <f>F3178*(1-F$1+IF(AND(WEEKDAY($A3179)&lt;&gt;1,WEEKDAY($A3179)&lt;&gt;7),-VLOOKUP($A3179,ETF_OP_Fee!$I$5:$J$14,2,1),0))^($A3179-$A3178)*(1+1*(B3179/B3178-1))</f>
        <v>15.363272799936942</v>
      </c>
      <c r="G3179" s="9">
        <f>IFERROR(VLOOKUP(A3179,'BITO-IV'!$A$1:$J$10000,4,0),"")</f>
        <v>14.2264</v>
      </c>
      <c r="J3179">
        <f t="shared" si="96"/>
        <v>220.57361899344789</v>
      </c>
      <c r="K3179">
        <f t="shared" si="95"/>
        <v>216.72098328586318</v>
      </c>
      <c r="L3179">
        <f t="shared" si="94"/>
        <v>193.6544342507645</v>
      </c>
      <c r="M3179">
        <f t="shared" si="94"/>
        <v>122.30581255463784</v>
      </c>
      <c r="N3179">
        <f>VLOOKUP(A3179,Tbills!$B$4:$C$10000,2,1)</f>
        <v>2.4900013186813328</v>
      </c>
    </row>
    <row r="3180" spans="1:14">
      <c r="A3180" s="1">
        <v>44783</v>
      </c>
      <c r="B3180">
        <f>IFERROR(VLOOKUP($A3180,'BTC-Web'!$A$2:$H$10000,2,0),"")</f>
        <v>23162.898438</v>
      </c>
      <c r="C3180">
        <f>VLOOKUP(A3180,H_SPBTFDUE!$B$2:$C$5828,2,0)</f>
        <v>129.9</v>
      </c>
      <c r="D3180" s="2">
        <f>D3179*(1-D$1+IF(AND(WEEKDAY($A3180)&lt;&gt;1,WEEKDAY($A3180)&lt;&gt;7),-VLOOKUP($A3180,ETF_OP_Fee!$G$5:$H$14,2,1),0))^($A3180-$A3179)*(1+2*(C3180/C3179-1))+IFERROR(VLOOKUP(A3180,BITXeom!$C$9:$D$100,2,0),0)</f>
        <v>13.149629504353541</v>
      </c>
      <c r="F3180" s="2">
        <f>F3179*(1-F$1+IF(AND(WEEKDAY($A3180)&lt;&gt;1,WEEKDAY($A3180)&lt;&gt;7),-VLOOKUP($A3180,ETF_OP_Fee!$I$5:$J$14,2,1),0))^($A3180-$A3179)*(1+1*(B3180/B3179-1))</f>
        <v>14.944413371313772</v>
      </c>
      <c r="G3180" s="9">
        <f>IFERROR(VLOOKUP(A3180,'BITO-IV'!$A$1:$J$10000,4,0),"")</f>
        <v>14.5914</v>
      </c>
      <c r="J3180">
        <f t="shared" si="96"/>
        <v>214.56555393125683</v>
      </c>
      <c r="K3180">
        <f t="shared" si="95"/>
        <v>210.81237068672084</v>
      </c>
      <c r="L3180">
        <f t="shared" si="94"/>
        <v>198.62385321100916</v>
      </c>
      <c r="M3180">
        <f t="shared" si="94"/>
        <v>128.56753355171028</v>
      </c>
      <c r="N3180">
        <f>VLOOKUP(A3180,Tbills!$B$4:$C$10000,2,1)</f>
        <v>2.4900013186813328</v>
      </c>
    </row>
    <row r="3181" spans="1:14">
      <c r="A3181" s="1">
        <v>44784</v>
      </c>
      <c r="B3181">
        <f>IFERROR(VLOOKUP($A3181,'BTC-Web'!$A$2:$H$10000,2,0),"")</f>
        <v>23948.345702999999</v>
      </c>
      <c r="C3181">
        <f>VLOOKUP(A3181,H_SPBTFDUE!$B$2:$C$5828,2,0)</f>
        <v>133.16999999999999</v>
      </c>
      <c r="D3181" s="2">
        <f>D3180*(1-D$1+IF(AND(WEEKDAY($A3181)&lt;&gt;1,WEEKDAY($A3181)&lt;&gt;7),-VLOOKUP($A3181,ETF_OP_Fee!$G$5:$H$14,2,1),0))^($A3181-$A3180)*(1+2*(C3181/C3180-1))+IFERROR(VLOOKUP(A3181,BITXeom!$C$9:$D$100,2,0),0)</f>
        <v>13.810020230576782</v>
      </c>
      <c r="F3181" s="2">
        <f>F3180*(1-F$1+IF(AND(WEEKDAY($A3181)&lt;&gt;1,WEEKDAY($A3181)&lt;&gt;7),-VLOOKUP($A3181,ETF_OP_Fee!$I$5:$J$14,2,1),0))^($A3181-$A3180)*(1+1*(B3181/B3180-1))</f>
        <v>15.450772003079404</v>
      </c>
      <c r="G3181" s="9">
        <f>IFERROR(VLOOKUP(A3181,'BITO-IV'!$A$1:$J$10000,4,0),"")</f>
        <v>14.9551</v>
      </c>
      <c r="J3181">
        <f t="shared" si="96"/>
        <v>221.84141053226116</v>
      </c>
      <c r="K3181">
        <f t="shared" si="95"/>
        <v>217.95528496029817</v>
      </c>
      <c r="L3181">
        <f t="shared" si="94"/>
        <v>203.62385321100913</v>
      </c>
      <c r="M3181">
        <f t="shared" si="94"/>
        <v>135.02435477415116</v>
      </c>
      <c r="N3181">
        <f>VLOOKUP(A3181,Tbills!$B$4:$C$10000,2,1)</f>
        <v>2.5800013186813411</v>
      </c>
    </row>
    <row r="3182" spans="1:14">
      <c r="A3182" s="1">
        <v>44785</v>
      </c>
      <c r="B3182">
        <f>IFERROR(VLOOKUP($A3182,'BTC-Web'!$A$2:$H$10000,2,0),"")</f>
        <v>23957.203125</v>
      </c>
      <c r="C3182">
        <f>VLOOKUP(A3182,H_SPBTFDUE!$B$2:$C$5828,2,0)</f>
        <v>133.11000000000001</v>
      </c>
      <c r="D3182" s="2">
        <f>D3181*(1-D$1+IF(AND(WEEKDAY($A3182)&lt;&gt;1,WEEKDAY($A3182)&lt;&gt;7),-VLOOKUP($A3182,ETF_OP_Fee!$G$5:$H$14,2,1),0))^($A3182-$A3181)*(1+2*(C3182/C3181-1))+IFERROR(VLOOKUP(A3182,BITXeom!$C$9:$D$100,2,0),0)</f>
        <v>13.795931599505012</v>
      </c>
      <c r="F3182" s="2">
        <f>F3181*(1-F$1+IF(AND(WEEKDAY($A3182)&lt;&gt;1,WEEKDAY($A3182)&lt;&gt;7),-VLOOKUP($A3182,ETF_OP_Fee!$I$5:$J$14,2,1),0))^($A3182-$A3181)*(1+1*(B3182/B3181-1))</f>
        <v>15.456084260500988</v>
      </c>
      <c r="G3182" s="9">
        <f>IFERROR(VLOOKUP(A3182,'BITO-IV'!$A$1:$J$10000,4,0),"")</f>
        <v>14.9498</v>
      </c>
      <c r="J3182">
        <f t="shared" si="96"/>
        <v>221.92345974829172</v>
      </c>
      <c r="K3182">
        <f t="shared" si="95"/>
        <v>218.03022196537941</v>
      </c>
      <c r="L3182">
        <f t="shared" si="94"/>
        <v>203.53211009174311</v>
      </c>
      <c r="M3182">
        <f t="shared" si="94"/>
        <v>134.88660636478207</v>
      </c>
      <c r="N3182">
        <f>VLOOKUP(A3182,Tbills!$B$4:$C$10000,2,1)</f>
        <v>2.5800013186813411</v>
      </c>
    </row>
    <row r="3183" spans="1:14">
      <c r="A3183" s="1">
        <v>44788</v>
      </c>
      <c r="B3183">
        <f>IFERROR(VLOOKUP($A3183,'BTC-Web'!$A$2:$H$10000,2,0),"")</f>
        <v>24318.316406000002</v>
      </c>
      <c r="C3183">
        <f>VLOOKUP(A3183,H_SPBTFDUE!$B$2:$C$5828,2,0)</f>
        <v>131.78</v>
      </c>
      <c r="D3183" s="2">
        <f>D3182*(1-D$1+IF(AND(WEEKDAY($A3183)&lt;&gt;1,WEEKDAY($A3183)&lt;&gt;7),-VLOOKUP($A3183,ETF_OP_Fee!$G$5:$H$14,2,1),0))^($A3183-$A3182)*(1+2*(C3183/C3182-1))+IFERROR(VLOOKUP(A3183,BITXeom!$C$9:$D$100,2,0),0)</f>
        <v>13.515407609215865</v>
      </c>
      <c r="F3183" s="2">
        <f>F3182*(1-F$1+IF(AND(WEEKDAY($A3183)&lt;&gt;1,WEEKDAY($A3183)&lt;&gt;7),-VLOOKUP($A3183,ETF_OP_Fee!$I$5:$J$14,2,1),0))^($A3183-$A3182)*(1+1*(B3183/B3182-1))</f>
        <v>15.687832916494672</v>
      </c>
      <c r="G3183" s="9">
        <f>IFERROR(VLOOKUP(A3183,'BITO-IV'!$A$1:$J$10000,4,0),"")</f>
        <v>14.8004</v>
      </c>
      <c r="J3183">
        <f t="shared" si="96"/>
        <v>225.26857095607497</v>
      </c>
      <c r="K3183">
        <f t="shared" si="95"/>
        <v>221.29936892749902</v>
      </c>
      <c r="L3183">
        <f t="shared" si="94"/>
        <v>201.4984709480122</v>
      </c>
      <c r="M3183">
        <f t="shared" si="94"/>
        <v>132.14384638651663</v>
      </c>
      <c r="N3183">
        <f>VLOOKUP(A3183,Tbills!$B$4:$C$10000,2,1)</f>
        <v>2.5800013186813411</v>
      </c>
    </row>
    <row r="3184" spans="1:14">
      <c r="A3184" s="1">
        <v>44789</v>
      </c>
      <c r="B3184">
        <f>IFERROR(VLOOKUP($A3184,'BTC-Web'!$A$2:$H$10000,2,0),"")</f>
        <v>24126.136718999998</v>
      </c>
      <c r="C3184">
        <f>VLOOKUP(A3184,H_SPBTFDUE!$B$2:$C$5828,2,0)</f>
        <v>131.47999999999999</v>
      </c>
      <c r="D3184" s="2">
        <f>D3183*(1-D$1+IF(AND(WEEKDAY($A3184)&lt;&gt;1,WEEKDAY($A3184)&lt;&gt;7),-VLOOKUP($A3184,ETF_OP_Fee!$G$5:$H$14,2,1),0))^($A3184-$A3183)*(1+2*(C3184/C3183-1))+IFERROR(VLOOKUP(A3184,BITXeom!$C$9:$D$100,2,0),0)</f>
        <v>13.452267971290452</v>
      </c>
      <c r="F3184" s="2">
        <f>F3183*(1-F$1+IF(AND(WEEKDAY($A3184)&lt;&gt;1,WEEKDAY($A3184)&lt;&gt;7),-VLOOKUP($A3184,ETF_OP_Fee!$I$5:$J$14,2,1),0))^($A3184-$A3183)*(1+1*(B3184/B3183-1))</f>
        <v>15.563452026162912</v>
      </c>
      <c r="G3184" s="9">
        <f>IFERROR(VLOOKUP(A3184,'BITO-IV'!$A$1:$J$10000,4,0),"")</f>
        <v>14.766500000000001</v>
      </c>
      <c r="J3184">
        <f t="shared" si="96"/>
        <v>223.4883472459091</v>
      </c>
      <c r="K3184">
        <f t="shared" si="95"/>
        <v>219.54479819210331</v>
      </c>
      <c r="L3184">
        <f t="shared" si="94"/>
        <v>201.03975535168192</v>
      </c>
      <c r="M3184">
        <f t="shared" si="94"/>
        <v>131.52651283238637</v>
      </c>
      <c r="N3184">
        <f>VLOOKUP(A3184,Tbills!$B$4:$C$10000,2,1)</f>
        <v>2.5800013186813411</v>
      </c>
    </row>
    <row r="3185" spans="1:14">
      <c r="A3185" s="1">
        <v>44790</v>
      </c>
      <c r="B3185">
        <f>IFERROR(VLOOKUP($A3185,'BTC-Web'!$A$2:$H$10000,2,0),"")</f>
        <v>23881.316406000002</v>
      </c>
      <c r="C3185">
        <f>VLOOKUP(A3185,H_SPBTFDUE!$B$2:$C$5828,2,0)</f>
        <v>127.57</v>
      </c>
      <c r="D3185" s="2">
        <f>D3184*(1-D$1+IF(AND(WEEKDAY($A3185)&lt;&gt;1,WEEKDAY($A3185)&lt;&gt;7),-VLOOKUP($A3185,ETF_OP_Fee!$G$5:$H$14,2,1),0))^($A3185-$A3184)*(1+2*(C3185/C3184-1))+IFERROR(VLOOKUP(A3185,BITXeom!$C$9:$D$100,2,0),0)</f>
        <v>12.650663246891551</v>
      </c>
      <c r="F3185" s="2">
        <f>F3184*(1-F$1+IF(AND(WEEKDAY($A3185)&lt;&gt;1,WEEKDAY($A3185)&lt;&gt;7),-VLOOKUP($A3185,ETF_OP_Fee!$I$5:$J$14,2,1),0))^($A3185-$A3184)*(1+1*(B3185/B3184-1))</f>
        <v>15.405120711349827</v>
      </c>
      <c r="G3185" s="9">
        <f>IFERROR(VLOOKUP(A3185,'BITO-IV'!$A$1:$J$10000,4,0),"")</f>
        <v>14.3276</v>
      </c>
      <c r="J3185">
        <f t="shared" si="96"/>
        <v>221.22049608673424</v>
      </c>
      <c r="K3185">
        <f t="shared" si="95"/>
        <v>217.31130805767205</v>
      </c>
      <c r="L3185">
        <f t="shared" si="94"/>
        <v>195.06116207951067</v>
      </c>
      <c r="M3185">
        <f t="shared" si="94"/>
        <v>123.68900362611983</v>
      </c>
      <c r="N3185">
        <f>VLOOKUP(A3185,Tbills!$B$4:$C$10000,2,1)</f>
        <v>2.5800013186813411</v>
      </c>
    </row>
    <row r="3186" spans="1:14">
      <c r="A3186" s="1">
        <v>44791</v>
      </c>
      <c r="B3186">
        <f>IFERROR(VLOOKUP($A3186,'BTC-Web'!$A$2:$H$10000,2,0),"")</f>
        <v>23341.039063</v>
      </c>
      <c r="C3186">
        <f>VLOOKUP(A3186,H_SPBTFDUE!$B$2:$C$5828,2,0)</f>
        <v>128.09</v>
      </c>
      <c r="D3186" s="2">
        <f>D3185*(1-D$1+IF(AND(WEEKDAY($A3186)&lt;&gt;1,WEEKDAY($A3186)&lt;&gt;7),-VLOOKUP($A3186,ETF_OP_Fee!$G$5:$H$14,2,1),0))^($A3186-$A3185)*(1+2*(C3186/C3185-1))+IFERROR(VLOOKUP(A3186,BITXeom!$C$9:$D$100,2,0),0)</f>
        <v>12.752276375546401</v>
      </c>
      <c r="F3186" s="2">
        <f>F3185*(1-F$1+IF(AND(WEEKDAY($A3186)&lt;&gt;1,WEEKDAY($A3186)&lt;&gt;7),-VLOOKUP($A3186,ETF_OP_Fee!$I$5:$J$14,2,1),0))^($A3186-$A3185)*(1+1*(B3186/B3185-1))</f>
        <v>15.056212122904709</v>
      </c>
      <c r="G3186" s="9">
        <f>IFERROR(VLOOKUP(A3186,'BITO-IV'!$A$1:$J$10000,4,0),"")</f>
        <v>14.3888</v>
      </c>
      <c r="J3186">
        <f t="shared" si="96"/>
        <v>216.2157291881702</v>
      </c>
      <c r="K3186">
        <f t="shared" si="95"/>
        <v>212.38945232098169</v>
      </c>
      <c r="L3186">
        <f t="shared" si="94"/>
        <v>195.85626911314984</v>
      </c>
      <c r="M3186">
        <f t="shared" si="94"/>
        <v>124.68250304930142</v>
      </c>
      <c r="N3186">
        <f>VLOOKUP(A3186,Tbills!$B$4:$C$10000,2,1)</f>
        <v>2.6100000000000101</v>
      </c>
    </row>
    <row r="3187" spans="1:14">
      <c r="A3187" s="1">
        <v>44792</v>
      </c>
      <c r="B3187">
        <f>IFERROR(VLOOKUP($A3187,'BTC-Web'!$A$2:$H$10000,2,0),"")</f>
        <v>23213.3125</v>
      </c>
      <c r="C3187">
        <f>VLOOKUP(A3187,H_SPBTFDUE!$B$2:$C$5828,2,0)</f>
        <v>116.54</v>
      </c>
      <c r="D3187" s="2">
        <f>D3186*(1-D$1+IF(AND(WEEKDAY($A3187)&lt;&gt;1,WEEKDAY($A3187)&lt;&gt;7),-VLOOKUP($A3187,ETF_OP_Fee!$G$5:$H$14,2,1),0))^($A3187-$A3186)*(1+2*(C3187/C3186-1))+IFERROR(VLOOKUP(A3187,BITXeom!$C$9:$D$100,2,0),0)</f>
        <v>10.451260314803056</v>
      </c>
      <c r="F3187" s="2">
        <f>F3186*(1-F$1+IF(AND(WEEKDAY($A3187)&lt;&gt;1,WEEKDAY($A3187)&lt;&gt;7),-VLOOKUP($A3187,ETF_OP_Fee!$I$5:$J$14,2,1),0))^($A3187-$A3186)*(1+1*(B3187/B3186-1))</f>
        <v>14.973431964103991</v>
      </c>
      <c r="G3187" s="9">
        <f>IFERROR(VLOOKUP(A3187,'BITO-IV'!$A$1:$J$10000,4,0),"")</f>
        <v>13.092599999999999</v>
      </c>
      <c r="J3187">
        <f t="shared" si="96"/>
        <v>215.03255598490347</v>
      </c>
      <c r="K3187">
        <f t="shared" si="95"/>
        <v>211.22171953087428</v>
      </c>
      <c r="L3187">
        <f t="shared" si="94"/>
        <v>178.19571865443424</v>
      </c>
      <c r="M3187">
        <f t="shared" si="94"/>
        <v>102.18483803944697</v>
      </c>
      <c r="N3187">
        <f>VLOOKUP(A3187,Tbills!$B$4:$C$10000,2,1)</f>
        <v>2.6100000000000101</v>
      </c>
    </row>
    <row r="3188" spans="1:14">
      <c r="A3188" s="1">
        <v>44795</v>
      </c>
      <c r="B3188">
        <f>IFERROR(VLOOKUP($A3188,'BTC-Web'!$A$2:$H$10000,2,0),"")</f>
        <v>21531.462890999999</v>
      </c>
      <c r="C3188">
        <f>VLOOKUP(A3188,H_SPBTFDUE!$B$2:$C$5828,2,0)</f>
        <v>115.09</v>
      </c>
      <c r="D3188" s="2">
        <f>D3187*(1-D$1+IF(AND(WEEKDAY($A3188)&lt;&gt;1,WEEKDAY($A3188)&lt;&gt;7),-VLOOKUP($A3188,ETF_OP_Fee!$G$5:$H$14,2,1),0))^($A3188-$A3187)*(1+2*(C3188/C3187-1))+IFERROR(VLOOKUP(A3188,BITXeom!$C$9:$D$100,2,0),0)</f>
        <v>10.187546216480659</v>
      </c>
      <c r="F3188" s="2">
        <f>F3187*(1-F$1+IF(AND(WEEKDAY($A3188)&lt;&gt;1,WEEKDAY($A3188)&lt;&gt;7),-VLOOKUP($A3188,ETF_OP_Fee!$I$5:$J$14,2,1),0))^($A3188-$A3187)*(1+1*(B3188/B3187-1))</f>
        <v>13.887493292946074</v>
      </c>
      <c r="G3188" s="9">
        <f>IFERROR(VLOOKUP(A3188,'BITO-IV'!$A$1:$J$10000,4,0),"")</f>
        <v>12.9275</v>
      </c>
      <c r="J3188">
        <f t="shared" si="96"/>
        <v>199.4530293574357</v>
      </c>
      <c r="K3188">
        <f t="shared" si="95"/>
        <v>195.90299807964462</v>
      </c>
      <c r="L3188">
        <f t="shared" si="94"/>
        <v>175.97859327217122</v>
      </c>
      <c r="M3188">
        <f t="shared" si="94"/>
        <v>99.606432984544199</v>
      </c>
      <c r="N3188">
        <f>VLOOKUP(A3188,Tbills!$B$4:$C$10000,2,1)</f>
        <v>2.6100000000000101</v>
      </c>
    </row>
    <row r="3189" spans="1:14">
      <c r="A3189" s="1">
        <v>44796</v>
      </c>
      <c r="B3189">
        <f>IFERROR(VLOOKUP($A3189,'BTC-Web'!$A$2:$H$10000,2,0),"")</f>
        <v>21401.044922000001</v>
      </c>
      <c r="C3189">
        <f>VLOOKUP(A3189,H_SPBTFDUE!$B$2:$C$5828,2,0)</f>
        <v>117.89</v>
      </c>
      <c r="D3189" s="2">
        <f>D3188*(1-D$1+IF(AND(WEEKDAY($A3189)&lt;&gt;1,WEEKDAY($A3189)&lt;&gt;7),-VLOOKUP($A3189,ETF_OP_Fee!$G$5:$H$14,2,1),0))^($A3189-$A3188)*(1+2*(C3189/C3188-1))+IFERROR(VLOOKUP(A3189,BITXeom!$C$9:$D$100,2,0),0)</f>
        <v>10.681974274475458</v>
      </c>
      <c r="F3189" s="2">
        <f>F3188*(1-F$1+IF(AND(WEEKDAY($A3189)&lt;&gt;1,WEEKDAY($A3189)&lt;&gt;7),-VLOOKUP($A3189,ETF_OP_Fee!$I$5:$J$14,2,1),0))^($A3189-$A3188)*(1+1*(B3189/B3188-1))</f>
        <v>13.803016255775294</v>
      </c>
      <c r="G3189" s="9">
        <f>IFERROR(VLOOKUP(A3189,'BITO-IV'!$A$1:$J$10000,4,0),"")</f>
        <v>13.2462</v>
      </c>
      <c r="J3189">
        <f t="shared" si="96"/>
        <v>198.24492477432506</v>
      </c>
      <c r="K3189">
        <f t="shared" si="95"/>
        <v>194.71132838796257</v>
      </c>
      <c r="L3189">
        <f t="shared" si="94"/>
        <v>180.25993883792046</v>
      </c>
      <c r="M3189">
        <f t="shared" si="94"/>
        <v>104.44059168948014</v>
      </c>
      <c r="N3189">
        <f>VLOOKUP(A3189,Tbills!$B$4:$C$10000,2,1)</f>
        <v>2.6100000000000101</v>
      </c>
    </row>
    <row r="3190" spans="1:14">
      <c r="A3190" s="1">
        <v>44797</v>
      </c>
      <c r="B3190">
        <f>IFERROR(VLOOKUP($A3190,'BTC-Web'!$A$2:$H$10000,2,0),"")</f>
        <v>21526.455077999999</v>
      </c>
      <c r="C3190">
        <f>VLOOKUP(A3190,H_SPBTFDUE!$B$2:$C$5828,2,0)</f>
        <v>118.74</v>
      </c>
      <c r="D3190" s="2">
        <f>D3189*(1-D$1+IF(AND(WEEKDAY($A3190)&lt;&gt;1,WEEKDAY($A3190)&lt;&gt;7),-VLOOKUP($A3190,ETF_OP_Fee!$G$5:$H$14,2,1),0))^($A3190-$A3189)*(1+2*(C3190/C3189-1))+IFERROR(VLOOKUP(A3190,BITXeom!$C$9:$D$100,2,0),0)</f>
        <v>10.834719302510891</v>
      </c>
      <c r="F3190" s="2">
        <f>F3189*(1-F$1+IF(AND(WEEKDAY($A3190)&lt;&gt;1,WEEKDAY($A3190)&lt;&gt;7),-VLOOKUP($A3190,ETF_OP_Fee!$I$5:$J$14,2,1),0))^($A3190-$A3189)*(1+1*(B3190/B3189-1))</f>
        <v>13.883540590329813</v>
      </c>
      <c r="G3190" s="9">
        <f>IFERROR(VLOOKUP(A3190,'BITO-IV'!$A$1:$J$10000,4,0),"")</f>
        <v>13.3527</v>
      </c>
      <c r="J3190">
        <f t="shared" si="96"/>
        <v>199.40664033694219</v>
      </c>
      <c r="K3190">
        <f t="shared" si="95"/>
        <v>195.84723954376571</v>
      </c>
      <c r="L3190">
        <f t="shared" si="94"/>
        <v>181.55963302752289</v>
      </c>
      <c r="M3190">
        <f t="shared" si="94"/>
        <v>105.93402171428052</v>
      </c>
      <c r="N3190">
        <f>VLOOKUP(A3190,Tbills!$B$4:$C$10000,2,1)</f>
        <v>2.6100000000000101</v>
      </c>
    </row>
    <row r="3191" spans="1:14">
      <c r="A3191" s="1">
        <v>44798</v>
      </c>
      <c r="B3191">
        <f>IFERROR(VLOOKUP($A3191,'BTC-Web'!$A$2:$H$10000,2,0),"")</f>
        <v>21395.458984000001</v>
      </c>
      <c r="C3191">
        <f>VLOOKUP(A3191,H_SPBTFDUE!$B$2:$C$5828,2,0)</f>
        <v>117.89</v>
      </c>
      <c r="D3191" s="2">
        <f>D3190*(1-D$1+IF(AND(WEEKDAY($A3191)&lt;&gt;1,WEEKDAY($A3191)&lt;&gt;7),-VLOOKUP($A3191,ETF_OP_Fee!$G$5:$H$14,2,1),0))^($A3191-$A3190)*(1+2*(C3191/C3190-1))+IFERROR(VLOOKUP(A3191,BITXeom!$C$9:$D$100,2,0),0)</f>
        <v>10.678325905091187</v>
      </c>
      <c r="F3191" s="2">
        <f>F3190*(1-F$1+IF(AND(WEEKDAY($A3191)&lt;&gt;1,WEEKDAY($A3191)&lt;&gt;7),-VLOOKUP($A3191,ETF_OP_Fee!$I$5:$J$14,2,1),0))^($A3191-$A3190)*(1+1*(B3191/B3190-1))</f>
        <v>13.798695181152043</v>
      </c>
      <c r="G3191" s="9">
        <f>IFERROR(VLOOKUP(A3191,'BITO-IV'!$A$1:$J$10000,4,0),"")</f>
        <v>13.255000000000001</v>
      </c>
      <c r="J3191">
        <f t="shared" si="96"/>
        <v>198.19318039162596</v>
      </c>
      <c r="K3191">
        <f t="shared" si="95"/>
        <v>194.65037343693115</v>
      </c>
      <c r="L3191">
        <f t="shared" si="94"/>
        <v>180.25993883792046</v>
      </c>
      <c r="M3191">
        <f t="shared" si="94"/>
        <v>104.40492058155532</v>
      </c>
      <c r="N3191">
        <f>VLOOKUP(A3191,Tbills!$B$4:$C$10000,2,1)</f>
        <v>2.7701090109889974</v>
      </c>
    </row>
    <row r="3192" spans="1:14">
      <c r="A3192" s="1">
        <v>44799</v>
      </c>
      <c r="B3192">
        <f>IFERROR(VLOOKUP($A3192,'BTC-Web'!$A$2:$H$10000,2,0),"")</f>
        <v>21596.085938</v>
      </c>
      <c r="C3192">
        <f>VLOOKUP(A3192,H_SPBTFDUE!$B$2:$C$5828,2,0)</f>
        <v>111.99</v>
      </c>
      <c r="D3192" s="2">
        <f>D3191*(1-D$1+IF(AND(WEEKDAY($A3192)&lt;&gt;1,WEEKDAY($A3192)&lt;&gt;7),-VLOOKUP($A3192,ETF_OP_Fee!$G$5:$H$14,2,1),0))^($A3192-$A3191)*(1+2*(C3192/C3191-1))+IFERROR(VLOOKUP(A3192,BITXeom!$C$9:$D$100,2,0),0)</f>
        <v>9.6083517071885183</v>
      </c>
      <c r="F3192" s="2">
        <f>F3191*(1-F$1+IF(AND(WEEKDAY($A3192)&lt;&gt;1,WEEKDAY($A3192)&lt;&gt;7),-VLOOKUP($A3192,ETF_OP_Fee!$I$5:$J$14,2,1),0))^($A3192-$A3191)*(1+1*(B3192/B3191-1))</f>
        <v>13.927724153053461</v>
      </c>
      <c r="G3192" s="9">
        <f>IFERROR(VLOOKUP(A3192,'BITO-IV'!$A$1:$J$10000,4,0),"")</f>
        <v>12.590299999999999</v>
      </c>
      <c r="J3192">
        <f t="shared" si="96"/>
        <v>200.0516539170259</v>
      </c>
      <c r="K3192">
        <f t="shared" si="95"/>
        <v>196.47051202504204</v>
      </c>
      <c r="L3192">
        <f t="shared" si="94"/>
        <v>171.23853211009171</v>
      </c>
      <c r="M3192">
        <f t="shared" si="94"/>
        <v>93.943489440642082</v>
      </c>
      <c r="N3192">
        <f>VLOOKUP(A3192,Tbills!$B$4:$C$10000,2,1)</f>
        <v>2.7701090109889974</v>
      </c>
    </row>
    <row r="3193" spans="1:14">
      <c r="A3193" s="1">
        <v>44802</v>
      </c>
      <c r="B3193">
        <f>IFERROR(VLOOKUP($A3193,'BTC-Web'!$A$2:$H$10000,2,0),"")</f>
        <v>19615.154297000001</v>
      </c>
      <c r="C3193">
        <f>VLOOKUP(A3193,H_SPBTFDUE!$B$2:$C$5828,2,0)</f>
        <v>109.48</v>
      </c>
      <c r="D3193" s="2">
        <f>D3192*(1-D$1+IF(AND(WEEKDAY($A3193)&lt;&gt;1,WEEKDAY($A3193)&lt;&gt;7),-VLOOKUP($A3193,ETF_OP_Fee!$G$5:$H$14,2,1),0))^($A3193-$A3192)*(1+2*(C3193/C3192-1))+IFERROR(VLOOKUP(A3193,BITXeom!$C$9:$D$100,2,0),0)</f>
        <v>9.1743722679554836</v>
      </c>
      <c r="F3193" s="2">
        <f>F3192*(1-F$1+IF(AND(WEEKDAY($A3193)&lt;&gt;1,WEEKDAY($A3193)&lt;&gt;7),-VLOOKUP($A3193,ETF_OP_Fee!$I$5:$J$14,2,1),0))^($A3193-$A3192)*(1+1*(B3193/B3192-1))</f>
        <v>12.649196154597886</v>
      </c>
      <c r="G3193" s="9">
        <f>IFERROR(VLOOKUP(A3193,'BITO-IV'!$A$1:$J$10000,4,0),"")</f>
        <v>12.3043</v>
      </c>
      <c r="J3193">
        <f t="shared" si="96"/>
        <v>181.7016319632182</v>
      </c>
      <c r="K3193">
        <f t="shared" si="95"/>
        <v>178.43504207068855</v>
      </c>
      <c r="L3193">
        <f t="shared" si="94"/>
        <v>167.4006116207951</v>
      </c>
      <c r="M3193">
        <f t="shared" si="94"/>
        <v>89.700353457542874</v>
      </c>
      <c r="N3193">
        <f>VLOOKUP(A3193,Tbills!$B$4:$C$10000,2,1)</f>
        <v>2.7701090109889974</v>
      </c>
    </row>
    <row r="3194" spans="1:14">
      <c r="A3194" s="1">
        <v>44803</v>
      </c>
      <c r="B3194">
        <f>IFERROR(VLOOKUP($A3194,'BTC-Web'!$A$2:$H$10000,2,0),"")</f>
        <v>20298.611327999999</v>
      </c>
      <c r="C3194">
        <f>VLOOKUP(A3194,H_SPBTFDUE!$B$2:$C$5828,2,0)</f>
        <v>108.41</v>
      </c>
      <c r="D3194" s="2">
        <f>D3193*(1-D$1+IF(AND(WEEKDAY($A3194)&lt;&gt;1,WEEKDAY($A3194)&lt;&gt;7),-VLOOKUP($A3194,ETF_OP_Fee!$G$5:$H$14,2,1),0))^($A3194-$A3193)*(1+2*(C3194/C3193-1))+IFERROR(VLOOKUP(A3194,BITXeom!$C$9:$D$100,2,0),0)</f>
        <v>8.9939692673902449</v>
      </c>
      <c r="F3194" s="2">
        <f>F3193*(1-F$1+IF(AND(WEEKDAY($A3194)&lt;&gt;1,WEEKDAY($A3194)&lt;&gt;7),-VLOOKUP($A3194,ETF_OP_Fee!$I$5:$J$14,2,1),0))^($A3194-$A3193)*(1+1*(B3194/B3193-1))</f>
        <v>13.089595403769376</v>
      </c>
      <c r="G3194" s="9">
        <f>IFERROR(VLOOKUP(A3194,'BITO-IV'!$A$1:$J$10000,4,0),"")</f>
        <v>12.1846</v>
      </c>
      <c r="J3194">
        <f t="shared" si="96"/>
        <v>188.03271944940886</v>
      </c>
      <c r="K3194">
        <f t="shared" si="95"/>
        <v>184.64750471205966</v>
      </c>
      <c r="L3194">
        <f t="shared" si="94"/>
        <v>165.76452599388375</v>
      </c>
      <c r="M3194">
        <f t="shared" si="94"/>
        <v>87.936503850957266</v>
      </c>
      <c r="N3194">
        <f>VLOOKUP(A3194,Tbills!$B$4:$C$10000,2,1)</f>
        <v>2.7701090109889974</v>
      </c>
    </row>
    <row r="3195" spans="1:14">
      <c r="A3195" s="1">
        <v>44804</v>
      </c>
      <c r="B3195">
        <f>IFERROR(VLOOKUP($A3195,'BTC-Web'!$A$2:$H$10000,2,0),"")</f>
        <v>19799.582031000002</v>
      </c>
      <c r="C3195">
        <f>VLOOKUP(A3195,H_SPBTFDUE!$B$2:$C$5828,2,0)</f>
        <v>110.04</v>
      </c>
      <c r="D3195" s="2">
        <f>D3194*(1-D$1+IF(AND(WEEKDAY($A3195)&lt;&gt;1,WEEKDAY($A3195)&lt;&gt;7),-VLOOKUP($A3195,ETF_OP_Fee!$G$5:$H$14,2,1),0))^($A3195-$A3194)*(1+2*(C3195/C3194-1))+IFERROR(VLOOKUP(A3195,BITXeom!$C$9:$D$100,2,0),0)</f>
        <v>9.2633230403305102</v>
      </c>
      <c r="F3195" s="2">
        <f>F3194*(1-F$1+IF(AND(WEEKDAY($A3195)&lt;&gt;1,WEEKDAY($A3195)&lt;&gt;7),-VLOOKUP($A3195,ETF_OP_Fee!$I$5:$J$14,2,1),0))^($A3195-$A3194)*(1+1*(B3195/B3194-1))</f>
        <v>12.76746316680636</v>
      </c>
      <c r="G3195" s="9">
        <f>IFERROR(VLOOKUP(A3195,'BITO-IV'!$A$1:$J$10000,4,0),"")</f>
        <v>12.368</v>
      </c>
      <c r="J3195">
        <f t="shared" si="96"/>
        <v>183.41004678064351</v>
      </c>
      <c r="K3195">
        <f t="shared" si="95"/>
        <v>180.10336779202879</v>
      </c>
      <c r="L3195">
        <f t="shared" si="94"/>
        <v>168.25688073394494</v>
      </c>
      <c r="M3195">
        <f t="shared" si="94"/>
        <v>90.570049551108895</v>
      </c>
      <c r="N3195">
        <f>VLOOKUP(A3195,Tbills!$B$4:$C$10000,2,1)</f>
        <v>2.7701090109889974</v>
      </c>
    </row>
    <row r="3196" spans="1:14">
      <c r="A3196" s="1">
        <v>44805</v>
      </c>
      <c r="B3196">
        <f>IFERROR(VLOOKUP($A3196,'BTC-Web'!$A$2:$H$10000,2,0),"")</f>
        <v>20050.498047000001</v>
      </c>
      <c r="C3196">
        <f>VLOOKUP(A3196,H_SPBTFDUE!$B$2:$C$5828,2,0)</f>
        <v>107.99</v>
      </c>
      <c r="D3196" s="2">
        <f>D3195*(1-D$1+IF(AND(WEEKDAY($A3196)&lt;&gt;1,WEEKDAY($A3196)&lt;&gt;7),-VLOOKUP($A3196,ETF_OP_Fee!$G$5:$H$14,2,1),0))^($A3196-$A3195)*(1+2*(C3196/C3195-1))+IFERROR(VLOOKUP(A3196,BITXeom!$C$9:$D$100,2,0),0)</f>
        <v>8.9171163823500876</v>
      </c>
      <c r="F3196" s="2">
        <f>F3195*(1-F$1+IF(AND(WEEKDAY($A3196)&lt;&gt;1,WEEKDAY($A3196)&lt;&gt;7),-VLOOKUP($A3196,ETF_OP_Fee!$I$5:$J$14,2,1),0))^($A3196-$A3195)*(1+1*(B3196/B3195-1))</f>
        <v>12.928926076974097</v>
      </c>
      <c r="G3196" s="9">
        <f>IFERROR(VLOOKUP(A3196,'BITO-IV'!$A$1:$J$10000,4,0),"")</f>
        <v>12.1371</v>
      </c>
      <c r="J3196">
        <f t="shared" si="96"/>
        <v>185.73436444353754</v>
      </c>
      <c r="K3196">
        <f t="shared" si="95"/>
        <v>182.38103356750682</v>
      </c>
      <c r="L3196">
        <f t="shared" si="94"/>
        <v>165.12232415902139</v>
      </c>
      <c r="M3196">
        <f t="shared" si="94"/>
        <v>87.185092119343466</v>
      </c>
      <c r="N3196">
        <f>VLOOKUP(A3196,Tbills!$B$4:$C$10000,2,1)</f>
        <v>2.8799999999999781</v>
      </c>
    </row>
    <row r="3197" spans="1:14">
      <c r="A3197" s="1">
        <v>44806</v>
      </c>
      <c r="B3197">
        <f>IFERROR(VLOOKUP($A3197,'BTC-Web'!$A$2:$H$10000,2,0),"")</f>
        <v>20126.072265999999</v>
      </c>
      <c r="C3197">
        <f>VLOOKUP(A3197,H_SPBTFDUE!$B$2:$C$5828,2,0)</f>
        <v>108.42</v>
      </c>
      <c r="D3197" s="2">
        <f>D3196*(1-D$1+IF(AND(WEEKDAY($A3197)&lt;&gt;1,WEEKDAY($A3197)&lt;&gt;7),-VLOOKUP($A3197,ETF_OP_Fee!$G$5:$H$14,2,1),0))^($A3197-$A3196)*(1+2*(C3197/C3196-1))+IFERROR(VLOOKUP(A3197,BITXeom!$C$9:$D$100,2,0),0)</f>
        <v>8.9870584370882156</v>
      </c>
      <c r="F3197" s="2">
        <f>F3196*(1-F$1+IF(AND(WEEKDAY($A3197)&lt;&gt;1,WEEKDAY($A3197)&lt;&gt;7),-VLOOKUP($A3197,ETF_OP_Fee!$I$5:$J$14,2,1),0))^($A3197-$A3196)*(1+1*(B3197/B3196-1))</f>
        <v>12.97731993424823</v>
      </c>
      <c r="G3197" s="9">
        <f>IFERROR(VLOOKUP(A3197,'BITO-IV'!$A$1:$J$10000,4,0),"")</f>
        <v>12.1859</v>
      </c>
      <c r="J3197">
        <f t="shared" si="96"/>
        <v>186.4344333147136</v>
      </c>
      <c r="K3197">
        <f t="shared" si="95"/>
        <v>183.06369828810523</v>
      </c>
      <c r="L3197">
        <f t="shared" si="94"/>
        <v>165.77981651376146</v>
      </c>
      <c r="M3197">
        <f t="shared" si="94"/>
        <v>87.868934768008401</v>
      </c>
      <c r="N3197">
        <f>VLOOKUP(A3197,Tbills!$B$4:$C$10000,2,1)</f>
        <v>2.8799999999999781</v>
      </c>
    </row>
    <row r="3198" spans="1:14">
      <c r="A3198" s="1">
        <v>44810</v>
      </c>
      <c r="B3198">
        <f>IFERROR(VLOOKUP($A3198,'BTC-Web'!$A$2:$H$10000,2,0),"")</f>
        <v>19817.724609000001</v>
      </c>
      <c r="C3198">
        <f>VLOOKUP(A3198,H_SPBTFDUE!$B$2:$C$5828,2,0)</f>
        <v>102.2</v>
      </c>
      <c r="D3198" s="2">
        <f>D3197*(1-D$1+IF(AND(WEEKDAY($A3198)&lt;&gt;1,WEEKDAY($A3198)&lt;&gt;7),-VLOOKUP($A3198,ETF_OP_Fee!$G$5:$H$14,2,1),0))^($A3198-$A3197)*(1+2*(C3198/C3197-1))+IFERROR(VLOOKUP(A3198,BITXeom!$C$9:$D$100,2,0),0)</f>
        <v>7.952100542248866</v>
      </c>
      <c r="F3198" s="2">
        <f>F3197*(1-F$1+IF(AND(WEEKDAY($A3198)&lt;&gt;1,WEEKDAY($A3198)&lt;&gt;7),-VLOOKUP($A3198,ETF_OP_Fee!$I$5:$J$14,2,1),0))^($A3198-$A3197)*(1+1*(B3198/B3197-1))</f>
        <v>12.777166615677018</v>
      </c>
      <c r="G3198" s="9">
        <f>IFERROR(VLOOKUP(A3198,'BITO-IV'!$A$1:$J$10000,4,0),"")</f>
        <v>11.4894</v>
      </c>
      <c r="J3198">
        <f t="shared" si="96"/>
        <v>183.57810745356537</v>
      </c>
      <c r="K3198">
        <f t="shared" si="95"/>
        <v>180.24024884646934</v>
      </c>
      <c r="L3198">
        <f t="shared" si="94"/>
        <v>156.26911314984707</v>
      </c>
      <c r="M3198">
        <f t="shared" si="94"/>
        <v>77.749867624305864</v>
      </c>
      <c r="N3198">
        <f>VLOOKUP(A3198,Tbills!$B$4:$C$10000,2,1)</f>
        <v>2.8799999999999781</v>
      </c>
    </row>
    <row r="3199" spans="1:14">
      <c r="A3199" s="1">
        <v>44811</v>
      </c>
      <c r="B3199">
        <f>IFERROR(VLOOKUP($A3199,'BTC-Web'!$A$2:$H$10000,2,0),"")</f>
        <v>18837.683593999998</v>
      </c>
      <c r="C3199">
        <f>VLOOKUP(A3199,H_SPBTFDUE!$B$2:$C$5828,2,0)</f>
        <v>103.76</v>
      </c>
      <c r="D3199" s="2">
        <f>D3198*(1-D$1+IF(AND(WEEKDAY($A3199)&lt;&gt;1,WEEKDAY($A3199)&lt;&gt;7),-VLOOKUP($A3199,ETF_OP_Fee!$G$5:$H$14,2,1),0))^($A3199-$A3198)*(1+2*(C3199/C3198-1))+IFERROR(VLOOKUP(A3199,BITXeom!$C$9:$D$100,2,0),0)</f>
        <v>8.1938886071510648</v>
      </c>
      <c r="F3199" s="2">
        <f>F3198*(1-F$1+IF(AND(WEEKDAY($A3199)&lt;&gt;1,WEEKDAY($A3199)&lt;&gt;7),-VLOOKUP($A3199,ETF_OP_Fee!$I$5:$J$14,2,1),0))^($A3199-$A3198)*(1+1*(B3199/B3198-1))</f>
        <v>12.144984456619245</v>
      </c>
      <c r="G3199" s="9">
        <f>IFERROR(VLOOKUP(A3199,'BITO-IV'!$A$1:$J$10000,4,0),"")</f>
        <v>11.665699999999999</v>
      </c>
      <c r="J3199">
        <f t="shared" si="96"/>
        <v>174.49966488206724</v>
      </c>
      <c r="K3199">
        <f t="shared" si="95"/>
        <v>171.32241337541379</v>
      </c>
      <c r="L3199">
        <f t="shared" si="94"/>
        <v>158.65443425076452</v>
      </c>
      <c r="M3199">
        <f t="shared" si="94"/>
        <v>80.113895837908728</v>
      </c>
      <c r="N3199">
        <f>VLOOKUP(A3199,Tbills!$B$4:$C$10000,2,1)</f>
        <v>2.8799999999999781</v>
      </c>
    </row>
    <row r="3200" spans="1:14">
      <c r="A3200" s="1">
        <v>44812</v>
      </c>
      <c r="B3200">
        <f>IFERROR(VLOOKUP($A3200,'BTC-Web'!$A$2:$H$10000,2,0),"")</f>
        <v>19289.941406000002</v>
      </c>
      <c r="C3200">
        <f>VLOOKUP(A3200,H_SPBTFDUE!$B$2:$C$5828,2,0)</f>
        <v>105.58</v>
      </c>
      <c r="D3200" s="2">
        <f>D3199*(1-D$1+IF(AND(WEEKDAY($A3200)&lt;&gt;1,WEEKDAY($A3200)&lt;&gt;7),-VLOOKUP($A3200,ETF_OP_Fee!$G$5:$H$14,2,1),0))^($A3200-$A3199)*(1+2*(C3200/C3199-1))+IFERROR(VLOOKUP(A3200,BITXeom!$C$9:$D$100,2,0),0)</f>
        <v>8.4803272636734164</v>
      </c>
      <c r="F3200" s="2">
        <f>F3199*(1-F$1+IF(AND(WEEKDAY($A3200)&lt;&gt;1,WEEKDAY($A3200)&lt;&gt;7),-VLOOKUP($A3200,ETF_OP_Fee!$I$5:$J$14,2,1),0))^($A3200-$A3199)*(1+1*(B3200/B3199-1))</f>
        <v>12.436239295581951</v>
      </c>
      <c r="G3200" s="9">
        <f>IFERROR(VLOOKUP(A3200,'BITO-IV'!$A$1:$J$10000,4,0),"")</f>
        <v>11.870900000000001</v>
      </c>
      <c r="J3200">
        <f t="shared" si="96"/>
        <v>178.68907788714785</v>
      </c>
      <c r="K3200">
        <f t="shared" si="95"/>
        <v>175.43098033954544</v>
      </c>
      <c r="L3200">
        <f t="shared" si="94"/>
        <v>161.4373088685015</v>
      </c>
      <c r="M3200">
        <f t="shared" si="94"/>
        <v>82.914485129854313</v>
      </c>
      <c r="N3200">
        <f>VLOOKUP(A3200,Tbills!$B$4:$C$10000,2,1)</f>
        <v>2.964999560439578</v>
      </c>
    </row>
    <row r="3201" spans="1:14">
      <c r="A3201" s="1">
        <v>44813</v>
      </c>
      <c r="B3201">
        <f>IFERROR(VLOOKUP($A3201,'BTC-Web'!$A$2:$H$10000,2,0),"")</f>
        <v>19328.140625</v>
      </c>
      <c r="C3201">
        <f>VLOOKUP(A3201,H_SPBTFDUE!$B$2:$C$5828,2,0)</f>
        <v>116.98</v>
      </c>
      <c r="D3201" s="2">
        <f>D3200*(1-D$1+IF(AND(WEEKDAY($A3201)&lt;&gt;1,WEEKDAY($A3201)&lt;&gt;7),-VLOOKUP($A3201,ETF_OP_Fee!$G$5:$H$14,2,1),0))^($A3201-$A3200)*(1+2*(C3201/C3200-1))+IFERROR(VLOOKUP(A3201,BITXeom!$C$9:$D$100,2,0),0)</f>
        <v>10.310424932811573</v>
      </c>
      <c r="F3201" s="2">
        <f>F3200*(1-F$1+IF(AND(WEEKDAY($A3201)&lt;&gt;1,WEEKDAY($A3201)&lt;&gt;7),-VLOOKUP($A3201,ETF_OP_Fee!$I$5:$J$14,2,1),0))^($A3201-$A3200)*(1+1*(B3201/B3200-1))</f>
        <v>12.460542036016882</v>
      </c>
      <c r="G3201" s="9">
        <f>IFERROR(VLOOKUP(A3201,'BITO-IV'!$A$1:$J$10000,4,0),"")</f>
        <v>13.154199999999999</v>
      </c>
      <c r="J3201">
        <f t="shared" si="96"/>
        <v>179.04292982870925</v>
      </c>
      <c r="K3201">
        <f t="shared" si="95"/>
        <v>175.77380532691538</v>
      </c>
      <c r="L3201">
        <f t="shared" si="94"/>
        <v>178.86850152905197</v>
      </c>
      <c r="M3201">
        <f t="shared" si="94"/>
        <v>100.80785188987804</v>
      </c>
      <c r="N3201">
        <f>VLOOKUP(A3201,Tbills!$B$4:$C$10000,2,1)</f>
        <v>2.964999560439578</v>
      </c>
    </row>
    <row r="3202" spans="1:14">
      <c r="A3202" s="1">
        <v>44816</v>
      </c>
      <c r="B3202">
        <f>IFERROR(VLOOKUP($A3202,'BTC-Web'!$A$2:$H$10000,2,0),"")</f>
        <v>21770.148438</v>
      </c>
      <c r="C3202">
        <f>VLOOKUP(A3202,H_SPBTFDUE!$B$2:$C$5828,2,0)</f>
        <v>123.11</v>
      </c>
      <c r="D3202" s="2">
        <f>D3201*(1-D$1+IF(AND(WEEKDAY($A3202)&lt;&gt;1,WEEKDAY($A3202)&lt;&gt;7),-VLOOKUP($A3202,ETF_OP_Fee!$G$5:$H$14,2,1),0))^($A3202-$A3201)*(1+2*(C3202/C3201-1))+IFERROR(VLOOKUP(A3202,BITXeom!$C$9:$D$100,2,0),0)</f>
        <v>11.386928994723597</v>
      </c>
      <c r="F3202" s="2">
        <f>F3201*(1-F$1+IF(AND(WEEKDAY($A3202)&lt;&gt;1,WEEKDAY($A3202)&lt;&gt;7),-VLOOKUP($A3202,ETF_OP_Fee!$I$5:$J$14,2,1),0))^($A3202-$A3201)*(1+1*(B3202/B3201-1))</f>
        <v>14.033769433268759</v>
      </c>
      <c r="G3202" s="9">
        <f>IFERROR(VLOOKUP(A3202,'BITO-IV'!$A$1:$J$10000,4,0),"")</f>
        <v>13.841100000000001</v>
      </c>
      <c r="J3202">
        <f t="shared" si="96"/>
        <v>201.6640521594621</v>
      </c>
      <c r="K3202">
        <f t="shared" si="95"/>
        <v>197.96643269900017</v>
      </c>
      <c r="L3202">
        <f t="shared" si="94"/>
        <v>188.24159021406726</v>
      </c>
      <c r="M3202">
        <f t="shared" si="94"/>
        <v>111.33312730182817</v>
      </c>
      <c r="N3202">
        <f>VLOOKUP(A3202,Tbills!$B$4:$C$10000,2,1)</f>
        <v>2.964999560439578</v>
      </c>
    </row>
    <row r="3203" spans="1:14">
      <c r="A3203" s="1">
        <v>44817</v>
      </c>
      <c r="B3203">
        <f>IFERROR(VLOOKUP($A3203,'BTC-Web'!$A$2:$H$10000,2,0),"")</f>
        <v>22371.480468999998</v>
      </c>
      <c r="C3203">
        <f>VLOOKUP(A3203,H_SPBTFDUE!$B$2:$C$5828,2,0)</f>
        <v>111</v>
      </c>
      <c r="D3203" s="2">
        <f>D3202*(1-D$1+IF(AND(WEEKDAY($A3203)&lt;&gt;1,WEEKDAY($A3203)&lt;&gt;7),-VLOOKUP($A3203,ETF_OP_Fee!$G$5:$H$14,2,1),0))^($A3203-$A3202)*(1+2*(C3203/C3202-1))+IFERROR(VLOOKUP(A3203,BITXeom!$C$9:$D$100,2,0),0)</f>
        <v>9.1456356705594288</v>
      </c>
      <c r="F3203" s="2">
        <f>F3202*(1-F$1+IF(AND(WEEKDAY($A3203)&lt;&gt;1,WEEKDAY($A3203)&lt;&gt;7),-VLOOKUP($A3203,ETF_OP_Fee!$I$5:$J$14,2,1),0))^($A3203-$A3202)*(1+1*(B3203/B3202-1))</f>
        <v>14.421032921030243</v>
      </c>
      <c r="G3203" s="9">
        <f>IFERROR(VLOOKUP(A3203,'BITO-IV'!$A$1:$J$10000,4,0),"")</f>
        <v>12.4765</v>
      </c>
      <c r="J3203">
        <f t="shared" si="96"/>
        <v>207.23438873342255</v>
      </c>
      <c r="K3203">
        <f t="shared" si="95"/>
        <v>203.42933926528374</v>
      </c>
      <c r="L3203">
        <f t="shared" si="94"/>
        <v>169.7247706422018</v>
      </c>
      <c r="M3203">
        <f t="shared" si="94"/>
        <v>89.419387864660109</v>
      </c>
      <c r="N3203">
        <f>VLOOKUP(A3203,Tbills!$B$4:$C$10000,2,1)</f>
        <v>2.964999560439578</v>
      </c>
    </row>
    <row r="3204" spans="1:14">
      <c r="A3204" s="1">
        <v>44818</v>
      </c>
      <c r="B3204">
        <f>IFERROR(VLOOKUP($A3204,'BTC-Web'!$A$2:$H$10000,2,0),"")</f>
        <v>20184.554688</v>
      </c>
      <c r="C3204">
        <f>VLOOKUP(A3204,H_SPBTFDUE!$B$2:$C$5828,2,0)</f>
        <v>109.26</v>
      </c>
      <c r="D3204" s="2">
        <f>D3203*(1-D$1+IF(AND(WEEKDAY($A3204)&lt;&gt;1,WEEKDAY($A3204)&lt;&gt;7),-VLOOKUP($A3204,ETF_OP_Fee!$G$5:$H$14,2,1),0))^($A3204-$A3203)*(1+2*(C3204/C3203-1))+IFERROR(VLOOKUP(A3204,BITXeom!$C$9:$D$100,2,0),0)</f>
        <v>8.8578518456982174</v>
      </c>
      <c r="F3204" s="2">
        <f>F3203*(1-F$1+IF(AND(WEEKDAY($A3204)&lt;&gt;1,WEEKDAY($A3204)&lt;&gt;7),-VLOOKUP($A3204,ETF_OP_Fee!$I$5:$J$14,2,1),0))^($A3204-$A3203)*(1+1*(B3204/B3203-1))</f>
        <v>13.010965096617165</v>
      </c>
      <c r="G3204" s="9">
        <f>IFERROR(VLOOKUP(A3204,'BITO-IV'!$A$1:$J$10000,4,0),"")</f>
        <v>12.2818</v>
      </c>
      <c r="J3204">
        <f t="shared" si="96"/>
        <v>186.97617524330946</v>
      </c>
      <c r="K3204">
        <f t="shared" si="95"/>
        <v>183.53831152750809</v>
      </c>
      <c r="L3204">
        <f t="shared" si="94"/>
        <v>167.06422018348621</v>
      </c>
      <c r="M3204">
        <f t="shared" si="94"/>
        <v>86.605646492993813</v>
      </c>
      <c r="N3204">
        <f>VLOOKUP(A3204,Tbills!$B$4:$C$10000,2,1)</f>
        <v>2.964999560439578</v>
      </c>
    </row>
    <row r="3205" spans="1:14">
      <c r="A3205" s="1">
        <v>44819</v>
      </c>
      <c r="B3205">
        <f>IFERROR(VLOOKUP($A3205,'BTC-Web'!$A$2:$H$10000,2,0),"")</f>
        <v>20242.289063</v>
      </c>
      <c r="C3205">
        <f>VLOOKUP(A3205,H_SPBTFDUE!$B$2:$C$5828,2,0)</f>
        <v>108.16</v>
      </c>
      <c r="D3205" s="2">
        <f>D3204*(1-D$1+IF(AND(WEEKDAY($A3205)&lt;&gt;1,WEEKDAY($A3205)&lt;&gt;7),-VLOOKUP($A3205,ETF_OP_Fee!$G$5:$H$14,2,1),0))^($A3205-$A3204)*(1+2*(C3205/C3204-1))+IFERROR(VLOOKUP(A3205,BITXeom!$C$9:$D$100,2,0),0)</f>
        <v>8.6784605477635477</v>
      </c>
      <c r="F3205" s="2">
        <f>F3204*(1-F$1+IF(AND(WEEKDAY($A3205)&lt;&gt;1,WEEKDAY($A3205)&lt;&gt;7),-VLOOKUP($A3205,ETF_OP_Fee!$I$5:$J$14,2,1),0))^($A3205-$A3204)*(1+1*(B3205/B3204-1))</f>
        <v>13.04784106783444</v>
      </c>
      <c r="G3205" s="9">
        <f>IFERROR(VLOOKUP(A3205,'BITO-IV'!$A$1:$J$10000,4,0),"")</f>
        <v>12.1601</v>
      </c>
      <c r="J3205">
        <f t="shared" si="96"/>
        <v>187.51098776627191</v>
      </c>
      <c r="K3205">
        <f t="shared" si="95"/>
        <v>184.05849995649061</v>
      </c>
      <c r="L3205">
        <f t="shared" si="94"/>
        <v>165.38226299694188</v>
      </c>
      <c r="M3205">
        <f t="shared" si="94"/>
        <v>84.851688580456084</v>
      </c>
      <c r="N3205">
        <f>VLOOKUP(A3205,Tbills!$B$4:$C$10000,2,1)</f>
        <v>3.0750013186813296</v>
      </c>
    </row>
    <row r="3206" spans="1:14">
      <c r="A3206" s="1">
        <v>44820</v>
      </c>
      <c r="B3206">
        <f>IFERROR(VLOOKUP($A3206,'BTC-Web'!$A$2:$H$10000,2,0),"")</f>
        <v>19704.005859000001</v>
      </c>
      <c r="C3206">
        <f>VLOOKUP(A3206,H_SPBTFDUE!$B$2:$C$5828,2,0)</f>
        <v>107.27</v>
      </c>
      <c r="D3206" s="2">
        <f>D3205*(1-D$1+IF(AND(WEEKDAY($A3206)&lt;&gt;1,WEEKDAY($A3206)&lt;&gt;7),-VLOOKUP($A3206,ETF_OP_Fee!$G$5:$H$14,2,1),0))^($A3206-$A3205)*(1+2*(C3206/C3205-1))+IFERROR(VLOOKUP(A3206,BITXeom!$C$9:$D$100,2,0),0)</f>
        <v>8.5346209885509001</v>
      </c>
      <c r="F3206" s="2">
        <f>F3205*(1-F$1+IF(AND(WEEKDAY($A3206)&lt;&gt;1,WEEKDAY($A3206)&lt;&gt;7),-VLOOKUP($A3206,ETF_OP_Fee!$I$5:$J$14,2,1),0))^($A3206-$A3205)*(1+1*(B3206/B3205-1))</f>
        <v>12.700542144266738</v>
      </c>
      <c r="G3206" s="9">
        <f>IFERROR(VLOOKUP(A3206,'BITO-IV'!$A$1:$J$10000,4,0),"")</f>
        <v>12.0641</v>
      </c>
      <c r="J3206">
        <f t="shared" si="96"/>
        <v>182.52469323377625</v>
      </c>
      <c r="K3206">
        <f t="shared" si="95"/>
        <v>179.15935085005651</v>
      </c>
      <c r="L3206">
        <f t="shared" si="94"/>
        <v>164.02140672782872</v>
      </c>
      <c r="M3206">
        <f t="shared" si="94"/>
        <v>83.445329766391197</v>
      </c>
      <c r="N3206">
        <f>VLOOKUP(A3206,Tbills!$B$4:$C$10000,2,1)</f>
        <v>3.0750013186813296</v>
      </c>
    </row>
    <row r="3207" spans="1:14">
      <c r="A3207" s="1">
        <v>44823</v>
      </c>
      <c r="B3207">
        <f>IFERROR(VLOOKUP($A3207,'BTC-Web'!$A$2:$H$10000,2,0),"")</f>
        <v>19418.572265999999</v>
      </c>
      <c r="C3207">
        <f>VLOOKUP(A3207,H_SPBTFDUE!$B$2:$C$5828,2,0)</f>
        <v>106.77</v>
      </c>
      <c r="D3207" s="2">
        <f>D3206*(1-D$1+IF(AND(WEEKDAY($A3207)&lt;&gt;1,WEEKDAY($A3207)&lt;&gt;7),-VLOOKUP($A3207,ETF_OP_Fee!$G$5:$H$14,2,1),0))^($A3207-$A3206)*(1+2*(C3207/C3206-1))+IFERROR(VLOOKUP(A3207,BITXeom!$C$9:$D$100,2,0),0)</f>
        <v>8.4520363267525855</v>
      </c>
      <c r="F3207" s="2">
        <f>F3206*(1-F$1+IF(AND(WEEKDAY($A3207)&lt;&gt;1,WEEKDAY($A3207)&lt;&gt;7),-VLOOKUP($A3207,ETF_OP_Fee!$I$5:$J$14,2,1),0))^($A3207-$A3206)*(1+1*(B3207/B3206-1))</f>
        <v>12.51558391639856</v>
      </c>
      <c r="G3207" s="9">
        <f>IFERROR(VLOOKUP(A3207,'BITO-IV'!$A$1:$J$10000,4,0),"")</f>
        <v>12.0061</v>
      </c>
      <c r="J3207">
        <f t="shared" si="96"/>
        <v>179.88062789123865</v>
      </c>
      <c r="K3207">
        <f t="shared" si="95"/>
        <v>176.55024994217138</v>
      </c>
      <c r="L3207">
        <f t="shared" si="94"/>
        <v>163.25688073394494</v>
      </c>
      <c r="M3207">
        <f t="shared" si="94"/>
        <v>82.637876881646719</v>
      </c>
      <c r="N3207">
        <f>VLOOKUP(A3207,Tbills!$B$4:$C$10000,2,1)</f>
        <v>3.0750013186813296</v>
      </c>
    </row>
    <row r="3208" spans="1:14">
      <c r="A3208" s="1">
        <v>44824</v>
      </c>
      <c r="B3208">
        <f>IFERROR(VLOOKUP($A3208,'BTC-Web'!$A$2:$H$10000,2,0),"")</f>
        <v>19545.591797000001</v>
      </c>
      <c r="C3208">
        <f>VLOOKUP(A3208,H_SPBTFDUE!$B$2:$C$5828,2,0)</f>
        <v>103.81</v>
      </c>
      <c r="D3208" s="2">
        <f>D3207*(1-D$1+IF(AND(WEEKDAY($A3208)&lt;&gt;1,WEEKDAY($A3208)&lt;&gt;7),-VLOOKUP($A3208,ETF_OP_Fee!$G$5:$H$14,2,1),0))^($A3208-$A3207)*(1+2*(C3208/C3207-1))+IFERROR(VLOOKUP(A3208,BITXeom!$C$9:$D$100,2,0),0)</f>
        <v>7.9824508532559388</v>
      </c>
      <c r="F3208" s="2">
        <f>F3207*(1-F$1+IF(AND(WEEKDAY($A3208)&lt;&gt;1,WEEKDAY($A3208)&lt;&gt;7),-VLOOKUP($A3208,ETF_OP_Fee!$I$5:$J$14,2,1),0))^($A3208-$A3207)*(1+1*(B3208/B3207-1))</f>
        <v>12.597122179802758</v>
      </c>
      <c r="G3208" s="9">
        <f>IFERROR(VLOOKUP(A3208,'BITO-IV'!$A$1:$J$10000,4,0),"")</f>
        <v>11.677199999999999</v>
      </c>
      <c r="J3208">
        <f t="shared" si="96"/>
        <v>181.05725162432</v>
      </c>
      <c r="K3208">
        <f t="shared" si="95"/>
        <v>177.70046401768087</v>
      </c>
      <c r="L3208">
        <f t="shared" si="94"/>
        <v>158.7308868501529</v>
      </c>
      <c r="M3208">
        <f t="shared" si="94"/>
        <v>78.046610937675624</v>
      </c>
      <c r="N3208">
        <f>VLOOKUP(A3208,Tbills!$B$4:$C$10000,2,1)</f>
        <v>3.0750013186813296</v>
      </c>
    </row>
    <row r="3209" spans="1:14">
      <c r="A3209" s="1">
        <v>44825</v>
      </c>
      <c r="B3209">
        <f>IFERROR(VLOOKUP($A3209,'BTC-Web'!$A$2:$H$10000,2,0),"")</f>
        <v>18891.283202999999</v>
      </c>
      <c r="C3209">
        <f>VLOOKUP(A3209,H_SPBTFDUE!$B$2:$C$5828,2,0)</f>
        <v>103.89</v>
      </c>
      <c r="D3209" s="2">
        <f>D3208*(1-D$1+IF(AND(WEEKDAY($A3209)&lt;&gt;1,WEEKDAY($A3209)&lt;&gt;7),-VLOOKUP($A3209,ETF_OP_Fee!$G$5:$H$14,2,1),0))^($A3209-$A3208)*(1+2*(C3209/C3208-1))+IFERROR(VLOOKUP(A3209,BITXeom!$C$9:$D$100,2,0),0)</f>
        <v>7.9938012243704071</v>
      </c>
      <c r="F3209" s="2">
        <f>F3208*(1-F$1+IF(AND(WEEKDAY($A3209)&lt;&gt;1,WEEKDAY($A3209)&lt;&gt;7),-VLOOKUP($A3209,ETF_OP_Fee!$I$5:$J$14,2,1),0))^($A3209-$A3208)*(1+1*(B3209/B3208-1))</f>
        <v>12.175103789245112</v>
      </c>
      <c r="G3209" s="9">
        <f>IFERROR(VLOOKUP(A3209,'BITO-IV'!$A$1:$J$10000,4,0),"")</f>
        <v>11.692500000000001</v>
      </c>
      <c r="J3209">
        <f t="shared" si="96"/>
        <v>174.99617570632213</v>
      </c>
      <c r="K3209">
        <f t="shared" si="95"/>
        <v>171.74728973265834</v>
      </c>
      <c r="L3209">
        <f t="shared" si="94"/>
        <v>158.85321100917429</v>
      </c>
      <c r="M3209">
        <f t="shared" si="94"/>
        <v>78.157586628557311</v>
      </c>
      <c r="N3209">
        <f>VLOOKUP(A3209,Tbills!$B$4:$C$10000,2,1)</f>
        <v>3.0750013186813296</v>
      </c>
    </row>
    <row r="3210" spans="1:14">
      <c r="A3210" s="1">
        <v>44826</v>
      </c>
      <c r="B3210">
        <f>IFERROR(VLOOKUP($A3210,'BTC-Web'!$A$2:$H$10000,2,0),"")</f>
        <v>18534.650390999999</v>
      </c>
      <c r="C3210">
        <f>VLOOKUP(A3210,H_SPBTFDUE!$B$2:$C$5828,2,0)</f>
        <v>105.57</v>
      </c>
      <c r="D3210" s="2">
        <f>D3209*(1-D$1+IF(AND(WEEKDAY($A3210)&lt;&gt;1,WEEKDAY($A3210)&lt;&gt;7),-VLOOKUP($A3210,ETF_OP_Fee!$G$5:$H$14,2,1),0))^($A3210-$A3209)*(1+2*(C3210/C3209-1))+IFERROR(VLOOKUP(A3210,BITXeom!$C$9:$D$100,2,0),0)</f>
        <v>8.2513524473098609</v>
      </c>
      <c r="F3210" s="2">
        <f>F3209*(1-F$1+IF(AND(WEEKDAY($A3210)&lt;&gt;1,WEEKDAY($A3210)&lt;&gt;7),-VLOOKUP($A3210,ETF_OP_Fee!$I$5:$J$14,2,1),0))^($A3210-$A3209)*(1+1*(B3210/B3209-1))</f>
        <v>11.94494923435715</v>
      </c>
      <c r="G3210" s="9">
        <f>IFERROR(VLOOKUP(A3210,'BITO-IV'!$A$1:$J$10000,4,0),"")</f>
        <v>11.885400000000001</v>
      </c>
      <c r="J3210">
        <f t="shared" si="96"/>
        <v>171.69256855794796</v>
      </c>
      <c r="K3210">
        <f t="shared" si="95"/>
        <v>168.50062985148747</v>
      </c>
      <c r="L3210">
        <f t="shared" si="94"/>
        <v>161.42201834862382</v>
      </c>
      <c r="M3210">
        <f t="shared" si="94"/>
        <v>80.67573556085911</v>
      </c>
      <c r="N3210">
        <f>VLOOKUP(A3210,Tbills!$B$4:$C$10000,2,1)</f>
        <v>3.2699986813186794</v>
      </c>
    </row>
    <row r="3211" spans="1:14">
      <c r="A3211" s="1">
        <v>44827</v>
      </c>
      <c r="B3211">
        <f>IFERROR(VLOOKUP($A3211,'BTC-Web'!$A$2:$H$10000,2,0),"")</f>
        <v>19412.400390999999</v>
      </c>
      <c r="C3211">
        <f>VLOOKUP(A3211,H_SPBTFDUE!$B$2:$C$5828,2,0)</f>
        <v>102.44</v>
      </c>
      <c r="D3211" s="2">
        <f>D3210*(1-D$1+IF(AND(WEEKDAY($A3211)&lt;&gt;1,WEEKDAY($A3211)&lt;&gt;7),-VLOOKUP($A3211,ETF_OP_Fee!$G$5:$H$14,2,1),0))^($A3211-$A3210)*(1+2*(C3211/C3210-1))+IFERROR(VLOOKUP(A3211,BITXeom!$C$9:$D$100,2,0),0)</f>
        <v>7.7611457046393379</v>
      </c>
      <c r="F3211" s="2">
        <f>F3210*(1-F$1+IF(AND(WEEKDAY($A3211)&lt;&gt;1,WEEKDAY($A3211)&lt;&gt;7),-VLOOKUP($A3211,ETF_OP_Fee!$I$5:$J$14,2,1),0))^($A3211-$A3210)*(1+1*(B3211/B3210-1))</f>
        <v>12.510303515822194</v>
      </c>
      <c r="G3211" s="9">
        <f>IFERROR(VLOOKUP(A3211,'BITO-IV'!$A$1:$J$10000,4,0),"")</f>
        <v>11.543699999999999</v>
      </c>
      <c r="J3211">
        <f t="shared" si="96"/>
        <v>179.82345578120612</v>
      </c>
      <c r="K3211">
        <f t="shared" si="95"/>
        <v>176.47576232355291</v>
      </c>
      <c r="L3211">
        <f t="shared" si="94"/>
        <v>156.6360856269113</v>
      </c>
      <c r="M3211">
        <f t="shared" si="94"/>
        <v>75.882849813416499</v>
      </c>
      <c r="N3211">
        <f>VLOOKUP(A3211,Tbills!$B$4:$C$10000,2,1)</f>
        <v>3.2699986813186794</v>
      </c>
    </row>
    <row r="3212" spans="1:14">
      <c r="A3212" s="1">
        <v>44830</v>
      </c>
      <c r="B3212">
        <f>IFERROR(VLOOKUP($A3212,'BTC-Web'!$A$2:$H$10000,2,0),"")</f>
        <v>18803.900390999999</v>
      </c>
      <c r="C3212">
        <f>VLOOKUP(A3212,H_SPBTFDUE!$B$2:$C$5828,2,0)</f>
        <v>104.9</v>
      </c>
      <c r="D3212" s="2">
        <f>D3211*(1-D$1+IF(AND(WEEKDAY($A3212)&lt;&gt;1,WEEKDAY($A3212)&lt;&gt;7),-VLOOKUP($A3212,ETF_OP_Fee!$G$5:$H$14,2,1),0))^($A3212-$A3211)*(1+2*(C3212/C3211-1))+IFERROR(VLOOKUP(A3212,BITXeom!$C$9:$D$100,2,0),0)</f>
        <v>8.1309910946121278</v>
      </c>
      <c r="F3212" s="2">
        <f>F3211*(1-F$1+IF(AND(WEEKDAY($A3212)&lt;&gt;1,WEEKDAY($A3212)&lt;&gt;7),-VLOOKUP($A3212,ETF_OP_Fee!$I$5:$J$14,2,1),0))^($A3212-$A3211)*(1+1*(B3212/B3211-1))</f>
        <v>12.117210064847752</v>
      </c>
      <c r="G3212" s="9">
        <f>IFERROR(VLOOKUP(A3212,'BITO-IV'!$A$1:$J$10000,4,0),"")</f>
        <v>11.8133</v>
      </c>
      <c r="J3212">
        <f t="shared" si="96"/>
        <v>174.18671995055664</v>
      </c>
      <c r="K3212">
        <f t="shared" si="95"/>
        <v>170.93061576996416</v>
      </c>
      <c r="L3212">
        <f t="shared" si="94"/>
        <v>160.39755351681956</v>
      </c>
      <c r="M3212">
        <f t="shared" si="94"/>
        <v>79.498929610077624</v>
      </c>
      <c r="N3212">
        <f>VLOOKUP(A3212,Tbills!$B$4:$C$10000,2,1)</f>
        <v>3.2699986813186794</v>
      </c>
    </row>
    <row r="3213" spans="1:14">
      <c r="A3213" s="1">
        <v>44831</v>
      </c>
      <c r="B3213">
        <f>IFERROR(VLOOKUP($A3213,'BTC-Web'!$A$2:$H$10000,2,0),"")</f>
        <v>19221.839843999998</v>
      </c>
      <c r="C3213">
        <f>VLOOKUP(A3213,H_SPBTFDUE!$B$2:$C$5828,2,0)</f>
        <v>104.26</v>
      </c>
      <c r="D3213" s="2">
        <f>D3212*(1-D$1+IF(AND(WEEKDAY($A3213)&lt;&gt;1,WEEKDAY($A3213)&lt;&gt;7),-VLOOKUP($A3213,ETF_OP_Fee!$G$5:$H$14,2,1),0))^($A3213-$A3212)*(1+2*(C3213/C3212-1))+IFERROR(VLOOKUP(A3213,BITXeom!$C$9:$D$100,2,0),0)</f>
        <v>8.0308187390005976</v>
      </c>
      <c r="F3213" s="2">
        <f>F3212*(1-F$1+IF(AND(WEEKDAY($A3213)&lt;&gt;1,WEEKDAY($A3213)&lt;&gt;7),-VLOOKUP($A3213,ETF_OP_Fee!$I$5:$J$14,2,1),0))^($A3213-$A3212)*(1+1*(B3213/B3212-1))</f>
        <v>12.38620734031316</v>
      </c>
      <c r="G3213" s="9">
        <f>IFERROR(VLOOKUP(A3213,'BITO-IV'!$A$1:$J$10000,4,0),"")</f>
        <v>11.735099999999999</v>
      </c>
      <c r="J3213">
        <f t="shared" si="96"/>
        <v>178.0582306979143</v>
      </c>
      <c r="K3213">
        <f t="shared" si="95"/>
        <v>174.72520789881841</v>
      </c>
      <c r="L3213">
        <f t="shared" si="94"/>
        <v>159.4189602446483</v>
      </c>
      <c r="M3213">
        <f t="shared" si="94"/>
        <v>78.519517020028957</v>
      </c>
      <c r="N3213">
        <f>VLOOKUP(A3213,Tbills!$B$4:$C$10000,2,1)</f>
        <v>3.2699986813186794</v>
      </c>
    </row>
    <row r="3214" spans="1:14">
      <c r="A3214" s="1">
        <v>44832</v>
      </c>
      <c r="B3214">
        <f>IFERROR(VLOOKUP($A3214,'BTC-Web'!$A$2:$H$10000,2,0),"")</f>
        <v>19104.621093999998</v>
      </c>
      <c r="C3214">
        <f>VLOOKUP(A3214,H_SPBTFDUE!$B$2:$C$5828,2,0)</f>
        <v>107.06</v>
      </c>
      <c r="D3214" s="2">
        <f>D3213*(1-D$1+IF(AND(WEEKDAY($A3214)&lt;&gt;1,WEEKDAY($A3214)&lt;&gt;7),-VLOOKUP($A3214,ETF_OP_Fee!$G$5:$H$14,2,1),0))^($A3214-$A3213)*(1+2*(C3214/C3213-1))+IFERROR(VLOOKUP(A3214,BITXeom!$C$9:$D$100,2,0),0)</f>
        <v>8.4611605594373156</v>
      </c>
      <c r="F3214" s="2">
        <f>F3213*(1-F$1+IF(AND(WEEKDAY($A3214)&lt;&gt;1,WEEKDAY($A3214)&lt;&gt;7),-VLOOKUP($A3214,ETF_OP_Fee!$I$5:$J$14,2,1),0))^($A3214-$A3213)*(1+1*(B3214/B3213-1))</f>
        <v>12.310353274554</v>
      </c>
      <c r="G3214" s="9">
        <f>IFERROR(VLOOKUP(A3214,'BITO-IV'!$A$1:$J$10000,4,0),"")</f>
        <v>12.051399999999999</v>
      </c>
      <c r="J3214">
        <f t="shared" si="96"/>
        <v>176.97239482585357</v>
      </c>
      <c r="K3214">
        <f t="shared" si="95"/>
        <v>173.65517757835028</v>
      </c>
      <c r="L3214">
        <f t="shared" si="94"/>
        <v>163.70030581039754</v>
      </c>
      <c r="M3214">
        <f t="shared" si="94"/>
        <v>82.727087006649796</v>
      </c>
      <c r="N3214">
        <f>VLOOKUP(A3214,Tbills!$B$4:$C$10000,2,1)</f>
        <v>3.2699986813186794</v>
      </c>
    </row>
    <row r="3215" spans="1:14">
      <c r="A3215" s="1">
        <v>44833</v>
      </c>
      <c r="B3215">
        <f>IFERROR(VLOOKUP($A3215,'BTC-Web'!$A$2:$H$10000,2,0),"")</f>
        <v>19427.779297000001</v>
      </c>
      <c r="C3215">
        <f>VLOOKUP(A3215,H_SPBTFDUE!$B$2:$C$5828,2,0)</f>
        <v>106.24</v>
      </c>
      <c r="D3215" s="2">
        <f>D3214*(1-D$1+IF(AND(WEEKDAY($A3215)&lt;&gt;1,WEEKDAY($A3215)&lt;&gt;7),-VLOOKUP($A3215,ETF_OP_Fee!$G$5:$H$14,2,1),0))^($A3215-$A3214)*(1+2*(C3215/C3214-1))+IFERROR(VLOOKUP(A3215,BITXeom!$C$9:$D$100,2,0),0)</f>
        <v>8.3305552236215803</v>
      </c>
      <c r="F3215" s="2">
        <f>F3214*(1-F$1+IF(AND(WEEKDAY($A3215)&lt;&gt;1,WEEKDAY($A3215)&lt;&gt;7),-VLOOKUP($A3215,ETF_OP_Fee!$I$5:$J$14,2,1),0))^($A3215-$A3214)*(1+1*(B3215/B3214-1))</f>
        <v>12.51825935324889</v>
      </c>
      <c r="G3215" s="9">
        <f>IFERROR(VLOOKUP(A3215,'BITO-IV'!$A$1:$J$10000,4,0),"")</f>
        <v>11.9582</v>
      </c>
      <c r="J3215">
        <f t="shared" si="96"/>
        <v>179.96591565053464</v>
      </c>
      <c r="K3215">
        <f t="shared" si="95"/>
        <v>176.58799081369489</v>
      </c>
      <c r="L3215">
        <f t="shared" si="94"/>
        <v>162.44648318042812</v>
      </c>
      <c r="M3215">
        <f t="shared" si="94"/>
        <v>81.450122823821488</v>
      </c>
      <c r="N3215">
        <f>VLOOKUP(A3215,Tbills!$B$4:$C$10000,2,1)</f>
        <v>3.2699986813186794</v>
      </c>
    </row>
    <row r="3216" spans="1:14">
      <c r="A3216" s="1">
        <v>44834</v>
      </c>
      <c r="B3216">
        <f>IFERROR(VLOOKUP($A3216,'BTC-Web'!$A$2:$H$10000,2,0),"")</f>
        <v>19573.431640999999</v>
      </c>
      <c r="C3216">
        <f>VLOOKUP(A3216,H_SPBTFDUE!$B$2:$C$5828,2,0)</f>
        <v>106.53</v>
      </c>
      <c r="D3216" s="2">
        <f>D3215*(1-D$1+IF(AND(WEEKDAY($A3216)&lt;&gt;1,WEEKDAY($A3216)&lt;&gt;7),-VLOOKUP($A3216,ETF_OP_Fee!$G$5:$H$14,2,1),0))^($A3216-$A3215)*(1+2*(C3216/C3215-1))+IFERROR(VLOOKUP(A3216,BITXeom!$C$9:$D$100,2,0),0)</f>
        <v>8.3750362951628787</v>
      </c>
      <c r="F3216" s="2">
        <f>F3215*(1-F$1+IF(AND(WEEKDAY($A3216)&lt;&gt;1,WEEKDAY($A3216)&lt;&gt;7),-VLOOKUP($A3216,ETF_OP_Fee!$I$5:$J$14,2,1),0))^($A3216-$A3215)*(1+1*(B3216/B3215-1))</f>
        <v>12.611781954013807</v>
      </c>
      <c r="G3216" s="9">
        <f>IFERROR(VLOOKUP(A3216,'BITO-IV'!$A$1:$J$10000,4,0),"")</f>
        <v>11.984299999999999</v>
      </c>
      <c r="J3216">
        <f t="shared" si="96"/>
        <v>181.3151412647382</v>
      </c>
      <c r="K3216">
        <f t="shared" si="95"/>
        <v>177.90726114503386</v>
      </c>
      <c r="L3216">
        <f t="shared" si="94"/>
        <v>162.88990825688072</v>
      </c>
      <c r="M3216">
        <f t="shared" si="94"/>
        <v>81.885026457867497</v>
      </c>
      <c r="N3216">
        <f>VLOOKUP(A3216,Tbills!$B$4:$C$10000,2,1)</f>
        <v>3.2699986813186794</v>
      </c>
    </row>
    <row r="3217" spans="1:14">
      <c r="A3217" s="1">
        <v>44837</v>
      </c>
      <c r="B3217">
        <f>IFERROR(VLOOKUP($A3217,'BTC-Web'!$A$2:$H$10000,2,0),"")</f>
        <v>19044.068359000001</v>
      </c>
      <c r="C3217">
        <f>VLOOKUP(A3217,H_SPBTFDUE!$B$2:$C$5828,2,0)</f>
        <v>107.07</v>
      </c>
      <c r="D3217" s="2">
        <f>D3216*(1-D$1+IF(AND(WEEKDAY($A3217)&lt;&gt;1,WEEKDAY($A3217)&lt;&gt;7),-VLOOKUP($A3217,ETF_OP_Fee!$G$5:$H$14,2,1),0))^($A3217-$A3216)*(1+2*(C3217/C3216-1))+IFERROR(VLOOKUP(A3217,BITXeom!$C$9:$D$100,2,0),0)</f>
        <v>8.4569179648614075</v>
      </c>
      <c r="F3217" s="2">
        <f>F3216*(1-F$1+IF(AND(WEEKDAY($A3217)&lt;&gt;1,WEEKDAY($A3217)&lt;&gt;7),-VLOOKUP($A3217,ETF_OP_Fee!$I$5:$J$14,2,1),0))^($A3217-$A3216)*(1+1*(B3217/B3216-1))</f>
        <v>12.269738327006475</v>
      </c>
      <c r="G3217" s="9">
        <f>IFERROR(VLOOKUP(A3217,'BITO-IV'!$A$1:$J$10000,4,0),"")</f>
        <v>12.042199999999999</v>
      </c>
      <c r="J3217">
        <f t="shared" si="96"/>
        <v>176.41147490634938</v>
      </c>
      <c r="K3217">
        <f t="shared" si="95"/>
        <v>173.08224552909061</v>
      </c>
      <c r="L3217">
        <f t="shared" si="94"/>
        <v>163.71559633027519</v>
      </c>
      <c r="M3217">
        <f t="shared" si="94"/>
        <v>82.685605996078081</v>
      </c>
      <c r="N3217">
        <f>VLOOKUP(A3217,Tbills!$B$4:$C$10000,2,1)</f>
        <v>3.2699986813186794</v>
      </c>
    </row>
    <row r="3218" spans="1:14">
      <c r="A3218" s="1">
        <v>44838</v>
      </c>
      <c r="B3218">
        <f>IFERROR(VLOOKUP($A3218,'BTC-Web'!$A$2:$H$10000,2,0),"")</f>
        <v>19623.583984000001</v>
      </c>
      <c r="C3218">
        <f>VLOOKUP(A3218,H_SPBTFDUE!$B$2:$C$5828,2,0)</f>
        <v>111.22</v>
      </c>
      <c r="D3218" s="2">
        <f>D3217*(1-D$1+IF(AND(WEEKDAY($A3218)&lt;&gt;1,WEEKDAY($A3218)&lt;&gt;7),-VLOOKUP($A3218,ETF_OP_Fee!$G$5:$H$14,2,1),0))^($A3218-$A3217)*(1+2*(C3218/C3217-1))+IFERROR(VLOOKUP(A3218,BITXeom!$C$9:$D$100,2,0),0)</f>
        <v>9.1114069914573435</v>
      </c>
      <c r="F3218" s="2">
        <f>F3217*(1-F$1+IF(AND(WEEKDAY($A3218)&lt;&gt;1,WEEKDAY($A3218)&lt;&gt;7),-VLOOKUP($A3218,ETF_OP_Fee!$I$5:$J$14,2,1),0))^($A3218-$A3217)*(1+1*(B3218/B3217-1))</f>
        <v>12.642780376760584</v>
      </c>
      <c r="G3218" s="9">
        <f>IFERROR(VLOOKUP(A3218,'BITO-IV'!$A$1:$J$10000,4,0),"")</f>
        <v>12.507999999999999</v>
      </c>
      <c r="J3218">
        <f t="shared" si="96"/>
        <v>181.77971892912461</v>
      </c>
      <c r="K3218">
        <f t="shared" si="95"/>
        <v>178.34453832844883</v>
      </c>
      <c r="L3218">
        <f t="shared" si="94"/>
        <v>170.06116207951067</v>
      </c>
      <c r="M3218">
        <f t="shared" si="94"/>
        <v>89.084724682900415</v>
      </c>
      <c r="N3218">
        <f>VLOOKUP(A3218,Tbills!$B$4:$C$10000,2,1)</f>
        <v>3.2699986813186794</v>
      </c>
    </row>
    <row r="3219" spans="1:14">
      <c r="A3219" s="1">
        <v>44839</v>
      </c>
      <c r="B3219">
        <f>IFERROR(VLOOKUP($A3219,'BTC-Web'!$A$2:$H$10000,2,0),"")</f>
        <v>20335.900390999999</v>
      </c>
      <c r="C3219">
        <f>VLOOKUP(A3219,H_SPBTFDUE!$B$2:$C$5828,2,0)</f>
        <v>110.43</v>
      </c>
      <c r="D3219" s="2">
        <f>D3218*(1-D$1+IF(AND(WEEKDAY($A3219)&lt;&gt;1,WEEKDAY($A3219)&lt;&gt;7),-VLOOKUP($A3219,ETF_OP_Fee!$G$5:$H$14,2,1),0))^($A3219-$A3218)*(1+2*(C3219/C3218-1))+IFERROR(VLOOKUP(A3219,BITXeom!$C$9:$D$100,2,0),0)</f>
        <v>8.9808991787353296</v>
      </c>
      <c r="F3219" s="2">
        <f>F3218*(1-F$1+IF(AND(WEEKDAY($A3219)&lt;&gt;1,WEEKDAY($A3219)&lt;&gt;7),-VLOOKUP($A3219,ETF_OP_Fee!$I$5:$J$14,2,1),0))^($A3219-$A3218)*(1+1*(B3219/B3218-1))</f>
        <v>13.10135961465717</v>
      </c>
      <c r="G3219" s="9">
        <f>IFERROR(VLOOKUP(A3219,'BITO-IV'!$A$1:$J$10000,4,0),"")</f>
        <v>12.419600000000001</v>
      </c>
      <c r="J3219">
        <f t="shared" si="96"/>
        <v>188.37814031630029</v>
      </c>
      <c r="K3219">
        <f t="shared" si="95"/>
        <v>184.8134557684775</v>
      </c>
      <c r="L3219">
        <f t="shared" si="94"/>
        <v>168.85321100917429</v>
      </c>
      <c r="M3219">
        <f t="shared" si="94"/>
        <v>87.808714010102179</v>
      </c>
      <c r="N3219">
        <f>VLOOKUP(A3219,Tbills!$B$4:$C$10000,2,1)</f>
        <v>3.2699986813186794</v>
      </c>
    </row>
    <row r="3220" spans="1:14">
      <c r="A3220" s="1">
        <v>44840</v>
      </c>
      <c r="B3220">
        <f>IFERROR(VLOOKUP($A3220,'BTC-Web'!$A$2:$H$10000,2,0),"")</f>
        <v>20161.039063</v>
      </c>
      <c r="C3220">
        <f>VLOOKUP(A3220,H_SPBTFDUE!$B$2:$C$5828,2,0)</f>
        <v>109.8</v>
      </c>
      <c r="D3220" s="2">
        <f>D3219*(1-D$1+IF(AND(WEEKDAY($A3220)&lt;&gt;1,WEEKDAY($A3220)&lt;&gt;7),-VLOOKUP($A3220,ETF_OP_Fee!$G$5:$H$14,2,1),0))^($A3220-$A3219)*(1+2*(C3220/C3219-1))+IFERROR(VLOOKUP(A3220,BITXeom!$C$9:$D$100,2,0),0)</f>
        <v>8.8773695174856986</v>
      </c>
      <c r="F3220" s="2">
        <f>F3219*(1-F$1+IF(AND(WEEKDAY($A3220)&lt;&gt;1,WEEKDAY($A3220)&lt;&gt;7),-VLOOKUP($A3220,ETF_OP_Fee!$I$5:$J$14,2,1),0))^($A3220-$A3219)*(1+1*(B3220/B3219-1))</f>
        <v>12.988367522058732</v>
      </c>
      <c r="G3220" s="9">
        <f>IFERROR(VLOOKUP(A3220,'BITO-IV'!$A$1:$J$10000,4,0),"")</f>
        <v>12.3515</v>
      </c>
      <c r="J3220">
        <f t="shared" si="96"/>
        <v>186.75834226710958</v>
      </c>
      <c r="K3220">
        <f t="shared" si="95"/>
        <v>183.21954034886969</v>
      </c>
      <c r="L3220">
        <f t="shared" si="94"/>
        <v>167.88990825688072</v>
      </c>
      <c r="M3220">
        <f t="shared" si="94"/>
        <v>86.796476122190398</v>
      </c>
      <c r="N3220">
        <f>VLOOKUP(A3220,Tbills!$B$4:$C$10000,2,1)</f>
        <v>3.3400008791208906</v>
      </c>
    </row>
    <row r="3221" spans="1:14">
      <c r="A3221" s="1">
        <v>44841</v>
      </c>
      <c r="B3221">
        <f>IFERROR(VLOOKUP($A3221,'BTC-Web'!$A$2:$H$10000,2,0),"")</f>
        <v>19957.558593999998</v>
      </c>
      <c r="C3221">
        <f>VLOOKUP(A3221,H_SPBTFDUE!$B$2:$C$5828,2,0)</f>
        <v>106.48</v>
      </c>
      <c r="D3221" s="2">
        <f>D3220*(1-D$1+IF(AND(WEEKDAY($A3221)&lt;&gt;1,WEEKDAY($A3221)&lt;&gt;7),-VLOOKUP($A3221,ETF_OP_Fee!$G$5:$H$14,2,1),0))^($A3221-$A3220)*(1+2*(C3221/C3220-1))+IFERROR(VLOOKUP(A3221,BITXeom!$C$9:$D$100,2,0),0)</f>
        <v>8.3395291201706989</v>
      </c>
      <c r="F3221" s="2">
        <f>F3220*(1-F$1+IF(AND(WEEKDAY($A3221)&lt;&gt;1,WEEKDAY($A3221)&lt;&gt;7),-VLOOKUP($A3221,ETF_OP_Fee!$I$5:$J$14,2,1),0))^($A3221-$A3220)*(1+1*(B3221/B3220-1))</f>
        <v>12.856944442761243</v>
      </c>
      <c r="G3221" s="9">
        <f>IFERROR(VLOOKUP(A3221,'BITO-IV'!$A$1:$J$10000,4,0),"")</f>
        <v>11.9793</v>
      </c>
      <c r="J3221">
        <f t="shared" si="96"/>
        <v>184.8734356928291</v>
      </c>
      <c r="K3221">
        <f t="shared" si="95"/>
        <v>181.36562944442198</v>
      </c>
      <c r="L3221">
        <f t="shared" si="94"/>
        <v>162.81345565749234</v>
      </c>
      <c r="M3221">
        <f t="shared" si="94"/>
        <v>81.537863071201571</v>
      </c>
      <c r="N3221">
        <f>VLOOKUP(A3221,Tbills!$B$4:$C$10000,2,1)</f>
        <v>3.3400008791208906</v>
      </c>
    </row>
    <row r="3222" spans="1:14">
      <c r="A3222" s="1">
        <v>44844</v>
      </c>
      <c r="B3222">
        <f>IFERROR(VLOOKUP($A3222,'BTC-Web'!$A$2:$H$10000,2,0),"")</f>
        <v>19446.416015999999</v>
      </c>
      <c r="C3222">
        <f>VLOOKUP(A3222,H_SPBTFDUE!$B$2:$C$5828,2,0)</f>
        <v>104.9</v>
      </c>
      <c r="D3222" s="2">
        <f>D3221*(1-D$1+IF(AND(WEEKDAY($A3222)&lt;&gt;1,WEEKDAY($A3222)&lt;&gt;7),-VLOOKUP($A3222,ETF_OP_Fee!$G$5:$H$14,2,1),0))^($A3222-$A3221)*(1+2*(C3222/C3221-1))+IFERROR(VLOOKUP(A3222,BITXeom!$C$9:$D$100,2,0),0)</f>
        <v>8.0891446238532456</v>
      </c>
      <c r="F3222" s="2">
        <f>F3221*(1-F$1+IF(AND(WEEKDAY($A3222)&lt;&gt;1,WEEKDAY($A3222)&lt;&gt;7),-VLOOKUP($A3222,ETF_OP_Fee!$I$5:$J$14,2,1),0))^($A3222-$A3221)*(1+1*(B3222/B3221-1))</f>
        <v>12.526680928089352</v>
      </c>
      <c r="G3222" s="9">
        <f>IFERROR(VLOOKUP(A3222,'BITO-IV'!$A$1:$J$10000,4,0),"")</f>
        <v>11.800599999999999</v>
      </c>
      <c r="J3222">
        <f t="shared" si="96"/>
        <v>180.13855371422079</v>
      </c>
      <c r="K3222">
        <f t="shared" si="95"/>
        <v>176.70678919760743</v>
      </c>
      <c r="L3222">
        <f t="shared" si="94"/>
        <v>160.39755351681956</v>
      </c>
      <c r="M3222">
        <f t="shared" si="94"/>
        <v>79.089785190340777</v>
      </c>
      <c r="N3222">
        <f>VLOOKUP(A3222,Tbills!$B$4:$C$10000,2,1)</f>
        <v>3.3400008791208906</v>
      </c>
    </row>
    <row r="3223" spans="1:14">
      <c r="A3223" s="1">
        <v>44845</v>
      </c>
      <c r="B3223">
        <f>IFERROR(VLOOKUP($A3223,'BTC-Web'!$A$2:$H$10000,2,0),"")</f>
        <v>19139</v>
      </c>
      <c r="C3223">
        <f>VLOOKUP(A3223,H_SPBTFDUE!$B$2:$C$5828,2,0)</f>
        <v>103.66</v>
      </c>
      <c r="D3223" s="2">
        <f>D3222*(1-D$1+IF(AND(WEEKDAY($A3223)&lt;&gt;1,WEEKDAY($A3223)&lt;&gt;7),-VLOOKUP($A3223,ETF_OP_Fee!$G$5:$H$14,2,1),0))^($A3223-$A3222)*(1+2*(C3223/C3222-1))+IFERROR(VLOOKUP(A3223,BITXeom!$C$9:$D$100,2,0),0)</f>
        <v>7.8969633413041702</v>
      </c>
      <c r="F3223" s="2">
        <f>F3222*(1-F$1+IF(AND(WEEKDAY($A3223)&lt;&gt;1,WEEKDAY($A3223)&lt;&gt;7),-VLOOKUP($A3223,ETF_OP_Fee!$I$5:$J$14,2,1),0))^($A3223-$A3222)*(1+1*(B3223/B3222-1))</f>
        <v>12.328333717904782</v>
      </c>
      <c r="G3223" s="9">
        <f>IFERROR(VLOOKUP(A3223,'BITO-IV'!$A$1:$J$10000,4,0),"")</f>
        <v>11.6616</v>
      </c>
      <c r="J3223">
        <f t="shared" si="96"/>
        <v>177.29085795037082</v>
      </c>
      <c r="K3223">
        <f t="shared" si="95"/>
        <v>173.90881750349132</v>
      </c>
      <c r="L3223">
        <f t="shared" si="94"/>
        <v>158.50152905198775</v>
      </c>
      <c r="M3223">
        <f t="shared" si="94"/>
        <v>77.210776090962085</v>
      </c>
      <c r="N3223">
        <f>VLOOKUP(A3223,Tbills!$B$4:$C$10000,2,1)</f>
        <v>3.3400008791208906</v>
      </c>
    </row>
    <row r="3224" spans="1:14">
      <c r="A3224" s="1">
        <v>44846</v>
      </c>
      <c r="B3224">
        <f>IFERROR(VLOOKUP($A3224,'BTC-Web'!$A$2:$H$10000,2,0),"")</f>
        <v>19052.646484000001</v>
      </c>
      <c r="C3224">
        <f>VLOOKUP(A3224,H_SPBTFDUE!$B$2:$C$5828,2,0)</f>
        <v>104.69</v>
      </c>
      <c r="D3224" s="2">
        <f>D3223*(1-D$1+IF(AND(WEEKDAY($A3224)&lt;&gt;1,WEEKDAY($A3224)&lt;&gt;7),-VLOOKUP($A3224,ETF_OP_Fee!$G$5:$H$14,2,1),0))^($A3224-$A3223)*(1+2*(C3224/C3223-1))+IFERROR(VLOOKUP(A3224,BITXeom!$C$9:$D$100,2,0),0)</f>
        <v>8.0529371657241899</v>
      </c>
      <c r="F3224" s="2">
        <f>F3223*(1-F$1+IF(AND(WEEKDAY($A3224)&lt;&gt;1,WEEKDAY($A3224)&lt;&gt;7),-VLOOKUP($A3224,ETF_OP_Fee!$I$5:$J$14,2,1),0))^($A3224-$A3223)*(1+1*(B3224/B3223-1))</f>
        <v>12.272389913619348</v>
      </c>
      <c r="G3224" s="9">
        <f>IFERROR(VLOOKUP(A3224,'BITO-IV'!$A$1:$J$10000,4,0),"")</f>
        <v>11.779400000000001</v>
      </c>
      <c r="J3224">
        <f t="shared" si="96"/>
        <v>176.49093690231862</v>
      </c>
      <c r="K3224">
        <f t="shared" si="95"/>
        <v>173.1196499588298</v>
      </c>
      <c r="L3224">
        <f t="shared" si="94"/>
        <v>160.07645259938835</v>
      </c>
      <c r="M3224">
        <f t="shared" si="94"/>
        <v>78.735774943414185</v>
      </c>
      <c r="N3224">
        <f>VLOOKUP(A3224,Tbills!$B$4:$C$10000,2,1)</f>
        <v>3.3400008791208906</v>
      </c>
    </row>
    <row r="3225" spans="1:14">
      <c r="A3225" s="1">
        <v>44847</v>
      </c>
      <c r="B3225">
        <f>IFERROR(VLOOKUP($A3225,'BTC-Web'!$A$2:$H$10000,2,0),"")</f>
        <v>19156.966797000001</v>
      </c>
      <c r="C3225">
        <f>VLOOKUP(A3225,H_SPBTFDUE!$B$2:$C$5828,2,0)</f>
        <v>106.07</v>
      </c>
      <c r="D3225" s="2">
        <f>D3224*(1-D$1+IF(AND(WEEKDAY($A3225)&lt;&gt;1,WEEKDAY($A3225)&lt;&gt;7),-VLOOKUP($A3225,ETF_OP_Fee!$G$5:$H$14,2,1),0))^($A3225-$A3224)*(1+2*(C3225/C3224-1))+IFERROR(VLOOKUP(A3225,BITXeom!$C$9:$D$100,2,0),0)</f>
        <v>8.264256137940075</v>
      </c>
      <c r="F3225" s="2">
        <f>F3224*(1-F$1+IF(AND(WEEKDAY($A3225)&lt;&gt;1,WEEKDAY($A3225)&lt;&gt;7),-VLOOKUP($A3225,ETF_OP_Fee!$I$5:$J$14,2,1),0))^($A3225-$A3224)*(1+1*(B3225/B3224-1))</f>
        <v>12.339264637351508</v>
      </c>
      <c r="G3225" s="9">
        <f>IFERROR(VLOOKUP(A3225,'BITO-IV'!$A$1:$J$10000,4,0),"")</f>
        <v>11.9375</v>
      </c>
      <c r="J3225">
        <f t="shared" si="96"/>
        <v>177.45729030601899</v>
      </c>
      <c r="K3225">
        <f t="shared" si="95"/>
        <v>174.06301378976195</v>
      </c>
      <c r="L3225">
        <f t="shared" si="94"/>
        <v>162.1865443425076</v>
      </c>
      <c r="M3225">
        <f t="shared" si="94"/>
        <v>80.801898482597082</v>
      </c>
      <c r="N3225">
        <f>VLOOKUP(A3225,Tbills!$B$4:$C$10000,2,1)</f>
        <v>3.5099999999999785</v>
      </c>
    </row>
    <row r="3226" spans="1:14">
      <c r="A3226" s="1">
        <v>44848</v>
      </c>
      <c r="B3226">
        <f>IFERROR(VLOOKUP($A3226,'BTC-Web'!$A$2:$H$10000,2,0),"")</f>
        <v>19382.533202999999</v>
      </c>
      <c r="C3226">
        <f>VLOOKUP(A3226,H_SPBTFDUE!$B$2:$C$5828,2,0)</f>
        <v>104.76</v>
      </c>
      <c r="D3226" s="2">
        <f>D3225*(1-D$1+IF(AND(WEEKDAY($A3226)&lt;&gt;1,WEEKDAY($A3226)&lt;&gt;7),-VLOOKUP($A3226,ETF_OP_Fee!$G$5:$H$14,2,1),0))^($A3226-$A3225)*(1+2*(C3226/C3225-1))+IFERROR(VLOOKUP(A3226,BITXeom!$C$9:$D$100,2,0),0)</f>
        <v>8.0591628894352247</v>
      </c>
      <c r="F3226" s="2">
        <f>F3225*(1-F$1+IF(AND(WEEKDAY($A3226)&lt;&gt;1,WEEKDAY($A3226)&lt;&gt;7),-VLOOKUP($A3226,ETF_OP_Fee!$I$5:$J$14,2,1),0))^($A3226-$A3225)*(1+1*(B3226/B3225-1))</f>
        <v>12.484230107746145</v>
      </c>
      <c r="G3226" s="9">
        <f>IFERROR(VLOOKUP(A3226,'BITO-IV'!$A$1:$J$10000,4,0),"")</f>
        <v>11.788399999999999</v>
      </c>
      <c r="J3226">
        <f t="shared" si="96"/>
        <v>179.54678618587278</v>
      </c>
      <c r="K3226">
        <f t="shared" si="95"/>
        <v>176.10795953117665</v>
      </c>
      <c r="L3226">
        <f t="shared" si="94"/>
        <v>160.18348623853208</v>
      </c>
      <c r="M3226">
        <f t="shared" si="94"/>
        <v>78.796645551353151</v>
      </c>
      <c r="N3226">
        <f>VLOOKUP(A3226,Tbills!$B$4:$C$10000,2,1)</f>
        <v>3.5099999999999785</v>
      </c>
    </row>
    <row r="3227" spans="1:14">
      <c r="A3227" s="1">
        <v>44851</v>
      </c>
      <c r="B3227">
        <f>IFERROR(VLOOKUP($A3227,'BTC-Web'!$A$2:$H$10000,2,0),"")</f>
        <v>19268.5625</v>
      </c>
      <c r="C3227">
        <f>VLOOKUP(A3227,H_SPBTFDUE!$B$2:$C$5828,2,0)</f>
        <v>106.94</v>
      </c>
      <c r="D3227" s="2">
        <f>D3226*(1-D$1+IF(AND(WEEKDAY($A3227)&lt;&gt;1,WEEKDAY($A3227)&lt;&gt;7),-VLOOKUP($A3227,ETF_OP_Fee!$G$5:$H$14,2,1),0))^($A3227-$A3226)*(1+2*(C3227/C3226-1))+IFERROR(VLOOKUP(A3227,BITXeom!$C$9:$D$100,2,0),0)</f>
        <v>8.3915757033299467</v>
      </c>
      <c r="F3227" s="2">
        <f>F3226*(1-F$1+IF(AND(WEEKDAY($A3227)&lt;&gt;1,WEEKDAY($A3227)&lt;&gt;7),-VLOOKUP($A3227,ETF_OP_Fee!$I$5:$J$14,2,1),0))^($A3227-$A3226)*(1+1*(B3227/B3226-1))</f>
        <v>12.409852889018669</v>
      </c>
      <c r="G3227" s="9">
        <f>IFERROR(VLOOKUP(A3227,'BITO-IV'!$A$1:$J$10000,4,0),"")</f>
        <v>12.0359</v>
      </c>
      <c r="J3227">
        <f t="shared" si="96"/>
        <v>178.4910380424966</v>
      </c>
      <c r="K3227">
        <f t="shared" si="95"/>
        <v>175.05876225488066</v>
      </c>
      <c r="L3227">
        <f t="shared" si="94"/>
        <v>163.51681957186543</v>
      </c>
      <c r="M3227">
        <f t="shared" si="94"/>
        <v>82.046736786948699</v>
      </c>
      <c r="N3227">
        <f>VLOOKUP(A3227,Tbills!$B$4:$C$10000,2,1)</f>
        <v>3.5099999999999785</v>
      </c>
    </row>
    <row r="3228" spans="1:14">
      <c r="A3228" s="1">
        <v>44852</v>
      </c>
      <c r="B3228">
        <f>IFERROR(VLOOKUP($A3228,'BTC-Web'!$A$2:$H$10000,2,0),"")</f>
        <v>19550.466797000001</v>
      </c>
      <c r="C3228">
        <f>VLOOKUP(A3228,H_SPBTFDUE!$B$2:$C$5828,2,0)</f>
        <v>105.18</v>
      </c>
      <c r="D3228" s="2">
        <f>D3227*(1-D$1+IF(AND(WEEKDAY($A3228)&lt;&gt;1,WEEKDAY($A3228)&lt;&gt;7),-VLOOKUP($A3228,ETF_OP_Fee!$G$5:$H$14,2,1),0))^($A3228-$A3227)*(1+2*(C3228/C3227-1))+IFERROR(VLOOKUP(A3228,BITXeom!$C$9:$D$100,2,0),0)</f>
        <v>8.1143943307854869</v>
      </c>
      <c r="F3228" s="2">
        <f>F3227*(1-F$1+IF(AND(WEEKDAY($A3228)&lt;&gt;1,WEEKDAY($A3228)&lt;&gt;7),-VLOOKUP($A3228,ETF_OP_Fee!$I$5:$J$14,2,1),0))^($A3228-$A3227)*(1+1*(B3228/B3227-1))</f>
        <v>12.59108468192662</v>
      </c>
      <c r="G3228" s="9">
        <f>IFERROR(VLOOKUP(A3228,'BITO-IV'!$A$1:$J$10000,4,0),"")</f>
        <v>11.8331</v>
      </c>
      <c r="J3228">
        <f t="shared" si="96"/>
        <v>181.10241035426972</v>
      </c>
      <c r="K3228">
        <f t="shared" si="95"/>
        <v>177.61529645648855</v>
      </c>
      <c r="L3228">
        <f t="shared" si="94"/>
        <v>160.82568807339447</v>
      </c>
      <c r="M3228">
        <f t="shared" si="94"/>
        <v>79.336658498984733</v>
      </c>
      <c r="N3228">
        <f>VLOOKUP(A3228,Tbills!$B$4:$C$10000,2,1)</f>
        <v>3.5099999999999785</v>
      </c>
    </row>
    <row r="3229" spans="1:14">
      <c r="A3229" s="1">
        <v>44853</v>
      </c>
      <c r="B3229">
        <f>IFERROR(VLOOKUP($A3229,'BTC-Web'!$A$2:$H$10000,2,0),"")</f>
        <v>19335.027343999998</v>
      </c>
      <c r="C3229">
        <f>VLOOKUP(A3229,H_SPBTFDUE!$B$2:$C$5828,2,0)</f>
        <v>105.29</v>
      </c>
      <c r="D3229" s="2">
        <f>D3228*(1-D$1+IF(AND(WEEKDAY($A3229)&lt;&gt;1,WEEKDAY($A3229)&lt;&gt;7),-VLOOKUP($A3229,ETF_OP_Fee!$G$5:$H$14,2,1),0))^($A3229-$A3228)*(1+2*(C3229/C3228-1))+IFERROR(VLOOKUP(A3229,BITXeom!$C$9:$D$100,2,0),0)</f>
        <v>8.1303977425022556</v>
      </c>
      <c r="F3229" s="2">
        <f>F3228*(1-F$1+IF(AND(WEEKDAY($A3229)&lt;&gt;1,WEEKDAY($A3229)&lt;&gt;7),-VLOOKUP($A3229,ETF_OP_Fee!$I$5:$J$14,2,1),0))^($A3229-$A3228)*(1+1*(B3229/B3228-1))</f>
        <v>12.452011136125916</v>
      </c>
      <c r="G3229" s="9">
        <f>IFERROR(VLOOKUP(A3229,'BITO-IV'!$A$1:$J$10000,4,0),"")</f>
        <v>11.845599999999999</v>
      </c>
      <c r="J3229">
        <f t="shared" si="96"/>
        <v>179.10672377405504</v>
      </c>
      <c r="K3229">
        <f t="shared" si="95"/>
        <v>175.653464756468</v>
      </c>
      <c r="L3229">
        <f t="shared" si="94"/>
        <v>160.9938837920489</v>
      </c>
      <c r="M3229">
        <f t="shared" si="94"/>
        <v>79.493128243790565</v>
      </c>
      <c r="N3229">
        <f>VLOOKUP(A3229,Tbills!$B$4:$C$10000,2,1)</f>
        <v>3.5099999999999785</v>
      </c>
    </row>
    <row r="3230" spans="1:14">
      <c r="A3230" s="1">
        <v>44854</v>
      </c>
      <c r="B3230">
        <f>IFERROR(VLOOKUP($A3230,'BTC-Web'!$A$2:$H$10000,2,0),"")</f>
        <v>19138.085938</v>
      </c>
      <c r="C3230">
        <f>VLOOKUP(A3230,H_SPBTFDUE!$B$2:$C$5828,2,0)</f>
        <v>104.29</v>
      </c>
      <c r="D3230" s="2">
        <f>D3229*(1-D$1+IF(AND(WEEKDAY($A3230)&lt;&gt;1,WEEKDAY($A3230)&lt;&gt;7),-VLOOKUP($A3230,ETF_OP_Fee!$G$5:$H$14,2,1),0))^($A3230-$A3229)*(1+2*(C3230/C3229-1))+IFERROR(VLOOKUP(A3230,BITXeom!$C$9:$D$100,2,0),0)</f>
        <v>7.9750090075645828</v>
      </c>
      <c r="F3230" s="2">
        <f>F3229*(1-F$1+IF(AND(WEEKDAY($A3230)&lt;&gt;1,WEEKDAY($A3230)&lt;&gt;7),-VLOOKUP($A3230,ETF_OP_Fee!$I$5:$J$14,2,1),0))^($A3230-$A3229)*(1+1*(B3230/B3229-1))</f>
        <v>12.324857495996413</v>
      </c>
      <c r="G3230" s="9">
        <f>IFERROR(VLOOKUP(A3230,'BITO-IV'!$A$1:$J$10000,4,0),"")</f>
        <v>11.7384</v>
      </c>
      <c r="J3230">
        <f t="shared" si="96"/>
        <v>177.2823906931369</v>
      </c>
      <c r="K3230">
        <f t="shared" si="95"/>
        <v>173.85978041094521</v>
      </c>
      <c r="L3230">
        <f t="shared" si="94"/>
        <v>159.46483180428135</v>
      </c>
      <c r="M3230">
        <f t="shared" si="94"/>
        <v>77.973849971650438</v>
      </c>
      <c r="N3230">
        <f>VLOOKUP(A3230,Tbills!$B$4:$C$10000,2,1)</f>
        <v>3.8199995604395429</v>
      </c>
    </row>
    <row r="3231" spans="1:14">
      <c r="A3231" s="1">
        <v>44855</v>
      </c>
      <c r="B3231">
        <f>IFERROR(VLOOKUP($A3231,'BTC-Web'!$A$2:$H$10000,2,0),"")</f>
        <v>19053.203125</v>
      </c>
      <c r="C3231">
        <f>VLOOKUP(A3231,H_SPBTFDUE!$B$2:$C$5828,2,0)</f>
        <v>105.09</v>
      </c>
      <c r="D3231" s="2">
        <f>D3230*(1-D$1+IF(AND(WEEKDAY($A3231)&lt;&gt;1,WEEKDAY($A3231)&lt;&gt;7),-VLOOKUP($A3231,ETF_OP_Fee!$G$5:$H$14,2,1),0))^($A3231-$A3230)*(1+2*(C3231/C3230-1))+IFERROR(VLOOKUP(A3231,BITXeom!$C$9:$D$100,2,0),0)</f>
        <v>8.0963952541426032</v>
      </c>
      <c r="F3231" s="2">
        <f>F3230*(1-F$1+IF(AND(WEEKDAY($A3231)&lt;&gt;1,WEEKDAY($A3231)&lt;&gt;7),-VLOOKUP($A3231,ETF_OP_Fee!$I$5:$J$14,2,1),0))^($A3231-$A3230)*(1+1*(B3231/B3230-1))</f>
        <v>12.269873913025535</v>
      </c>
      <c r="G3231" s="9">
        <f>IFERROR(VLOOKUP(A3231,'BITO-IV'!$A$1:$J$10000,4,0),"")</f>
        <v>11.837300000000001</v>
      </c>
      <c r="J3231">
        <f t="shared" si="96"/>
        <v>176.49609325115924</v>
      </c>
      <c r="K3231">
        <f t="shared" si="95"/>
        <v>173.0841581642272</v>
      </c>
      <c r="L3231">
        <f t="shared" ref="L3231:M3294" si="97">IF($A3231&gt;=$J$2,C3231*L$4,"")</f>
        <v>160.6880733944954</v>
      </c>
      <c r="M3231">
        <f t="shared" si="97"/>
        <v>79.160676590945599</v>
      </c>
      <c r="N3231">
        <f>VLOOKUP(A3231,Tbills!$B$4:$C$10000,2,1)</f>
        <v>3.8199995604395429</v>
      </c>
    </row>
    <row r="3232" spans="1:14">
      <c r="A3232" s="1">
        <v>44858</v>
      </c>
      <c r="B3232">
        <f>IFERROR(VLOOKUP($A3232,'BTC-Web'!$A$2:$H$10000,2,0),"")</f>
        <v>19567.769531000002</v>
      </c>
      <c r="C3232">
        <f>VLOOKUP(A3232,H_SPBTFDUE!$B$2:$C$5828,2,0)</f>
        <v>106</v>
      </c>
      <c r="D3232" s="2">
        <f>D3231*(1-D$1+IF(AND(WEEKDAY($A3232)&lt;&gt;1,WEEKDAY($A3232)&lt;&gt;7),-VLOOKUP($A3232,ETF_OP_Fee!$G$5:$H$14,2,1),0))^($A3232-$A3231)*(1+2*(C3232/C3231-1))+IFERROR(VLOOKUP(A3232,BITXeom!$C$9:$D$100,2,0),0)</f>
        <v>8.2336680654719903</v>
      </c>
      <c r="F3232" s="2">
        <f>F3231*(1-F$1+IF(AND(WEEKDAY($A3232)&lt;&gt;1,WEEKDAY($A3232)&lt;&gt;7),-VLOOKUP($A3232,ETF_OP_Fee!$I$5:$J$14,2,1),0))^($A3232-$A3231)*(1+1*(B3232/B3231-1))</f>
        <v>12.600260268396458</v>
      </c>
      <c r="G3232" s="9">
        <f>IFERROR(VLOOKUP(A3232,'BITO-IV'!$A$1:$J$10000,4,0),"")</f>
        <v>11.9306</v>
      </c>
      <c r="J3232">
        <f t="shared" si="96"/>
        <v>181.26269127572579</v>
      </c>
      <c r="K3232">
        <f t="shared" si="95"/>
        <v>177.74473125517127</v>
      </c>
      <c r="L3232">
        <f t="shared" si="97"/>
        <v>162.07951070336389</v>
      </c>
      <c r="M3232">
        <f t="shared" si="97"/>
        <v>80.502830510224115</v>
      </c>
      <c r="N3232">
        <f>VLOOKUP(A3232,Tbills!$B$4:$C$10000,2,1)</f>
        <v>3.8199995604395429</v>
      </c>
    </row>
    <row r="3233" spans="1:14">
      <c r="A3233" s="1">
        <v>44859</v>
      </c>
      <c r="B3233">
        <f>IFERROR(VLOOKUP($A3233,'BTC-Web'!$A$2:$H$10000,2,0),"")</f>
        <v>19344.964843999998</v>
      </c>
      <c r="C3233">
        <f>VLOOKUP(A3233,H_SPBTFDUE!$B$2:$C$5828,2,0)</f>
        <v>111.37</v>
      </c>
      <c r="D3233" s="2">
        <f>D3232*(1-D$1+IF(AND(WEEKDAY($A3233)&lt;&gt;1,WEEKDAY($A3233)&lt;&gt;7),-VLOOKUP($A3233,ETF_OP_Fee!$G$5:$H$14,2,1),0))^($A3233-$A3232)*(1+2*(C3233/C3232-1))+IFERROR(VLOOKUP(A3233,BITXeom!$C$9:$D$100,2,0),0)</f>
        <v>9.0668288318876904</v>
      </c>
      <c r="F3233" s="2">
        <f>F3232*(1-F$1+IF(AND(WEEKDAY($A3233)&lt;&gt;1,WEEKDAY($A3233)&lt;&gt;7),-VLOOKUP($A3233,ETF_OP_Fee!$I$5:$J$14,2,1),0))^($A3233-$A3232)*(1+1*(B3233/B3232-1))</f>
        <v>12.45646558294308</v>
      </c>
      <c r="G3233" s="9">
        <f>IFERROR(VLOOKUP(A3233,'BITO-IV'!$A$1:$J$10000,4,0),"")</f>
        <v>12.5306</v>
      </c>
      <c r="J3233">
        <f t="shared" si="96"/>
        <v>179.19877810818335</v>
      </c>
      <c r="K3233">
        <f t="shared" si="95"/>
        <v>175.7163011134592</v>
      </c>
      <c r="L3233">
        <f t="shared" si="97"/>
        <v>170.29051987767582</v>
      </c>
      <c r="M3233">
        <f t="shared" si="97"/>
        <v>88.648871792577737</v>
      </c>
      <c r="N3233">
        <f>VLOOKUP(A3233,Tbills!$B$4:$C$10000,2,1)</f>
        <v>3.8199995604395429</v>
      </c>
    </row>
    <row r="3234" spans="1:14">
      <c r="A3234" s="1">
        <v>44860</v>
      </c>
      <c r="B3234">
        <f>IFERROR(VLOOKUP($A3234,'BTC-Web'!$A$2:$H$10000,2,0),"")</f>
        <v>20092.236327999999</v>
      </c>
      <c r="C3234">
        <f>VLOOKUP(A3234,H_SPBTFDUE!$B$2:$C$5828,2,0)</f>
        <v>114.11</v>
      </c>
      <c r="D3234" s="2">
        <f>D3233*(1-D$1+IF(AND(WEEKDAY($A3234)&lt;&gt;1,WEEKDAY($A3234)&lt;&gt;7),-VLOOKUP($A3234,ETF_OP_Fee!$G$5:$H$14,2,1),0))^($A3234-$A3233)*(1+2*(C3234/C3233-1))+IFERROR(VLOOKUP(A3234,BITXeom!$C$9:$D$100,2,0),0)</f>
        <v>9.5118315948673171</v>
      </c>
      <c r="F3234" s="2">
        <f>F3233*(1-F$1+IF(AND(WEEKDAY($A3234)&lt;&gt;1,WEEKDAY($A3234)&lt;&gt;7),-VLOOKUP($A3234,ETF_OP_Fee!$I$5:$J$14,2,1),0))^($A3234-$A3233)*(1+1*(B3234/B3233-1))</f>
        <v>12.93730633427686</v>
      </c>
      <c r="G3234" s="9">
        <f>IFERROR(VLOOKUP(A3234,'BITO-IV'!$A$1:$J$10000,4,0),"")</f>
        <v>12.8337</v>
      </c>
      <c r="J3234">
        <f t="shared" si="96"/>
        <v>186.12099988153656</v>
      </c>
      <c r="K3234">
        <f t="shared" si="95"/>
        <v>182.499249108329</v>
      </c>
      <c r="L3234">
        <f t="shared" si="97"/>
        <v>174.480122324159</v>
      </c>
      <c r="M3234">
        <f t="shared" si="97"/>
        <v>92.999785834760075</v>
      </c>
      <c r="N3234">
        <f>VLOOKUP(A3234,Tbills!$B$4:$C$10000,2,1)</f>
        <v>3.8199995604395429</v>
      </c>
    </row>
    <row r="3235" spans="1:14">
      <c r="A3235" s="1">
        <v>44861</v>
      </c>
      <c r="B3235">
        <f>IFERROR(VLOOKUP($A3235,'BTC-Web'!$A$2:$H$10000,2,0),"")</f>
        <v>20772.802734000001</v>
      </c>
      <c r="C3235">
        <f>VLOOKUP(A3235,H_SPBTFDUE!$B$2:$C$5828,2,0)</f>
        <v>113.72</v>
      </c>
      <c r="D3235" s="2">
        <f>D3234*(1-D$1+IF(AND(WEEKDAY($A3235)&lt;&gt;1,WEEKDAY($A3235)&lt;&gt;7),-VLOOKUP($A3235,ETF_OP_Fee!$G$5:$H$14,2,1),0))^($A3235-$A3234)*(1+2*(C3235/C3234-1))+IFERROR(VLOOKUP(A3235,BITXeom!$C$9:$D$100,2,0),0)</f>
        <v>9.4456875256237289</v>
      </c>
      <c r="F3235" s="2">
        <f>F3234*(1-F$1+IF(AND(WEEKDAY($A3235)&lt;&gt;1,WEEKDAY($A3235)&lt;&gt;7),-VLOOKUP($A3235,ETF_OP_Fee!$I$5:$J$14,2,1),0))^($A3235-$A3234)*(1+1*(B3235/B3234-1))</f>
        <v>13.37517204627852</v>
      </c>
      <c r="G3235" s="9">
        <f>IFERROR(VLOOKUP(A3235,'BITO-IV'!$A$1:$J$10000,4,0),"")</f>
        <v>12.7826</v>
      </c>
      <c r="J3235">
        <f t="shared" si="96"/>
        <v>192.42531055669934</v>
      </c>
      <c r="K3235">
        <f t="shared" si="95"/>
        <v>188.67597257655731</v>
      </c>
      <c r="L3235">
        <f t="shared" si="97"/>
        <v>173.88379204892965</v>
      </c>
      <c r="M3235">
        <f t="shared" si="97"/>
        <v>92.353077131757743</v>
      </c>
      <c r="N3235">
        <f>VLOOKUP(A3235,Tbills!$B$4:$C$10000,2,1)</f>
        <v>3.9999995604395586</v>
      </c>
    </row>
    <row r="3236" spans="1:14">
      <c r="A3236" s="1">
        <v>44862</v>
      </c>
      <c r="B3236">
        <f>IFERROR(VLOOKUP($A3236,'BTC-Web'!$A$2:$H$10000,2,0),"")</f>
        <v>20287.957031000002</v>
      </c>
      <c r="C3236">
        <f>VLOOKUP(A3236,H_SPBTFDUE!$B$2:$C$5828,2,0)</f>
        <v>113.5</v>
      </c>
      <c r="D3236" s="2">
        <f>D3235*(1-D$1+IF(AND(WEEKDAY($A3236)&lt;&gt;1,WEEKDAY($A3236)&lt;&gt;7),-VLOOKUP($A3236,ETF_OP_Fee!$G$5:$H$14,2,1),0))^($A3236-$A3235)*(1+2*(C3236/C3235-1))+IFERROR(VLOOKUP(A3236,BITXeom!$C$9:$D$100,2,0),0)</f>
        <v>9.4080193586256851</v>
      </c>
      <c r="F3236" s="2">
        <f>F3235*(1-F$1+IF(AND(WEEKDAY($A3236)&lt;&gt;1,WEEKDAY($A3236)&lt;&gt;7),-VLOOKUP($A3236,ETF_OP_Fee!$I$5:$J$14,2,1),0))^($A3236-$A3235)*(1+1*(B3236/B3235-1))</f>
        <v>13.062650070363876</v>
      </c>
      <c r="G3236" s="9">
        <f>IFERROR(VLOOKUP(A3236,'BITO-IV'!$A$1:$J$10000,4,0),"")</f>
        <v>12.752599999999999</v>
      </c>
      <c r="J3236">
        <f t="shared" si="96"/>
        <v>187.93402518868533</v>
      </c>
      <c r="K3236">
        <f t="shared" si="95"/>
        <v>184.26740216316594</v>
      </c>
      <c r="L3236">
        <f t="shared" si="97"/>
        <v>173.54740061162076</v>
      </c>
      <c r="M3236">
        <f t="shared" si="97"/>
        <v>91.984785133663877</v>
      </c>
      <c r="N3236">
        <f>VLOOKUP(A3236,Tbills!$B$4:$C$10000,2,1)</f>
        <v>3.9999995604395586</v>
      </c>
    </row>
    <row r="3237" spans="1:14">
      <c r="A3237" s="1">
        <v>44865</v>
      </c>
      <c r="B3237">
        <f>IFERROR(VLOOKUP($A3237,'BTC-Web'!$A$2:$H$10000,2,0),"")</f>
        <v>20633.695313</v>
      </c>
      <c r="C3237">
        <f>VLOOKUP(A3237,H_SPBTFDUE!$B$2:$C$5828,2,0)</f>
        <v>111.84</v>
      </c>
      <c r="D3237" s="2">
        <f>D3236*(1-D$1+IF(AND(WEEKDAY($A3237)&lt;&gt;1,WEEKDAY($A3237)&lt;&gt;7),-VLOOKUP($A3237,ETF_OP_Fee!$G$5:$H$14,2,1),0))^($A3237-$A3236)*(1+2*(C3237/C3236-1))+IFERROR(VLOOKUP(A3237,BITXeom!$C$9:$D$100,2,0),0)</f>
        <v>9.1295595227654278</v>
      </c>
      <c r="F3237" s="2">
        <f>F3236*(1-F$1+IF(AND(WEEKDAY($A3237)&lt;&gt;1,WEEKDAY($A3237)&lt;&gt;7),-VLOOKUP($A3237,ETF_OP_Fee!$I$5:$J$14,2,1),0))^($A3237-$A3236)*(1+1*(B3237/B3236-1))</f>
        <v>13.284220590428122</v>
      </c>
      <c r="G3237" s="9">
        <f>IFERROR(VLOOKUP(A3237,'BITO-IV'!$A$1:$J$10000,4,0),"")</f>
        <v>12.563000000000001</v>
      </c>
      <c r="J3237">
        <f t="shared" si="96"/>
        <v>191.13671271896732</v>
      </c>
      <c r="K3237">
        <f t="shared" si="95"/>
        <v>187.3929719295038</v>
      </c>
      <c r="L3237">
        <f t="shared" si="97"/>
        <v>171.00917431192659</v>
      </c>
      <c r="M3237">
        <f t="shared" si="97"/>
        <v>89.262206959281514</v>
      </c>
      <c r="N3237">
        <f>VLOOKUP(A3237,Tbills!$B$4:$C$10000,2,1)</f>
        <v>3.9999995604395586</v>
      </c>
    </row>
    <row r="3238" spans="1:14">
      <c r="A3238" s="1">
        <v>44866</v>
      </c>
      <c r="B3238">
        <f>IFERROR(VLOOKUP($A3238,'BTC-Web'!$A$2:$H$10000,2,0),"")</f>
        <v>20494.898438</v>
      </c>
      <c r="C3238">
        <f>VLOOKUP(A3238,H_SPBTFDUE!$B$2:$C$5828,2,0)</f>
        <v>112.39</v>
      </c>
      <c r="D3238" s="2">
        <f>D3237*(1-D$1+IF(AND(WEEKDAY($A3238)&lt;&gt;1,WEEKDAY($A3238)&lt;&gt;7),-VLOOKUP($A3238,ETF_OP_Fee!$G$5:$H$14,2,1),0))^($A3238-$A3237)*(1+2*(C3238/C3237-1))+IFERROR(VLOOKUP(A3238,BITXeom!$C$9:$D$100,2,0),0)</f>
        <v>9.2182543712453135</v>
      </c>
      <c r="F3238" s="2">
        <f>F3237*(1-F$1+IF(AND(WEEKDAY($A3238)&lt;&gt;1,WEEKDAY($A3238)&lt;&gt;7),-VLOOKUP($A3238,ETF_OP_Fee!$I$5:$J$14,2,1),0))^($A3238-$A3237)*(1+1*(B3238/B3237-1))</f>
        <v>13.194518069218198</v>
      </c>
      <c r="G3238" s="9">
        <f>IFERROR(VLOOKUP(A3238,'BITO-IV'!$A$1:$J$10000,4,0),"")</f>
        <v>12.624000000000001</v>
      </c>
      <c r="J3238">
        <f t="shared" si="96"/>
        <v>189.85099157107138</v>
      </c>
      <c r="K3238">
        <f t="shared" si="95"/>
        <v>186.1275892956736</v>
      </c>
      <c r="L3238">
        <f t="shared" si="97"/>
        <v>171.85015290519874</v>
      </c>
      <c r="M3238">
        <f t="shared" si="97"/>
        <v>90.129400814745367</v>
      </c>
      <c r="N3238">
        <f>VLOOKUP(A3238,Tbills!$B$4:$C$10000,2,1)</f>
        <v>3.9999995604395586</v>
      </c>
    </row>
    <row r="3239" spans="1:14">
      <c r="A3239" s="1">
        <v>44867</v>
      </c>
      <c r="B3239">
        <f>IFERROR(VLOOKUP($A3239,'BTC-Web'!$A$2:$H$10000,2,0),"")</f>
        <v>20482.958984000001</v>
      </c>
      <c r="C3239">
        <f>VLOOKUP(A3239,H_SPBTFDUE!$B$2:$C$5828,2,0)</f>
        <v>111.21</v>
      </c>
      <c r="D3239" s="2">
        <f>D3238*(1-D$1+IF(AND(WEEKDAY($A3239)&lt;&gt;1,WEEKDAY($A3239)&lt;&gt;7),-VLOOKUP($A3239,ETF_OP_Fee!$G$5:$H$14,2,1),0))^($A3239-$A3238)*(1+2*(C3239/C3238-1))+IFERROR(VLOOKUP(A3239,BITXeom!$C$9:$D$100,2,0),0)</f>
        <v>9.0236110684511264</v>
      </c>
      <c r="F3239" s="2">
        <f>F3238*(1-F$1+IF(AND(WEEKDAY($A3239)&lt;&gt;1,WEEKDAY($A3239)&lt;&gt;7),-VLOOKUP($A3239,ETF_OP_Fee!$I$5:$J$14,2,1),0))^($A3239-$A3238)*(1+1*(B3239/B3238-1))</f>
        <v>13.186488286656454</v>
      </c>
      <c r="G3239" s="9">
        <f>IFERROR(VLOOKUP(A3239,'BITO-IV'!$A$1:$J$10000,4,0),"")</f>
        <v>12.4932</v>
      </c>
      <c r="J3239">
        <f t="shared" si="96"/>
        <v>189.74039247795685</v>
      </c>
      <c r="K3239">
        <f t="shared" si="95"/>
        <v>186.01431770341497</v>
      </c>
      <c r="L3239">
        <f t="shared" si="97"/>
        <v>170.04587155963299</v>
      </c>
      <c r="M3239">
        <f t="shared" si="97"/>
        <v>88.226319868295718</v>
      </c>
      <c r="N3239">
        <f>VLOOKUP(A3239,Tbills!$B$4:$C$10000,2,1)</f>
        <v>3.9999995604395586</v>
      </c>
    </row>
    <row r="3240" spans="1:14">
      <c r="A3240" s="1">
        <v>44868</v>
      </c>
      <c r="B3240">
        <f>IFERROR(VLOOKUP($A3240,'BTC-Web'!$A$2:$H$10000,2,0),"")</f>
        <v>20162.689452999999</v>
      </c>
      <c r="C3240">
        <f>VLOOKUP(A3240,H_SPBTFDUE!$B$2:$C$5828,2,0)</f>
        <v>111.32</v>
      </c>
      <c r="D3240" s="2">
        <f>D3239*(1-D$1+IF(AND(WEEKDAY($A3240)&lt;&gt;1,WEEKDAY($A3240)&lt;&gt;7),-VLOOKUP($A3240,ETF_OP_Fee!$G$5:$H$14,2,1),0))^($A3240-$A3239)*(1+2*(C3240/C3239-1))+IFERROR(VLOOKUP(A3240,BITXeom!$C$9:$D$100,2,0),0)</f>
        <v>9.0403843870057461</v>
      </c>
      <c r="F3240" s="2">
        <f>F3239*(1-F$1+IF(AND(WEEKDAY($A3240)&lt;&gt;1,WEEKDAY($A3240)&lt;&gt;7),-VLOOKUP($A3240,ETF_OP_Fee!$I$5:$J$14,2,1),0))^($A3240-$A3239)*(1+1*(B3240/B3239-1))</f>
        <v>12.979967809881927</v>
      </c>
      <c r="G3240" s="9">
        <f>IFERROR(VLOOKUP(A3240,'BITO-IV'!$A$1:$J$10000,4,0),"")</f>
        <v>12.505000000000001</v>
      </c>
      <c r="J3240">
        <f t="shared" si="96"/>
        <v>186.77363037302172</v>
      </c>
      <c r="K3240">
        <f t="shared" ref="K3240:K3303" si="98">IF($A3240&gt;=$J$2,F3240*K$4,"")</f>
        <v>183.10105036916414</v>
      </c>
      <c r="L3240">
        <f t="shared" si="97"/>
        <v>170.21406727828742</v>
      </c>
      <c r="M3240">
        <f t="shared" si="97"/>
        <v>88.390317203378856</v>
      </c>
      <c r="N3240">
        <f>VLOOKUP(A3240,Tbills!$B$4:$C$10000,2,1)</f>
        <v>4.0700017582417702</v>
      </c>
    </row>
    <row r="3241" spans="1:14">
      <c r="A3241" s="1">
        <v>44869</v>
      </c>
      <c r="B3241">
        <f>IFERROR(VLOOKUP($A3241,'BTC-Web'!$A$2:$H$10000,2,0),"")</f>
        <v>20208.769531000002</v>
      </c>
      <c r="C3241">
        <f>VLOOKUP(A3241,H_SPBTFDUE!$B$2:$C$5828,2,0)</f>
        <v>116.08</v>
      </c>
      <c r="D3241" s="2">
        <f>D3240*(1-D$1+IF(AND(WEEKDAY($A3241)&lt;&gt;1,WEEKDAY($A3241)&lt;&gt;7),-VLOOKUP($A3241,ETF_OP_Fee!$G$5:$H$14,2,1),0))^($A3241-$A3240)*(1+2*(C3241/C3240-1))+IFERROR(VLOOKUP(A3241,BITXeom!$C$9:$D$100,2,0),0)</f>
        <v>9.8123414877451189</v>
      </c>
      <c r="F3241" s="2">
        <f>F3240*(1-F$1+IF(AND(WEEKDAY($A3241)&lt;&gt;1,WEEKDAY($A3241)&lt;&gt;7),-VLOOKUP($A3241,ETF_OP_Fee!$I$5:$J$14,2,1),0))^($A3241-$A3240)*(1+1*(B3241/B3240-1))</f>
        <v>13.009293793665719</v>
      </c>
      <c r="G3241" s="9">
        <f>IFERROR(VLOOKUP(A3241,'BITO-IV'!$A$1:$J$10000,4,0),"")</f>
        <v>13.044700000000001</v>
      </c>
      <c r="J3241">
        <f t="shared" ref="J3241:J3304" si="99">IF($A3241&gt;=$J$2,B3241*J$4,"")</f>
        <v>187.20048530604021</v>
      </c>
      <c r="K3241">
        <f t="shared" si="98"/>
        <v>183.51473540387073</v>
      </c>
      <c r="L3241">
        <f t="shared" si="97"/>
        <v>177.49235474006113</v>
      </c>
      <c r="M3241">
        <f t="shared" si="97"/>
        <v>95.937953463163311</v>
      </c>
      <c r="N3241">
        <f>VLOOKUP(A3241,Tbills!$B$4:$C$10000,2,1)</f>
        <v>4.0700017582417702</v>
      </c>
    </row>
    <row r="3242" spans="1:14">
      <c r="A3242" s="1">
        <v>44872</v>
      </c>
      <c r="B3242">
        <f>IFERROR(VLOOKUP($A3242,'BTC-Web'!$A$2:$H$10000,2,0),"")</f>
        <v>20924.621093999998</v>
      </c>
      <c r="C3242">
        <f>VLOOKUP(A3242,H_SPBTFDUE!$B$2:$C$5828,2,0)</f>
        <v>114.43</v>
      </c>
      <c r="D3242" s="2">
        <f>D3241*(1-D$1+IF(AND(WEEKDAY($A3242)&lt;&gt;1,WEEKDAY($A3242)&lt;&gt;7),-VLOOKUP($A3242,ETF_OP_Fee!$G$5:$H$14,2,1),0))^($A3242-$A3241)*(1+2*(C3242/C3241-1))+IFERROR(VLOOKUP(A3242,BITXeom!$C$9:$D$100,2,0),0)</f>
        <v>9.5299815637230019</v>
      </c>
      <c r="F3242" s="2">
        <f>F3241*(1-F$1+IF(AND(WEEKDAY($A3242)&lt;&gt;1,WEEKDAY($A3242)&lt;&gt;7),-VLOOKUP($A3242,ETF_OP_Fee!$I$5:$J$14,2,1),0))^($A3242-$A3241)*(1+1*(B3242/B3241-1))</f>
        <v>13.469067889584871</v>
      </c>
      <c r="G3242" s="9">
        <f>IFERROR(VLOOKUP(A3242,'BITO-IV'!$A$1:$J$10000,4,0),"")</f>
        <v>12.8584</v>
      </c>
      <c r="J3242">
        <f t="shared" si="99"/>
        <v>193.83165400708953</v>
      </c>
      <c r="K3242">
        <f t="shared" si="98"/>
        <v>190.00050802891818</v>
      </c>
      <c r="L3242">
        <f t="shared" si="97"/>
        <v>174.96941896024464</v>
      </c>
      <c r="M3242">
        <f t="shared" si="97"/>
        <v>93.177243057341386</v>
      </c>
      <c r="N3242">
        <f>VLOOKUP(A3242,Tbills!$B$4:$C$10000,2,1)</f>
        <v>4.0700017582417702</v>
      </c>
    </row>
    <row r="3243" spans="1:14">
      <c r="A3243" s="1">
        <v>44873</v>
      </c>
      <c r="B3243">
        <f>IFERROR(VLOOKUP($A3243,'BTC-Web'!$A$2:$H$10000,2,0),"")</f>
        <v>20600.671875</v>
      </c>
      <c r="C3243">
        <f>VLOOKUP(A3243,H_SPBTFDUE!$B$2:$C$5828,2,0)</f>
        <v>99.23</v>
      </c>
      <c r="D3243" s="2">
        <f>D3242*(1-D$1+IF(AND(WEEKDAY($A3243)&lt;&gt;1,WEEKDAY($A3243)&lt;&gt;7),-VLOOKUP($A3243,ETF_OP_Fee!$G$5:$H$14,2,1),0))^($A3243-$A3242)*(1+2*(C3243/C3242-1))+IFERROR(VLOOKUP(A3243,BITXeom!$C$9:$D$100,2,0),0)</f>
        <v>6.9973688060203161</v>
      </c>
      <c r="F3243" s="2">
        <f>F3242*(1-F$1+IF(AND(WEEKDAY($A3243)&lt;&gt;1,WEEKDAY($A3243)&lt;&gt;7),-VLOOKUP($A3243,ETF_OP_Fee!$I$5:$J$14,2,1),0))^($A3243-$A3242)*(1+1*(B3243/B3242-1))</f>
        <v>13.260198353841636</v>
      </c>
      <c r="G3243" s="9">
        <f>IFERROR(VLOOKUP(A3243,'BITO-IV'!$A$1:$J$10000,4,0),"")</f>
        <v>11.1515</v>
      </c>
      <c r="J3243">
        <f t="shared" si="99"/>
        <v>190.83080574078187</v>
      </c>
      <c r="K3243">
        <f t="shared" si="98"/>
        <v>187.05410385096715</v>
      </c>
      <c r="L3243">
        <f t="shared" si="97"/>
        <v>151.72782874617735</v>
      </c>
      <c r="M3243">
        <f t="shared" si="97"/>
        <v>68.415193632935399</v>
      </c>
      <c r="N3243">
        <f>VLOOKUP(A3243,Tbills!$B$4:$C$10000,2,1)</f>
        <v>4.0700017582417702</v>
      </c>
    </row>
    <row r="3244" spans="1:14">
      <c r="A3244" s="1">
        <v>44874</v>
      </c>
      <c r="B3244">
        <f>IFERROR(VLOOKUP($A3244,'BTC-Web'!$A$2:$H$10000,2,0),"")</f>
        <v>18543.761718999998</v>
      </c>
      <c r="C3244">
        <f>VLOOKUP(A3244,H_SPBTFDUE!$B$2:$C$5828,2,0)</f>
        <v>85.66</v>
      </c>
      <c r="D3244" s="2">
        <f>D3243*(1-D$1+IF(AND(WEEKDAY($A3244)&lt;&gt;1,WEEKDAY($A3244)&lt;&gt;7),-VLOOKUP($A3244,ETF_OP_Fee!$G$5:$H$14,2,1),0))^($A3244-$A3243)*(1+2*(C3244/C3243-1))+IFERROR(VLOOKUP(A3244,BITXeom!$C$9:$D$100,2,0),0)</f>
        <v>5.0829406328370181</v>
      </c>
      <c r="F3244" s="2">
        <f>F3243*(1-F$1+IF(AND(WEEKDAY($A3244)&lt;&gt;1,WEEKDAY($A3244)&lt;&gt;7),-VLOOKUP($A3244,ETF_OP_Fee!$I$5:$J$14,2,1),0))^($A3244-$A3243)*(1+1*(B3244/B3243-1))</f>
        <v>11.9358999615429</v>
      </c>
      <c r="G3244" s="9">
        <f>IFERROR(VLOOKUP(A3244,'BITO-IV'!$A$1:$J$10000,4,0),"")</f>
        <v>9.6273999999999997</v>
      </c>
      <c r="J3244">
        <f t="shared" si="99"/>
        <v>171.77696978884754</v>
      </c>
      <c r="K3244">
        <f t="shared" si="98"/>
        <v>168.37297688796431</v>
      </c>
      <c r="L3244">
        <f t="shared" si="97"/>
        <v>130.97859327217122</v>
      </c>
      <c r="M3244">
        <f t="shared" si="97"/>
        <v>49.697304409775612</v>
      </c>
      <c r="N3244">
        <f>VLOOKUP(A3244,Tbills!$B$4:$C$10000,2,1)</f>
        <v>4.0700017582417702</v>
      </c>
    </row>
    <row r="3245" spans="1:14">
      <c r="A3245" s="1">
        <v>44875</v>
      </c>
      <c r="B3245">
        <f>IFERROR(VLOOKUP($A3245,'BTC-Web'!$A$2:$H$10000,2,0),"")</f>
        <v>15883.158203000001</v>
      </c>
      <c r="C3245">
        <f>VLOOKUP(A3245,H_SPBTFDUE!$B$2:$C$5828,2,0)</f>
        <v>97.33</v>
      </c>
      <c r="D3245" s="2">
        <f>D3244*(1-D$1+IF(AND(WEEKDAY($A3245)&lt;&gt;1,WEEKDAY($A3245)&lt;&gt;7),-VLOOKUP($A3245,ETF_OP_Fee!$G$5:$H$14,2,1),0))^($A3245-$A3244)*(1+2*(C3245/C3244-1))+IFERROR(VLOOKUP(A3245,BITXeom!$C$9:$D$100,2,0),0)</f>
        <v>6.4671316774636338</v>
      </c>
      <c r="F3245" s="2">
        <f>F3244*(1-F$1+IF(AND(WEEKDAY($A3245)&lt;&gt;1,WEEKDAY($A3245)&lt;&gt;7),-VLOOKUP($A3245,ETF_OP_Fee!$I$5:$J$14,2,1),0))^($A3245-$A3244)*(1+1*(B3245/B3244-1))</f>
        <v>10.223106616048119</v>
      </c>
      <c r="G3245" s="9">
        <f>IFERROR(VLOOKUP(A3245,'BITO-IV'!$A$1:$J$10000,4,0),"")</f>
        <v>10.947800000000001</v>
      </c>
      <c r="J3245">
        <f t="shared" si="99"/>
        <v>147.13092349502796</v>
      </c>
      <c r="K3245">
        <f t="shared" si="98"/>
        <v>144.21157177364287</v>
      </c>
      <c r="L3245">
        <f t="shared" si="97"/>
        <v>148.82262996941893</v>
      </c>
      <c r="M3245">
        <f t="shared" si="97"/>
        <v>63.230919825562815</v>
      </c>
      <c r="N3245">
        <f>VLOOKUP(A3245,Tbills!$B$4:$C$10000,2,1)</f>
        <v>4.1199982417582364</v>
      </c>
    </row>
    <row r="3246" spans="1:14">
      <c r="A3246" s="1">
        <v>44876</v>
      </c>
      <c r="B3246">
        <f>IFERROR(VLOOKUP($A3246,'BTC-Web'!$A$2:$H$10000,2,0),"")</f>
        <v>17583.251952999999</v>
      </c>
      <c r="C3246">
        <f>VLOOKUP(A3246,H_SPBTFDUE!$B$2:$C$5828,2,0)</f>
        <v>87.32</v>
      </c>
      <c r="D3246" s="2">
        <f>D3245*(1-D$1+IF(AND(WEEKDAY($A3246)&lt;&gt;1,WEEKDAY($A3246)&lt;&gt;7),-VLOOKUP($A3246,ETF_OP_Fee!$G$5:$H$14,2,1),0))^($A3246-$A3245)*(1+2*(C3246/C3245-1))+IFERROR(VLOOKUP(A3246,BITXeom!$C$9:$D$100,2,0),0)</f>
        <v>5.1362823800288551</v>
      </c>
      <c r="F3246" s="2">
        <f>F3245*(1-F$1+IF(AND(WEEKDAY($A3246)&lt;&gt;1,WEEKDAY($A3246)&lt;&gt;7),-VLOOKUP($A3246,ETF_OP_Fee!$I$5:$J$14,2,1),0))^($A3246-$A3245)*(1+1*(B3246/B3245-1))</f>
        <v>11.317067960177672</v>
      </c>
      <c r="G3246" s="9">
        <f>IFERROR(VLOOKUP(A3246,'BITO-IV'!$A$1:$J$10000,4,0),"")</f>
        <v>9.8482000000000003</v>
      </c>
      <c r="J3246">
        <f t="shared" si="99"/>
        <v>162.8794516069232</v>
      </c>
      <c r="K3246">
        <f t="shared" si="98"/>
        <v>159.64346452617244</v>
      </c>
      <c r="L3246">
        <f t="shared" si="97"/>
        <v>133.51681957186543</v>
      </c>
      <c r="M3246">
        <f t="shared" si="97"/>
        <v>50.218841299428881</v>
      </c>
      <c r="N3246">
        <f>VLOOKUP(A3246,Tbills!$B$4:$C$10000,2,1)</f>
        <v>4.1199982417582364</v>
      </c>
    </row>
    <row r="3247" spans="1:14">
      <c r="A3247" s="1">
        <v>44879</v>
      </c>
      <c r="B3247">
        <f>IFERROR(VLOOKUP($A3247,'BTC-Web'!$A$2:$H$10000,2,0),"")</f>
        <v>16352.028319999999</v>
      </c>
      <c r="C3247">
        <f>VLOOKUP(A3247,H_SPBTFDUE!$B$2:$C$5828,2,0)</f>
        <v>87.32</v>
      </c>
      <c r="D3247" s="2">
        <f>D3246*(1-D$1+IF(AND(WEEKDAY($A3247)&lt;&gt;1,WEEKDAY($A3247)&lt;&gt;7),-VLOOKUP($A3247,ETF_OP_Fee!$G$5:$H$14,2,1),0))^($A3247-$A3246)*(1+2*(C3247/C3246-1))+IFERROR(VLOOKUP(A3247,BITXeom!$C$9:$D$100,2,0),0)</f>
        <v>5.1344462020274735</v>
      </c>
      <c r="F3247" s="2">
        <f>F3246*(1-F$1+IF(AND(WEEKDAY($A3247)&lt;&gt;1,WEEKDAY($A3247)&lt;&gt;7),-VLOOKUP($A3247,ETF_OP_Fee!$I$5:$J$14,2,1),0))^($A3247-$A3246)*(1+1*(B3247/B3246-1))</f>
        <v>10.523796564907061</v>
      </c>
      <c r="G3247" s="9">
        <f>IFERROR(VLOOKUP(A3247,'BITO-IV'!$A$1:$J$10000,4,0),"")</f>
        <v>9.8343000000000007</v>
      </c>
      <c r="J3247">
        <f t="shared" si="99"/>
        <v>151.47422175043422</v>
      </c>
      <c r="K3247">
        <f t="shared" si="98"/>
        <v>148.453234486366</v>
      </c>
      <c r="L3247">
        <f t="shared" si="97"/>
        <v>133.51681957186543</v>
      </c>
      <c r="M3247">
        <f t="shared" si="97"/>
        <v>50.200888483593161</v>
      </c>
      <c r="N3247">
        <f>VLOOKUP(A3247,Tbills!$B$4:$C$10000,2,1)</f>
        <v>4.1199982417582364</v>
      </c>
    </row>
    <row r="3248" spans="1:14">
      <c r="A3248" s="1">
        <v>44880</v>
      </c>
      <c r="B3248">
        <f>IFERROR(VLOOKUP($A3248,'BTC-Web'!$A$2:$H$10000,2,0),"")</f>
        <v>16617.484375</v>
      </c>
      <c r="C3248">
        <f>VLOOKUP(A3248,H_SPBTFDUE!$B$2:$C$5828,2,0)</f>
        <v>91.1</v>
      </c>
      <c r="D3248" s="2">
        <f>D3247*(1-D$1+IF(AND(WEEKDAY($A3248)&lt;&gt;1,WEEKDAY($A3248)&lt;&gt;7),-VLOOKUP($A3248,ETF_OP_Fee!$G$5:$H$14,2,1),0))^($A3248-$A3247)*(1+2*(C3248/C3247-1))+IFERROR(VLOOKUP(A3248,BITXeom!$C$9:$D$100,2,0),0)</f>
        <v>5.5783119251041082</v>
      </c>
      <c r="F3248" s="2">
        <f>F3247*(1-F$1+IF(AND(WEEKDAY($A3248)&lt;&gt;1,WEEKDAY($A3248)&lt;&gt;7),-VLOOKUP($A3248,ETF_OP_Fee!$I$5:$J$14,2,1),0))^($A3248-$A3247)*(1+1*(B3248/B3247-1))</f>
        <v>10.694359740270192</v>
      </c>
      <c r="G3248" s="9">
        <f>IFERROR(VLOOKUP(A3248,'BITO-IV'!$A$1:$J$10000,4,0),"")</f>
        <v>10.258100000000001</v>
      </c>
      <c r="J3248">
        <f t="shared" si="99"/>
        <v>153.9332285814636</v>
      </c>
      <c r="K3248">
        <f t="shared" si="98"/>
        <v>150.85927254599144</v>
      </c>
      <c r="L3248">
        <f t="shared" si="97"/>
        <v>139.29663608562689</v>
      </c>
      <c r="M3248">
        <f t="shared" si="97"/>
        <v>54.540685374845189</v>
      </c>
      <c r="N3248">
        <f>VLOOKUP(A3248,Tbills!$B$4:$C$10000,2,1)</f>
        <v>4.1199982417582364</v>
      </c>
    </row>
    <row r="3249" spans="1:14">
      <c r="A3249" s="1">
        <v>44881</v>
      </c>
      <c r="B3249">
        <f>IFERROR(VLOOKUP($A3249,'BTC-Web'!$A$2:$H$10000,2,0),"")</f>
        <v>16884.341797000001</v>
      </c>
      <c r="C3249">
        <f>VLOOKUP(A3249,H_SPBTFDUE!$B$2:$C$5828,2,0)</f>
        <v>88.77</v>
      </c>
      <c r="D3249" s="2">
        <f>D3248*(1-D$1+IF(AND(WEEKDAY($A3249)&lt;&gt;1,WEEKDAY($A3249)&lt;&gt;7),-VLOOKUP($A3249,ETF_OP_Fee!$G$5:$H$14,2,1),0))^($A3249-$A3248)*(1+2*(C3249/C3248-1))+IFERROR(VLOOKUP(A3249,BITXeom!$C$9:$D$100,2,0),0)</f>
        <v>5.2923360747752017</v>
      </c>
      <c r="F3249" s="2">
        <f>F3248*(1-F$1+IF(AND(WEEKDAY($A3249)&lt;&gt;1,WEEKDAY($A3249)&lt;&gt;7),-VLOOKUP($A3249,ETF_OP_Fee!$I$5:$J$14,2,1),0))^($A3249-$A3248)*(1+1*(B3249/B3248-1))</f>
        <v>10.865815871115979</v>
      </c>
      <c r="G3249" s="9">
        <f>IFERROR(VLOOKUP(A3249,'BITO-IV'!$A$1:$J$10000,4,0),"")</f>
        <v>10.003399999999999</v>
      </c>
      <c r="J3249">
        <f t="shared" si="99"/>
        <v>156.40521673637264</v>
      </c>
      <c r="K3249">
        <f t="shared" si="98"/>
        <v>153.27790702258821</v>
      </c>
      <c r="L3249">
        <f t="shared" si="97"/>
        <v>135.73394495412842</v>
      </c>
      <c r="M3249">
        <f t="shared" si="97"/>
        <v>51.7446210659635</v>
      </c>
      <c r="N3249">
        <f>VLOOKUP(A3249,Tbills!$B$4:$C$10000,2,1)</f>
        <v>4.1199982417582364</v>
      </c>
    </row>
    <row r="3250" spans="1:14">
      <c r="A3250" s="1">
        <v>44882</v>
      </c>
      <c r="B3250">
        <f>IFERROR(VLOOKUP($A3250,'BTC-Web'!$A$2:$H$10000,2,0),"")</f>
        <v>16670.425781000002</v>
      </c>
      <c r="C3250">
        <f>VLOOKUP(A3250,H_SPBTFDUE!$B$2:$C$5828,2,0)</f>
        <v>89.96</v>
      </c>
      <c r="D3250" s="2">
        <f>D3249*(1-D$1+IF(AND(WEEKDAY($A3250)&lt;&gt;1,WEEKDAY($A3250)&lt;&gt;7),-VLOOKUP($A3250,ETF_OP_Fee!$G$5:$H$14,2,1),0))^($A3250-$A3249)*(1+2*(C3250/C3249-1))+IFERROR(VLOOKUP(A3250,BITXeom!$C$9:$D$100,2,0),0)</f>
        <v>5.4335805129434807</v>
      </c>
      <c r="F3250" s="2">
        <f>F3249*(1-F$1+IF(AND(WEEKDAY($A3250)&lt;&gt;1,WEEKDAY($A3250)&lt;&gt;7),-VLOOKUP($A3250,ETF_OP_Fee!$I$5:$J$14,2,1),0))^($A3250-$A3249)*(1+1*(B3250/B3249-1))</f>
        <v>10.727872289149751</v>
      </c>
      <c r="G3250" s="9">
        <f>IFERROR(VLOOKUP(A3250,'BITO-IV'!$A$1:$J$10000,4,0),"")</f>
        <v>10.1431</v>
      </c>
      <c r="J3250">
        <f t="shared" si="99"/>
        <v>154.42364225463561</v>
      </c>
      <c r="K3250">
        <f t="shared" si="98"/>
        <v>151.33201508204948</v>
      </c>
      <c r="L3250">
        <f t="shared" si="97"/>
        <v>137.55351681957183</v>
      </c>
      <c r="M3250">
        <f t="shared" si="97"/>
        <v>53.12560666994424</v>
      </c>
      <c r="N3250">
        <f>VLOOKUP(A3250,Tbills!$B$4:$C$10000,2,1)</f>
        <v>4.1550013186813137</v>
      </c>
    </row>
    <row r="3251" spans="1:14">
      <c r="A3251" s="1">
        <v>44883</v>
      </c>
      <c r="B3251">
        <f>IFERROR(VLOOKUP($A3251,'BTC-Web'!$A$2:$H$10000,2,0),"")</f>
        <v>16687.912109000001</v>
      </c>
      <c r="C3251">
        <f>VLOOKUP(A3251,H_SPBTFDUE!$B$2:$C$5828,2,0)</f>
        <v>89.83</v>
      </c>
      <c r="D3251" s="2">
        <f>D3250*(1-D$1+IF(AND(WEEKDAY($A3251)&lt;&gt;1,WEEKDAY($A3251)&lt;&gt;7),-VLOOKUP($A3251,ETF_OP_Fee!$G$5:$H$14,2,1),0))^($A3251-$A3250)*(1+2*(C3251/C3250-1))+IFERROR(VLOOKUP(A3251,BITXeom!$C$9:$D$100,2,0),0)</f>
        <v>5.4172308308881139</v>
      </c>
      <c r="F3251" s="2">
        <f>F3250*(1-F$1+IF(AND(WEEKDAY($A3251)&lt;&gt;1,WEEKDAY($A3251)&lt;&gt;7),-VLOOKUP($A3251,ETF_OP_Fee!$I$5:$J$14,2,1),0))^($A3251-$A3250)*(1+1*(B3251/B3250-1))</f>
        <v>10.738845705224442</v>
      </c>
      <c r="G3251" s="9">
        <f>IFERROR(VLOOKUP(A3251,'BITO-IV'!$A$1:$J$10000,4,0),"")</f>
        <v>10.1409</v>
      </c>
      <c r="J3251">
        <f t="shared" si="99"/>
        <v>154.58562386775654</v>
      </c>
      <c r="K3251">
        <f t="shared" si="98"/>
        <v>151.48681084416873</v>
      </c>
      <c r="L3251">
        <f t="shared" si="97"/>
        <v>137.35474006116206</v>
      </c>
      <c r="M3251">
        <f t="shared" si="97"/>
        <v>52.965751345083774</v>
      </c>
      <c r="N3251">
        <f>VLOOKUP(A3251,Tbills!$B$4:$C$10000,2,1)</f>
        <v>4.1550013186813137</v>
      </c>
    </row>
    <row r="3252" spans="1:14">
      <c r="A3252" s="1">
        <v>44886</v>
      </c>
      <c r="B3252">
        <f>IFERROR(VLOOKUP($A3252,'BTC-Web'!$A$2:$H$10000,2,0),"")</f>
        <v>16291.223633</v>
      </c>
      <c r="C3252">
        <f>VLOOKUP(A3252,H_SPBTFDUE!$B$2:$C$5828,2,0)</f>
        <v>84.92</v>
      </c>
      <c r="D3252" s="2">
        <f>D3251*(1-D$1+IF(AND(WEEKDAY($A3252)&lt;&gt;1,WEEKDAY($A3252)&lt;&gt;7),-VLOOKUP($A3252,ETF_OP_Fee!$G$5:$H$14,2,1),0))^($A3252-$A3251)*(1+2*(C3252/C3251-1))+IFERROR(VLOOKUP(A3252,BITXeom!$C$9:$D$100,2,0),0)</f>
        <v>4.8233072496420846</v>
      </c>
      <c r="F3252" s="2">
        <f>F3251*(1-F$1+IF(AND(WEEKDAY($A3252)&lt;&gt;1,WEEKDAY($A3252)&lt;&gt;7),-VLOOKUP($A3252,ETF_OP_Fee!$I$5:$J$14,2,1),0))^($A3252-$A3251)*(1+1*(B3252/B3251-1))</f>
        <v>10.482753969494082</v>
      </c>
      <c r="G3252" s="9">
        <f>IFERROR(VLOOKUP(A3252,'BITO-IV'!$A$1:$J$10000,4,0),"")</f>
        <v>9.6069999999999993</v>
      </c>
      <c r="J3252">
        <f t="shared" si="99"/>
        <v>150.91096791660624</v>
      </c>
      <c r="K3252">
        <f t="shared" si="98"/>
        <v>147.87426985100905</v>
      </c>
      <c r="L3252">
        <f t="shared" si="97"/>
        <v>129.84709480122322</v>
      </c>
      <c r="M3252">
        <f t="shared" si="97"/>
        <v>47.158797625686589</v>
      </c>
      <c r="N3252">
        <f>VLOOKUP(A3252,Tbills!$B$4:$C$10000,2,1)</f>
        <v>4.1550013186813137</v>
      </c>
    </row>
    <row r="3253" spans="1:14">
      <c r="A3253" s="1">
        <v>44887</v>
      </c>
      <c r="B3253">
        <f>IFERROR(VLOOKUP($A3253,'BTC-Web'!$A$2:$H$10000,2,0),"")</f>
        <v>15782.300781</v>
      </c>
      <c r="C3253">
        <f>VLOOKUP(A3253,H_SPBTFDUE!$B$2:$C$5828,2,0)</f>
        <v>86.21</v>
      </c>
      <c r="D3253" s="2">
        <f>D3252*(1-D$1+IF(AND(WEEKDAY($A3253)&lt;&gt;1,WEEKDAY($A3253)&lt;&gt;7),-VLOOKUP($A3253,ETF_OP_Fee!$G$5:$H$14,2,1),0))^($A3253-$A3252)*(1+2*(C3253/C3252-1))+IFERROR(VLOOKUP(A3253,BITXeom!$C$9:$D$100,2,0),0)</f>
        <v>4.9692544335756823</v>
      </c>
      <c r="F3253" s="2">
        <f>F3252*(1-F$1+IF(AND(WEEKDAY($A3253)&lt;&gt;1,WEEKDAY($A3253)&lt;&gt;7),-VLOOKUP($A3253,ETF_OP_Fee!$I$5:$J$14,2,1),0))^($A3253-$A3252)*(1+1*(B3253/B3252-1))</f>
        <v>10.155018055281291</v>
      </c>
      <c r="G3253" s="9">
        <f>IFERROR(VLOOKUP(A3253,'BITO-IV'!$A$1:$J$10000,4,0),"")</f>
        <v>9.7753999999999994</v>
      </c>
      <c r="J3253">
        <f t="shared" si="99"/>
        <v>146.19664799071515</v>
      </c>
      <c r="K3253">
        <f t="shared" si="98"/>
        <v>143.25108503152327</v>
      </c>
      <c r="L3253">
        <f t="shared" si="97"/>
        <v>131.81957186544341</v>
      </c>
      <c r="M3253">
        <f t="shared" si="97"/>
        <v>48.585763264600452</v>
      </c>
      <c r="N3253">
        <f>VLOOKUP(A3253,Tbills!$B$4:$C$10000,2,1)</f>
        <v>4.1550013186813137</v>
      </c>
    </row>
    <row r="3254" spans="1:14">
      <c r="A3254" s="1">
        <v>44888</v>
      </c>
      <c r="B3254">
        <f>IFERROR(VLOOKUP($A3254,'BTC-Web'!$A$2:$H$10000,2,0),"")</f>
        <v>16195.588867</v>
      </c>
      <c r="C3254">
        <f>VLOOKUP(A3254,H_SPBTFDUE!$B$2:$C$5828,2,0)</f>
        <v>89.88</v>
      </c>
      <c r="D3254" s="2">
        <f>D3253*(1-D$1+IF(AND(WEEKDAY($A3254)&lt;&gt;1,WEEKDAY($A3254)&lt;&gt;7),-VLOOKUP($A3254,ETF_OP_Fee!$G$5:$H$14,2,1),0))^($A3254-$A3253)*(1+2*(C3254/C3253-1))+IFERROR(VLOOKUP(A3254,BITXeom!$C$9:$D$100,2,0),0)</f>
        <v>5.3916987530303828</v>
      </c>
      <c r="F3254" s="2">
        <f>F3253*(1-F$1+IF(AND(WEEKDAY($A3254)&lt;&gt;1,WEEKDAY($A3254)&lt;&gt;7),-VLOOKUP($A3254,ETF_OP_Fee!$I$5:$J$14,2,1),0))^($A3254-$A3253)*(1+1*(B3254/B3253-1))</f>
        <v>10.42067433687664</v>
      </c>
      <c r="G3254" s="9">
        <f>IFERROR(VLOOKUP(A3254,'BITO-IV'!$A$1:$J$10000,4,0),"")</f>
        <v>10.18</v>
      </c>
      <c r="J3254">
        <f t="shared" si="99"/>
        <v>150.02507159422666</v>
      </c>
      <c r="K3254">
        <f t="shared" si="98"/>
        <v>146.99854765313646</v>
      </c>
      <c r="L3254">
        <f t="shared" si="97"/>
        <v>137.43119266055044</v>
      </c>
      <c r="M3254">
        <f t="shared" si="97"/>
        <v>52.716117218469648</v>
      </c>
      <c r="N3254">
        <f>VLOOKUP(A3254,Tbills!$B$4:$C$10000,2,1)</f>
        <v>4.1550013186813137</v>
      </c>
    </row>
    <row r="3255" spans="1:14">
      <c r="A3255" s="1">
        <v>44890</v>
      </c>
      <c r="B3255">
        <f>IFERROR(VLOOKUP($A3255,'BTC-Web'!$A$2:$H$10000,2,0),"")</f>
        <v>16602.269531000002</v>
      </c>
      <c r="C3255">
        <f>VLOOKUP(A3255,H_SPBTFDUE!$B$2:$C$5828,2,0)</f>
        <v>90.11</v>
      </c>
      <c r="D3255" s="2">
        <f>D3254*(1-D$1+IF(AND(WEEKDAY($A3255)&lt;&gt;1,WEEKDAY($A3255)&lt;&gt;7),-VLOOKUP($A3255,ETF_OP_Fee!$G$5:$H$14,2,1),0))^($A3255-$A3254)*(1+2*(C3255/C3254-1))+IFERROR(VLOOKUP(A3255,BITXeom!$C$9:$D$100,2,0),0)</f>
        <v>5.4180014719713983</v>
      </c>
      <c r="F3255" s="2">
        <f>F3254*(1-F$1+IF(AND(WEEKDAY($A3255)&lt;&gt;1,WEEKDAY($A3255)&lt;&gt;7),-VLOOKUP($A3255,ETF_OP_Fee!$I$5:$J$14,2,1),0))^($A3255-$A3254)*(1+1*(B3255/B3254-1))</f>
        <v>10.681787475451539</v>
      </c>
      <c r="G3255" s="9">
        <f>IFERROR(VLOOKUP(A3255,'BITO-IV'!$A$1:$J$10000,4,0),"")</f>
        <v>10.1953</v>
      </c>
      <c r="J3255">
        <f t="shared" si="99"/>
        <v>153.79228847245369</v>
      </c>
      <c r="K3255">
        <f t="shared" si="98"/>
        <v>150.68192273068129</v>
      </c>
      <c r="L3255">
        <f t="shared" si="97"/>
        <v>137.78287461773698</v>
      </c>
      <c r="M3255">
        <f t="shared" si="97"/>
        <v>52.973286114280029</v>
      </c>
      <c r="N3255">
        <f>VLOOKUP(A3255,Tbills!$B$4:$C$10000,2,1)</f>
        <v>4.1736263736264005</v>
      </c>
    </row>
    <row r="3256" spans="1:14">
      <c r="A3256" s="1">
        <v>44893</v>
      </c>
      <c r="B3256">
        <f>IFERROR(VLOOKUP($A3256,'BTC-Web'!$A$2:$H$10000,2,0),"")</f>
        <v>16440.222656000002</v>
      </c>
      <c r="C3256">
        <f>VLOOKUP(A3256,H_SPBTFDUE!$B$2:$C$5828,2,0)</f>
        <v>88.39</v>
      </c>
      <c r="D3256" s="2">
        <f>D3255*(1-D$1+IF(AND(WEEKDAY($A3256)&lt;&gt;1,WEEKDAY($A3256)&lt;&gt;7),-VLOOKUP($A3256,ETF_OP_Fee!$G$5:$H$14,2,1),0))^($A3256-$A3255)*(1+2*(C3256/C3255-1))+IFERROR(VLOOKUP(A3256,BITXeom!$C$9:$D$100,2,0),0)</f>
        <v>5.2093032660115979</v>
      </c>
      <c r="F3256" s="2">
        <f>F3255*(1-F$1+IF(AND(WEEKDAY($A3256)&lt;&gt;1,WEEKDAY($A3256)&lt;&gt;7),-VLOOKUP($A3256,ETF_OP_Fee!$I$5:$J$14,2,1),0))^($A3256-$A3255)*(1+1*(B3256/B3255-1))</f>
        <v>10.576701721442285</v>
      </c>
      <c r="G3256" s="9">
        <f>IFERROR(VLOOKUP(A3256,'BITO-IV'!$A$1:$J$10000,4,0),"")</f>
        <v>9.9974000000000007</v>
      </c>
      <c r="J3256">
        <f t="shared" si="99"/>
        <v>152.29119492018205</v>
      </c>
      <c r="K3256">
        <f t="shared" si="98"/>
        <v>149.1995375491648</v>
      </c>
      <c r="L3256">
        <f t="shared" si="97"/>
        <v>135.15290519877675</v>
      </c>
      <c r="M3256">
        <f t="shared" si="97"/>
        <v>50.932786525448648</v>
      </c>
      <c r="N3256">
        <f>VLOOKUP(A3256,Tbills!$B$4:$C$10000,2,1)</f>
        <v>4.1736263736264005</v>
      </c>
    </row>
    <row r="3257" spans="1:14">
      <c r="A3257" s="1">
        <v>44894</v>
      </c>
      <c r="B3257">
        <f>IFERROR(VLOOKUP($A3257,'BTC-Web'!$A$2:$H$10000,2,0),"")</f>
        <v>16217.639648</v>
      </c>
      <c r="C3257">
        <f>VLOOKUP(A3257,H_SPBTFDUE!$B$2:$C$5828,2,0)</f>
        <v>89.91</v>
      </c>
      <c r="D3257" s="2">
        <f>D3256*(1-D$1+IF(AND(WEEKDAY($A3257)&lt;&gt;1,WEEKDAY($A3257)&lt;&gt;7),-VLOOKUP($A3257,ETF_OP_Fee!$G$5:$H$14,2,1),0))^($A3257-$A3256)*(1+2*(C3257/C3256-1))+IFERROR(VLOOKUP(A3257,BITXeom!$C$9:$D$100,2,0),0)</f>
        <v>5.387824806970964</v>
      </c>
      <c r="F3257" s="2">
        <f>F3256*(1-F$1+IF(AND(WEEKDAY($A3257)&lt;&gt;1,WEEKDAY($A3257)&lt;&gt;7),-VLOOKUP($A3257,ETF_OP_Fee!$I$5:$J$14,2,1),0))^($A3257-$A3256)*(1+1*(B3257/B3256-1))</f>
        <v>10.433232950354093</v>
      </c>
      <c r="G3257" s="9">
        <f>IFERROR(VLOOKUP(A3257,'BITO-IV'!$A$1:$J$10000,4,0),"")</f>
        <v>10.1699</v>
      </c>
      <c r="J3257">
        <f t="shared" si="99"/>
        <v>150.2293352381979</v>
      </c>
      <c r="K3257">
        <f t="shared" si="98"/>
        <v>147.17570489671229</v>
      </c>
      <c r="L3257">
        <f t="shared" si="97"/>
        <v>137.47706422018345</v>
      </c>
      <c r="M3257">
        <f t="shared" si="97"/>
        <v>52.678240585534326</v>
      </c>
      <c r="N3257">
        <f>VLOOKUP(A3257,Tbills!$B$4:$C$10000,2,1)</f>
        <v>4.1736263736264005</v>
      </c>
    </row>
    <row r="3258" spans="1:14">
      <c r="A3258" s="1">
        <v>44895</v>
      </c>
      <c r="B3258">
        <f>IFERROR(VLOOKUP($A3258,'BTC-Web'!$A$2:$H$10000,2,0),"")</f>
        <v>16445.476563</v>
      </c>
      <c r="C3258">
        <f>VLOOKUP(A3258,H_SPBTFDUE!$B$2:$C$5828,2,0)</f>
        <v>94.43</v>
      </c>
      <c r="D3258" s="2">
        <f>D3257*(1-D$1+IF(AND(WEEKDAY($A3258)&lt;&gt;1,WEEKDAY($A3258)&lt;&gt;7),-VLOOKUP($A3258,ETF_OP_Fee!$G$5:$H$14,2,1),0))^($A3258-$A3257)*(1+2*(C3258/C3257-1))+IFERROR(VLOOKUP(A3258,BITXeom!$C$9:$D$100,2,0),0)</f>
        <v>5.928836923625493</v>
      </c>
      <c r="F3258" s="2">
        <f>F3257*(1-F$1+IF(AND(WEEKDAY($A3258)&lt;&gt;1,WEEKDAY($A3258)&lt;&gt;7),-VLOOKUP($A3258,ETF_OP_Fee!$I$5:$J$14,2,1),0))^($A3258-$A3257)*(1+1*(B3258/B3257-1))</f>
        <v>10.579531048775753</v>
      </c>
      <c r="G3258" s="9">
        <f>IFERROR(VLOOKUP(A3258,'BITO-IV'!$A$1:$J$10000,4,0),"")</f>
        <v>10.6816</v>
      </c>
      <c r="J3258">
        <f t="shared" si="99"/>
        <v>152.33986359041671</v>
      </c>
      <c r="K3258">
        <f t="shared" si="98"/>
        <v>149.2394492665268</v>
      </c>
      <c r="L3258">
        <f t="shared" si="97"/>
        <v>144.38837920489297</v>
      </c>
      <c r="M3258">
        <f t="shared" si="97"/>
        <v>57.96786440625371</v>
      </c>
      <c r="N3258">
        <f>VLOOKUP(A3258,Tbills!$B$4:$C$10000,2,1)</f>
        <v>4.1736263736264005</v>
      </c>
    </row>
    <row r="3259" spans="1:14">
      <c r="A3259" s="1">
        <v>44896</v>
      </c>
      <c r="B3259">
        <f>IFERROR(VLOOKUP($A3259,'BTC-Web'!$A$2:$H$10000,2,0),"")</f>
        <v>17168.001952999999</v>
      </c>
      <c r="C3259">
        <f>VLOOKUP(A3259,H_SPBTFDUE!$B$2:$C$5828,2,0)</f>
        <v>93.04</v>
      </c>
      <c r="D3259" s="2">
        <f>D3258*(1-D$1+IF(AND(WEEKDAY($A3259)&lt;&gt;1,WEEKDAY($A3259)&lt;&gt;7),-VLOOKUP($A3259,ETF_OP_Fee!$G$5:$H$14,2,1),0))^($A3259-$A3258)*(1+2*(C3259/C3258-1))+IFERROR(VLOOKUP(A3259,BITXeom!$C$9:$D$100,2,0),0)</f>
        <v>5.7536073844516196</v>
      </c>
      <c r="F3259" s="2">
        <f>F3258*(1-F$1+IF(AND(WEEKDAY($A3259)&lt;&gt;1,WEEKDAY($A3259)&lt;&gt;7),-VLOOKUP($A3259,ETF_OP_Fee!$I$5:$J$14,2,1),0))^($A3259-$A3258)*(1+1*(B3259/B3258-1))</f>
        <v>11.044051029511394</v>
      </c>
      <c r="G3259" s="9">
        <f>IFERROR(VLOOKUP(A3259,'BITO-IV'!$A$1:$J$10000,4,0),"")</f>
        <v>10.5282</v>
      </c>
      <c r="J3259">
        <f t="shared" si="99"/>
        <v>159.03285414812748</v>
      </c>
      <c r="K3259">
        <f t="shared" si="98"/>
        <v>155.79216939926906</v>
      </c>
      <c r="L3259">
        <f t="shared" si="97"/>
        <v>142.26299694189601</v>
      </c>
      <c r="M3259">
        <f t="shared" si="97"/>
        <v>56.254597150356581</v>
      </c>
      <c r="N3259">
        <f>VLOOKUP(A3259,Tbills!$B$4:$C$10000,2,1)</f>
        <v>4.2850008791208625</v>
      </c>
    </row>
    <row r="3260" spans="1:14">
      <c r="A3260" s="1">
        <v>44897</v>
      </c>
      <c r="B3260">
        <f>IFERROR(VLOOKUP($A3260,'BTC-Web'!$A$2:$H$10000,2,0),"")</f>
        <v>16968.683593999998</v>
      </c>
      <c r="C3260">
        <f>VLOOKUP(A3260,H_SPBTFDUE!$B$2:$C$5828,2,0)</f>
        <v>94</v>
      </c>
      <c r="D3260" s="2">
        <f>D3259*(1-D$1+IF(AND(WEEKDAY($A3260)&lt;&gt;1,WEEKDAY($A3260)&lt;&gt;7),-VLOOKUP($A3260,ETF_OP_Fee!$G$5:$H$14,2,1),0))^($A3260-$A3259)*(1+2*(C3260/C3259-1))+IFERROR(VLOOKUP(A3260,BITXeom!$C$9:$D$100,2,0),0)</f>
        <v>5.8716406146364353</v>
      </c>
      <c r="F3260" s="2">
        <f>F3259*(1-F$1+IF(AND(WEEKDAY($A3260)&lt;&gt;1,WEEKDAY($A3260)&lt;&gt;7),-VLOOKUP($A3260,ETF_OP_Fee!$I$5:$J$14,2,1),0))^($A3260-$A3259)*(1+1*(B3260/B3259-1))</f>
        <v>10.91554686539966</v>
      </c>
      <c r="G3260" s="9">
        <f>IFERROR(VLOOKUP(A3260,'BITO-IV'!$A$1:$J$10000,4,0),"")</f>
        <v>10.638199999999999</v>
      </c>
      <c r="J3260">
        <f t="shared" si="99"/>
        <v>157.18650256902876</v>
      </c>
      <c r="K3260">
        <f t="shared" si="98"/>
        <v>153.97943397724771</v>
      </c>
      <c r="L3260">
        <f t="shared" si="97"/>
        <v>143.7308868501529</v>
      </c>
      <c r="M3260">
        <f t="shared" si="97"/>
        <v>57.408640408912184</v>
      </c>
      <c r="N3260">
        <f>VLOOKUP(A3260,Tbills!$B$4:$C$10000,2,1)</f>
        <v>4.2850008791208625</v>
      </c>
    </row>
    <row r="3261" spans="1:14">
      <c r="A3261" s="1">
        <v>44900</v>
      </c>
      <c r="B3261">
        <f>IFERROR(VLOOKUP($A3261,'BTC-Web'!$A$2:$H$10000,2,0),"")</f>
        <v>17128.894531000002</v>
      </c>
      <c r="C3261">
        <f>VLOOKUP(A3261,H_SPBTFDUE!$B$2:$C$5828,2,0)</f>
        <v>93.07</v>
      </c>
      <c r="D3261" s="2">
        <f>D3260*(1-D$1+IF(AND(WEEKDAY($A3261)&lt;&gt;1,WEEKDAY($A3261)&lt;&gt;7),-VLOOKUP($A3261,ETF_OP_Fee!$G$5:$H$14,2,1),0))^($A3261-$A3260)*(1+2*(C3261/C3260-1))+IFERROR(VLOOKUP(A3261,BITXeom!$C$9:$D$100,2,0),0)</f>
        <v>5.7533995597990559</v>
      </c>
      <c r="F3261" s="2">
        <f>F3260*(1-F$1+IF(AND(WEEKDAY($A3261)&lt;&gt;1,WEEKDAY($A3261)&lt;&gt;7),-VLOOKUP($A3261,ETF_OP_Fee!$I$5:$J$14,2,1),0))^($A3261-$A3260)*(1+1*(B3261/B3260-1))</f>
        <v>11.017746381140627</v>
      </c>
      <c r="G3261" s="9">
        <f>IFERROR(VLOOKUP(A3261,'BITO-IV'!$A$1:$J$10000,4,0),"")</f>
        <v>10.5326</v>
      </c>
      <c r="J3261">
        <f t="shared" si="99"/>
        <v>158.67058922317807</v>
      </c>
      <c r="K3261">
        <f t="shared" si="98"/>
        <v>155.42110463109515</v>
      </c>
      <c r="L3261">
        <f t="shared" si="97"/>
        <v>142.30886850152902</v>
      </c>
      <c r="M3261">
        <f t="shared" si="97"/>
        <v>56.252565191738853</v>
      </c>
      <c r="N3261">
        <f>VLOOKUP(A3261,Tbills!$B$4:$C$10000,2,1)</f>
        <v>4.2850008791208625</v>
      </c>
    </row>
    <row r="3262" spans="1:14">
      <c r="A3262" s="1">
        <v>44901</v>
      </c>
      <c r="B3262">
        <f>IFERROR(VLOOKUP($A3262,'BTC-Web'!$A$2:$H$10000,2,0),"")</f>
        <v>16975.238281000002</v>
      </c>
      <c r="C3262">
        <f>VLOOKUP(A3262,H_SPBTFDUE!$B$2:$C$5828,2,0)</f>
        <v>93.69</v>
      </c>
      <c r="D3262" s="2">
        <f>D3261*(1-D$1+IF(AND(WEEKDAY($A3262)&lt;&gt;1,WEEKDAY($A3262)&lt;&gt;7),-VLOOKUP($A3262,ETF_OP_Fee!$G$5:$H$14,2,1),0))^($A3262-$A3261)*(1+2*(C3262/C3261-1))+IFERROR(VLOOKUP(A3262,BITXeom!$C$9:$D$100,2,0),0)</f>
        <v>5.8293590425089929</v>
      </c>
      <c r="F3262" s="2">
        <f>F3261*(1-F$1+IF(AND(WEEKDAY($A3262)&lt;&gt;1,WEEKDAY($A3262)&lt;&gt;7),-VLOOKUP($A3262,ETF_OP_Fee!$I$5:$J$14,2,1),0))^($A3262-$A3261)*(1+1*(B3262/B3261-1))</f>
        <v>10.918626530527577</v>
      </c>
      <c r="G3262" s="9">
        <f>IFERROR(VLOOKUP(A3262,'BITO-IV'!$A$1:$J$10000,4,0),"")</f>
        <v>10.607699999999999</v>
      </c>
      <c r="J3262">
        <f t="shared" si="99"/>
        <v>157.24722079264686</v>
      </c>
      <c r="K3262">
        <f t="shared" si="98"/>
        <v>154.02287706801391</v>
      </c>
      <c r="L3262">
        <f t="shared" si="97"/>
        <v>143.25688073394494</v>
      </c>
      <c r="M3262">
        <f t="shared" si="97"/>
        <v>56.995241883781553</v>
      </c>
      <c r="N3262">
        <f>VLOOKUP(A3262,Tbills!$B$4:$C$10000,2,1)</f>
        <v>4.2850008791208625</v>
      </c>
    </row>
    <row r="3263" spans="1:14">
      <c r="A3263" s="1">
        <v>44902</v>
      </c>
      <c r="B3263">
        <f>IFERROR(VLOOKUP($A3263,'BTC-Web'!$A$2:$H$10000,2,0),"")</f>
        <v>17089.505859000001</v>
      </c>
      <c r="C3263">
        <f>VLOOKUP(A3263,H_SPBTFDUE!$B$2:$C$5828,2,0)</f>
        <v>92.43</v>
      </c>
      <c r="D3263" s="2">
        <f>D3262*(1-D$1+IF(AND(WEEKDAY($A3263)&lt;&gt;1,WEEKDAY($A3263)&lt;&gt;7),-VLOOKUP($A3263,ETF_OP_Fee!$G$5:$H$14,2,1),0))^($A3263-$A3262)*(1+2*(C3263/C3262-1))+IFERROR(VLOOKUP(A3263,BITXeom!$C$9:$D$100,2,0),0)</f>
        <v>5.6718894781140383</v>
      </c>
      <c r="F3263" s="2">
        <f>F3262*(1-F$1+IF(AND(WEEKDAY($A3263)&lt;&gt;1,WEEKDAY($A3263)&lt;&gt;7),-VLOOKUP($A3263,ETF_OP_Fee!$I$5:$J$14,2,1),0))^($A3263-$A3262)*(1+1*(B3263/B3262-1))</f>
        <v>10.991838372020529</v>
      </c>
      <c r="G3263" s="9">
        <f>IFERROR(VLOOKUP(A3263,'BITO-IV'!$A$1:$J$10000,4,0),"")</f>
        <v>10.4671</v>
      </c>
      <c r="J3263">
        <f t="shared" si="99"/>
        <v>158.30571898688538</v>
      </c>
      <c r="K3263">
        <f t="shared" si="98"/>
        <v>155.05563502806174</v>
      </c>
      <c r="L3263">
        <f t="shared" si="97"/>
        <v>141.3302752293578</v>
      </c>
      <c r="M3263">
        <f t="shared" si="97"/>
        <v>55.455618771433123</v>
      </c>
      <c r="N3263">
        <f>VLOOKUP(A3263,Tbills!$B$4:$C$10000,2,1)</f>
        <v>4.2850008791208625</v>
      </c>
    </row>
    <row r="3264" spans="1:14">
      <c r="A3264" s="1">
        <v>44903</v>
      </c>
      <c r="B3264">
        <f>IFERROR(VLOOKUP($A3264,'BTC-Web'!$A$2:$H$10000,2,0),"")</f>
        <v>16847.349609000001</v>
      </c>
      <c r="C3264">
        <f>VLOOKUP(A3264,H_SPBTFDUE!$B$2:$C$5828,2,0)</f>
        <v>94.99</v>
      </c>
      <c r="D3264" s="2">
        <f>D3263*(1-D$1+IF(AND(WEEKDAY($A3264)&lt;&gt;1,WEEKDAY($A3264)&lt;&gt;7),-VLOOKUP($A3264,ETF_OP_Fee!$G$5:$H$14,2,1),0))^($A3264-$A3263)*(1+2*(C3264/C3263-1))+IFERROR(VLOOKUP(A3264,BITXeom!$C$9:$D$100,2,0),0)</f>
        <v>5.9853605778753041</v>
      </c>
      <c r="F3264" s="2">
        <f>F3263*(1-F$1+IF(AND(WEEKDAY($A3264)&lt;&gt;1,WEEKDAY($A3264)&lt;&gt;7),-VLOOKUP($A3264,ETF_OP_Fee!$I$5:$J$14,2,1),0))^($A3264-$A3263)*(1+1*(B3264/B3263-1))</f>
        <v>10.835803304463093</v>
      </c>
      <c r="G3264" s="9">
        <f>IFERROR(VLOOKUP(A3264,'BITO-IV'!$A$1:$J$10000,4,0),"")</f>
        <v>10.757</v>
      </c>
      <c r="J3264">
        <f t="shared" si="99"/>
        <v>156.06254592034352</v>
      </c>
      <c r="K3264">
        <f t="shared" si="98"/>
        <v>152.85453675242204</v>
      </c>
      <c r="L3264">
        <f t="shared" si="97"/>
        <v>145.24464831804278</v>
      </c>
      <c r="M3264">
        <f t="shared" si="97"/>
        <v>58.520511673754434</v>
      </c>
      <c r="N3264">
        <f>VLOOKUP(A3264,Tbills!$B$4:$C$10000,2,1)</f>
        <v>4.2699995604395831</v>
      </c>
    </row>
    <row r="3265" spans="1:14">
      <c r="A3265" s="1">
        <v>44904</v>
      </c>
      <c r="B3265">
        <f>IFERROR(VLOOKUP($A3265,'BTC-Web'!$A$2:$H$10000,2,0),"")</f>
        <v>17232.148438</v>
      </c>
      <c r="C3265">
        <f>VLOOKUP(A3265,H_SPBTFDUE!$B$2:$C$5828,2,0)</f>
        <v>94.2</v>
      </c>
      <c r="D3265" s="2">
        <f>D3264*(1-D$1+IF(AND(WEEKDAY($A3265)&lt;&gt;1,WEEKDAY($A3265)&lt;&gt;7),-VLOOKUP($A3265,ETF_OP_Fee!$G$5:$H$14,2,1),0))^($A3265-$A3264)*(1+2*(C3265/C3264-1))+IFERROR(VLOOKUP(A3265,BITXeom!$C$9:$D$100,2,0),0)</f>
        <v>5.8851026424218436</v>
      </c>
      <c r="F3265" s="2">
        <f>F3264*(1-F$1+IF(AND(WEEKDAY($A3265)&lt;&gt;1,WEEKDAY($A3265)&lt;&gt;7),-VLOOKUP($A3265,ETF_OP_Fee!$I$5:$J$14,2,1),0))^($A3265-$A3264)*(1+1*(B3265/B3264-1))</f>
        <v>11.083008032524916</v>
      </c>
      <c r="G3265" s="9">
        <f>IFERROR(VLOOKUP(A3265,'BITO-IV'!$A$1:$J$10000,4,0),"")</f>
        <v>10.666600000000001</v>
      </c>
      <c r="J3265">
        <f t="shared" si="99"/>
        <v>159.62706415701774</v>
      </c>
      <c r="K3265">
        <f t="shared" si="98"/>
        <v>156.34171376451624</v>
      </c>
      <c r="L3265">
        <f t="shared" si="97"/>
        <v>144.0366972477064</v>
      </c>
      <c r="M3265">
        <f t="shared" si="97"/>
        <v>57.540262346123534</v>
      </c>
      <c r="N3265">
        <f>VLOOKUP(A3265,Tbills!$B$4:$C$10000,2,1)</f>
        <v>4.2699995604395831</v>
      </c>
    </row>
    <row r="3266" spans="1:14">
      <c r="A3266" s="1">
        <v>44907</v>
      </c>
      <c r="B3266">
        <f>IFERROR(VLOOKUP($A3266,'BTC-Web'!$A$2:$H$10000,2,0),"")</f>
        <v>17102.5</v>
      </c>
      <c r="C3266">
        <f>VLOOKUP(A3266,H_SPBTFDUE!$B$2:$C$5828,2,0)</f>
        <v>94.57</v>
      </c>
      <c r="D3266" s="2">
        <f>D3265*(1-D$1+IF(AND(WEEKDAY($A3266)&lt;&gt;1,WEEKDAY($A3266)&lt;&gt;7),-VLOOKUP($A3266,ETF_OP_Fee!$G$5:$H$14,2,1),0))^($A3266-$A3265)*(1+2*(C3266/C3265-1))+IFERROR(VLOOKUP(A3266,BITXeom!$C$9:$D$100,2,0),0)</f>
        <v>5.9292134074372589</v>
      </c>
      <c r="F3266" s="2">
        <f>F3265*(1-F$1+IF(AND(WEEKDAY($A3266)&lt;&gt;1,WEEKDAY($A3266)&lt;&gt;7),-VLOOKUP($A3266,ETF_OP_Fee!$I$5:$J$14,2,1),0))^($A3266-$A3265)*(1+1*(B3266/B3265-1))</f>
        <v>10.998764645445798</v>
      </c>
      <c r="G3266" s="9">
        <f>IFERROR(VLOOKUP(A3266,'BITO-IV'!$A$1:$J$10000,4,0),"")</f>
        <v>10.712199999999999</v>
      </c>
      <c r="J3266">
        <f t="shared" si="99"/>
        <v>158.42608799290542</v>
      </c>
      <c r="K3266">
        <f t="shared" si="98"/>
        <v>155.15334004227179</v>
      </c>
      <c r="L3266">
        <f t="shared" si="97"/>
        <v>144.60244648318039</v>
      </c>
      <c r="M3266">
        <f t="shared" si="97"/>
        <v>57.971545391720632</v>
      </c>
      <c r="N3266">
        <f>VLOOKUP(A3266,Tbills!$B$4:$C$10000,2,1)</f>
        <v>4.2699995604395831</v>
      </c>
    </row>
    <row r="3267" spans="1:14">
      <c r="A3267" s="1">
        <v>44908</v>
      </c>
      <c r="B3267">
        <f>IFERROR(VLOOKUP($A3267,'BTC-Web'!$A$2:$H$10000,2,0),"")</f>
        <v>17206.441406000002</v>
      </c>
      <c r="C3267">
        <f>VLOOKUP(A3267,H_SPBTFDUE!$B$2:$C$5828,2,0)</f>
        <v>98.04</v>
      </c>
      <c r="D3267" s="2">
        <f>D3266*(1-D$1+IF(AND(WEEKDAY($A3267)&lt;&gt;1,WEEKDAY($A3267)&lt;&gt;7),-VLOOKUP($A3267,ETF_OP_Fee!$G$5:$H$14,2,1),0))^($A3267-$A3266)*(1+2*(C3267/C3266-1))+IFERROR(VLOOKUP(A3267,BITXeom!$C$9:$D$100,2,0),0)</f>
        <v>6.3635690255464601</v>
      </c>
      <c r="F3267" s="2">
        <f>F3266*(1-F$1+IF(AND(WEEKDAY($A3267)&lt;&gt;1,WEEKDAY($A3267)&lt;&gt;7),-VLOOKUP($A3267,ETF_OP_Fee!$I$5:$J$14,2,1),0))^($A3267-$A3266)*(1+1*(B3267/B3266-1))</f>
        <v>11.065322247375665</v>
      </c>
      <c r="G3267" s="9">
        <f>IFERROR(VLOOKUP(A3267,'BITO-IV'!$A$1:$J$10000,4,0),"")</f>
        <v>11.1059</v>
      </c>
      <c r="J3267">
        <f t="shared" si="99"/>
        <v>159.38893145632088</v>
      </c>
      <c r="K3267">
        <f t="shared" si="98"/>
        <v>156.0922304156465</v>
      </c>
      <c r="L3267">
        <f t="shared" si="97"/>
        <v>149.90825688073394</v>
      </c>
      <c r="M3267">
        <f t="shared" si="97"/>
        <v>62.218359378847786</v>
      </c>
      <c r="N3267">
        <f>VLOOKUP(A3267,Tbills!$B$4:$C$10000,2,1)</f>
        <v>4.2699995604395831</v>
      </c>
    </row>
    <row r="3268" spans="1:14">
      <c r="A3268" s="1">
        <v>44909</v>
      </c>
      <c r="B3268">
        <f>IFERROR(VLOOKUP($A3268,'BTC-Web'!$A$2:$H$10000,2,0),"")</f>
        <v>17782.066406000002</v>
      </c>
      <c r="C3268">
        <f>VLOOKUP(A3268,H_SPBTFDUE!$B$2:$C$5828,2,0)</f>
        <v>98.36</v>
      </c>
      <c r="D3268" s="2">
        <f>D3267*(1-D$1+IF(AND(WEEKDAY($A3268)&lt;&gt;1,WEEKDAY($A3268)&lt;&gt;7),-VLOOKUP($A3268,ETF_OP_Fee!$G$5:$H$14,2,1),0))^($A3268-$A3267)*(1+2*(C3268/C3267-1))+IFERROR(VLOOKUP(A3268,BITXeom!$C$9:$D$100,2,0),0)</f>
        <v>6.404346723082269</v>
      </c>
      <c r="F3268" s="2">
        <f>F3267*(1-F$1+IF(AND(WEEKDAY($A3268)&lt;&gt;1,WEEKDAY($A3268)&lt;&gt;7),-VLOOKUP($A3268,ETF_OP_Fee!$I$5:$J$14,2,1),0))^($A3268-$A3267)*(1+1*(B3268/B3267-1))</f>
        <v>11.435204357569207</v>
      </c>
      <c r="G3268" s="9">
        <f>IFERROR(VLOOKUP(A3268,'BITO-IV'!$A$1:$J$10000,4,0),"")</f>
        <v>11.1401</v>
      </c>
      <c r="J3268">
        <f t="shared" si="99"/>
        <v>164.72113533884777</v>
      </c>
      <c r="K3268">
        <f t="shared" si="98"/>
        <v>161.30994773830727</v>
      </c>
      <c r="L3268">
        <f t="shared" si="97"/>
        <v>150.39755351681956</v>
      </c>
      <c r="M3268">
        <f t="shared" si="97"/>
        <v>62.617054109703957</v>
      </c>
      <c r="N3268">
        <f>VLOOKUP(A3268,Tbills!$B$4:$C$10000,2,1)</f>
        <v>4.2699995604395831</v>
      </c>
    </row>
    <row r="3269" spans="1:14">
      <c r="A3269" s="1">
        <v>44910</v>
      </c>
      <c r="B3269">
        <f>IFERROR(VLOOKUP($A3269,'BTC-Web'!$A$2:$H$10000,2,0),"")</f>
        <v>17813.644531000002</v>
      </c>
      <c r="C3269">
        <f>VLOOKUP(A3269,H_SPBTFDUE!$B$2:$C$5828,2,0)</f>
        <v>96.07</v>
      </c>
      <c r="D3269" s="2">
        <f>D3268*(1-D$1+IF(AND(WEEKDAY($A3269)&lt;&gt;1,WEEKDAY($A3269)&lt;&gt;7),-VLOOKUP($A3269,ETF_OP_Fee!$G$5:$H$14,2,1),0))^($A3269-$A3268)*(1+2*(C3269/C3268-1))+IFERROR(VLOOKUP(A3269,BITXeom!$C$9:$D$100,2,0),0)</f>
        <v>6.1054092860706426</v>
      </c>
      <c r="F3269" s="2">
        <f>F3268*(1-F$1+IF(AND(WEEKDAY($A3269)&lt;&gt;1,WEEKDAY($A3269)&lt;&gt;7),-VLOOKUP($A3269,ETF_OP_Fee!$I$5:$J$14,2,1),0))^($A3269-$A3268)*(1+1*(B3269/B3268-1))</f>
        <v>11.455213306713844</v>
      </c>
      <c r="G3269" s="9">
        <f>IFERROR(VLOOKUP(A3269,'BITO-IV'!$A$1:$J$10000,4,0),"")</f>
        <v>10.886200000000001</v>
      </c>
      <c r="J3269">
        <f t="shared" si="99"/>
        <v>165.01365390688758</v>
      </c>
      <c r="K3269">
        <f t="shared" si="98"/>
        <v>161.59220264516284</v>
      </c>
      <c r="L3269">
        <f t="shared" si="97"/>
        <v>146.89602446483178</v>
      </c>
      <c r="M3269">
        <f t="shared" si="97"/>
        <v>59.694260813502723</v>
      </c>
      <c r="N3269">
        <f>VLOOKUP(A3269,Tbills!$B$4:$C$10000,2,1)</f>
        <v>4.2699995604395831</v>
      </c>
    </row>
    <row r="3270" spans="1:14">
      <c r="A3270" s="1">
        <v>44911</v>
      </c>
      <c r="B3270">
        <f>IFERROR(VLOOKUP($A3270,'BTC-Web'!$A$2:$H$10000,2,0),"")</f>
        <v>17364.546875</v>
      </c>
      <c r="C3270">
        <f>VLOOKUP(A3270,H_SPBTFDUE!$B$2:$C$5828,2,0)</f>
        <v>92.71</v>
      </c>
      <c r="D3270" s="2">
        <f>D3269*(1-D$1+IF(AND(WEEKDAY($A3270)&lt;&gt;1,WEEKDAY($A3270)&lt;&gt;7),-VLOOKUP($A3270,ETF_OP_Fee!$G$5:$H$14,2,1),0))^($A3270-$A3269)*(1+2*(C3270/C3269-1))+IFERROR(VLOOKUP(A3270,BITXeom!$C$9:$D$100,2,0),0)</f>
        <v>5.6776653053322406</v>
      </c>
      <c r="F3270" s="2">
        <f>F3269*(1-F$1+IF(AND(WEEKDAY($A3270)&lt;&gt;1,WEEKDAY($A3270)&lt;&gt;7),-VLOOKUP($A3270,ETF_OP_Fee!$I$5:$J$14,2,1),0))^($A3270-$A3269)*(1+1*(B3270/B3269-1))</f>
        <v>11.166126665006281</v>
      </c>
      <c r="G3270" s="9">
        <f>IFERROR(VLOOKUP(A3270,'BITO-IV'!$A$1:$J$10000,4,0),"")</f>
        <v>10.501799999999999</v>
      </c>
      <c r="J3270">
        <f t="shared" si="99"/>
        <v>160.85351446722299</v>
      </c>
      <c r="K3270">
        <f t="shared" si="98"/>
        <v>157.51422121102934</v>
      </c>
      <c r="L3270">
        <f t="shared" si="97"/>
        <v>141.75840978593268</v>
      </c>
      <c r="M3270">
        <f t="shared" si="97"/>
        <v>55.512090617991177</v>
      </c>
      <c r="N3270">
        <f>VLOOKUP(A3270,Tbills!$B$4:$C$10000,2,1)</f>
        <v>4.2699995604395831</v>
      </c>
    </row>
    <row r="3271" spans="1:14">
      <c r="A3271" s="1">
        <v>44914</v>
      </c>
      <c r="B3271">
        <f>IFERROR(VLOOKUP($A3271,'BTC-Web'!$A$2:$H$10000,2,0),"")</f>
        <v>16759.041015999999</v>
      </c>
      <c r="C3271">
        <f>VLOOKUP(A3271,H_SPBTFDUE!$B$2:$C$5828,2,0)</f>
        <v>91.1</v>
      </c>
      <c r="D3271" s="2">
        <f>D3270*(1-D$1+IF(AND(WEEKDAY($A3271)&lt;&gt;1,WEEKDAY($A3271)&lt;&gt;7),-VLOOKUP($A3271,ETF_OP_Fee!$G$5:$H$14,2,1),0))^($A3271-$A3270)*(1+2*(C3271/C3270-1))+IFERROR(VLOOKUP(A3271,BITXeom!$C$9:$D$100,2,0),0)</f>
        <v>5.4785096399739297</v>
      </c>
      <c r="F3271" s="2">
        <f>F3270*(1-F$1+IF(AND(WEEKDAY($A3271)&lt;&gt;1,WEEKDAY($A3271)&lt;&gt;7),-VLOOKUP($A3271,ETF_OP_Fee!$I$5:$J$14,2,1),0))^($A3271-$A3270)*(1+1*(B3271/B3270-1))</f>
        <v>10.775919734405486</v>
      </c>
      <c r="G3271" s="9">
        <f>IFERROR(VLOOKUP(A3271,'BITO-IV'!$A$1:$J$10000,4,0),"")</f>
        <v>10.323499999999999</v>
      </c>
      <c r="J3271">
        <f t="shared" si="99"/>
        <v>155.24451435038895</v>
      </c>
      <c r="K3271">
        <f t="shared" si="98"/>
        <v>152.00979316461007</v>
      </c>
      <c r="L3271">
        <f t="shared" si="97"/>
        <v>139.29663608562689</v>
      </c>
      <c r="M3271">
        <f t="shared" si="97"/>
        <v>53.564891065373317</v>
      </c>
      <c r="N3271">
        <f>VLOOKUP(A3271,Tbills!$B$4:$C$10000,2,1)</f>
        <v>4.2699995604395831</v>
      </c>
    </row>
    <row r="3272" spans="1:14">
      <c r="A3272" s="1">
        <v>44915</v>
      </c>
      <c r="B3272">
        <f>IFERROR(VLOOKUP($A3272,'BTC-Web'!$A$2:$H$10000,2,0),"")</f>
        <v>16441.787109000001</v>
      </c>
      <c r="C3272">
        <f>VLOOKUP(A3272,H_SPBTFDUE!$B$2:$C$5828,2,0)</f>
        <v>92.97</v>
      </c>
      <c r="D3272" s="2">
        <f>D3271*(1-D$1+IF(AND(WEEKDAY($A3272)&lt;&gt;1,WEEKDAY($A3272)&lt;&gt;7),-VLOOKUP($A3272,ETF_OP_Fee!$G$5:$H$14,2,1),0))^($A3272-$A3271)*(1+2*(C3272/C3271-1))+IFERROR(VLOOKUP(A3272,BITXeom!$C$9:$D$100,2,0),0)</f>
        <v>5.7027434850295915</v>
      </c>
      <c r="F3272" s="2">
        <f>F3271*(1-F$1+IF(AND(WEEKDAY($A3272)&lt;&gt;1,WEEKDAY($A3272)&lt;&gt;7),-VLOOKUP($A3272,ETF_OP_Fee!$I$5:$J$14,2,1),0))^($A3272-$A3271)*(1+1*(B3272/B3271-1))</f>
        <v>10.571653031558776</v>
      </c>
      <c r="G3272" s="9">
        <f>IFERROR(VLOOKUP(A3272,'BITO-IV'!$A$1:$J$10000,4,0),"")</f>
        <v>10.5382</v>
      </c>
      <c r="J3272">
        <f t="shared" si="99"/>
        <v>152.30568696337099</v>
      </c>
      <c r="K3272">
        <f t="shared" si="98"/>
        <v>149.12831854198399</v>
      </c>
      <c r="L3272">
        <f t="shared" si="97"/>
        <v>142.15596330275227</v>
      </c>
      <c r="M3272">
        <f t="shared" si="97"/>
        <v>55.757286857823445</v>
      </c>
      <c r="N3272">
        <f>VLOOKUP(A3272,Tbills!$B$4:$C$10000,2,1)</f>
        <v>4.2699995604395831</v>
      </c>
    </row>
    <row r="3273" spans="1:14">
      <c r="A3273" s="1">
        <v>44916</v>
      </c>
      <c r="B3273">
        <f>IFERROR(VLOOKUP($A3273,'BTC-Web'!$A$2:$H$10000,2,0),"")</f>
        <v>16904.527343999998</v>
      </c>
      <c r="C3273">
        <f>VLOOKUP(A3273,H_SPBTFDUE!$B$2:$C$5828,2,0)</f>
        <v>92.26</v>
      </c>
      <c r="D3273" s="2">
        <f>D3272*(1-D$1+IF(AND(WEEKDAY($A3273)&lt;&gt;1,WEEKDAY($A3273)&lt;&gt;7),-VLOOKUP($A3273,ETF_OP_Fee!$G$5:$H$14,2,1),0))^($A3273-$A3272)*(1+2*(C3273/C3272-1))+IFERROR(VLOOKUP(A3273,BITXeom!$C$9:$D$100,2,0),0)</f>
        <v>5.6149719783419378</v>
      </c>
      <c r="F3273" s="2">
        <f>F3272*(1-F$1+IF(AND(WEEKDAY($A3273)&lt;&gt;1,WEEKDAY($A3273)&lt;&gt;7),-VLOOKUP($A3273,ETF_OP_Fee!$I$5:$J$14,2,1),0))^($A3273-$A3272)*(1+1*(B3273/B3272-1))</f>
        <v>10.868900395904831</v>
      </c>
      <c r="G3273" s="9">
        <f>IFERROR(VLOOKUP(A3273,'BITO-IV'!$A$1:$J$10000,4,0),"")</f>
        <v>10.4674</v>
      </c>
      <c r="J3273">
        <f t="shared" si="99"/>
        <v>156.59220210372868</v>
      </c>
      <c r="K3273">
        <f t="shared" si="98"/>
        <v>153.32141866583731</v>
      </c>
      <c r="L3273">
        <f t="shared" si="97"/>
        <v>141.07033639143731</v>
      </c>
      <c r="M3273">
        <f t="shared" si="97"/>
        <v>54.899120768260772</v>
      </c>
      <c r="N3273">
        <f>VLOOKUP(A3273,Tbills!$B$4:$C$10000,2,1)</f>
        <v>4.2699995604395831</v>
      </c>
    </row>
    <row r="3274" spans="1:14">
      <c r="A3274" s="1">
        <v>44917</v>
      </c>
      <c r="B3274">
        <f>IFERROR(VLOOKUP($A3274,'BTC-Web'!$A$2:$H$10000,2,0),"")</f>
        <v>16818.380859000001</v>
      </c>
      <c r="C3274">
        <f>VLOOKUP(A3274,H_SPBTFDUE!$B$2:$C$5828,2,0)</f>
        <v>92.19</v>
      </c>
      <c r="D3274" s="2">
        <f>D3273*(1-D$1+IF(AND(WEEKDAY($A3274)&lt;&gt;1,WEEKDAY($A3274)&lt;&gt;7),-VLOOKUP($A3274,ETF_OP_Fee!$G$5:$H$14,2,1),0))^($A3274-$A3273)*(1+2*(C3274/C3273-1))+IFERROR(VLOOKUP(A3274,BITXeom!$C$9:$D$100,2,0),0)</f>
        <v>5.6057833691373267</v>
      </c>
      <c r="F3274" s="2">
        <f>F3273*(1-F$1+IF(AND(WEEKDAY($A3274)&lt;&gt;1,WEEKDAY($A3274)&lt;&gt;7),-VLOOKUP($A3274,ETF_OP_Fee!$I$5:$J$14,2,1),0))^($A3274-$A3273)*(1+1*(B3274/B3273-1))</f>
        <v>10.813230380181647</v>
      </c>
      <c r="G3274" s="9">
        <f>IFERROR(VLOOKUP(A3274,'BITO-IV'!$A$1:$J$10000,4,0),"")</f>
        <v>10.464499999999999</v>
      </c>
      <c r="J3274">
        <f t="shared" si="99"/>
        <v>155.79419885198834</v>
      </c>
      <c r="K3274">
        <f t="shared" si="98"/>
        <v>152.5361133012722</v>
      </c>
      <c r="L3274">
        <f t="shared" si="97"/>
        <v>140.96330275229354</v>
      </c>
      <c r="M3274">
        <f t="shared" si="97"/>
        <v>54.809281216369499</v>
      </c>
      <c r="N3274">
        <f>VLOOKUP(A3274,Tbills!$B$4:$C$10000,2,1)</f>
        <v>4.2900013186813268</v>
      </c>
    </row>
    <row r="3275" spans="1:14">
      <c r="A3275" s="1">
        <v>44918</v>
      </c>
      <c r="B3275">
        <f>IFERROR(VLOOKUP($A3275,'BTC-Web'!$A$2:$H$10000,2,0),"")</f>
        <v>16829.644531000002</v>
      </c>
      <c r="C3275">
        <f>VLOOKUP(A3275,H_SPBTFDUE!$B$2:$C$5828,2,0)</f>
        <v>92.58</v>
      </c>
      <c r="D3275" s="2">
        <f>D3274*(1-D$1+IF(AND(WEEKDAY($A3275)&lt;&gt;1,WEEKDAY($A3275)&lt;&gt;7),-VLOOKUP($A3275,ETF_OP_Fee!$G$5:$H$14,2,1),0))^($A3275-$A3274)*(1+2*(C3275/C3274-1))+IFERROR(VLOOKUP(A3275,BITXeom!$C$9:$D$100,2,0),0)</f>
        <v>5.6525389719683128</v>
      </c>
      <c r="F3275" s="2">
        <f>F3274*(1-F$1+IF(AND(WEEKDAY($A3275)&lt;&gt;1,WEEKDAY($A3275)&lt;&gt;7),-VLOOKUP($A3275,ETF_OP_Fee!$I$5:$J$14,2,1),0))^($A3275-$A3274)*(1+1*(B3275/B3274-1))</f>
        <v>10.820190630517372</v>
      </c>
      <c r="G3275" s="9">
        <f>IFERROR(VLOOKUP(A3275,'BITO-IV'!$A$1:$J$10000,4,0),"")</f>
        <v>10.5006</v>
      </c>
      <c r="J3275">
        <f t="shared" si="99"/>
        <v>155.89853795395561</v>
      </c>
      <c r="K3275">
        <f t="shared" si="98"/>
        <v>152.63429760850394</v>
      </c>
      <c r="L3275">
        <f t="shared" si="97"/>
        <v>141.55963302752292</v>
      </c>
      <c r="M3275">
        <f t="shared" si="97"/>
        <v>55.266423566556099</v>
      </c>
      <c r="N3275">
        <f>VLOOKUP(A3275,Tbills!$B$4:$C$10000,2,1)</f>
        <v>4.2900013186813268</v>
      </c>
    </row>
    <row r="3276" spans="1:14">
      <c r="A3276" s="1">
        <v>44922</v>
      </c>
      <c r="B3276">
        <f>IFERROR(VLOOKUP($A3276,'BTC-Web'!$A$2:$H$10000,2,0),"")</f>
        <v>16919.291015999999</v>
      </c>
      <c r="C3276">
        <f>VLOOKUP(A3276,H_SPBTFDUE!$B$2:$C$5828,2,0)</f>
        <v>91.4</v>
      </c>
      <c r="D3276" s="2">
        <f>D3275*(1-D$1+IF(AND(WEEKDAY($A3276)&lt;&gt;1,WEEKDAY($A3276)&lt;&gt;7),-VLOOKUP($A3276,ETF_OP_Fee!$G$5:$H$14,2,1),0))^($A3276-$A3275)*(1+2*(C3276/C3275-1))+IFERROR(VLOOKUP(A3276,BITXeom!$C$9:$D$100,2,0),0)</f>
        <v>5.5058219867831619</v>
      </c>
      <c r="F3276" s="2">
        <f>F3275*(1-F$1+IF(AND(WEEKDAY($A3276)&lt;&gt;1,WEEKDAY($A3276)&lt;&gt;7),-VLOOKUP($A3276,ETF_OP_Fee!$I$5:$J$14,2,1),0))^($A3276-$A3275)*(1+1*(B3276/B3275-1))</f>
        <v>10.876694109345983</v>
      </c>
      <c r="G3276" s="9">
        <f>IFERROR(VLOOKUP(A3276,'BITO-IV'!$A$1:$J$10000,4,0),"")</f>
        <v>10.373699999999999</v>
      </c>
      <c r="J3276">
        <f t="shared" si="99"/>
        <v>156.72896285796756</v>
      </c>
      <c r="K3276">
        <f t="shared" si="98"/>
        <v>153.43136016478809</v>
      </c>
      <c r="L3276">
        <f t="shared" si="97"/>
        <v>139.75535168195717</v>
      </c>
      <c r="M3276">
        <f t="shared" si="97"/>
        <v>53.831931369711121</v>
      </c>
      <c r="N3276">
        <f>VLOOKUP(A3276,Tbills!$B$4:$C$10000,2,1)</f>
        <v>4.2900013186813268</v>
      </c>
    </row>
    <row r="3277" spans="1:14">
      <c r="A3277" s="1">
        <v>44923</v>
      </c>
      <c r="B3277">
        <f>IFERROR(VLOOKUP($A3277,'BTC-Web'!$A$2:$H$10000,2,0),"")</f>
        <v>16716.400390999999</v>
      </c>
      <c r="C3277">
        <f>VLOOKUP(A3277,H_SPBTFDUE!$B$2:$C$5828,2,0)</f>
        <v>91.18</v>
      </c>
      <c r="D3277" s="2">
        <f>D3276*(1-D$1+IF(AND(WEEKDAY($A3277)&lt;&gt;1,WEEKDAY($A3277)&lt;&gt;7),-VLOOKUP($A3277,ETF_OP_Fee!$G$5:$H$14,2,1),0))^($A3277-$A3276)*(1+2*(C3277/C3276-1))+IFERROR(VLOOKUP(A3277,BITXeom!$C$9:$D$100,2,0),0)</f>
        <v>5.4786639211591757</v>
      </c>
      <c r="F3277" s="2">
        <f>F3276*(1-F$1+IF(AND(WEEKDAY($A3277)&lt;&gt;1,WEEKDAY($A3277)&lt;&gt;7),-VLOOKUP($A3277,ETF_OP_Fee!$I$5:$J$14,2,1),0))^($A3277-$A3276)*(1+1*(B3277/B3276-1))</f>
        <v>10.745984640281936</v>
      </c>
      <c r="G3277" s="9">
        <f>IFERROR(VLOOKUP(A3277,'BITO-IV'!$A$1:$J$10000,4,0),"")</f>
        <v>10.3505</v>
      </c>
      <c r="J3277">
        <f t="shared" si="99"/>
        <v>154.8495202028478</v>
      </c>
      <c r="K3277">
        <f t="shared" si="98"/>
        <v>151.5875157555129</v>
      </c>
      <c r="L3277">
        <f t="shared" si="97"/>
        <v>139.4189602446483</v>
      </c>
      <c r="M3277">
        <f t="shared" si="97"/>
        <v>53.566399514828412</v>
      </c>
      <c r="N3277">
        <f>VLOOKUP(A3277,Tbills!$B$4:$C$10000,2,1)</f>
        <v>4.2900013186813268</v>
      </c>
    </row>
    <row r="3278" spans="1:14">
      <c r="A3278" s="1">
        <v>44924</v>
      </c>
      <c r="B3278">
        <f>IFERROR(VLOOKUP($A3278,'BTC-Web'!$A$2:$H$10000,2,0),"")</f>
        <v>16552.322265999999</v>
      </c>
      <c r="C3278">
        <f>VLOOKUP(A3278,H_SPBTFDUE!$B$2:$C$5828,2,0)</f>
        <v>91.13</v>
      </c>
      <c r="D3278" s="2">
        <f>D3277*(1-D$1+IF(AND(WEEKDAY($A3278)&lt;&gt;1,WEEKDAY($A3278)&lt;&gt;7),-VLOOKUP($A3278,ETF_OP_Fee!$G$5:$H$14,2,1),0))^($A3278-$A3277)*(1+2*(C3278/C3277-1))+IFERROR(VLOOKUP(A3278,BITXeom!$C$9:$D$100,2,0),0)</f>
        <v>5.472003075984504</v>
      </c>
      <c r="F3278" s="2">
        <f>F3277*(1-F$1+IF(AND(WEEKDAY($A3278)&lt;&gt;1,WEEKDAY($A3278)&lt;&gt;7),-VLOOKUP($A3278,ETF_OP_Fee!$I$5:$J$14,2,1),0))^($A3278-$A3277)*(1+1*(B3278/B3277-1))</f>
        <v>10.640231578085137</v>
      </c>
      <c r="G3278" s="9">
        <f>IFERROR(VLOOKUP(A3278,'BITO-IV'!$A$1:$J$10000,4,0),"")</f>
        <v>10.3461</v>
      </c>
      <c r="J3278">
        <f t="shared" si="99"/>
        <v>153.32961051309712</v>
      </c>
      <c r="K3278">
        <f t="shared" si="98"/>
        <v>150.0957172355468</v>
      </c>
      <c r="L3278">
        <f t="shared" si="97"/>
        <v>139.3425076452599</v>
      </c>
      <c r="M3278">
        <f t="shared" si="97"/>
        <v>53.501274605020583</v>
      </c>
      <c r="N3278">
        <f>VLOOKUP(A3278,Tbills!$B$4:$C$10000,2,1)</f>
        <v>4.3499986813186631</v>
      </c>
    </row>
    <row r="3279" spans="1:14">
      <c r="A3279" s="1">
        <v>44925</v>
      </c>
      <c r="B3279">
        <f>IFERROR(VLOOKUP($A3279,'BTC-Web'!$A$2:$H$10000,2,0),"")</f>
        <v>16641.330077999999</v>
      </c>
      <c r="C3279">
        <f>VLOOKUP(A3279,H_SPBTFDUE!$B$2:$C$5828,2,0)</f>
        <v>91.95</v>
      </c>
      <c r="D3279" s="2">
        <f>D3278*(1-D$1+IF(AND(WEEKDAY($A3279)&lt;&gt;1,WEEKDAY($A3279)&lt;&gt;7),-VLOOKUP($A3279,ETF_OP_Fee!$G$5:$H$14,2,1),0))^($A3279-$A3278)*(1+2*(C3279/C3278-1))+IFERROR(VLOOKUP(A3279,BITXeom!$C$9:$D$100,2,0),0)</f>
        <v>5.5698148367006048</v>
      </c>
      <c r="F3279" s="2">
        <f>F3278*(1-F$1+IF(AND(WEEKDAY($A3279)&lt;&gt;1,WEEKDAY($A3279)&lt;&gt;7),-VLOOKUP($A3279,ETF_OP_Fee!$I$5:$J$14,2,1),0))^($A3279-$A3278)*(1+1*(B3279/B3278-1))</f>
        <v>10.697169517540106</v>
      </c>
      <c r="G3279" s="9">
        <f>IFERROR(VLOOKUP(A3279,'BITO-IV'!$A$1:$J$10000,4,0),"")</f>
        <v>10.4361</v>
      </c>
      <c r="J3279">
        <f t="shared" si="99"/>
        <v>154.15411917884589</v>
      </c>
      <c r="K3279">
        <f t="shared" si="98"/>
        <v>150.8989084816856</v>
      </c>
      <c r="L3279">
        <f t="shared" si="97"/>
        <v>140.59633027522935</v>
      </c>
      <c r="M3279">
        <f t="shared" si="97"/>
        <v>54.457607011454982</v>
      </c>
      <c r="N3279">
        <f>VLOOKUP(A3279,Tbills!$B$4:$C$10000,2,1)</f>
        <v>4.3499986813186631</v>
      </c>
    </row>
    <row r="3280" spans="1:14">
      <c r="A3280" s="25">
        <v>44929</v>
      </c>
      <c r="B3280">
        <f>IFERROR(VLOOKUP($A3280,'BTC-Web'!$A$2:$H$10000,2,0),"")</f>
        <v>16688.847656000002</v>
      </c>
      <c r="C3280">
        <f>VLOOKUP(A3280,H_SPBTFDUE!$B$2:$C$5828,2,0)</f>
        <v>92.4</v>
      </c>
      <c r="D3280" s="2">
        <f>D3279*(1-D$1+IF(AND(WEEKDAY($A3280)&lt;&gt;1,WEEKDAY($A3280)&lt;&gt;7),-VLOOKUP($A3280,ETF_OP_Fee!$G$5:$H$14,2,1),0))^($A3280-$A3279)*(1+2*(C3280/C3279-1))+IFERROR(VLOOKUP(A3280,BITXeom!$C$9:$D$100,2,0),0)</f>
        <v>5.6216510754987548</v>
      </c>
      <c r="F3280" s="2">
        <f>F3279*(1-F$1+IF(AND(WEEKDAY($A3280)&lt;&gt;1,WEEKDAY($A3280)&lt;&gt;7),-VLOOKUP($A3280,ETF_OP_Fee!$I$5:$J$14,2,1),0))^($A3280-$A3279)*(1+1*(B3280/B3279-1))</f>
        <v>10.726597352277741</v>
      </c>
      <c r="G3280" s="9">
        <f>IFERROR(VLOOKUP(A3280,'BITO-IV'!$A$1:$J$10000,4,0),"")</f>
        <v>10.4872</v>
      </c>
      <c r="J3280">
        <f t="shared" si="99"/>
        <v>154.59429014761875</v>
      </c>
      <c r="K3280">
        <f t="shared" si="98"/>
        <v>151.31403027008088</v>
      </c>
      <c r="L3280">
        <f t="shared" si="97"/>
        <v>141.28440366972475</v>
      </c>
      <c r="M3280">
        <f t="shared" si="97"/>
        <v>54.964424132703087</v>
      </c>
      <c r="N3280">
        <f>VLOOKUP(A3280,Tbills!$B$4:$C$10000,2,1)</f>
        <v>4.3499986813186631</v>
      </c>
    </row>
    <row r="3281" spans="1:14">
      <c r="A3281" s="25">
        <v>44930</v>
      </c>
      <c r="B3281">
        <f>IFERROR(VLOOKUP($A3281,'BTC-Web'!$A$2:$H$10000,2,0),"")</f>
        <v>16680.205077999999</v>
      </c>
      <c r="C3281">
        <f>VLOOKUP(A3281,H_SPBTFDUE!$B$2:$C$5828,2,0)</f>
        <v>93.33</v>
      </c>
      <c r="D3281" s="2">
        <f>D3280*(1-D$1+IF(AND(WEEKDAY($A3281)&lt;&gt;1,WEEKDAY($A3281)&lt;&gt;7),-VLOOKUP($A3281,ETF_OP_Fee!$G$5:$H$14,2,1),0))^($A3281-$A3280)*(1+2*(C3281/C3280-1))+IFERROR(VLOOKUP(A3281,BITXeom!$C$9:$D$100,2,0),0)</f>
        <v>5.7341307174081031</v>
      </c>
      <c r="F3281" s="2">
        <f>F3280*(1-F$1+IF(AND(WEEKDAY($A3281)&lt;&gt;1,WEEKDAY($A3281)&lt;&gt;7),-VLOOKUP($A3281,ETF_OP_Fee!$I$5:$J$14,2,1),0))^($A3281-$A3280)*(1+1*(B3281/B3280-1))</f>
        <v>10.720763377026655</v>
      </c>
      <c r="G3281" s="9">
        <f>IFERROR(VLOOKUP(A3281,'BITO-IV'!$A$1:$J$10000,4,0),"")</f>
        <v>10.594099999999999</v>
      </c>
      <c r="J3281">
        <f t="shared" si="99"/>
        <v>154.51423110229123</v>
      </c>
      <c r="K3281">
        <f t="shared" si="98"/>
        <v>151.23173368722738</v>
      </c>
      <c r="L3281">
        <f t="shared" si="97"/>
        <v>142.7064220183486</v>
      </c>
      <c r="M3281">
        <f t="shared" si="97"/>
        <v>56.064168435786051</v>
      </c>
      <c r="N3281">
        <f>VLOOKUP(A3281,Tbills!$B$4:$C$10000,2,1)</f>
        <v>4.3499986813186631</v>
      </c>
    </row>
    <row r="3282" spans="1:14">
      <c r="A3282" s="25">
        <v>44931</v>
      </c>
      <c r="B3282">
        <f>IFERROR(VLOOKUP($A3282,'BTC-Web'!$A$2:$H$10000,2,0),"")</f>
        <v>16863.472656000002</v>
      </c>
      <c r="C3282">
        <f>VLOOKUP(A3282,H_SPBTFDUE!$B$2:$C$5828,2,0)</f>
        <v>93.66</v>
      </c>
      <c r="D3282" s="2">
        <f>D3281*(1-D$1+IF(AND(WEEKDAY($A3282)&lt;&gt;1,WEEKDAY($A3282)&lt;&gt;7),-VLOOKUP($A3282,ETF_OP_Fee!$G$5:$H$14,2,1),0))^($A3282-$A3281)*(1+2*(C3282/C3281-1))+IFERROR(VLOOKUP(A3282,BITXeom!$C$9:$D$100,2,0),0)</f>
        <v>5.7739924460412775</v>
      </c>
      <c r="F3282" s="2">
        <f>F3281*(1-F$1+IF(AND(WEEKDAY($A3282)&lt;&gt;1,WEEKDAY($A3282)&lt;&gt;7),-VLOOKUP($A3282,ETF_OP_Fee!$I$5:$J$14,2,1),0))^($A3282-$A3281)*(1+1*(B3282/B3281-1))</f>
        <v>10.838271696278134</v>
      </c>
      <c r="G3282" s="9">
        <f>IFERROR(VLOOKUP(A3282,'BITO-IV'!$A$1:$J$10000,4,0),"")</f>
        <v>10.6335</v>
      </c>
      <c r="J3282">
        <f t="shared" si="99"/>
        <v>156.21189901274147</v>
      </c>
      <c r="K3282">
        <f t="shared" si="98"/>
        <v>152.88935695696156</v>
      </c>
      <c r="L3282">
        <f t="shared" si="97"/>
        <v>143.2110091743119</v>
      </c>
      <c r="M3282">
        <f t="shared" si="97"/>
        <v>56.453907487504431</v>
      </c>
      <c r="N3282">
        <f>VLOOKUP(A3282,Tbills!$B$4:$C$10000,2,1)</f>
        <v>4.4100000000000037</v>
      </c>
    </row>
    <row r="3283" spans="1:14">
      <c r="A3283" s="25">
        <v>44932</v>
      </c>
      <c r="B3283">
        <f>IFERROR(VLOOKUP($A3283,'BTC-Web'!$A$2:$H$10000,2,0),"")</f>
        <v>16836.472656000002</v>
      </c>
      <c r="C3283">
        <f>VLOOKUP(A3283,H_SPBTFDUE!$B$2:$C$5828,2,0)</f>
        <v>93.96</v>
      </c>
      <c r="D3283" s="2">
        <f>D3282*(1-D$1+IF(AND(WEEKDAY($A3283)&lt;&gt;1,WEEKDAY($A3283)&lt;&gt;7),-VLOOKUP($A3283,ETF_OP_Fee!$G$5:$H$14,2,1),0))^($A3283-$A3282)*(1+2*(C3283/C3282-1))+IFERROR(VLOOKUP(A3283,BITXeom!$C$9:$D$100,2,0),0)</f>
        <v>5.8102889655629699</v>
      </c>
      <c r="F3283" s="2">
        <f>F3282*(1-F$1+IF(AND(WEEKDAY($A3283)&lt;&gt;1,WEEKDAY($A3283)&lt;&gt;7),-VLOOKUP($A3283,ETF_OP_Fee!$I$5:$J$14,2,1),0))^($A3283-$A3282)*(1+1*(B3283/B3282-1))</f>
        <v>10.820636967289524</v>
      </c>
      <c r="G3283" s="9">
        <f>IFERROR(VLOOKUP(A3283,'BITO-IV'!$A$1:$J$10000,4,0),"")</f>
        <v>10.6701</v>
      </c>
      <c r="J3283">
        <f t="shared" si="99"/>
        <v>155.96178912378906</v>
      </c>
      <c r="K3283">
        <f t="shared" si="98"/>
        <v>152.64059382841731</v>
      </c>
      <c r="L3283">
        <f t="shared" si="97"/>
        <v>143.66972477064218</v>
      </c>
      <c r="M3283">
        <f t="shared" si="97"/>
        <v>56.808788512089237</v>
      </c>
      <c r="N3283">
        <f>VLOOKUP(A3283,Tbills!$B$4:$C$10000,2,1)</f>
        <v>4.4100000000000037</v>
      </c>
    </row>
    <row r="3284" spans="1:14">
      <c r="A3284" s="25">
        <v>44935</v>
      </c>
      <c r="B3284">
        <f>IFERROR(VLOOKUP($A3284,'BTC-Web'!$A$2:$H$10000,2,0),"")</f>
        <v>17093.992188</v>
      </c>
      <c r="C3284">
        <f>VLOOKUP(A3284,H_SPBTFDUE!$B$2:$C$5828,2,0)</f>
        <v>95.83</v>
      </c>
      <c r="D3284" s="2">
        <f>D3283*(1-D$1+IF(AND(WEEKDAY($A3284)&lt;&gt;1,WEEKDAY($A3284)&lt;&gt;7),-VLOOKUP($A3284,ETF_OP_Fee!$G$5:$H$14,2,1),0))^($A3284-$A3283)*(1+2*(C3284/C3283-1))+IFERROR(VLOOKUP(A3284,BITXeom!$C$9:$D$100,2,0),0)</f>
        <v>6.0394028987003958</v>
      </c>
      <c r="F3284" s="2">
        <f>F3283*(1-F$1+IF(AND(WEEKDAY($A3284)&lt;&gt;1,WEEKDAY($A3284)&lt;&gt;7),-VLOOKUP($A3284,ETF_OP_Fee!$I$5:$J$14,2,1),0))^($A3284-$A3283)*(1+1*(B3284/B3283-1))</f>
        <v>10.98528446219682</v>
      </c>
      <c r="G3284" s="9">
        <f>IFERROR(VLOOKUP(A3284,'BITO-IV'!$A$1:$J$10000,4,0),"")</f>
        <v>10.8817</v>
      </c>
      <c r="J3284">
        <f t="shared" si="99"/>
        <v>158.34727732940365</v>
      </c>
      <c r="K3284">
        <f t="shared" si="98"/>
        <v>154.9631827361668</v>
      </c>
      <c r="L3284">
        <f t="shared" si="97"/>
        <v>146.52905198776756</v>
      </c>
      <c r="M3284">
        <f t="shared" si="97"/>
        <v>59.048898263931129</v>
      </c>
      <c r="N3284">
        <f>VLOOKUP(A3284,Tbills!$B$4:$C$10000,2,1)</f>
        <v>4.4100000000000037</v>
      </c>
    </row>
    <row r="3285" spans="1:14">
      <c r="A3285" s="25">
        <v>44936</v>
      </c>
      <c r="B3285">
        <f>IFERROR(VLOOKUP($A3285,'BTC-Web'!$A$2:$H$10000,2,0),"")</f>
        <v>17192.949218999998</v>
      </c>
      <c r="C3285">
        <f>VLOOKUP(A3285,H_SPBTFDUE!$B$2:$C$5828,2,0)</f>
        <v>97.54</v>
      </c>
      <c r="D3285" s="2">
        <f>D3284*(1-D$1+IF(AND(WEEKDAY($A3285)&lt;&gt;1,WEEKDAY($A3285)&lt;&gt;7),-VLOOKUP($A3285,ETF_OP_Fee!$G$5:$H$14,2,1),0))^($A3285-$A3284)*(1+2*(C3285/C3284-1))+IFERROR(VLOOKUP(A3285,BITXeom!$C$9:$D$100,2,0),0)</f>
        <v>6.2541928526959252</v>
      </c>
      <c r="F3285" s="2">
        <f>F3284*(1-F$1+IF(AND(WEEKDAY($A3285)&lt;&gt;1,WEEKDAY($A3285)&lt;&gt;7),-VLOOKUP($A3285,ETF_OP_Fee!$I$5:$J$14,2,1),0))^($A3285-$A3284)*(1+1*(B3285/B3284-1))</f>
        <v>11.048590642711989</v>
      </c>
      <c r="G3285" s="9">
        <f>IFERROR(VLOOKUP(A3285,'BITO-IV'!$A$1:$J$10000,4,0),"")</f>
        <v>11.075699999999999</v>
      </c>
      <c r="J3285">
        <f t="shared" si="99"/>
        <v>159.26394888623582</v>
      </c>
      <c r="K3285">
        <f t="shared" si="98"/>
        <v>155.85620715016904</v>
      </c>
      <c r="L3285">
        <f t="shared" si="97"/>
        <v>149.14373088685014</v>
      </c>
      <c r="M3285">
        <f t="shared" si="97"/>
        <v>61.148958543785241</v>
      </c>
      <c r="N3285">
        <f>VLOOKUP(A3285,Tbills!$B$4:$C$10000,2,1)</f>
        <v>4.4100000000000037</v>
      </c>
    </row>
    <row r="3286" spans="1:14">
      <c r="A3286" s="25">
        <v>44937</v>
      </c>
      <c r="B3286">
        <f>IFERROR(VLOOKUP($A3286,'BTC-Web'!$A$2:$H$10000,2,0),"")</f>
        <v>17446.359375</v>
      </c>
      <c r="C3286">
        <f>VLOOKUP(A3286,H_SPBTFDUE!$B$2:$C$5828,2,0)</f>
        <v>97.99</v>
      </c>
      <c r="D3286" s="2">
        <f>D3285*(1-D$1+IF(AND(WEEKDAY($A3286)&lt;&gt;1,WEEKDAY($A3286)&lt;&gt;7),-VLOOKUP($A3286,ETF_OP_Fee!$G$5:$H$14,2,1),0))^($A3286-$A3285)*(1+2*(C3286/C3285-1))+IFERROR(VLOOKUP(A3286,BITXeom!$C$9:$D$100,2,0),0)</f>
        <v>6.3111479486798228</v>
      </c>
      <c r="F3286" s="2">
        <f>F3285*(1-F$1+IF(AND(WEEKDAY($A3286)&lt;&gt;1,WEEKDAY($A3286)&lt;&gt;7),-VLOOKUP($A3286,ETF_OP_Fee!$I$5:$J$14,2,1),0))^($A3286-$A3285)*(1+1*(B3286/B3285-1))</f>
        <v>11.211146121819226</v>
      </c>
      <c r="G3286" s="9">
        <f>IFERROR(VLOOKUP(A3286,'BITO-IV'!$A$1:$J$10000,4,0),"")</f>
        <v>11.1274</v>
      </c>
      <c r="J3286">
        <f t="shared" si="99"/>
        <v>161.61137058907181</v>
      </c>
      <c r="K3286">
        <f t="shared" si="98"/>
        <v>158.14928517653652</v>
      </c>
      <c r="L3286">
        <f t="shared" si="97"/>
        <v>149.83180428134554</v>
      </c>
      <c r="M3286">
        <f t="shared" si="97"/>
        <v>61.705824135429957</v>
      </c>
      <c r="N3286">
        <f>VLOOKUP(A3286,Tbills!$B$4:$C$10000,2,1)</f>
        <v>4.4100000000000037</v>
      </c>
    </row>
    <row r="3287" spans="1:14">
      <c r="A3287" s="25">
        <v>44938</v>
      </c>
      <c r="B3287">
        <f>IFERROR(VLOOKUP($A3287,'BTC-Web'!$A$2:$H$10000,2,0),"")</f>
        <v>18117.59375</v>
      </c>
      <c r="C3287">
        <f>VLOOKUP(A3287,H_SPBTFDUE!$B$2:$C$5828,2,0)</f>
        <v>106.7</v>
      </c>
      <c r="D3287" s="2">
        <f>D3286*(1-D$1+IF(AND(WEEKDAY($A3287)&lt;&gt;1,WEEKDAY($A3287)&lt;&gt;7),-VLOOKUP($A3287,ETF_OP_Fee!$G$5:$H$14,2,1),0))^($A3287-$A3286)*(1+2*(C3287/C3286-1))+IFERROR(VLOOKUP(A3287,BITXeom!$C$9:$D$100,2,0),0)</f>
        <v>7.4322153185723066</v>
      </c>
      <c r="F3287" s="2">
        <f>F3286*(1-F$1+IF(AND(WEEKDAY($A3287)&lt;&gt;1,WEEKDAY($A3287)&lt;&gt;7),-VLOOKUP($A3287,ETF_OP_Fee!$I$5:$J$14,2,1),0))^($A3287-$A3286)*(1+1*(B3287/B3286-1))</f>
        <v>11.642182754723937</v>
      </c>
      <c r="G3287" s="9">
        <f>IFERROR(VLOOKUP(A3287,'BITO-IV'!$A$1:$J$10000,4,0),"")</f>
        <v>12.1098</v>
      </c>
      <c r="J3287">
        <f t="shared" si="99"/>
        <v>167.82923558878605</v>
      </c>
      <c r="K3287">
        <f t="shared" si="98"/>
        <v>164.22967469586604</v>
      </c>
      <c r="L3287">
        <f t="shared" si="97"/>
        <v>163.1498470948012</v>
      </c>
      <c r="M3287">
        <f t="shared" si="97"/>
        <v>72.666807229642643</v>
      </c>
      <c r="N3287">
        <f>VLOOKUP(A3287,Tbills!$B$4:$C$10000,2,1)</f>
        <v>4.5600013186812944</v>
      </c>
    </row>
    <row r="3288" spans="1:14">
      <c r="A3288" s="25">
        <v>44939</v>
      </c>
      <c r="B3288">
        <f>IFERROR(VLOOKUP($A3288,'BTC-Web'!$A$2:$H$10000,2,0),"")</f>
        <v>18868.90625</v>
      </c>
      <c r="C3288">
        <f>VLOOKUP(A3288,H_SPBTFDUE!$B$2:$C$5828,2,0)</f>
        <v>108.88</v>
      </c>
      <c r="D3288" s="2">
        <f>D3287*(1-D$1+IF(AND(WEEKDAY($A3288)&lt;&gt;1,WEEKDAY($A3288)&lt;&gt;7),-VLOOKUP($A3288,ETF_OP_Fee!$G$5:$H$14,2,1),0))^($A3288-$A3287)*(1+2*(C3288/C3287-1))+IFERROR(VLOOKUP(A3288,BITXeom!$C$9:$D$100,2,0),0)</f>
        <v>7.7349902632572691</v>
      </c>
      <c r="F3288" s="2">
        <f>F3287*(1-F$1+IF(AND(WEEKDAY($A3288)&lt;&gt;1,WEEKDAY($A3288)&lt;&gt;7),-VLOOKUP($A3288,ETF_OP_Fee!$I$5:$J$14,2,1),0))^($A3288-$A3287)*(1+1*(B3288/B3287-1))</f>
        <v>12.124652997538595</v>
      </c>
      <c r="G3288" s="9">
        <f>IFERROR(VLOOKUP(A3288,'BITO-IV'!$A$1:$J$10000,4,0),"")</f>
        <v>12.359500000000001</v>
      </c>
      <c r="J3288">
        <f t="shared" si="99"/>
        <v>174.78889062373239</v>
      </c>
      <c r="K3288">
        <f t="shared" si="98"/>
        <v>171.03560900365176</v>
      </c>
      <c r="L3288">
        <f t="shared" si="97"/>
        <v>166.48318042813452</v>
      </c>
      <c r="M3288">
        <f t="shared" si="97"/>
        <v>75.627120890686342</v>
      </c>
      <c r="N3288">
        <f>VLOOKUP(A3288,Tbills!$B$4:$C$10000,2,1)</f>
        <v>4.5600013186812944</v>
      </c>
    </row>
    <row r="3289" spans="1:14">
      <c r="A3289" s="25">
        <v>44943</v>
      </c>
      <c r="B3289">
        <f>IFERROR(VLOOKUP($A3289,'BTC-Web'!$A$2:$H$10000,2,0),"")</f>
        <v>21175.833984000001</v>
      </c>
      <c r="C3289">
        <f>VLOOKUP(A3289,H_SPBTFDUE!$B$2:$C$5828,2,0)</f>
        <v>119.78</v>
      </c>
      <c r="D3289" s="2">
        <f>D3288*(1-D$1+IF(AND(WEEKDAY($A3289)&lt;&gt;1,WEEKDAY($A3289)&lt;&gt;7),-VLOOKUP($A3289,ETF_OP_Fee!$G$5:$H$14,2,1),0))^($A3289-$A3288)*(1+2*(C3289/C3288-1))+IFERROR(VLOOKUP(A3289,BITXeom!$C$9:$D$100,2,0),0)</f>
        <v>9.2792684501293596</v>
      </c>
      <c r="F3289" s="2">
        <f>F3288*(1-F$1+IF(AND(WEEKDAY($A3289)&lt;&gt;1,WEEKDAY($A3289)&lt;&gt;7),-VLOOKUP($A3289,ETF_OP_Fee!$I$5:$J$14,2,1),0))^($A3289-$A3288)*(1+1*(B3289/B3288-1))</f>
        <v>13.605606309779501</v>
      </c>
      <c r="G3289" s="9">
        <f>IFERROR(VLOOKUP(A3289,'BITO-IV'!$A$1:$J$10000,4,0),"")</f>
        <v>13.588900000000001</v>
      </c>
      <c r="J3289">
        <f t="shared" si="99"/>
        <v>196.15872171158259</v>
      </c>
      <c r="K3289">
        <f t="shared" si="98"/>
        <v>191.92657814862602</v>
      </c>
      <c r="L3289">
        <f t="shared" si="97"/>
        <v>183.1498470948012</v>
      </c>
      <c r="M3289">
        <f t="shared" si="97"/>
        <v>90.72595219525796</v>
      </c>
      <c r="N3289">
        <f>VLOOKUP(A3289,Tbills!$B$4:$C$10000,2,1)</f>
        <v>4.5600013186812944</v>
      </c>
    </row>
    <row r="3290" spans="1:14">
      <c r="A3290" s="25">
        <v>44944</v>
      </c>
      <c r="B3290">
        <f>IFERROR(VLOOKUP($A3290,'BTC-Web'!$A$2:$H$10000,2,0),"")</f>
        <v>21161.050781000002</v>
      </c>
      <c r="C3290">
        <f>VLOOKUP(A3290,H_SPBTFDUE!$B$2:$C$5828,2,0)</f>
        <v>115.89</v>
      </c>
      <c r="D3290" s="2">
        <f>D3289*(1-D$1+IF(AND(WEEKDAY($A3290)&lt;&gt;1,WEEKDAY($A3290)&lt;&gt;7),-VLOOKUP($A3290,ETF_OP_Fee!$G$5:$H$14,2,1),0))^($A3290-$A3289)*(1+2*(C3290/C3289-1))+IFERROR(VLOOKUP(A3290,BITXeom!$C$9:$D$100,2,0),0)</f>
        <v>8.675523520184246</v>
      </c>
      <c r="F3290" s="2">
        <f>F3289*(1-F$1+IF(AND(WEEKDAY($A3290)&lt;&gt;1,WEEKDAY($A3290)&lt;&gt;7),-VLOOKUP($A3290,ETF_OP_Fee!$I$5:$J$14,2,1),0))^($A3290-$A3289)*(1+1*(B3290/B3289-1))</f>
        <v>13.59575413771555</v>
      </c>
      <c r="G3290" s="9">
        <f>IFERROR(VLOOKUP(A3290,'BITO-IV'!$A$1:$J$10000,4,0),"")</f>
        <v>13.151999999999999</v>
      </c>
      <c r="J3290">
        <f t="shared" si="99"/>
        <v>196.02178003526072</v>
      </c>
      <c r="K3290">
        <f t="shared" si="98"/>
        <v>191.78759914037656</v>
      </c>
      <c r="L3290">
        <f t="shared" si="97"/>
        <v>177.20183486238531</v>
      </c>
      <c r="M3290">
        <f t="shared" si="97"/>
        <v>84.822972456422391</v>
      </c>
      <c r="N3290">
        <f>VLOOKUP(A3290,Tbills!$B$4:$C$10000,2,1)</f>
        <v>4.5600013186812944</v>
      </c>
    </row>
    <row r="3291" spans="1:14">
      <c r="A3291" s="25">
        <v>44945</v>
      </c>
      <c r="B3291">
        <f>IFERROR(VLOOKUP($A3291,'BTC-Web'!$A$2:$H$10000,2,0),"")</f>
        <v>20686.746093999998</v>
      </c>
      <c r="C3291">
        <f>VLOOKUP(A3291,H_SPBTFDUE!$B$2:$C$5828,2,0)</f>
        <v>118.28</v>
      </c>
      <c r="D3291" s="2">
        <f>D3290*(1-D$1+IF(AND(WEEKDAY($A3291)&lt;&gt;1,WEEKDAY($A3291)&lt;&gt;7),-VLOOKUP($A3291,ETF_OP_Fee!$G$5:$H$14,2,1),0))^($A3291-$A3290)*(1+2*(C3291/C3290-1))+IFERROR(VLOOKUP(A3291,BITXeom!$C$9:$D$100,2,0),0)</f>
        <v>9.0322776648149485</v>
      </c>
      <c r="F3291" s="2">
        <f>F3290*(1-F$1+IF(AND(WEEKDAY($A3291)&lt;&gt;1,WEEKDAY($A3291)&lt;&gt;7),-VLOOKUP($A3291,ETF_OP_Fee!$I$5:$J$14,2,1),0))^($A3291-$A3290)*(1+1*(B3291/B3290-1))</f>
        <v>13.290672398962505</v>
      </c>
      <c r="G3291" s="9">
        <f>IFERROR(VLOOKUP(A3291,'BITO-IV'!$A$1:$J$10000,4,0),"")</f>
        <v>13.413399999999999</v>
      </c>
      <c r="J3291">
        <f t="shared" si="99"/>
        <v>191.62813956877278</v>
      </c>
      <c r="K3291">
        <f t="shared" si="98"/>
        <v>187.48398393636924</v>
      </c>
      <c r="L3291">
        <f t="shared" si="97"/>
        <v>180.85626911314984</v>
      </c>
      <c r="M3291">
        <f t="shared" si="97"/>
        <v>88.311055557496388</v>
      </c>
      <c r="N3291">
        <f>VLOOKUP(A3291,Tbills!$B$4:$C$10000,2,1)</f>
        <v>4.5600013186812944</v>
      </c>
    </row>
    <row r="3292" spans="1:14">
      <c r="A3292" s="25">
        <v>44946</v>
      </c>
      <c r="B3292">
        <f>IFERROR(VLOOKUP($A3292,'BTC-Web'!$A$2:$H$10000,2,0),"")</f>
        <v>21085.373047000001</v>
      </c>
      <c r="C3292">
        <f>VLOOKUP(A3292,H_SPBTFDUE!$B$2:$C$5828,2,0)</f>
        <v>125.07</v>
      </c>
      <c r="D3292" s="2">
        <f>D3291*(1-D$1+IF(AND(WEEKDAY($A3292)&lt;&gt;1,WEEKDAY($A3292)&lt;&gt;7),-VLOOKUP($A3292,ETF_OP_Fee!$G$5:$H$14,2,1),0))^($A3292-$A3291)*(1+2*(C3292/C3291-1))+IFERROR(VLOOKUP(A3292,BITXeom!$C$9:$D$100,2,0),0)</f>
        <v>10.068094286840415</v>
      </c>
      <c r="F3292" s="2">
        <f>F3291*(1-F$1+IF(AND(WEEKDAY($A3292)&lt;&gt;1,WEEKDAY($A3292)&lt;&gt;7),-VLOOKUP($A3292,ETF_OP_Fee!$I$5:$J$14,2,1),0))^($A3292-$A3291)*(1+1*(B3292/B3291-1))</f>
        <v>13.546426799943633</v>
      </c>
      <c r="G3292" s="9">
        <f>IFERROR(VLOOKUP(A3292,'BITO-IV'!$A$1:$J$10000,4,0),"")</f>
        <v>14.1751</v>
      </c>
      <c r="J3292">
        <f t="shared" si="99"/>
        <v>195.32075227056038</v>
      </c>
      <c r="K3292">
        <f t="shared" si="98"/>
        <v>191.0917663393833</v>
      </c>
      <c r="L3292">
        <f t="shared" si="97"/>
        <v>191.23853211009171</v>
      </c>
      <c r="M3292">
        <f t="shared" si="97"/>
        <v>98.438518712377515</v>
      </c>
      <c r="N3292">
        <f>VLOOKUP(A3292,Tbills!$B$4:$C$10000,2,1)</f>
        <v>4.5600013186812944</v>
      </c>
    </row>
    <row r="3293" spans="1:14">
      <c r="A3293" s="25">
        <v>44949</v>
      </c>
      <c r="B3293">
        <f>IFERROR(VLOOKUP($A3293,'BTC-Web'!$A$2:$H$10000,2,0),"")</f>
        <v>22721.087890999999</v>
      </c>
      <c r="C3293">
        <f>VLOOKUP(A3293,H_SPBTFDUE!$B$2:$C$5828,2,0)</f>
        <v>129.62</v>
      </c>
      <c r="D3293" s="2">
        <f>D3292*(1-D$1+IF(AND(WEEKDAY($A3293)&lt;&gt;1,WEEKDAY($A3293)&lt;&gt;7),-VLOOKUP($A3293,ETF_OP_Fee!$G$5:$H$14,2,1),0))^($A3293-$A3292)*(1+2*(C3293/C3292-1))+IFERROR(VLOOKUP(A3293,BITXeom!$C$9:$D$100,2,0),0)</f>
        <v>10.796780185622447</v>
      </c>
      <c r="F3293" s="2">
        <f>F3292*(1-F$1+IF(AND(WEEKDAY($A3293)&lt;&gt;1,WEEKDAY($A3293)&lt;&gt;7),-VLOOKUP($A3293,ETF_OP_Fee!$I$5:$J$14,2,1),0))^($A3293-$A3292)*(1+1*(B3293/B3292-1))</f>
        <v>14.596162040245973</v>
      </c>
      <c r="G3293" s="9">
        <f>IFERROR(VLOOKUP(A3293,'BITO-IV'!$A$1:$J$10000,4,0),"")</f>
        <v>14.6462</v>
      </c>
      <c r="J3293">
        <f t="shared" si="99"/>
        <v>210.47291738132461</v>
      </c>
      <c r="K3293">
        <f t="shared" si="98"/>
        <v>205.89978650739587</v>
      </c>
      <c r="L3293">
        <f t="shared" si="97"/>
        <v>198.19571865443422</v>
      </c>
      <c r="M3293">
        <f t="shared" si="97"/>
        <v>105.56308056480842</v>
      </c>
      <c r="N3293">
        <f>VLOOKUP(A3293,Tbills!$B$4:$C$10000,2,1)</f>
        <v>4.5600013186812944</v>
      </c>
    </row>
    <row r="3294" spans="1:14">
      <c r="A3294" s="25">
        <v>44950</v>
      </c>
      <c r="B3294">
        <f>IFERROR(VLOOKUP($A3294,'BTC-Web'!$A$2:$H$10000,2,0),"")</f>
        <v>22929.626952999999</v>
      </c>
      <c r="C3294">
        <f>VLOOKUP(A3294,H_SPBTFDUE!$B$2:$C$5828,2,0)</f>
        <v>129.46</v>
      </c>
      <c r="D3294" s="2">
        <f>D3293*(1-D$1+IF(AND(WEEKDAY($A3294)&lt;&gt;1,WEEKDAY($A3294)&lt;&gt;7),-VLOOKUP($A3294,ETF_OP_Fee!$G$5:$H$14,2,1),0))^($A3294-$A3293)*(1+2*(C3294/C3293-1))+IFERROR(VLOOKUP(A3294,BITXeom!$C$9:$D$100,2,0),0)</f>
        <v>10.768842019567536</v>
      </c>
      <c r="F3294" s="2">
        <f>F3293*(1-F$1+IF(AND(WEEKDAY($A3294)&lt;&gt;1,WEEKDAY($A3294)&lt;&gt;7),-VLOOKUP($A3294,ETF_OP_Fee!$I$5:$J$14,2,1),0))^($A3294-$A3293)*(1+1*(B3294/B3293-1))</f>
        <v>14.729745387464204</v>
      </c>
      <c r="G3294" s="9">
        <f>IFERROR(VLOOKUP(A3294,'BITO-IV'!$A$1:$J$10000,4,0),"")</f>
        <v>14.6281</v>
      </c>
      <c r="J3294">
        <f t="shared" si="99"/>
        <v>212.40468336795638</v>
      </c>
      <c r="K3294">
        <f t="shared" si="98"/>
        <v>207.78417108721473</v>
      </c>
      <c r="L3294">
        <f t="shared" si="97"/>
        <v>197.95107033639141</v>
      </c>
      <c r="M3294">
        <f t="shared" si="97"/>
        <v>105.28992145409364</v>
      </c>
      <c r="N3294">
        <f>VLOOKUP(A3294,Tbills!$B$4:$C$10000,2,1)</f>
        <v>4.5600013186812944</v>
      </c>
    </row>
    <row r="3295" spans="1:14">
      <c r="A3295" s="25">
        <v>44951</v>
      </c>
      <c r="B3295">
        <f>IFERROR(VLOOKUP($A3295,'BTC-Web'!$A$2:$H$10000,2,0),"")</f>
        <v>22639.267577999999</v>
      </c>
      <c r="C3295">
        <f>VLOOKUP(A3295,H_SPBTFDUE!$B$2:$C$5828,2,0)</f>
        <v>128.63</v>
      </c>
      <c r="D3295" s="2">
        <f>D3294*(1-D$1+IF(AND(WEEKDAY($A3295)&lt;&gt;1,WEEKDAY($A3295)&lt;&gt;7),-VLOOKUP($A3295,ETF_OP_Fee!$G$5:$H$14,2,1),0))^($A3295-$A3294)*(1+2*(C3295/C3294-1))+IFERROR(VLOOKUP(A3295,BITXeom!$C$9:$D$100,2,0),0)</f>
        <v>10.629491660053191</v>
      </c>
      <c r="F3295" s="2">
        <f>F3294*(1-F$1+IF(AND(WEEKDAY($A3295)&lt;&gt;1,WEEKDAY($A3295)&lt;&gt;7),-VLOOKUP($A3295,ETF_OP_Fee!$I$5:$J$14,2,1),0))^($A3295-$A3294)*(1+1*(B3295/B3294-1))</f>
        <v>14.542843130117998</v>
      </c>
      <c r="G3295" s="9">
        <f>IFERROR(VLOOKUP(A3295,'BITO-IV'!$A$1:$J$10000,4,0),"")</f>
        <v>14.540699999999999</v>
      </c>
      <c r="J3295">
        <f t="shared" si="99"/>
        <v>209.71498888508458</v>
      </c>
      <c r="K3295">
        <f t="shared" si="98"/>
        <v>205.14764685713118</v>
      </c>
      <c r="L3295">
        <f t="shared" ref="L3295:M3358" si="100">IF($A3295&gt;=$J$2,C3295*L$4,"")</f>
        <v>196.68195718654431</v>
      </c>
      <c r="M3295">
        <f t="shared" si="100"/>
        <v>103.92745477650611</v>
      </c>
      <c r="N3295">
        <f>VLOOKUP(A3295,Tbills!$B$4:$C$10000,2,1)</f>
        <v>4.5600013186812944</v>
      </c>
    </row>
    <row r="3296" spans="1:14">
      <c r="A3296" s="25">
        <v>44952</v>
      </c>
      <c r="B3296">
        <f>IFERROR(VLOOKUP($A3296,'BTC-Web'!$A$2:$H$10000,2,0),"")</f>
        <v>23108.955077999999</v>
      </c>
      <c r="C3296">
        <f>VLOOKUP(A3296,H_SPBTFDUE!$B$2:$C$5828,2,0)</f>
        <v>129.91</v>
      </c>
      <c r="D3296" s="2">
        <f>D3295*(1-D$1+IF(AND(WEEKDAY($A3296)&lt;&gt;1,WEEKDAY($A3296)&lt;&gt;7),-VLOOKUP($A3296,ETF_OP_Fee!$G$5:$H$14,2,1),0))^($A3296-$A3295)*(1+2*(C3296/C3295-1))+IFERROR(VLOOKUP(A3296,BITXeom!$C$9:$D$100,2,0),0)</f>
        <v>10.839748263014009</v>
      </c>
      <c r="F3296" s="2">
        <f>F3295*(1-F$1+IF(AND(WEEKDAY($A3296)&lt;&gt;1,WEEKDAY($A3296)&lt;&gt;7),-VLOOKUP($A3296,ETF_OP_Fee!$I$5:$J$14,2,1),0))^($A3296-$A3295)*(1+1*(B3296/B3295-1))</f>
        <v>14.844171103037411</v>
      </c>
      <c r="G3296" s="9">
        <f>IFERROR(VLOOKUP(A3296,'BITO-IV'!$A$1:$J$10000,4,0),"")</f>
        <v>14.6881</v>
      </c>
      <c r="J3296">
        <f t="shared" si="99"/>
        <v>214.06585882831905</v>
      </c>
      <c r="K3296">
        <f t="shared" si="98"/>
        <v>209.3983098137181</v>
      </c>
      <c r="L3296">
        <f t="shared" si="100"/>
        <v>198.63914373088681</v>
      </c>
      <c r="M3296">
        <f t="shared" si="100"/>
        <v>105.98319124015963</v>
      </c>
      <c r="N3296">
        <f>VLOOKUP(A3296,Tbills!$B$4:$C$10000,2,1)</f>
        <v>4.574998681318684</v>
      </c>
    </row>
    <row r="3297" spans="1:14">
      <c r="A3297" s="25">
        <v>44953</v>
      </c>
      <c r="B3297">
        <f>IFERROR(VLOOKUP($A3297,'BTC-Web'!$A$2:$H$10000,2,0),"")</f>
        <v>23030.716797000001</v>
      </c>
      <c r="C3297">
        <f>VLOOKUP(A3297,H_SPBTFDUE!$B$2:$C$5828,2,0)</f>
        <v>129.80000000000001</v>
      </c>
      <c r="D3297" s="2">
        <f>D3296*(1-D$1+IF(AND(WEEKDAY($A3297)&lt;&gt;1,WEEKDAY($A3297)&lt;&gt;7),-VLOOKUP($A3297,ETF_OP_Fee!$G$5:$H$14,2,1),0))^($A3297-$A3296)*(1+2*(C3297/C3296-1))+IFERROR(VLOOKUP(A3297,BITXeom!$C$9:$D$100,2,0),0)</f>
        <v>10.820101692354617</v>
      </c>
      <c r="F3297" s="2">
        <f>F3296*(1-F$1+IF(AND(WEEKDAY($A3297)&lt;&gt;1,WEEKDAY($A3297)&lt;&gt;7),-VLOOKUP($A3297,ETF_OP_Fee!$I$5:$J$14,2,1),0))^($A3297-$A3296)*(1+1*(B3297/B3296-1))</f>
        <v>14.793529243126626</v>
      </c>
      <c r="G3297" s="9">
        <f>IFERROR(VLOOKUP(A3297,'BITO-IV'!$A$1:$J$10000,4,0),"")</f>
        <v>14.659800000000001</v>
      </c>
      <c r="J3297">
        <f t="shared" si="99"/>
        <v>213.34111187377326</v>
      </c>
      <c r="K3297">
        <f t="shared" si="98"/>
        <v>208.68393379382894</v>
      </c>
      <c r="L3297">
        <f t="shared" si="100"/>
        <v>198.47094801223241</v>
      </c>
      <c r="M3297">
        <f t="shared" si="100"/>
        <v>105.79110133134576</v>
      </c>
      <c r="N3297">
        <f>VLOOKUP(A3297,Tbills!$B$4:$C$10000,2,1)</f>
        <v>4.574998681318684</v>
      </c>
    </row>
    <row r="3298" spans="1:14">
      <c r="A3298" s="25">
        <v>44956</v>
      </c>
      <c r="B3298">
        <f>IFERROR(VLOOKUP($A3298,'BTC-Web'!$A$2:$H$10000,2,0),"")</f>
        <v>23774.648438</v>
      </c>
      <c r="C3298">
        <f>VLOOKUP(A3298,H_SPBTFDUE!$B$2:$C$5828,2,0)</f>
        <v>127.05</v>
      </c>
      <c r="D3298" s="2">
        <f>D3297*(1-D$1+IF(AND(WEEKDAY($A3298)&lt;&gt;1,WEEKDAY($A3298)&lt;&gt;7),-VLOOKUP($A3298,ETF_OP_Fee!$G$5:$H$14,2,1),0))^($A3298-$A3297)*(1+2*(C3298/C3297-1))+IFERROR(VLOOKUP(A3298,BITXeom!$C$9:$D$100,2,0),0)</f>
        <v>10.357918613575478</v>
      </c>
      <c r="F3298" s="2">
        <f>F3297*(1-F$1+IF(AND(WEEKDAY($A3298)&lt;&gt;1,WEEKDAY($A3298)&lt;&gt;7),-VLOOKUP($A3298,ETF_OP_Fee!$I$5:$J$14,2,1),0))^($A3298-$A3297)*(1+1*(B3298/B3297-1))</f>
        <v>15.270193210434371</v>
      </c>
      <c r="G3298" s="9">
        <f>IFERROR(VLOOKUP(A3298,'BITO-IV'!$A$1:$J$10000,4,0),"")</f>
        <v>14.3521</v>
      </c>
      <c r="J3298">
        <f t="shared" si="99"/>
        <v>220.23239558187279</v>
      </c>
      <c r="K3298">
        <f t="shared" si="98"/>
        <v>215.40796226335524</v>
      </c>
      <c r="L3298">
        <f t="shared" si="100"/>
        <v>194.26605504587152</v>
      </c>
      <c r="M3298">
        <f t="shared" si="100"/>
        <v>101.2722106304103</v>
      </c>
      <c r="N3298">
        <f>VLOOKUP(A3298,Tbills!$B$4:$C$10000,2,1)</f>
        <v>4.574998681318684</v>
      </c>
    </row>
    <row r="3299" spans="1:14">
      <c r="A3299" s="25">
        <v>44957</v>
      </c>
      <c r="B3299">
        <f>IFERROR(VLOOKUP($A3299,'BTC-Web'!$A$2:$H$10000,2,0),"")</f>
        <v>22840.796875</v>
      </c>
      <c r="C3299">
        <f>VLOOKUP(A3299,H_SPBTFDUE!$B$2:$C$5828,2,0)</f>
        <v>129.43</v>
      </c>
      <c r="D3299" s="2">
        <f>D3298*(1-D$1+IF(AND(WEEKDAY($A3299)&lt;&gt;1,WEEKDAY($A3299)&lt;&gt;7),-VLOOKUP($A3299,ETF_OP_Fee!$G$5:$H$14,2,1),0))^($A3299-$A3298)*(1+2*(C3299/C3298-1))+IFERROR(VLOOKUP(A3299,BITXeom!$C$9:$D$100,2,0),0)</f>
        <v>10.744703198195801</v>
      </c>
      <c r="F3299" s="2">
        <f>F3298*(1-F$1+IF(AND(WEEKDAY($A3299)&lt;&gt;1,WEEKDAY($A3299)&lt;&gt;7),-VLOOKUP($A3299,ETF_OP_Fee!$I$5:$J$14,2,1),0))^($A3299-$A3298)*(1+1*(B3299/B3298-1))</f>
        <v>14.670008868793651</v>
      </c>
      <c r="G3299" s="9">
        <f>IFERROR(VLOOKUP(A3299,'BITO-IV'!$A$1:$J$10000,4,0),"")</f>
        <v>14.621700000000001</v>
      </c>
      <c r="J3299">
        <f t="shared" si="99"/>
        <v>211.58182111076331</v>
      </c>
      <c r="K3299">
        <f t="shared" si="98"/>
        <v>206.94150186998846</v>
      </c>
      <c r="L3299">
        <f t="shared" si="100"/>
        <v>197.9051987767584</v>
      </c>
      <c r="M3299">
        <f t="shared" si="100"/>
        <v>105.05390957820148</v>
      </c>
      <c r="N3299">
        <f>VLOOKUP(A3299,Tbills!$B$4:$C$10000,2,1)</f>
        <v>4.574998681318684</v>
      </c>
    </row>
    <row r="3300" spans="1:14">
      <c r="A3300" s="25">
        <v>44958</v>
      </c>
      <c r="B3300">
        <f>IFERROR(VLOOKUP($A3300,'BTC-Web'!$A$2:$H$10000,2,0),"")</f>
        <v>23137.835938</v>
      </c>
      <c r="C3300">
        <f>VLOOKUP(A3300,H_SPBTFDUE!$B$2:$C$5828,2,0)</f>
        <v>132.25</v>
      </c>
      <c r="D3300" s="2">
        <f>D3299*(1-D$1+IF(AND(WEEKDAY($A3300)&lt;&gt;1,WEEKDAY($A3300)&lt;&gt;7),-VLOOKUP($A3300,ETF_OP_Fee!$G$5:$H$14,2,1),0))^($A3300-$A3299)*(1+2*(C3300/C3299-1))+IFERROR(VLOOKUP(A3300,BITXeom!$C$9:$D$100,2,0),0)</f>
        <v>11.211574591452287</v>
      </c>
      <c r="F3300" s="2">
        <f>F3299*(1-F$1+IF(AND(WEEKDAY($A3300)&lt;&gt;1,WEEKDAY($A3300)&lt;&gt;7),-VLOOKUP($A3300,ETF_OP_Fee!$I$5:$J$14,2,1),0))^($A3300-$A3299)*(1+1*(B3300/B3299-1))</f>
        <v>14.86040201375066</v>
      </c>
      <c r="G3300" s="9">
        <f>IFERROR(VLOOKUP(A3300,'BITO-IV'!$A$1:$J$10000,4,0),"")</f>
        <v>14.7888</v>
      </c>
      <c r="J3300">
        <f t="shared" si="99"/>
        <v>214.33339174266905</v>
      </c>
      <c r="K3300">
        <f t="shared" si="98"/>
        <v>209.62727007337153</v>
      </c>
      <c r="L3300">
        <f t="shared" si="100"/>
        <v>202.21712538226296</v>
      </c>
      <c r="M3300">
        <f t="shared" si="100"/>
        <v>109.61863921541021</v>
      </c>
      <c r="N3300">
        <f>VLOOKUP(A3300,Tbills!$B$4:$C$10000,2,1)</f>
        <v>4.574998681318684</v>
      </c>
    </row>
    <row r="3301" spans="1:14">
      <c r="A3301" s="25">
        <v>44959</v>
      </c>
      <c r="B3301">
        <f>IFERROR(VLOOKUP($A3301,'BTC-Web'!$A$2:$H$10000,2,0),"")</f>
        <v>23720.824218999998</v>
      </c>
      <c r="C3301">
        <f>VLOOKUP(A3301,H_SPBTFDUE!$B$2:$C$5828,2,0)</f>
        <v>133.69</v>
      </c>
      <c r="D3301" s="2">
        <f>D3300*(1-D$1+IF(AND(WEEKDAY($A3301)&lt;&gt;1,WEEKDAY($A3301)&lt;&gt;7),-VLOOKUP($A3301,ETF_OP_Fee!$G$5:$H$14,2,1),0))^($A3301-$A3300)*(1+2*(C3301/C3300-1))+IFERROR(VLOOKUP(A3301,BITXeom!$C$9:$D$100,2,0),0)</f>
        <v>11.45436308019646</v>
      </c>
      <c r="F3301" s="2">
        <f>F3300*(1-F$1+IF(AND(WEEKDAY($A3301)&lt;&gt;1,WEEKDAY($A3301)&lt;&gt;7),-VLOOKUP($A3301,ETF_OP_Fee!$I$5:$J$14,2,1),0))^($A3301-$A3300)*(1+1*(B3301/B3300-1))</f>
        <v>15.234432911238665</v>
      </c>
      <c r="G3301" s="9">
        <f>IFERROR(VLOOKUP(A3301,'BITO-IV'!$A$1:$J$10000,4,0),"")</f>
        <v>14.954000000000001</v>
      </c>
      <c r="J3301">
        <f t="shared" si="99"/>
        <v>219.73380412124169</v>
      </c>
      <c r="K3301">
        <f t="shared" si="98"/>
        <v>214.90351198734882</v>
      </c>
      <c r="L3301">
        <f t="shared" si="100"/>
        <v>204.41896024464828</v>
      </c>
      <c r="M3301">
        <f t="shared" si="100"/>
        <v>111.99244884725201</v>
      </c>
      <c r="N3301">
        <f>VLOOKUP(A3301,Tbills!$B$4:$C$10000,2,1)</f>
        <v>4.5950004395604269</v>
      </c>
    </row>
    <row r="3302" spans="1:14">
      <c r="A3302" s="25">
        <v>44960</v>
      </c>
      <c r="B3302">
        <f>IFERROR(VLOOKUP($A3302,'BTC-Web'!$A$2:$H$10000,2,0),"")</f>
        <v>23469.412109000001</v>
      </c>
      <c r="C3302">
        <f>VLOOKUP(A3302,H_SPBTFDUE!$B$2:$C$5828,2,0)</f>
        <v>130.72999999999999</v>
      </c>
      <c r="D3302" s="2">
        <f>D3301*(1-D$1+IF(AND(WEEKDAY($A3302)&lt;&gt;1,WEEKDAY($A3302)&lt;&gt;7),-VLOOKUP($A3302,ETF_OP_Fee!$G$5:$H$14,2,1),0))^($A3302-$A3301)*(1+2*(C3302/C3301-1))+IFERROR(VLOOKUP(A3302,BITXeom!$C$9:$D$100,2,0),0)</f>
        <v>10.94584150479935</v>
      </c>
      <c r="F3302" s="2">
        <f>F3301*(1-F$1+IF(AND(WEEKDAY($A3302)&lt;&gt;1,WEEKDAY($A3302)&lt;&gt;7),-VLOOKUP($A3302,ETF_OP_Fee!$I$5:$J$14,2,1),0))^($A3302-$A3301)*(1+1*(B3302/B3301-1))</f>
        <v>15.072573997487828</v>
      </c>
      <c r="G3302" s="9">
        <f>IFERROR(VLOOKUP(A3302,'BITO-IV'!$A$1:$J$10000,4,0),"")</f>
        <v>14.6244</v>
      </c>
      <c r="J3302">
        <f t="shared" si="99"/>
        <v>217.40489097630137</v>
      </c>
      <c r="K3302">
        <f t="shared" si="98"/>
        <v>212.62026001373241</v>
      </c>
      <c r="L3302">
        <f t="shared" si="100"/>
        <v>199.89296636085624</v>
      </c>
      <c r="M3302">
        <f t="shared" si="100"/>
        <v>107.02049395795335</v>
      </c>
      <c r="N3302">
        <f>VLOOKUP(A3302,Tbills!$B$4:$C$10000,2,1)</f>
        <v>4.5950004395604269</v>
      </c>
    </row>
    <row r="3303" spans="1:14">
      <c r="A3303" s="25">
        <v>44963</v>
      </c>
      <c r="B3303">
        <f>IFERROR(VLOOKUP($A3303,'BTC-Web'!$A$2:$H$10000,2,0),"")</f>
        <v>22954.021484000001</v>
      </c>
      <c r="C3303">
        <f>VLOOKUP(A3303,H_SPBTFDUE!$B$2:$C$5828,2,0)</f>
        <v>128.66999999999999</v>
      </c>
      <c r="D3303" s="2">
        <f>D3302*(1-D$1+IF(AND(WEEKDAY($A3303)&lt;&gt;1,WEEKDAY($A3303)&lt;&gt;7),-VLOOKUP($A3303,ETF_OP_Fee!$G$5:$H$14,2,1),0))^($A3303-$A3302)*(1+2*(C3303/C3302-1))+IFERROR(VLOOKUP(A3303,BITXeom!$C$9:$D$100,2,0),0)</f>
        <v>10.597089895709843</v>
      </c>
      <c r="F3303" s="2">
        <f>F3302*(1-F$1+IF(AND(WEEKDAY($A3303)&lt;&gt;1,WEEKDAY($A3303)&lt;&gt;7),-VLOOKUP($A3303,ETF_OP_Fee!$I$5:$J$14,2,1),0))^($A3303-$A3302)*(1+1*(B3303/B3302-1))</f>
        <v>14.740427748036845</v>
      </c>
      <c r="G3303" s="9">
        <f>IFERROR(VLOOKUP(A3303,'BITO-IV'!$A$1:$J$10000,4,0),"")</f>
        <v>14.3971</v>
      </c>
      <c r="J3303">
        <f t="shared" si="99"/>
        <v>212.63065793978808</v>
      </c>
      <c r="K3303">
        <f t="shared" si="98"/>
        <v>207.9348610943027</v>
      </c>
      <c r="L3303">
        <f t="shared" si="100"/>
        <v>196.743119266055</v>
      </c>
      <c r="M3303">
        <f t="shared" si="100"/>
        <v>103.61065384131864</v>
      </c>
      <c r="N3303">
        <f>VLOOKUP(A3303,Tbills!$B$4:$C$10000,2,1)</f>
        <v>4.5950004395604269</v>
      </c>
    </row>
    <row r="3304" spans="1:14">
      <c r="A3304" s="25">
        <v>44964</v>
      </c>
      <c r="B3304">
        <f>IFERROR(VLOOKUP($A3304,'BTC-Web'!$A$2:$H$10000,2,0),"")</f>
        <v>22757.267577999999</v>
      </c>
      <c r="C3304">
        <f>VLOOKUP(A3304,H_SPBTFDUE!$B$2:$C$5828,2,0)</f>
        <v>129.75</v>
      </c>
      <c r="D3304" s="2">
        <f>D3303*(1-D$1+IF(AND(WEEKDAY($A3304)&lt;&gt;1,WEEKDAY($A3304)&lt;&gt;7),-VLOOKUP($A3304,ETF_OP_Fee!$G$5:$H$14,2,1),0))^($A3304-$A3303)*(1+2*(C3304/C3303-1))+IFERROR(VLOOKUP(A3304,BITXeom!$C$9:$D$100,2,0),0)</f>
        <v>10.773700477999824</v>
      </c>
      <c r="F3304" s="2">
        <f>F3303*(1-F$1+IF(AND(WEEKDAY($A3304)&lt;&gt;1,WEEKDAY($A3304)&lt;&gt;7),-VLOOKUP($A3304,ETF_OP_Fee!$I$5:$J$14,2,1),0))^($A3304-$A3303)*(1+1*(B3304/B3303-1))</f>
        <v>14.613697550613836</v>
      </c>
      <c r="G3304" s="9">
        <f>IFERROR(VLOOKUP(A3304,'BITO-IV'!$A$1:$J$10000,4,0),"")</f>
        <v>14.517799999999999</v>
      </c>
      <c r="J3304">
        <f t="shared" si="99"/>
        <v>210.80806173309878</v>
      </c>
      <c r="K3304">
        <f t="shared" ref="K3304:K3367" si="101">IF($A3304&gt;=$J$2,F3304*K$4,"")</f>
        <v>206.14715001508273</v>
      </c>
      <c r="L3304">
        <f t="shared" si="100"/>
        <v>198.39449541284401</v>
      </c>
      <c r="M3304">
        <f t="shared" si="100"/>
        <v>105.3374239344712</v>
      </c>
      <c r="N3304">
        <f>VLOOKUP(A3304,Tbills!$B$4:$C$10000,2,1)</f>
        <v>4.5950004395604269</v>
      </c>
    </row>
    <row r="3305" spans="1:14">
      <c r="A3305" s="25">
        <v>44965</v>
      </c>
      <c r="B3305">
        <f>IFERROR(VLOOKUP($A3305,'BTC-Web'!$A$2:$H$10000,2,0),"")</f>
        <v>23263.416015999999</v>
      </c>
      <c r="C3305">
        <f>VLOOKUP(A3305,H_SPBTFDUE!$B$2:$C$5828,2,0)</f>
        <v>127.39</v>
      </c>
      <c r="D3305" s="2">
        <f>D3304*(1-D$1+IF(AND(WEEKDAY($A3305)&lt;&gt;1,WEEKDAY($A3305)&lt;&gt;7),-VLOOKUP($A3305,ETF_OP_Fee!$G$5:$H$14,2,1),0))^($A3305-$A3304)*(1+2*(C3305/C3304-1))+IFERROR(VLOOKUP(A3305,BITXeom!$C$9:$D$100,2,0),0)</f>
        <v>10.380541299610902</v>
      </c>
      <c r="F3305" s="2">
        <f>F3304*(1-F$1+IF(AND(WEEKDAY($A3305)&lt;&gt;1,WEEKDAY($A3305)&lt;&gt;7),-VLOOKUP($A3305,ETF_OP_Fee!$I$5:$J$14,2,1),0))^($A3305-$A3304)*(1+1*(B3305/B3304-1))</f>
        <v>14.93833458234721</v>
      </c>
      <c r="G3305" s="9">
        <f>IFERROR(VLOOKUP(A3305,'BITO-IV'!$A$1:$J$10000,4,0),"")</f>
        <v>14.255699999999999</v>
      </c>
      <c r="J3305">
        <f t="shared" ref="J3305:J3368" si="102">IF($A3305&gt;=$J$2,B3305*J$4,"")</f>
        <v>215.49668134871402</v>
      </c>
      <c r="K3305">
        <f t="shared" si="101"/>
        <v>210.72662065551486</v>
      </c>
      <c r="L3305">
        <f t="shared" si="100"/>
        <v>194.7859327217125</v>
      </c>
      <c r="M3305">
        <f t="shared" si="100"/>
        <v>101.49339883536514</v>
      </c>
      <c r="N3305">
        <f>VLOOKUP(A3305,Tbills!$B$4:$C$10000,2,1)</f>
        <v>4.5950004395604269</v>
      </c>
    </row>
    <row r="3306" spans="1:14">
      <c r="A3306" s="25">
        <v>44966</v>
      </c>
      <c r="B3306">
        <f>IFERROR(VLOOKUP($A3306,'BTC-Web'!$A$2:$H$10000,2,0),"")</f>
        <v>22946.566406000002</v>
      </c>
      <c r="C3306">
        <f>VLOOKUP(A3306,H_SPBTFDUE!$B$2:$C$5828,2,0)</f>
        <v>122.45</v>
      </c>
      <c r="D3306" s="2">
        <f>D3305*(1-D$1+IF(AND(WEEKDAY($A3306)&lt;&gt;1,WEEKDAY($A3306)&lt;&gt;7),-VLOOKUP($A3306,ETF_OP_Fee!$G$5:$H$14,2,1),0))^($A3306-$A3305)*(1+2*(C3306/C3305-1))+IFERROR(VLOOKUP(A3306,BITXeom!$C$9:$D$100,2,0),0)</f>
        <v>9.5743153514243957</v>
      </c>
      <c r="F3306" s="2">
        <f>F3305*(1-F$1+IF(AND(WEEKDAY($A3306)&lt;&gt;1,WEEKDAY($A3306)&lt;&gt;7),-VLOOKUP($A3306,ETF_OP_Fee!$I$5:$J$14,2,1),0))^($A3306-$A3305)*(1+1*(B3306/B3305-1))</f>
        <v>14.734489745235507</v>
      </c>
      <c r="G3306" s="9">
        <f>IFERROR(VLOOKUP(A3306,'BITO-IV'!$A$1:$J$10000,4,0),"")</f>
        <v>13.705299999999999</v>
      </c>
      <c r="J3306">
        <f t="shared" si="102"/>
        <v>212.56159909790989</v>
      </c>
      <c r="K3306">
        <f t="shared" si="101"/>
        <v>207.85109705374842</v>
      </c>
      <c r="L3306">
        <f t="shared" si="100"/>
        <v>187.23241590214064</v>
      </c>
      <c r="M3306">
        <f t="shared" si="100"/>
        <v>93.610706656896497</v>
      </c>
      <c r="N3306">
        <f>VLOOKUP(A3306,Tbills!$B$4:$C$10000,2,1)</f>
        <v>4.5900000000000194</v>
      </c>
    </row>
    <row r="3307" spans="1:14">
      <c r="A3307" s="25">
        <v>44967</v>
      </c>
      <c r="B3307">
        <f>IFERROR(VLOOKUP($A3307,'BTC-Web'!$A$2:$H$10000,2,0),"")</f>
        <v>21819.005859000001</v>
      </c>
      <c r="C3307">
        <f>VLOOKUP(A3307,H_SPBTFDUE!$B$2:$C$5828,2,0)</f>
        <v>121.02</v>
      </c>
      <c r="D3307" s="2">
        <f>D3306*(1-D$1+IF(AND(WEEKDAY($A3307)&lt;&gt;1,WEEKDAY($A3307)&lt;&gt;7),-VLOOKUP($A3307,ETF_OP_Fee!$G$5:$H$14,2,1),0))^($A3307-$A3306)*(1+2*(C3307/C3306-1))+IFERROR(VLOOKUP(A3307,BITXeom!$C$9:$D$100,2,0),0)</f>
        <v>9.3495787250446671</v>
      </c>
      <c r="F3307" s="2">
        <f>F3306*(1-F$1+IF(AND(WEEKDAY($A3307)&lt;&gt;1,WEEKDAY($A3307)&lt;&gt;7),-VLOOKUP($A3307,ETF_OP_Fee!$I$5:$J$14,2,1),0))^($A3307-$A3306)*(1+1*(B3307/B3306-1))</f>
        <v>14.010093919704714</v>
      </c>
      <c r="G3307" s="9">
        <f>IFERROR(VLOOKUP(A3307,'BITO-IV'!$A$1:$J$10000,4,0),"")</f>
        <v>13.5525</v>
      </c>
      <c r="J3307">
        <f t="shared" si="102"/>
        <v>202.11663453504769</v>
      </c>
      <c r="K3307">
        <f t="shared" si="101"/>
        <v>197.63245564565909</v>
      </c>
      <c r="L3307">
        <f t="shared" si="100"/>
        <v>185.04587155963299</v>
      </c>
      <c r="M3307">
        <f t="shared" si="100"/>
        <v>91.41339503356842</v>
      </c>
      <c r="N3307">
        <f>VLOOKUP(A3307,Tbills!$B$4:$C$10000,2,1)</f>
        <v>4.5900000000000194</v>
      </c>
    </row>
    <row r="3308" spans="1:14">
      <c r="A3308" s="25">
        <v>44970</v>
      </c>
      <c r="B3308">
        <f>IFERROR(VLOOKUP($A3308,'BTC-Web'!$A$2:$H$10000,2,0),"")</f>
        <v>21787</v>
      </c>
      <c r="C3308">
        <f>VLOOKUP(A3308,H_SPBTFDUE!$B$2:$C$5828,2,0)</f>
        <v>120.68</v>
      </c>
      <c r="D3308" s="2">
        <f>D3307*(1-D$1+IF(AND(WEEKDAY($A3308)&lt;&gt;1,WEEKDAY($A3308)&lt;&gt;7),-VLOOKUP($A3308,ETF_OP_Fee!$G$5:$H$14,2,1),0))^($A3308-$A3307)*(1+2*(C3308/C3307-1))+IFERROR(VLOOKUP(A3308,BITXeom!$C$9:$D$100,2,0),0)</f>
        <v>9.2937207057641267</v>
      </c>
      <c r="F3308" s="2">
        <f>F3307*(1-F$1+IF(AND(WEEKDAY($A3308)&lt;&gt;1,WEEKDAY($A3308)&lt;&gt;7),-VLOOKUP($A3308,ETF_OP_Fee!$I$5:$J$14,2,1),0))^($A3308-$A3307)*(1+1*(B3308/B3307-1))</f>
        <v>13.988450490172957</v>
      </c>
      <c r="G3308" s="9">
        <f>IFERROR(VLOOKUP(A3308,'BITO-IV'!$A$1:$J$10000,4,0),"")</f>
        <v>13.5129</v>
      </c>
      <c r="J3308">
        <f t="shared" si="102"/>
        <v>201.82015372614708</v>
      </c>
      <c r="K3308">
        <f t="shared" si="101"/>
        <v>197.32714405021443</v>
      </c>
      <c r="L3308">
        <f t="shared" si="100"/>
        <v>184.52599388379204</v>
      </c>
      <c r="M3308">
        <f t="shared" si="100"/>
        <v>90.867255861692485</v>
      </c>
      <c r="N3308">
        <f>VLOOKUP(A3308,Tbills!$B$4:$C$10000,2,1)</f>
        <v>4.5900000000000194</v>
      </c>
    </row>
    <row r="3309" spans="1:14">
      <c r="A3309" s="24">
        <v>44971</v>
      </c>
      <c r="B3309">
        <f>IFERROR(VLOOKUP($A3309,'BTC-Web'!$A$2:$H$10000,2,0),"")</f>
        <v>21801.822265999999</v>
      </c>
      <c r="C3309">
        <f>VLOOKUP(A3309,H_SPBTFDUE!$B$2:$C$5828,2,0)</f>
        <v>124.12</v>
      </c>
      <c r="D3309" s="2">
        <f>D3308*(1-D$1+IF(AND(WEEKDAY($A3309)&lt;&gt;1,WEEKDAY($A3309)&lt;&gt;7),-VLOOKUP($A3309,ETF_OP_Fee!$G$5:$H$14,2,1),0))^($A3309-$A3308)*(1+2*(C3309/C3308-1))+IFERROR(VLOOKUP(A3309,BITXeom!$C$9:$D$100,2,0),0)</f>
        <v>9.8223875271379733</v>
      </c>
      <c r="F3309" s="2">
        <f>F3308*(1-F$1+IF(AND(WEEKDAY($A3309)&lt;&gt;1,WEEKDAY($A3309)&lt;&gt;7),-VLOOKUP($A3309,ETF_OP_Fee!$I$5:$J$14,2,1),0))^($A3309-$A3308)*(1+1*(B3309/B3308-1))</f>
        <v>13.997602868295395</v>
      </c>
      <c r="G3309" s="9">
        <f>IFERROR(VLOOKUP(A3309,'BITO-IV'!$A$1:$J$10000,4,0),"")</f>
        <v>13.9009</v>
      </c>
      <c r="J3309">
        <f t="shared" si="102"/>
        <v>201.9574572558983</v>
      </c>
      <c r="K3309">
        <f t="shared" si="101"/>
        <v>197.45625146189215</v>
      </c>
      <c r="L3309">
        <f t="shared" si="100"/>
        <v>189.78593272171253</v>
      </c>
      <c r="M3309">
        <f t="shared" si="100"/>
        <v>96.036176345129292</v>
      </c>
      <c r="N3309">
        <f>VLOOKUP(A3309,Tbills!$B$4:$C$10000,2,1)</f>
        <v>4.5900000000000194</v>
      </c>
    </row>
    <row r="3310" spans="1:14">
      <c r="A3310" s="24">
        <v>44972</v>
      </c>
      <c r="B3310">
        <f>IFERROR(VLOOKUP($A3310,'BTC-Web'!$A$2:$H$10000,2,0),"")</f>
        <v>22220.585938</v>
      </c>
      <c r="C3310">
        <f>VLOOKUP(A3310,H_SPBTFDUE!$B$2:$C$5828,2,0)</f>
        <v>134.82</v>
      </c>
      <c r="D3310" s="2">
        <f>D3309*(1-D$1+IF(AND(WEEKDAY($A3310)&lt;&gt;1,WEEKDAY($A3310)&lt;&gt;7),-VLOOKUP($A3310,ETF_OP_Fee!$G$5:$H$14,2,1),0))^($A3310-$A3309)*(1+2*(C3310/C3309-1))+IFERROR(VLOOKUP(A3310,BITXeom!$C$9:$D$100,2,0),0)</f>
        <v>11.514530174835105</v>
      </c>
      <c r="F3310" s="2">
        <f>F3309*(1-F$1+IF(AND(WEEKDAY($A3310)&lt;&gt;1,WEEKDAY($A3310)&lt;&gt;7),-VLOOKUP($A3310,ETF_OP_Fee!$I$5:$J$14,2,1),0))^($A3310-$A3309)*(1+1*(B3310/B3309-1))</f>
        <v>14.26609382630007</v>
      </c>
      <c r="G3310" s="9">
        <f>IFERROR(VLOOKUP(A3310,'BITO-IV'!$A$1:$J$10000,4,0),"")</f>
        <v>15.0962</v>
      </c>
      <c r="J3310">
        <f t="shared" si="102"/>
        <v>205.83660301520274</v>
      </c>
      <c r="K3310">
        <f t="shared" si="101"/>
        <v>201.24370125724926</v>
      </c>
      <c r="L3310">
        <f t="shared" si="100"/>
        <v>206.14678899082566</v>
      </c>
      <c r="M3310">
        <f t="shared" si="100"/>
        <v>112.58071903053755</v>
      </c>
      <c r="N3310">
        <f>VLOOKUP(A3310,Tbills!$B$4:$C$10000,2,1)</f>
        <v>4.5900000000000194</v>
      </c>
    </row>
    <row r="3311" spans="1:14">
      <c r="A3311" s="24">
        <v>44973</v>
      </c>
      <c r="B3311">
        <f>IFERROR(VLOOKUP($A3311,'BTC-Web'!$A$2:$H$10000,2,0),"")</f>
        <v>24307.349609000001</v>
      </c>
      <c r="C3311">
        <f>VLOOKUP(A3311,H_SPBTFDUE!$B$2:$C$5828,2,0)</f>
        <v>137.36000000000001</v>
      </c>
      <c r="D3311" s="2">
        <f>D3310*(1-D$1+IF(AND(WEEKDAY($A3311)&lt;&gt;1,WEEKDAY($A3311)&lt;&gt;7),-VLOOKUP($A3311,ETF_OP_Fee!$G$5:$H$14,2,1),0))^($A3311-$A3310)*(1+2*(C3311/C3310-1))+IFERROR(VLOOKUP(A3311,BITXeom!$C$9:$D$100,2,0),0)</f>
        <v>11.946972181724476</v>
      </c>
      <c r="F3311" s="2">
        <f>F3310*(1-F$1+IF(AND(WEEKDAY($A3311)&lt;&gt;1,WEEKDAY($A3311)&lt;&gt;7),-VLOOKUP($A3311,ETF_OP_Fee!$I$5:$J$14,2,1),0))^($A3311-$A3310)*(1+1*(B3311/B3310-1))</f>
        <v>15.605434780768197</v>
      </c>
      <c r="G3311" s="9">
        <f>IFERROR(VLOOKUP(A3311,'BITO-IV'!$A$1:$J$10000,4,0),"")</f>
        <v>15.356</v>
      </c>
      <c r="J3311">
        <f t="shared" si="102"/>
        <v>225.16698190497002</v>
      </c>
      <c r="K3311">
        <f t="shared" si="101"/>
        <v>220.13702512041405</v>
      </c>
      <c r="L3311">
        <f t="shared" si="100"/>
        <v>210.03058103975533</v>
      </c>
      <c r="M3311">
        <f t="shared" si="100"/>
        <v>116.8088231160185</v>
      </c>
      <c r="N3311">
        <f>VLOOKUP(A3311,Tbills!$B$4:$C$10000,2,1)</f>
        <v>4.6800000000000272</v>
      </c>
    </row>
    <row r="3312" spans="1:14">
      <c r="A3312" s="24">
        <v>44974</v>
      </c>
      <c r="B3312">
        <f>IFERROR(VLOOKUP($A3312,'BTC-Web'!$A$2:$H$10000,2,0),"")</f>
        <v>23621.283202999999</v>
      </c>
      <c r="C3312">
        <f>VLOOKUP(A3312,H_SPBTFDUE!$B$2:$C$5828,2,0)</f>
        <v>138.80000000000001</v>
      </c>
      <c r="D3312" s="2">
        <f>D3311*(1-D$1+IF(AND(WEEKDAY($A3312)&lt;&gt;1,WEEKDAY($A3312)&lt;&gt;7),-VLOOKUP($A3312,ETF_OP_Fee!$G$5:$H$14,2,1),0))^($A3312-$A3311)*(1+2*(C3312/C3311-1))+IFERROR(VLOOKUP(A3312,BITXeom!$C$9:$D$100,2,0),0)</f>
        <v>12.196008318552261</v>
      </c>
      <c r="F3312" s="2">
        <f>F3311*(1-F$1+IF(AND(WEEKDAY($A3312)&lt;&gt;1,WEEKDAY($A3312)&lt;&gt;7),-VLOOKUP($A3312,ETF_OP_Fee!$I$5:$J$14,2,1),0))^($A3312-$A3311)*(1+1*(B3312/B3311-1))</f>
        <v>15.164582159814973</v>
      </c>
      <c r="G3312" s="9">
        <f>IFERROR(VLOOKUP(A3312,'BITO-IV'!$A$1:$J$10000,4,0),"")</f>
        <v>15.507999999999999</v>
      </c>
      <c r="J3312">
        <f t="shared" si="102"/>
        <v>218.81172291909468</v>
      </c>
      <c r="K3312">
        <f t="shared" si="101"/>
        <v>213.91816702023601</v>
      </c>
      <c r="L3312">
        <f t="shared" si="100"/>
        <v>212.23241590214067</v>
      </c>
      <c r="M3312">
        <f t="shared" si="100"/>
        <v>119.24371771640205</v>
      </c>
      <c r="N3312">
        <f>VLOOKUP(A3312,Tbills!$B$4:$C$10000,2,1)</f>
        <v>4.6800000000000272</v>
      </c>
    </row>
    <row r="3313" spans="1:14">
      <c r="A3313" s="24">
        <v>44978</v>
      </c>
      <c r="B3313">
        <f>IFERROR(VLOOKUP($A3313,'BTC-Web'!$A$2:$H$10000,2,0),"")</f>
        <v>24833.048827999999</v>
      </c>
      <c r="C3313">
        <f>VLOOKUP(A3313,H_SPBTFDUE!$B$2:$C$5828,2,0)</f>
        <v>136.72</v>
      </c>
      <c r="D3313" s="2">
        <f>D3312*(1-D$1+IF(AND(WEEKDAY($A3313)&lt;&gt;1,WEEKDAY($A3313)&lt;&gt;7),-VLOOKUP($A3313,ETF_OP_Fee!$G$5:$H$14,2,1),0))^($A3313-$A3312)*(1+2*(C3313/C3312-1))+IFERROR(VLOOKUP(A3313,BITXeom!$C$9:$D$100,2,0),0)</f>
        <v>11.824840811643778</v>
      </c>
      <c r="F3313" s="2">
        <f>F3312*(1-F$1+IF(AND(WEEKDAY($A3313)&lt;&gt;1,WEEKDAY($A3313)&lt;&gt;7),-VLOOKUP($A3313,ETF_OP_Fee!$I$5:$J$14,2,1),0))^($A3313-$A3312)*(1+1*(B3313/B3312-1))</f>
        <v>15.940861537623212</v>
      </c>
      <c r="G3313" s="9">
        <f>IFERROR(VLOOKUP(A3313,'BITO-IV'!$A$1:$J$10000,4,0),"")</f>
        <v>15.2722</v>
      </c>
      <c r="J3313">
        <f t="shared" si="102"/>
        <v>230.03670684150532</v>
      </c>
      <c r="K3313">
        <f t="shared" si="101"/>
        <v>224.86870029878523</v>
      </c>
      <c r="L3313">
        <f t="shared" si="100"/>
        <v>209.05198776758408</v>
      </c>
      <c r="M3313">
        <f t="shared" si="100"/>
        <v>115.61471121991011</v>
      </c>
      <c r="N3313">
        <f>VLOOKUP(A3313,Tbills!$B$4:$C$10000,2,1)</f>
        <v>4.6800000000000272</v>
      </c>
    </row>
    <row r="3314" spans="1:14">
      <c r="A3314" s="24">
        <v>44979</v>
      </c>
      <c r="B3314">
        <f>IFERROR(VLOOKUP($A3314,'BTC-Web'!$A$2:$H$10000,2,0),"")</f>
        <v>24437.417968999998</v>
      </c>
      <c r="C3314">
        <f>VLOOKUP(A3314,H_SPBTFDUE!$B$2:$C$5828,2,0)</f>
        <v>132.79</v>
      </c>
      <c r="D3314" s="2">
        <f>D3313*(1-D$1+IF(AND(WEEKDAY($A3314)&lt;&gt;1,WEEKDAY($A3314)&lt;&gt;7),-VLOOKUP($A3314,ETF_OP_Fee!$G$5:$H$14,2,1),0))^($A3314-$A3313)*(1+2*(C3314/C3313-1))+IFERROR(VLOOKUP(A3314,BITXeom!$C$9:$D$100,2,0),0)</f>
        <v>11.143705306512624</v>
      </c>
      <c r="F3314" s="2">
        <f>F3313*(1-F$1+IF(AND(WEEKDAY($A3314)&lt;&gt;1,WEEKDAY($A3314)&lt;&gt;7),-VLOOKUP($A3314,ETF_OP_Fee!$I$5:$J$14,2,1),0))^($A3314-$A3313)*(1+1*(B3314/B3313-1))</f>
        <v>15.686489396261063</v>
      </c>
      <c r="G3314" s="9">
        <f>IFERROR(VLOOKUP(A3314,'BITO-IV'!$A$1:$J$10000,4,0),"")</f>
        <v>14.835900000000001</v>
      </c>
      <c r="J3314">
        <f t="shared" si="102"/>
        <v>226.37184794481522</v>
      </c>
      <c r="K3314">
        <f t="shared" si="101"/>
        <v>221.28041664891333</v>
      </c>
      <c r="L3314">
        <f t="shared" si="100"/>
        <v>203.04281345565747</v>
      </c>
      <c r="M3314">
        <f t="shared" si="100"/>
        <v>108.9550626054592</v>
      </c>
      <c r="N3314">
        <f>VLOOKUP(A3314,Tbills!$B$4:$C$10000,2,1)</f>
        <v>4.6800000000000272</v>
      </c>
    </row>
    <row r="3315" spans="1:14">
      <c r="A3315" s="24">
        <v>44980</v>
      </c>
      <c r="B3315">
        <f>IFERROR(VLOOKUP($A3315,'BTC-Web'!$A$2:$H$10000,2,0),"")</f>
        <v>24190.71875</v>
      </c>
      <c r="C3315">
        <f>VLOOKUP(A3315,H_SPBTFDUE!$B$2:$C$5828,2,0)</f>
        <v>133.79</v>
      </c>
      <c r="D3315" s="2">
        <f>D3314*(1-D$1+IF(AND(WEEKDAY($A3315)&lt;&gt;1,WEEKDAY($A3315)&lt;&gt;7),-VLOOKUP($A3315,ETF_OP_Fee!$G$5:$H$14,2,1),0))^($A3315-$A3314)*(1+2*(C3315/C3314-1))+IFERROR(VLOOKUP(A3315,BITXeom!$C$9:$D$100,2,0),0)</f>
        <v>11.310196743957674</v>
      </c>
      <c r="F3315" s="2">
        <f>F3314*(1-F$1+IF(AND(WEEKDAY($A3315)&lt;&gt;1,WEEKDAY($A3315)&lt;&gt;7),-VLOOKUP($A3315,ETF_OP_Fee!$I$5:$J$14,2,1),0))^($A3315-$A3314)*(1+1*(B3315/B3314-1))</f>
        <v>15.527727892161829</v>
      </c>
      <c r="G3315" s="9">
        <f>IFERROR(VLOOKUP(A3315,'BITO-IV'!$A$1:$J$10000,4,0),"")</f>
        <v>14.933</v>
      </c>
      <c r="J3315">
        <f t="shared" si="102"/>
        <v>224.08659186078802</v>
      </c>
      <c r="K3315">
        <f t="shared" si="101"/>
        <v>219.04085807800325</v>
      </c>
      <c r="L3315">
        <f t="shared" si="100"/>
        <v>204.57186544342503</v>
      </c>
      <c r="M3315">
        <f t="shared" si="100"/>
        <v>110.58289504459387</v>
      </c>
      <c r="N3315">
        <f>VLOOKUP(A3315,Tbills!$B$4:$C$10000,2,1)</f>
        <v>4.7199995604395673</v>
      </c>
    </row>
    <row r="3316" spans="1:14">
      <c r="A3316" s="24">
        <v>44981</v>
      </c>
      <c r="B3316">
        <f>IFERROR(VLOOKUP($A3316,'BTC-Web'!$A$2:$H$10000,2,0),"")</f>
        <v>23946.007813</v>
      </c>
      <c r="C3316">
        <f>VLOOKUP(A3316,H_SPBTFDUE!$B$2:$C$5828,2,0)</f>
        <v>129.22</v>
      </c>
      <c r="D3316" s="2">
        <f>D3315*(1-D$1+IF(AND(WEEKDAY($A3316)&lt;&gt;1,WEEKDAY($A3316)&lt;&gt;7),-VLOOKUP($A3316,ETF_OP_Fee!$G$5:$H$14,2,1),0))^($A3316-$A3315)*(1+2*(C3316/C3315-1))+IFERROR(VLOOKUP(A3316,BITXeom!$C$9:$D$100,2,0),0)</f>
        <v>10.536273301175909</v>
      </c>
      <c r="F3316" s="2">
        <f>F3315*(1-F$1+IF(AND(WEEKDAY($A3316)&lt;&gt;1,WEEKDAY($A3316)&lt;&gt;7),-VLOOKUP($A3316,ETF_OP_Fee!$I$5:$J$14,2,1),0))^($A3316-$A3315)*(1+1*(B3316/B3315-1))</f>
        <v>15.370250862528527</v>
      </c>
      <c r="G3316" s="9">
        <f>IFERROR(VLOOKUP(A3316,'BITO-IV'!$A$1:$J$10000,4,0),"")</f>
        <v>14.4223</v>
      </c>
      <c r="J3316">
        <f t="shared" si="102"/>
        <v>221.81975388750996</v>
      </c>
      <c r="K3316">
        <f t="shared" si="101"/>
        <v>216.81941886049444</v>
      </c>
      <c r="L3316">
        <f t="shared" si="100"/>
        <v>197.58409785932719</v>
      </c>
      <c r="M3316">
        <f t="shared" si="100"/>
        <v>103.01603331945118</v>
      </c>
      <c r="N3316">
        <f>VLOOKUP(A3316,Tbills!$B$4:$C$10000,2,1)</f>
        <v>4.7199995604395673</v>
      </c>
    </row>
    <row r="3317" spans="1:14">
      <c r="A3317" s="24">
        <v>44984</v>
      </c>
      <c r="B3317">
        <f>IFERROR(VLOOKUP($A3317,'BTC-Web'!$A$2:$H$10000,2,0),"")</f>
        <v>23561.451172000001</v>
      </c>
      <c r="C3317">
        <f>VLOOKUP(A3317,H_SPBTFDUE!$B$2:$C$5828,2,0)</f>
        <v>129.76</v>
      </c>
      <c r="D3317" s="2">
        <f>D3316*(1-D$1+IF(AND(WEEKDAY($A3317)&lt;&gt;1,WEEKDAY($A3317)&lt;&gt;7),-VLOOKUP($A3317,ETF_OP_Fee!$G$5:$H$14,2,1),0))^($A3317-$A3316)*(1+2*(C3317/C3316-1))+IFERROR(VLOOKUP(A3317,BITXeom!$C$9:$D$100,2,0),0)</f>
        <v>10.620535670222869</v>
      </c>
      <c r="F3317" s="2">
        <f>F3316*(1-F$1+IF(AND(WEEKDAY($A3317)&lt;&gt;1,WEEKDAY($A3317)&lt;&gt;7),-VLOOKUP($A3317,ETF_OP_Fee!$I$5:$J$14,2,1),0))^($A3317-$A3316)*(1+1*(B3317/B3316-1))</f>
        <v>15.122234221876381</v>
      </c>
      <c r="G3317" s="9">
        <f>IFERROR(VLOOKUP(A3317,'BITO-IV'!$A$1:$J$10000,4,0),"")</f>
        <v>14.479799999999999</v>
      </c>
      <c r="J3317">
        <f t="shared" si="102"/>
        <v>218.25747911801298</v>
      </c>
      <c r="K3317">
        <f t="shared" si="101"/>
        <v>213.32078865758544</v>
      </c>
      <c r="L3317">
        <f t="shared" si="100"/>
        <v>198.40978593272166</v>
      </c>
      <c r="M3317">
        <f t="shared" si="100"/>
        <v>103.83988960802608</v>
      </c>
      <c r="N3317">
        <f>VLOOKUP(A3317,Tbills!$B$4:$C$10000,2,1)</f>
        <v>4.7199995604395673</v>
      </c>
    </row>
    <row r="3318" spans="1:14">
      <c r="A3318" s="24">
        <v>44985</v>
      </c>
      <c r="B3318">
        <f>IFERROR(VLOOKUP($A3318,'BTC-Web'!$A$2:$H$10000,2,0),"")</f>
        <v>23521.837890999999</v>
      </c>
      <c r="C3318">
        <f>VLOOKUP(A3318,H_SPBTFDUE!$B$2:$C$5828,2,0)</f>
        <v>129.57</v>
      </c>
      <c r="D3318" s="2">
        <f>D3317*(1-D$1+IF(AND(WEEKDAY($A3318)&lt;&gt;1,WEEKDAY($A3318)&lt;&gt;7),-VLOOKUP($A3318,ETF_OP_Fee!$G$5:$H$14,2,1),0))^($A3318-$A3317)*(1+2*(C3318/C3317-1))+IFERROR(VLOOKUP(A3318,BITXeom!$C$9:$D$100,2,0),0)</f>
        <v>10.588171579914356</v>
      </c>
      <c r="F3318" s="2">
        <f>F3317*(1-F$1+IF(AND(WEEKDAY($A3318)&lt;&gt;1,WEEKDAY($A3318)&lt;&gt;7),-VLOOKUP($A3318,ETF_OP_Fee!$I$5:$J$14,2,1),0))^($A3318-$A3317)*(1+1*(B3318/B3317-1))</f>
        <v>15.096416655474853</v>
      </c>
      <c r="G3318" s="9">
        <f>IFERROR(VLOOKUP(A3318,'BITO-IV'!$A$1:$J$10000,4,0),"")</f>
        <v>14.4613</v>
      </c>
      <c r="J3318">
        <f t="shared" si="102"/>
        <v>217.8905282546074</v>
      </c>
      <c r="K3318">
        <f t="shared" si="101"/>
        <v>212.95659487873058</v>
      </c>
      <c r="L3318">
        <f t="shared" si="100"/>
        <v>198.11926605504584</v>
      </c>
      <c r="M3318">
        <f t="shared" si="100"/>
        <v>103.52345702220815</v>
      </c>
      <c r="N3318">
        <f>VLOOKUP(A3318,Tbills!$B$4:$C$10000,2,1)</f>
        <v>4.7199995604395673</v>
      </c>
    </row>
    <row r="3319" spans="1:14">
      <c r="A3319" s="24">
        <v>44986</v>
      </c>
      <c r="B3319">
        <f>IFERROR(VLOOKUP($A3319,'BTC-Web'!$A$2:$H$10000,2,0),"")</f>
        <v>23150.929688</v>
      </c>
      <c r="C3319">
        <f>VLOOKUP(A3319,H_SPBTFDUE!$B$2:$C$5828,2,0)</f>
        <v>130.25</v>
      </c>
      <c r="D3319" s="2">
        <f>D3318*(1-D$1+IF(AND(WEEKDAY($A3319)&lt;&gt;1,WEEKDAY($A3319)&lt;&gt;7),-VLOOKUP($A3319,ETF_OP_Fee!$G$5:$H$14,2,1),0))^($A3319-$A3318)*(1+2*(C3319/C3318-1))+IFERROR(VLOOKUP(A3319,BITXeom!$C$9:$D$100,2,0),0)</f>
        <v>10.698032625406325</v>
      </c>
      <c r="F3319" s="2">
        <f>F3318*(1-F$1+IF(AND(WEEKDAY($A3319)&lt;&gt;1,WEEKDAY($A3319)&lt;&gt;7),-VLOOKUP($A3319,ETF_OP_Fee!$I$5:$J$14,2,1),0))^($A3319-$A3318)*(1+1*(B3319/B3318-1))</f>
        <v>14.846581253313333</v>
      </c>
      <c r="G3319" s="9">
        <f>IFERROR(VLOOKUP(A3319,'BITO-IV'!$A$1:$J$10000,4,0),"")</f>
        <v>14.4366</v>
      </c>
      <c r="J3319">
        <f t="shared" si="102"/>
        <v>214.45468345964946</v>
      </c>
      <c r="K3319">
        <f t="shared" si="101"/>
        <v>209.43230843786975</v>
      </c>
      <c r="L3319">
        <f t="shared" si="100"/>
        <v>199.15902140672779</v>
      </c>
      <c r="M3319">
        <f t="shared" si="100"/>
        <v>104.59759859004764</v>
      </c>
      <c r="N3319">
        <f>VLOOKUP(A3319,Tbills!$B$4:$C$10000,2,1)</f>
        <v>4.7199995604395673</v>
      </c>
    </row>
    <row r="3320" spans="1:14">
      <c r="A3320" s="24">
        <v>44987</v>
      </c>
      <c r="B3320">
        <f>IFERROR(VLOOKUP($A3320,'BTC-Web'!$A$2:$H$10000,2,0),"")</f>
        <v>23647.019531000002</v>
      </c>
      <c r="C3320">
        <f>VLOOKUP(A3320,H_SPBTFDUE!$B$2:$C$5828,2,0)</f>
        <v>130.56</v>
      </c>
      <c r="D3320" s="2">
        <f>D3319*(1-D$1+IF(AND(WEEKDAY($A3320)&lt;&gt;1,WEEKDAY($A3320)&lt;&gt;7),-VLOOKUP($A3320,ETF_OP_Fee!$G$5:$H$14,2,1),0))^($A3320-$A3319)*(1+2*(C3320/C3319-1))+IFERROR(VLOOKUP(A3320,BITXeom!$C$9:$D$100,2,0),0)</f>
        <v>10.747675042077914</v>
      </c>
      <c r="F3320" s="2">
        <f>F3319*(1-F$1+IF(AND(WEEKDAY($A3320)&lt;&gt;1,WEEKDAY($A3320)&lt;&gt;7),-VLOOKUP($A3320,ETF_OP_Fee!$I$5:$J$14,2,1),0))^($A3320-$A3319)*(1+1*(B3320/B3319-1))</f>
        <v>15.152693404348387</v>
      </c>
      <c r="G3320" s="9">
        <f>IFERROR(VLOOKUP(A3320,'BITO-IV'!$A$1:$J$10000,4,0),"")</f>
        <v>14.4709</v>
      </c>
      <c r="J3320">
        <f t="shared" si="102"/>
        <v>219.05012699828444</v>
      </c>
      <c r="K3320">
        <f t="shared" si="101"/>
        <v>213.75045908402242</v>
      </c>
      <c r="L3320">
        <f t="shared" si="100"/>
        <v>199.63302752293575</v>
      </c>
      <c r="M3320">
        <f t="shared" si="100"/>
        <v>105.08296611077508</v>
      </c>
      <c r="N3320">
        <f>VLOOKUP(A3320,Tbills!$B$4:$C$10000,2,1)</f>
        <v>4.7499982417582371</v>
      </c>
    </row>
    <row r="3321" spans="1:14">
      <c r="A3321" s="24">
        <v>44988</v>
      </c>
      <c r="B3321">
        <f>IFERROR(VLOOKUP($A3321,'BTC-Web'!$A$2:$H$10000,2,0),"")</f>
        <v>23476.632813</v>
      </c>
      <c r="C3321">
        <f>VLOOKUP(A3321,H_SPBTFDUE!$B$2:$C$5828,2,0)</f>
        <v>123.55</v>
      </c>
      <c r="D3321" s="2">
        <f>D3320*(1-D$1+IF(AND(WEEKDAY($A3321)&lt;&gt;1,WEEKDAY($A3321)&lt;&gt;7),-VLOOKUP($A3321,ETF_OP_Fee!$G$5:$H$14,2,1),0))^($A3321-$A3320)*(1+2*(C3321/C3320-1))+IFERROR(VLOOKUP(A3321,BITXeom!$C$9:$D$100,2,0),0)</f>
        <v>9.5924078952042908</v>
      </c>
      <c r="F3321" s="2">
        <f>F3320*(1-F$1+IF(AND(WEEKDAY($A3321)&lt;&gt;1,WEEKDAY($A3321)&lt;&gt;7),-VLOOKUP($A3321,ETF_OP_Fee!$I$5:$J$14,2,1),0))^($A3321-$A3320)*(1+1*(B3321/B3320-1))</f>
        <v>15.031580105741332</v>
      </c>
      <c r="G3321" s="9">
        <f>IFERROR(VLOOKUP(A3321,'BITO-IV'!$A$1:$J$10000,4,0),"")</f>
        <v>13.698</v>
      </c>
      <c r="J3321">
        <f t="shared" si="102"/>
        <v>217.47177873465685</v>
      </c>
      <c r="K3321">
        <f t="shared" si="101"/>
        <v>212.04198241339904</v>
      </c>
      <c r="L3321">
        <f t="shared" si="100"/>
        <v>188.91437308868498</v>
      </c>
      <c r="M3321">
        <f t="shared" si="100"/>
        <v>93.78760241876472</v>
      </c>
      <c r="N3321">
        <f>VLOOKUP(A3321,Tbills!$B$4:$C$10000,2,1)</f>
        <v>4.7499982417582371</v>
      </c>
    </row>
    <row r="3322" spans="1:14">
      <c r="A3322" s="24">
        <v>44991</v>
      </c>
      <c r="B3322">
        <f>IFERROR(VLOOKUP($A3322,'BTC-Web'!$A$2:$H$10000,2,0),"")</f>
        <v>22436.816406000002</v>
      </c>
      <c r="C3322">
        <f>VLOOKUP(A3322,H_SPBTFDUE!$B$2:$C$5828,2,0)</f>
        <v>123.91</v>
      </c>
      <c r="D3322" s="2">
        <f>D3321*(1-D$1+IF(AND(WEEKDAY($A3322)&lt;&gt;1,WEEKDAY($A3322)&lt;&gt;7),-VLOOKUP($A3322,ETF_OP_Fee!$G$5:$H$14,2,1),0))^($A3322-$A3321)*(1+2*(C3322/C3321-1))+IFERROR(VLOOKUP(A3322,BITXeom!$C$9:$D$100,2,0),0)</f>
        <v>9.6448594233569711</v>
      </c>
      <c r="F3322" s="2">
        <f>F3321*(1-F$1+IF(AND(WEEKDAY($A3322)&lt;&gt;1,WEEKDAY($A3322)&lt;&gt;7),-VLOOKUP($A3322,ETF_OP_Fee!$I$5:$J$14,2,1),0))^($A3322-$A3321)*(1+1*(B3322/B3321-1))</f>
        <v>14.331652508497452</v>
      </c>
      <c r="G3322" s="9">
        <f>IFERROR(VLOOKUP(A3322,'BITO-IV'!$A$1:$J$10000,4,0),"")</f>
        <v>13.7438</v>
      </c>
      <c r="J3322">
        <f t="shared" si="102"/>
        <v>207.83961702778075</v>
      </c>
      <c r="K3322">
        <f t="shared" si="101"/>
        <v>202.16850043602844</v>
      </c>
      <c r="L3322">
        <f t="shared" si="100"/>
        <v>189.46483180428132</v>
      </c>
      <c r="M3322">
        <f t="shared" si="100"/>
        <v>94.30043539275654</v>
      </c>
      <c r="N3322">
        <f>VLOOKUP(A3322,Tbills!$B$4:$C$10000,2,1)</f>
        <v>4.7499982417582371</v>
      </c>
    </row>
    <row r="3323" spans="1:14">
      <c r="A3323" s="24">
        <v>44992</v>
      </c>
      <c r="B3323">
        <f>IFERROR(VLOOKUP($A3323,'BTC-Web'!$A$2:$H$10000,2,0),"")</f>
        <v>22428.322265999999</v>
      </c>
      <c r="C3323">
        <f>VLOOKUP(A3323,H_SPBTFDUE!$B$2:$C$5828,2,0)</f>
        <v>122.13</v>
      </c>
      <c r="D3323" s="2">
        <f>D3322*(1-D$1+IF(AND(WEEKDAY($A3323)&lt;&gt;1,WEEKDAY($A3323)&lt;&gt;7),-VLOOKUP($A3323,ETF_OP_Fee!$G$5:$H$14,2,1),0))^($A3323-$A3322)*(1+2*(C3323/C3322-1))+IFERROR(VLOOKUP(A3323,BITXeom!$C$9:$D$100,2,0),0)</f>
        <v>9.3666410668192555</v>
      </c>
      <c r="F3323" s="2">
        <f>F3322*(1-F$1+IF(AND(WEEKDAY($A3323)&lt;&gt;1,WEEKDAY($A3323)&lt;&gt;7),-VLOOKUP($A3323,ETF_OP_Fee!$I$5:$J$14,2,1),0))^($A3323-$A3322)*(1+1*(B3323/B3322-1))</f>
        <v>14.314863968455676</v>
      </c>
      <c r="G3323" s="9">
        <f>IFERROR(VLOOKUP(A3323,'BITO-IV'!$A$1:$J$10000,4,0),"")</f>
        <v>13.545500000000001</v>
      </c>
      <c r="J3323">
        <f t="shared" si="102"/>
        <v>207.76093301251606</v>
      </c>
      <c r="K3323">
        <f t="shared" si="101"/>
        <v>201.93167401543641</v>
      </c>
      <c r="L3323">
        <f t="shared" si="100"/>
        <v>186.743119266055</v>
      </c>
      <c r="M3323">
        <f t="shared" si="100"/>
        <v>91.580218227929052</v>
      </c>
      <c r="N3323">
        <f>VLOOKUP(A3323,Tbills!$B$4:$C$10000,2,1)</f>
        <v>4.7499982417582371</v>
      </c>
    </row>
    <row r="3324" spans="1:14">
      <c r="A3324" s="24">
        <v>44993</v>
      </c>
      <c r="B3324">
        <f>IFERROR(VLOOKUP($A3324,'BTC-Web'!$A$2:$H$10000,2,0),"")</f>
        <v>22216.441406000002</v>
      </c>
      <c r="C3324">
        <f>VLOOKUP(A3324,H_SPBTFDUE!$B$2:$C$5828,2,0)</f>
        <v>122.39</v>
      </c>
      <c r="D3324" s="2">
        <f>D3323*(1-D$1+IF(AND(WEEKDAY($A3324)&lt;&gt;1,WEEKDAY($A3324)&lt;&gt;7),-VLOOKUP($A3324,ETF_OP_Fee!$G$5:$H$14,2,1),0))^($A3324-$A3323)*(1+2*(C3324/C3323-1))+IFERROR(VLOOKUP(A3324,BITXeom!$C$9:$D$100,2,0),0)</f>
        <v>9.4054009076931617</v>
      </c>
      <c r="F3324" s="2">
        <f>F3323*(1-F$1+IF(AND(WEEKDAY($A3324)&lt;&gt;1,WEEKDAY($A3324)&lt;&gt;7),-VLOOKUP($A3324,ETF_OP_Fee!$I$5:$J$14,2,1),0))^($A3324-$A3323)*(1+1*(B3324/B3323-1))</f>
        <v>14.168384545563592</v>
      </c>
      <c r="G3324" s="9">
        <f>IFERROR(VLOOKUP(A3324,'BITO-IV'!$A$1:$J$10000,4,0),"")</f>
        <v>13.574199999999999</v>
      </c>
      <c r="J3324">
        <f t="shared" si="102"/>
        <v>205.79821085082204</v>
      </c>
      <c r="K3324">
        <f t="shared" si="101"/>
        <v>199.86537180407112</v>
      </c>
      <c r="L3324">
        <f t="shared" si="100"/>
        <v>187.14067278287459</v>
      </c>
      <c r="M3324">
        <f t="shared" si="100"/>
        <v>91.959183820865732</v>
      </c>
      <c r="N3324">
        <f>VLOOKUP(A3324,Tbills!$B$4:$C$10000,2,1)</f>
        <v>4.7499982417582371</v>
      </c>
    </row>
    <row r="3325" spans="1:14">
      <c r="A3325" s="24">
        <v>44994</v>
      </c>
      <c r="B3325">
        <f>IFERROR(VLOOKUP($A3325,'BTC-Web'!$A$2:$H$10000,2,0),"")</f>
        <v>21720.080077999999</v>
      </c>
      <c r="C3325">
        <f>VLOOKUP(A3325,H_SPBTFDUE!$B$2:$C$5828,2,0)</f>
        <v>111.01</v>
      </c>
      <c r="D3325" s="2">
        <f>D3324*(1-D$1+IF(AND(WEEKDAY($A3325)&lt;&gt;1,WEEKDAY($A3325)&lt;&gt;7),-VLOOKUP($A3325,ETF_OP_Fee!$G$5:$H$14,2,1),0))^($A3325-$A3324)*(1+2*(C3325/C3324-1))+IFERROR(VLOOKUP(A3325,BITXeom!$C$9:$D$100,2,0),0)</f>
        <v>7.6554327592838902</v>
      </c>
      <c r="F3325" s="2">
        <f>F3324*(1-F$1+IF(AND(WEEKDAY($A3325)&lt;&gt;1,WEEKDAY($A3325)&lt;&gt;7),-VLOOKUP($A3325,ETF_OP_Fee!$I$5:$J$14,2,1),0))^($A3325-$A3324)*(1+1*(B3325/B3324-1))</f>
        <v>13.840846890202265</v>
      </c>
      <c r="G3325" s="9">
        <f>IFERROR(VLOOKUP(A3325,'BITO-IV'!$A$1:$J$10000,4,0),"")</f>
        <v>12.3141</v>
      </c>
      <c r="J3325">
        <f t="shared" si="102"/>
        <v>201.20025245725361</v>
      </c>
      <c r="K3325">
        <f t="shared" si="101"/>
        <v>195.24498370985305</v>
      </c>
      <c r="L3325">
        <f t="shared" si="100"/>
        <v>169.74006116207948</v>
      </c>
      <c r="M3325">
        <f t="shared" si="100"/>
        <v>74.849265358102613</v>
      </c>
      <c r="N3325">
        <f>VLOOKUP(A3325,Tbills!$B$4:$C$10000,2,1)</f>
        <v>4.7649995604395725</v>
      </c>
    </row>
    <row r="3326" spans="1:14">
      <c r="A3326" s="24">
        <v>44995</v>
      </c>
      <c r="B3326">
        <f>IFERROR(VLOOKUP($A3326,'BTC-Web'!$A$2:$H$10000,2,0),"")</f>
        <v>20367.001952999999</v>
      </c>
      <c r="C3326">
        <f>VLOOKUP(A3326,H_SPBTFDUE!$B$2:$C$5828,2,0)</f>
        <v>110.32</v>
      </c>
      <c r="D3326" s="2">
        <f>D3325*(1-D$1+IF(AND(WEEKDAY($A3326)&lt;&gt;1,WEEKDAY($A3326)&lt;&gt;7),-VLOOKUP($A3326,ETF_OP_Fee!$G$5:$H$14,2,1),0))^($A3326-$A3325)*(1+2*(C3326/C3325-1))+IFERROR(VLOOKUP(A3326,BITXeom!$C$9:$D$100,2,0),0)</f>
        <v>7.5593646644087098</v>
      </c>
      <c r="F3326" s="2">
        <f>F3325*(1-F$1+IF(AND(WEEKDAY($A3326)&lt;&gt;1,WEEKDAY($A3326)&lt;&gt;7),-VLOOKUP($A3326,ETF_OP_Fee!$I$5:$J$14,2,1),0))^($A3326-$A3325)*(1+1*(B3326/B3325-1))</f>
        <v>12.968320935567716</v>
      </c>
      <c r="G3326" s="9">
        <f>IFERROR(VLOOKUP(A3326,'BITO-IV'!$A$1:$J$10000,4,0),"")</f>
        <v>12.2441</v>
      </c>
      <c r="J3326">
        <f t="shared" si="102"/>
        <v>188.66624432437683</v>
      </c>
      <c r="K3326">
        <f t="shared" si="101"/>
        <v>182.93675451329722</v>
      </c>
      <c r="L3326">
        <f t="shared" si="100"/>
        <v>168.68501529051986</v>
      </c>
      <c r="M3326">
        <f t="shared" si="100"/>
        <v>73.909981250742447</v>
      </c>
      <c r="N3326">
        <f>VLOOKUP(A3326,Tbills!$B$4:$C$10000,2,1)</f>
        <v>4.7649995604395725</v>
      </c>
    </row>
    <row r="3327" spans="1:14">
      <c r="A3327" s="24">
        <v>44998</v>
      </c>
      <c r="B3327">
        <f>IFERROR(VLOOKUP($A3327,'BTC-Web'!$A$2:$H$10000,2,0),"")</f>
        <v>22156.40625</v>
      </c>
      <c r="C3327">
        <f>VLOOKUP(A3327,H_SPBTFDUE!$B$2:$C$5828,2,0)</f>
        <v>134.82</v>
      </c>
      <c r="D3327" s="2">
        <f>D3326*(1-D$1+IF(AND(WEEKDAY($A3327)&lt;&gt;1,WEEKDAY($A3327)&lt;&gt;7),-VLOOKUP($A3327,ETF_OP_Fee!$G$5:$H$14,2,1),0))^($A3327-$A3326)*(1+2*(C3327/C3326-1))+IFERROR(VLOOKUP(A3327,BITXeom!$C$9:$D$100,2,0),0)</f>
        <v>10.913047773995251</v>
      </c>
      <c r="F3327" s="2">
        <f>F3326*(1-F$1+IF(AND(WEEKDAY($A3327)&lt;&gt;1,WEEKDAY($A3327)&lt;&gt;7),-VLOOKUP($A3327,ETF_OP_Fee!$I$5:$J$14,2,1),0))^($A3327-$A3326)*(1+1*(B3327/B3326-1))</f>
        <v>14.074149870356665</v>
      </c>
      <c r="G3327" s="9">
        <f>IFERROR(VLOOKUP(A3327,'BITO-IV'!$A$1:$J$10000,4,0),"")</f>
        <v>14.9649</v>
      </c>
      <c r="J3327">
        <f t="shared" si="102"/>
        <v>205.24208543599238</v>
      </c>
      <c r="K3327">
        <f t="shared" si="101"/>
        <v>198.53605664209906</v>
      </c>
      <c r="L3327">
        <f t="shared" si="100"/>
        <v>206.14678899082566</v>
      </c>
      <c r="M3327">
        <f t="shared" si="100"/>
        <v>106.69986065919419</v>
      </c>
      <c r="N3327">
        <f>VLOOKUP(A3327,Tbills!$B$4:$C$10000,2,1)</f>
        <v>4.7649995604395725</v>
      </c>
    </row>
    <row r="3328" spans="1:14">
      <c r="A3328" s="24">
        <v>44999</v>
      </c>
      <c r="B3328">
        <f>IFERROR(VLOOKUP($A3328,'BTC-Web'!$A$2:$H$10000,2,0),"")</f>
        <v>24201.765625</v>
      </c>
      <c r="C3328">
        <f>VLOOKUP(A3328,H_SPBTFDUE!$B$2:$C$5828,2,0)</f>
        <v>139.4</v>
      </c>
      <c r="D3328" s="2">
        <f>D3327*(1-D$1+IF(AND(WEEKDAY($A3328)&lt;&gt;1,WEEKDAY($A3328)&lt;&gt;7),-VLOOKUP($A3328,ETF_OP_Fee!$G$5:$H$14,2,1),0))^($A3328-$A3327)*(1+2*(C3328/C3327-1))+IFERROR(VLOOKUP(A3328,BITXeom!$C$9:$D$100,2,0),0)</f>
        <v>11.653117925179499</v>
      </c>
      <c r="F3328" s="2">
        <f>F3327*(1-F$1+IF(AND(WEEKDAY($A3328)&lt;&gt;1,WEEKDAY($A3328)&lt;&gt;7),-VLOOKUP($A3328,ETF_OP_Fee!$I$5:$J$14,2,1),0))^($A3328-$A3327)*(1+1*(B3328/B3327-1))</f>
        <v>15.361205706408851</v>
      </c>
      <c r="G3328" s="9">
        <f>IFERROR(VLOOKUP(A3328,'BITO-IV'!$A$1:$J$10000,4,0),"")</f>
        <v>15.4748</v>
      </c>
      <c r="J3328">
        <f t="shared" si="102"/>
        <v>224.18892270077029</v>
      </c>
      <c r="K3328">
        <f t="shared" si="101"/>
        <v>216.69182396884881</v>
      </c>
      <c r="L3328">
        <f t="shared" si="100"/>
        <v>213.1498470948012</v>
      </c>
      <c r="M3328">
        <f t="shared" si="100"/>
        <v>113.93572946914799</v>
      </c>
      <c r="N3328">
        <f>VLOOKUP(A3328,Tbills!$B$4:$C$10000,2,1)</f>
        <v>4.7649995604395725</v>
      </c>
    </row>
    <row r="3329" spans="1:14">
      <c r="A3329" s="24">
        <v>45000</v>
      </c>
      <c r="B3329">
        <f>IFERROR(VLOOKUP($A3329,'BTC-Web'!$A$2:$H$10000,2,0),"")</f>
        <v>24770.925781000002</v>
      </c>
      <c r="C3329">
        <f>VLOOKUP(A3329,H_SPBTFDUE!$B$2:$C$5828,2,0)</f>
        <v>135.31</v>
      </c>
      <c r="D3329" s="2">
        <f>D3328*(1-D$1+IF(AND(WEEKDAY($A3329)&lt;&gt;1,WEEKDAY($A3329)&lt;&gt;7),-VLOOKUP($A3329,ETF_OP_Fee!$G$5:$H$14,2,1),0))^($A3329-$A3328)*(1+2*(C3329/C3328-1))+IFERROR(VLOOKUP(A3329,BITXeom!$C$9:$D$100,2,0),0)</f>
        <v>10.968004994968936</v>
      </c>
      <c r="F3329" s="2">
        <f>F3328*(1-F$1+IF(AND(WEEKDAY($A3329)&lt;&gt;1,WEEKDAY($A3329)&lt;&gt;7),-VLOOKUP($A3329,ETF_OP_Fee!$I$5:$J$14,2,1),0))^($A3329-$A3328)*(1+1*(B3329/B3328-1))</f>
        <v>15.709989492663198</v>
      </c>
      <c r="G3329" s="9">
        <f>IFERROR(VLOOKUP(A3329,'BITO-IV'!$A$1:$J$10000,4,0),"")</f>
        <v>15.0207</v>
      </c>
      <c r="J3329">
        <f t="shared" si="102"/>
        <v>229.46124060496629</v>
      </c>
      <c r="K3329">
        <f t="shared" si="101"/>
        <v>221.61191919175721</v>
      </c>
      <c r="L3329">
        <f t="shared" si="100"/>
        <v>206.89602446483178</v>
      </c>
      <c r="M3329">
        <f t="shared" si="100"/>
        <v>107.23719247900733</v>
      </c>
      <c r="N3329">
        <f>VLOOKUP(A3329,Tbills!$B$4:$C$10000,2,1)</f>
        <v>4.7649995604395725</v>
      </c>
    </row>
    <row r="3330" spans="1:14">
      <c r="A3330" s="24">
        <v>45001</v>
      </c>
      <c r="B3330">
        <f>IFERROR(VLOOKUP($A3330,'BTC-Web'!$A$2:$H$10000,2,0),"")</f>
        <v>24373.457031000002</v>
      </c>
      <c r="C3330">
        <f>VLOOKUP(A3330,H_SPBTFDUE!$B$2:$C$5828,2,0)</f>
        <v>138.82</v>
      </c>
      <c r="D3330" s="2">
        <f>D3329*(1-D$1+IF(AND(WEEKDAY($A3330)&lt;&gt;1,WEEKDAY($A3330)&lt;&gt;7),-VLOOKUP($A3330,ETF_OP_Fee!$G$5:$H$14,2,1),0))^($A3330-$A3329)*(1+2*(C3330/C3329-1))+IFERROR(VLOOKUP(A3330,BITXeom!$C$9:$D$100,2,0),0)</f>
        <v>11.535659632489136</v>
      </c>
      <c r="F3330" s="2">
        <f>F3329*(1-F$1+IF(AND(WEEKDAY($A3330)&lt;&gt;1,WEEKDAY($A3330)&lt;&gt;7),-VLOOKUP($A3330,ETF_OP_Fee!$I$5:$J$14,2,1),0))^($A3330-$A3329)*(1+1*(B3330/B3329-1))</f>
        <v>15.445650053025824</v>
      </c>
      <c r="G3330" s="9">
        <f>IFERROR(VLOOKUP(A3330,'BITO-IV'!$A$1:$J$10000,4,0),"")</f>
        <v>15.3985</v>
      </c>
      <c r="J3330">
        <f t="shared" si="102"/>
        <v>225.77935671887184</v>
      </c>
      <c r="K3330">
        <f t="shared" si="101"/>
        <v>217.88303251341347</v>
      </c>
      <c r="L3330">
        <f t="shared" si="100"/>
        <v>212.26299694189598</v>
      </c>
      <c r="M3330">
        <f t="shared" si="100"/>
        <v>112.78730753213485</v>
      </c>
      <c r="N3330">
        <f>VLOOKUP(A3330,Tbills!$B$4:$C$10000,2,1)</f>
        <v>4.7499982417582371</v>
      </c>
    </row>
    <row r="3331" spans="1:14">
      <c r="A3331" s="24">
        <v>45002</v>
      </c>
      <c r="B3331">
        <f>IFERROR(VLOOKUP($A3331,'BTC-Web'!$A$2:$H$10000,2,0),"")</f>
        <v>25055.123047000001</v>
      </c>
      <c r="C3331">
        <f>VLOOKUP(A3331,H_SPBTFDUE!$B$2:$C$5828,2,0)</f>
        <v>149.6</v>
      </c>
      <c r="D3331" s="2">
        <f>D3330*(1-D$1+IF(AND(WEEKDAY($A3331)&lt;&gt;1,WEEKDAY($A3331)&lt;&gt;7),-VLOOKUP($A3331,ETF_OP_Fee!$G$5:$H$14,2,1),0))^($A3331-$A3330)*(1+2*(C3331/C3330-1))+IFERROR(VLOOKUP(A3331,BITXeom!$C$9:$D$100,2,0),0)</f>
        <v>13.325663461956173</v>
      </c>
      <c r="F3331" s="2">
        <f>F3330*(1-F$1+IF(AND(WEEKDAY($A3331)&lt;&gt;1,WEEKDAY($A3331)&lt;&gt;7),-VLOOKUP($A3331,ETF_OP_Fee!$I$5:$J$14,2,1),0))^($A3331-$A3330)*(1+1*(B3331/B3330-1))</f>
        <v>15.865033779665641</v>
      </c>
      <c r="G3331" s="9">
        <f>IFERROR(VLOOKUP(A3331,'BITO-IV'!$A$1:$J$10000,4,0),"")</f>
        <v>16.5853</v>
      </c>
      <c r="J3331">
        <f t="shared" si="102"/>
        <v>232.09385344347874</v>
      </c>
      <c r="K3331">
        <f t="shared" si="101"/>
        <v>223.79904108756597</v>
      </c>
      <c r="L3331">
        <f t="shared" si="100"/>
        <v>228.74617737003055</v>
      </c>
      <c r="M3331">
        <f t="shared" si="100"/>
        <v>130.28866582717276</v>
      </c>
      <c r="N3331">
        <f>VLOOKUP(A3331,Tbills!$B$4:$C$10000,2,1)</f>
        <v>4.7499982417582371</v>
      </c>
    </row>
    <row r="3332" spans="1:14">
      <c r="A3332" s="24">
        <v>45005</v>
      </c>
      <c r="B3332">
        <f>IFERROR(VLOOKUP($A3332,'BTC-Web'!$A$2:$H$10000,2,0),"")</f>
        <v>28041.601563</v>
      </c>
      <c r="C3332">
        <f>VLOOKUP(A3332,H_SPBTFDUE!$B$2:$C$5828,2,0)</f>
        <v>154.72</v>
      </c>
      <c r="D3332" s="2">
        <f>D3331*(1-D$1+IF(AND(WEEKDAY($A3332)&lt;&gt;1,WEEKDAY($A3332)&lt;&gt;7),-VLOOKUP($A3332,ETF_OP_Fee!$G$5:$H$14,2,1),0))^($A3332-$A3331)*(1+2*(C3332/C3331-1))+IFERROR(VLOOKUP(A3332,BITXeom!$C$9:$D$100,2,0),0)</f>
        <v>14.232704544437141</v>
      </c>
      <c r="F3332" s="2">
        <f>F3331*(1-F$1+IF(AND(WEEKDAY($A3332)&lt;&gt;1,WEEKDAY($A3332)&lt;&gt;7),-VLOOKUP($A3332,ETF_OP_Fee!$I$5:$J$14,2,1),0))^($A3332-$A3331)*(1+1*(B3332/B3331-1))</f>
        <v>17.713871198366991</v>
      </c>
      <c r="G3332" s="9">
        <f>IFERROR(VLOOKUP(A3332,'BITO-IV'!$A$1:$J$10000,4,0),"")</f>
        <v>17.158799999999999</v>
      </c>
      <c r="J3332">
        <f t="shared" si="102"/>
        <v>259.75858714701548</v>
      </c>
      <c r="K3332">
        <f t="shared" si="101"/>
        <v>249.87954284877262</v>
      </c>
      <c r="L3332">
        <f t="shared" si="100"/>
        <v>236.57492354740057</v>
      </c>
      <c r="M3332">
        <f t="shared" si="100"/>
        <v>139.15705521913566</v>
      </c>
      <c r="N3332">
        <f>VLOOKUP(A3332,Tbills!$B$4:$C$10000,2,1)</f>
        <v>4.7499982417582371</v>
      </c>
    </row>
    <row r="3333" spans="1:14">
      <c r="A3333" s="24">
        <v>45006</v>
      </c>
      <c r="B3333">
        <f>IFERROR(VLOOKUP($A3333,'BTC-Web'!$A$2:$H$10000,2,0),"")</f>
        <v>27768.392577999999</v>
      </c>
      <c r="C3333">
        <f>VLOOKUP(A3333,H_SPBTFDUE!$B$2:$C$5828,2,0)</f>
        <v>156.88</v>
      </c>
      <c r="D3333" s="2">
        <f>D3332*(1-D$1+IF(AND(WEEKDAY($A3333)&lt;&gt;1,WEEKDAY($A3333)&lt;&gt;7),-VLOOKUP($A3333,ETF_OP_Fee!$G$5:$H$14,2,1),0))^($A3333-$A3332)*(1+2*(C3333/C3332-1))+IFERROR(VLOOKUP(A3333,BITXeom!$C$9:$D$100,2,0),0)</f>
        <v>14.628358084898762</v>
      </c>
      <c r="F3333" s="2">
        <f>F3332*(1-F$1+IF(AND(WEEKDAY($A3333)&lt;&gt;1,WEEKDAY($A3333)&lt;&gt;7),-VLOOKUP($A3333,ETF_OP_Fee!$I$5:$J$14,2,1),0))^($A3333-$A3332)*(1+1*(B3333/B3332-1))</f>
        <v>17.527372283101826</v>
      </c>
      <c r="G3333" s="9">
        <f>IFERROR(VLOOKUP(A3333,'BITO-IV'!$A$1:$J$10000,4,0),"")</f>
        <v>17.389900000000001</v>
      </c>
      <c r="J3333">
        <f t="shared" si="102"/>
        <v>257.22776237297296</v>
      </c>
      <c r="K3333">
        <f t="shared" si="101"/>
        <v>247.24870833685929</v>
      </c>
      <c r="L3333">
        <f t="shared" si="100"/>
        <v>239.87767584097855</v>
      </c>
      <c r="M3333">
        <f t="shared" si="100"/>
        <v>143.02546838022977</v>
      </c>
      <c r="N3333">
        <f>VLOOKUP(A3333,Tbills!$B$4:$C$10000,2,1)</f>
        <v>4.7499982417582371</v>
      </c>
    </row>
    <row r="3334" spans="1:14">
      <c r="A3334" s="24">
        <v>45007</v>
      </c>
      <c r="B3334">
        <f>IFERROR(VLOOKUP($A3334,'BTC-Web'!$A$2:$H$10000,2,0),"")</f>
        <v>28158.720702999999</v>
      </c>
      <c r="C3334">
        <f>VLOOKUP(A3334,H_SPBTFDUE!$B$2:$C$5828,2,0)</f>
        <v>148.47</v>
      </c>
      <c r="D3334" s="2">
        <f>D3333*(1-D$1+IF(AND(WEEKDAY($A3334)&lt;&gt;1,WEEKDAY($A3334)&lt;&gt;7),-VLOOKUP($A3334,ETF_OP_Fee!$G$5:$H$14,2,1),0))^($A3334-$A3333)*(1+2*(C3334/C3333-1))+IFERROR(VLOOKUP(A3334,BITXeom!$C$9:$D$100,2,0),0)</f>
        <v>13.058411879241692</v>
      </c>
      <c r="F3334" s="2">
        <f>F3333*(1-F$1+IF(AND(WEEKDAY($A3334)&lt;&gt;1,WEEKDAY($A3334)&lt;&gt;7),-VLOOKUP($A3334,ETF_OP_Fee!$I$5:$J$14,2,1),0))^($A3334-$A3333)*(1+1*(B3334/B3333-1))</f>
        <v>17.759649614425992</v>
      </c>
      <c r="G3334" s="9">
        <f>IFERROR(VLOOKUP(A3334,'BITO-IV'!$A$1:$J$10000,4,0),"")</f>
        <v>16.460799999999999</v>
      </c>
      <c r="J3334">
        <f t="shared" si="102"/>
        <v>260.84350029885258</v>
      </c>
      <c r="K3334">
        <f t="shared" si="101"/>
        <v>250.52531302227476</v>
      </c>
      <c r="L3334">
        <f t="shared" si="100"/>
        <v>227.01834862385317</v>
      </c>
      <c r="M3334">
        <f t="shared" si="100"/>
        <v>127.67567381732063</v>
      </c>
      <c r="N3334">
        <f>VLOOKUP(A3334,Tbills!$B$4:$C$10000,2,1)</f>
        <v>4.7499982417582371</v>
      </c>
    </row>
    <row r="3335" spans="1:14">
      <c r="A3335" s="24">
        <v>45008</v>
      </c>
      <c r="B3335">
        <f>IFERROR(VLOOKUP($A3335,'BTC-Web'!$A$2:$H$10000,2,0),"")</f>
        <v>27301.957031000002</v>
      </c>
      <c r="C3335">
        <f>VLOOKUP(A3335,H_SPBTFDUE!$B$2:$C$5828,2,0)</f>
        <v>158.24</v>
      </c>
      <c r="D3335" s="2">
        <f>D3334*(1-D$1+IF(AND(WEEKDAY($A3335)&lt;&gt;1,WEEKDAY($A3335)&lt;&gt;7),-VLOOKUP($A3335,ETF_OP_Fee!$G$5:$H$14,2,1),0))^($A3335-$A3334)*(1+2*(C3335/C3334-1))+IFERROR(VLOOKUP(A3335,BITXeom!$C$9:$D$100,2,0),0)</f>
        <v>14.775256346866572</v>
      </c>
      <c r="F3335" s="2">
        <f>F3334*(1-F$1+IF(AND(WEEKDAY($A3335)&lt;&gt;1,WEEKDAY($A3335)&lt;&gt;7),-VLOOKUP($A3335,ETF_OP_Fee!$I$5:$J$14,2,1),0))^($A3335-$A3334)*(1+1*(B3335/B3334-1))</f>
        <v>17.205632964134676</v>
      </c>
      <c r="G3335" s="9">
        <f>IFERROR(VLOOKUP(A3335,'BITO-IV'!$A$1:$J$10000,4,0),"")</f>
        <v>17.54</v>
      </c>
      <c r="J3335">
        <f t="shared" si="102"/>
        <v>252.90701634098696</v>
      </c>
      <c r="K3335">
        <f t="shared" si="101"/>
        <v>242.71011408833621</v>
      </c>
      <c r="L3335">
        <f t="shared" si="100"/>
        <v>241.95718654434248</v>
      </c>
      <c r="M3335">
        <f t="shared" si="100"/>
        <v>144.46173296988846</v>
      </c>
      <c r="N3335">
        <f>VLOOKUP(A3335,Tbills!$B$4:$C$10000,2,1)</f>
        <v>4.6749995604395638</v>
      </c>
    </row>
    <row r="3336" spans="1:14">
      <c r="A3336" s="24">
        <v>45009</v>
      </c>
      <c r="B3336">
        <f>IFERROR(VLOOKUP($A3336,'BTC-Web'!$A$2:$H$10000,2,0),"")</f>
        <v>28324.111327999999</v>
      </c>
      <c r="C3336">
        <f>VLOOKUP(A3336,H_SPBTFDUE!$B$2:$C$5828,2,0)</f>
        <v>154.68</v>
      </c>
      <c r="D3336" s="2">
        <f>D3335*(1-D$1+IF(AND(WEEKDAY($A3336)&lt;&gt;1,WEEKDAY($A3336)&lt;&gt;7),-VLOOKUP($A3336,ETF_OP_Fee!$G$5:$H$14,2,1),0))^($A3336-$A3335)*(1+2*(C3336/C3335-1))+IFERROR(VLOOKUP(A3336,BITXeom!$C$9:$D$100,2,0),0)</f>
        <v>14.108762853501382</v>
      </c>
      <c r="F3336" s="2">
        <f>F3335*(1-F$1+IF(AND(WEEKDAY($A3336)&lt;&gt;1,WEEKDAY($A3336)&lt;&gt;7),-VLOOKUP($A3336,ETF_OP_Fee!$I$5:$J$14,2,1),0))^($A3336-$A3335)*(1+1*(B3336/B3335-1))</f>
        <v>17.835634767391628</v>
      </c>
      <c r="G3336" s="9">
        <f>IFERROR(VLOOKUP(A3336,'BITO-IV'!$A$1:$J$10000,4,0),"")</f>
        <v>17.150200000000002</v>
      </c>
      <c r="J3336">
        <f t="shared" si="102"/>
        <v>262.37556810820507</v>
      </c>
      <c r="K3336">
        <f t="shared" si="101"/>
        <v>251.59719251567978</v>
      </c>
      <c r="L3336">
        <f t="shared" si="100"/>
        <v>236.51376146788988</v>
      </c>
      <c r="M3336">
        <f t="shared" si="100"/>
        <v>137.94524331960167</v>
      </c>
      <c r="N3336">
        <f>VLOOKUP(A3336,Tbills!$B$4:$C$10000,2,1)</f>
        <v>4.6749995604395638</v>
      </c>
    </row>
    <row r="3337" spans="1:14">
      <c r="A3337" s="24">
        <v>45012</v>
      </c>
      <c r="B3337">
        <f>IFERROR(VLOOKUP($A3337,'BTC-Web'!$A$2:$H$10000,2,0),"")</f>
        <v>27994.068359000001</v>
      </c>
      <c r="C3337">
        <f>VLOOKUP(A3337,H_SPBTFDUE!$B$2:$C$5828,2,0)</f>
        <v>149.79</v>
      </c>
      <c r="D3337" s="2">
        <f>D3336*(1-D$1+IF(AND(WEEKDAY($A3337)&lt;&gt;1,WEEKDAY($A3337)&lt;&gt;7),-VLOOKUP($A3337,ETF_OP_Fee!$G$5:$H$14,2,1),0))^($A3337-$A3336)*(1+2*(C3337/C3336-1))+IFERROR(VLOOKUP(A3337,BITXeom!$C$9:$D$100,2,0),0)</f>
        <v>13.211978898119305</v>
      </c>
      <c r="F3337" s="2">
        <f>F3336*(1-F$1+IF(AND(WEEKDAY($A3337)&lt;&gt;1,WEEKDAY($A3337)&lt;&gt;7),-VLOOKUP($A3337,ETF_OP_Fee!$I$5:$J$14,2,1),0))^($A3337-$A3336)*(1+1*(B3337/B3336-1))</f>
        <v>17.585896124254731</v>
      </c>
      <c r="G3337" s="9">
        <f>IFERROR(VLOOKUP(A3337,'BITO-IV'!$A$1:$J$10000,4,0),"")</f>
        <v>16.588699999999999</v>
      </c>
      <c r="J3337">
        <f t="shared" si="102"/>
        <v>259.31827142946025</v>
      </c>
      <c r="K3337">
        <f t="shared" si="101"/>
        <v>248.07427099954762</v>
      </c>
      <c r="L3337">
        <f t="shared" si="100"/>
        <v>229.03669724770637</v>
      </c>
      <c r="M3337">
        <f t="shared" si="100"/>
        <v>129.17714067199108</v>
      </c>
      <c r="N3337">
        <f>VLOOKUP(A3337,Tbills!$B$4:$C$10000,2,1)</f>
        <v>4.6749995604395638</v>
      </c>
    </row>
    <row r="3338" spans="1:14">
      <c r="A3338" s="24">
        <v>45013</v>
      </c>
      <c r="B3338">
        <f>IFERROR(VLOOKUP($A3338,'BTC-Web'!$A$2:$H$10000,2,0),"")</f>
        <v>27132.888672000001</v>
      </c>
      <c r="C3338">
        <f>VLOOKUP(A3338,H_SPBTFDUE!$B$2:$C$5828,2,0)</f>
        <v>152.18</v>
      </c>
      <c r="D3338" s="2">
        <f>D3337*(1-D$1+IF(AND(WEEKDAY($A3338)&lt;&gt;1,WEEKDAY($A3338)&lt;&gt;7),-VLOOKUP($A3338,ETF_OP_Fee!$G$5:$H$14,2,1),0))^($A3338-$A3337)*(1+2*(C3338/C3337-1))+IFERROR(VLOOKUP(A3338,BITXeom!$C$9:$D$100,2,0),0)</f>
        <v>13.631966057236014</v>
      </c>
      <c r="F3338" s="2">
        <f>F3337*(1-F$1+IF(AND(WEEKDAY($A3338)&lt;&gt;1,WEEKDAY($A3338)&lt;&gt;7),-VLOOKUP($A3338,ETF_OP_Fee!$I$5:$J$14,2,1),0))^($A3338-$A3337)*(1+1*(B3338/B3337-1))</f>
        <v>17.031383180393522</v>
      </c>
      <c r="G3338" s="9">
        <f>IFERROR(VLOOKUP(A3338,'BITO-IV'!$A$1:$J$10000,4,0),"")</f>
        <v>16.8672</v>
      </c>
      <c r="J3338">
        <f t="shared" si="102"/>
        <v>251.34088047080715</v>
      </c>
      <c r="K3338">
        <f t="shared" si="101"/>
        <v>240.25207113345965</v>
      </c>
      <c r="L3338">
        <f t="shared" si="100"/>
        <v>232.69113149847092</v>
      </c>
      <c r="M3338">
        <f t="shared" si="100"/>
        <v>133.28347029543391</v>
      </c>
      <c r="N3338">
        <f>VLOOKUP(A3338,Tbills!$B$4:$C$10000,2,1)</f>
        <v>4.6749995604395638</v>
      </c>
    </row>
    <row r="3339" spans="1:14">
      <c r="A3339" s="24">
        <v>45014</v>
      </c>
      <c r="B3339">
        <f>IFERROR(VLOOKUP($A3339,'BTC-Web'!$A$2:$H$10000,2,0),"")</f>
        <v>27267.03125</v>
      </c>
      <c r="C3339">
        <f>VLOOKUP(A3339,H_SPBTFDUE!$B$2:$C$5828,2,0)</f>
        <v>157.72999999999999</v>
      </c>
      <c r="D3339" s="2">
        <f>D3338*(1-D$1+IF(AND(WEEKDAY($A3339)&lt;&gt;1,WEEKDAY($A3339)&lt;&gt;7),-VLOOKUP($A3339,ETF_OP_Fee!$G$5:$H$14,2,1),0))^($A3339-$A3338)*(1+2*(C3339/C3338-1))+IFERROR(VLOOKUP(A3339,BITXeom!$C$9:$D$100,2,0),0)</f>
        <v>14.624537705234262</v>
      </c>
      <c r="F3339" s="2">
        <f>F3338*(1-F$1+IF(AND(WEEKDAY($A3339)&lt;&gt;1,WEEKDAY($A3339)&lt;&gt;7),-VLOOKUP($A3339,ETF_OP_Fee!$I$5:$J$14,2,1),0))^($A3339-$A3338)*(1+1*(B3339/B3338-1))</f>
        <v>17.102009579720001</v>
      </c>
      <c r="G3339" s="9">
        <f>IFERROR(VLOOKUP(A3339,'BITO-IV'!$A$1:$J$10000,4,0),"")</f>
        <v>17.4786</v>
      </c>
      <c r="J3339">
        <f t="shared" si="102"/>
        <v>252.58348733330229</v>
      </c>
      <c r="K3339">
        <f t="shared" si="101"/>
        <v>241.2483577259907</v>
      </c>
      <c r="L3339">
        <f t="shared" si="100"/>
        <v>241.17737003058099</v>
      </c>
      <c r="M3339">
        <f t="shared" si="100"/>
        <v>142.98811548062653</v>
      </c>
      <c r="N3339">
        <f>VLOOKUP(A3339,Tbills!$B$4:$C$10000,2,1)</f>
        <v>4.6749995604395638</v>
      </c>
    </row>
    <row r="3340" spans="1:14">
      <c r="A3340" s="24">
        <v>45015</v>
      </c>
      <c r="B3340">
        <f>IFERROR(VLOOKUP($A3340,'BTC-Web'!$A$2:$H$10000,2,0),"")</f>
        <v>28350.140625</v>
      </c>
      <c r="C3340">
        <f>VLOOKUP(A3340,H_SPBTFDUE!$B$2:$C$5828,2,0)</f>
        <v>155.31</v>
      </c>
      <c r="D3340" s="2">
        <f>D3339*(1-D$1+IF(AND(WEEKDAY($A3340)&lt;&gt;1,WEEKDAY($A3340)&lt;&gt;7),-VLOOKUP($A3340,ETF_OP_Fee!$G$5:$H$14,2,1),0))^($A3340-$A3339)*(1+2*(C3340/C3339-1))+IFERROR(VLOOKUP(A3340,BITXeom!$C$9:$D$100,2,0),0)</f>
        <v>14.174089228735046</v>
      </c>
      <c r="F3340" s="2">
        <f>F3339*(1-F$1+IF(AND(WEEKDAY($A3340)&lt;&gt;1,WEEKDAY($A3340)&lt;&gt;7),-VLOOKUP($A3340,ETF_OP_Fee!$I$5:$J$14,2,1),0))^($A3340-$A3339)*(1+1*(B3340/B3339-1))</f>
        <v>17.767237564808571</v>
      </c>
      <c r="G3340" s="9">
        <f>IFERROR(VLOOKUP(A3340,'BITO-IV'!$A$1:$J$10000,4,0),"")</f>
        <v>17.203900000000001</v>
      </c>
      <c r="J3340">
        <f t="shared" si="102"/>
        <v>262.61668605569321</v>
      </c>
      <c r="K3340">
        <f t="shared" si="101"/>
        <v>250.63235193836064</v>
      </c>
      <c r="L3340">
        <f t="shared" si="100"/>
        <v>237.47706422018345</v>
      </c>
      <c r="M3340">
        <f t="shared" si="100"/>
        <v>138.58395720404116</v>
      </c>
      <c r="N3340">
        <f>VLOOKUP(A3340,Tbills!$B$4:$C$10000,2,1)</f>
        <v>4.6749995604395638</v>
      </c>
    </row>
    <row r="3341" spans="1:14">
      <c r="A3341" s="24">
        <v>45016</v>
      </c>
      <c r="B3341">
        <f>IFERROR(VLOOKUP($A3341,'BTC-Web'!$A$2:$H$10000,2,0),"")</f>
        <v>28032.261718999998</v>
      </c>
      <c r="C3341">
        <f>VLOOKUP(A3341,H_SPBTFDUE!$B$2:$C$5828,2,0)</f>
        <v>158.16</v>
      </c>
      <c r="D3341" s="2">
        <f>D3340*(1-D$1+IF(AND(WEEKDAY($A3341)&lt;&gt;1,WEEKDAY($A3341)&lt;&gt;7),-VLOOKUP($A3341,ETF_OP_Fee!$G$5:$H$14,2,1),0))^($A3341-$A3340)*(1+2*(C3341/C3340-1))+IFERROR(VLOOKUP(A3341,BITXeom!$C$9:$D$100,2,0),0)</f>
        <v>14.692538291559304</v>
      </c>
      <c r="F3341" s="2">
        <f>F3340*(1-F$1+IF(AND(WEEKDAY($A3341)&lt;&gt;1,WEEKDAY($A3341)&lt;&gt;7),-VLOOKUP($A3341,ETF_OP_Fee!$I$5:$J$14,2,1),0))^($A3341-$A3340)*(1+1*(B3341/B3340-1))</f>
        <v>17.554086474626494</v>
      </c>
      <c r="G3341" s="9">
        <f>IFERROR(VLOOKUP(A3341,'BITO-IV'!$A$1:$J$10000,4,0),"")</f>
        <v>17.513200000000001</v>
      </c>
      <c r="J3341">
        <f t="shared" si="102"/>
        <v>259.67206909717572</v>
      </c>
      <c r="K3341">
        <f t="shared" si="101"/>
        <v>247.62555029822423</v>
      </c>
      <c r="L3341">
        <f t="shared" si="100"/>
        <v>241.83486238532106</v>
      </c>
      <c r="M3341">
        <f t="shared" si="100"/>
        <v>143.65297586022783</v>
      </c>
      <c r="N3341">
        <f>VLOOKUP(A3341,Tbills!$B$4:$C$10000,2,1)</f>
        <v>4.6749995604395638</v>
      </c>
    </row>
    <row r="3342" spans="1:14">
      <c r="A3342" s="24">
        <v>45019</v>
      </c>
      <c r="B3342">
        <f>IFERROR(VLOOKUP($A3342,'BTC-Web'!$A$2:$H$10000,2,0),"")</f>
        <v>28183.080077999999</v>
      </c>
      <c r="C3342">
        <f>VLOOKUP(A3342,H_SPBTFDUE!$B$2:$C$5828,2,0)</f>
        <v>155.55000000000001</v>
      </c>
      <c r="D3342" s="2">
        <f>D3341*(1-D$1+IF(AND(WEEKDAY($A3342)&lt;&gt;1,WEEKDAY($A3342)&lt;&gt;7),-VLOOKUP($A3342,ETF_OP_Fee!$G$5:$H$14,2,1),0))^($A3342-$A3341)*(1+2*(C3342/C3341-1))+IFERROR(VLOOKUP(A3342,BITXeom!$C$9:$D$100,2,0),0)</f>
        <v>14.20253853782771</v>
      </c>
      <c r="F3342" s="2">
        <f>F3341*(1-F$1+IF(AND(WEEKDAY($A3342)&lt;&gt;1,WEEKDAY($A3342)&lt;&gt;7),-VLOOKUP($A3342,ETF_OP_Fee!$I$5:$J$14,2,1),0))^($A3342-$A3341)*(1+1*(B3342/B3341-1))</f>
        <v>17.606569926566131</v>
      </c>
      <c r="G3342" s="9">
        <f>IFERROR(VLOOKUP(A3342,'BITO-IV'!$A$1:$J$10000,4,0),"")</f>
        <v>16.766200000000001</v>
      </c>
      <c r="J3342">
        <f t="shared" si="102"/>
        <v>261.06914920908218</v>
      </c>
      <c r="K3342">
        <f t="shared" si="101"/>
        <v>248.36590461326583</v>
      </c>
      <c r="L3342">
        <f t="shared" si="100"/>
        <v>237.8440366972477</v>
      </c>
      <c r="M3342">
        <f t="shared" si="100"/>
        <v>138.86211390040154</v>
      </c>
      <c r="N3342">
        <f>VLOOKUP(A3342,Tbills!$B$4:$C$10000,2,1)</f>
        <v>4.6749995604395638</v>
      </c>
    </row>
    <row r="3343" spans="1:14">
      <c r="A3343" s="24">
        <v>45020</v>
      </c>
      <c r="B3343">
        <f>IFERROR(VLOOKUP($A3343,'BTC-Web'!$A$2:$H$10000,2,0),"")</f>
        <v>27795.273438</v>
      </c>
      <c r="C3343">
        <f>VLOOKUP(A3343,H_SPBTFDUE!$B$2:$C$5828,2,0)</f>
        <v>156.15</v>
      </c>
      <c r="D3343" s="2">
        <f>D3342*(1-D$1+IF(AND(WEEKDAY($A3343)&lt;&gt;1,WEEKDAY($A3343)&lt;&gt;7),-VLOOKUP($A3343,ETF_OP_Fee!$G$5:$H$14,2,1),0))^($A3343-$A3342)*(1+2*(C3343/C3342-1))+IFERROR(VLOOKUP(A3343,BITXeom!$C$9:$D$100,2,0),0)</f>
        <v>14.310399201847664</v>
      </c>
      <c r="F3343" s="2">
        <f>F3342*(1-F$1+IF(AND(WEEKDAY($A3343)&lt;&gt;1,WEEKDAY($A3343)&lt;&gt;7),-VLOOKUP($A3343,ETF_OP_Fee!$I$5:$J$14,2,1),0))^($A3343-$A3342)*(1+1*(B3343/B3342-1))</f>
        <v>17.35052635958786</v>
      </c>
      <c r="G3343" s="9">
        <f>IFERROR(VLOOKUP(A3343,'BITO-IV'!$A$1:$J$10000,4,0),"")</f>
        <v>16.833600000000001</v>
      </c>
      <c r="J3343">
        <f t="shared" si="102"/>
        <v>257.47676862888204</v>
      </c>
      <c r="K3343">
        <f t="shared" si="101"/>
        <v>244.75404310939547</v>
      </c>
      <c r="L3343">
        <f t="shared" si="100"/>
        <v>238.76146788990823</v>
      </c>
      <c r="M3343">
        <f t="shared" si="100"/>
        <v>139.91669719004511</v>
      </c>
      <c r="N3343">
        <f>VLOOKUP(A3343,Tbills!$B$4:$C$10000,2,1)</f>
        <v>4.6749995604395638</v>
      </c>
    </row>
    <row r="3344" spans="1:14">
      <c r="A3344" s="24">
        <v>45021</v>
      </c>
      <c r="B3344">
        <f>IFERROR(VLOOKUP($A3344,'BTC-Web'!$A$2:$H$10000,2,0),"")</f>
        <v>28169.726563</v>
      </c>
      <c r="C3344">
        <f>VLOOKUP(A3344,H_SPBTFDUE!$B$2:$C$5828,2,0)</f>
        <v>156.21</v>
      </c>
      <c r="D3344" s="2">
        <f>D3343*(1-D$1+IF(AND(WEEKDAY($A3344)&lt;&gt;1,WEEKDAY($A3344)&lt;&gt;7),-VLOOKUP($A3344,ETF_OP_Fee!$G$5:$H$14,2,1),0))^($A3344-$A3343)*(1+2*(C3344/C3343-1))+IFERROR(VLOOKUP(A3344,BITXeom!$C$9:$D$100,2,0),0)</f>
        <v>14.319689830202353</v>
      </c>
      <c r="F3344" s="2">
        <f>F3343*(1-F$1+IF(AND(WEEKDAY($A3344)&lt;&gt;1,WEEKDAY($A3344)&lt;&gt;7),-VLOOKUP($A3344,ETF_OP_Fee!$I$5:$J$14,2,1),0))^($A3344-$A3343)*(1+1*(B3344/B3343-1))</f>
        <v>17.570322679675499</v>
      </c>
      <c r="G3344" s="9">
        <f>IFERROR(VLOOKUP(A3344,'BITO-IV'!$A$1:$J$10000,4,0),"")</f>
        <v>16.842700000000001</v>
      </c>
      <c r="J3344">
        <f t="shared" si="102"/>
        <v>260.94545120338682</v>
      </c>
      <c r="K3344">
        <f t="shared" si="101"/>
        <v>247.85458524207198</v>
      </c>
      <c r="L3344">
        <f t="shared" si="100"/>
        <v>238.85321100917429</v>
      </c>
      <c r="M3344">
        <f t="shared" si="100"/>
        <v>140.00753421114237</v>
      </c>
      <c r="N3344">
        <f>VLOOKUP(A3344,Tbills!$B$4:$C$10000,2,1)</f>
        <v>4.6749995604395638</v>
      </c>
    </row>
    <row r="3345" spans="1:14">
      <c r="A3345" s="24">
        <v>45022</v>
      </c>
      <c r="B3345">
        <f>IFERROR(VLOOKUP($A3345,'BTC-Web'!$A$2:$H$10000,2,0),"")</f>
        <v>28175.226563</v>
      </c>
      <c r="C3345">
        <f>VLOOKUP(A3345,H_SPBTFDUE!$B$2:$C$5828,2,0)</f>
        <v>154.85</v>
      </c>
      <c r="D3345" s="2">
        <f>D3344*(1-D$1+IF(AND(WEEKDAY($A3345)&lt;&gt;1,WEEKDAY($A3345)&lt;&gt;7),-VLOOKUP($A3345,ETF_OP_Fee!$G$5:$H$14,2,1),0))^($A3345-$A3344)*(1+2*(C3345/C3344-1))+IFERROR(VLOOKUP(A3345,BITXeom!$C$9:$D$100,2,0),0)</f>
        <v>14.068671961153949</v>
      </c>
      <c r="F3345" s="2">
        <f>F3344*(1-F$1+IF(AND(WEEKDAY($A3345)&lt;&gt;1,WEEKDAY($A3345)&lt;&gt;7),-VLOOKUP($A3345,ETF_OP_Fee!$I$5:$J$14,2,1),0))^($A3345-$A3344)*(1+1*(B3345/B3344-1))</f>
        <v>17.559814564024503</v>
      </c>
      <c r="G3345" s="9">
        <f>IFERROR(VLOOKUP(A3345,'BITO-IV'!$A$1:$J$10000,4,0),"")</f>
        <v>16.700399999999998</v>
      </c>
      <c r="J3345">
        <f t="shared" si="102"/>
        <v>260.99639951409938</v>
      </c>
      <c r="K3345">
        <f t="shared" si="101"/>
        <v>247.70635320935205</v>
      </c>
      <c r="L3345">
        <f t="shared" si="100"/>
        <v>236.77370030581037</v>
      </c>
      <c r="M3345">
        <f t="shared" si="100"/>
        <v>137.55326367140779</v>
      </c>
      <c r="N3345">
        <f>VLOOKUP(A3345,Tbills!$B$4:$C$10000,2,1)</f>
        <v>4.780000879120907</v>
      </c>
    </row>
    <row r="3346" spans="1:14">
      <c r="A3346" s="24">
        <v>45026</v>
      </c>
      <c r="B3346">
        <f>IFERROR(VLOOKUP($A3346,'BTC-Web'!$A$2:$H$10000,2,0),"")</f>
        <v>28336.027343999998</v>
      </c>
      <c r="C3346">
        <f>VLOOKUP(A3346,H_SPBTFDUE!$B$2:$C$5828,2,0)</f>
        <v>161.94</v>
      </c>
      <c r="D3346" s="2">
        <f>D3345*(1-D$1+IF(AND(WEEKDAY($A3346)&lt;&gt;1,WEEKDAY($A3346)&lt;&gt;7),-VLOOKUP($A3346,ETF_OP_Fee!$G$5:$H$14,2,1),0))^($A3346-$A3345)*(1+2*(C3346/C3345-1))+IFERROR(VLOOKUP(A3346,BITXeom!$C$9:$D$100,2,0),0)</f>
        <v>15.349655725857746</v>
      </c>
      <c r="F3346" s="2">
        <f>F3345*(1-F$1+IF(AND(WEEKDAY($A3346)&lt;&gt;1,WEEKDAY($A3346)&lt;&gt;7),-VLOOKUP($A3346,ETF_OP_Fee!$I$5:$J$14,2,1),0))^($A3346-$A3345)*(1+1*(B3346/B3345-1))</f>
        <v>17.604069753276658</v>
      </c>
      <c r="G3346" s="9">
        <f>IFERROR(VLOOKUP(A3346,'BITO-IV'!$A$1:$J$10000,4,0),"")</f>
        <v>17.473400000000002</v>
      </c>
      <c r="J3346">
        <f t="shared" si="102"/>
        <v>262.48595008740932</v>
      </c>
      <c r="K3346">
        <f t="shared" si="101"/>
        <v>248.3306360854765</v>
      </c>
      <c r="L3346">
        <f t="shared" si="100"/>
        <v>247.61467889908252</v>
      </c>
      <c r="M3346">
        <f t="shared" si="100"/>
        <v>150.07779320991878</v>
      </c>
      <c r="N3346">
        <f>VLOOKUP(A3346,Tbills!$B$4:$C$10000,2,1)</f>
        <v>4.780000879120907</v>
      </c>
    </row>
    <row r="3347" spans="1:14">
      <c r="A3347" s="24">
        <v>45027</v>
      </c>
      <c r="B3347">
        <f>IFERROR(VLOOKUP($A3347,'BTC-Web'!$A$2:$H$10000,2,0),"")</f>
        <v>29653.679688</v>
      </c>
      <c r="C3347">
        <f>VLOOKUP(A3347,H_SPBTFDUE!$B$2:$C$5828,2,0)</f>
        <v>166.91</v>
      </c>
      <c r="D3347" s="2">
        <f>D3346*(1-D$1+IF(AND(WEEKDAY($A3347)&lt;&gt;1,WEEKDAY($A3347)&lt;&gt;7),-VLOOKUP($A3347,ETF_OP_Fee!$G$5:$H$14,2,1),0))^($A3347-$A3346)*(1+2*(C3347/C3346-1))+IFERROR(VLOOKUP(A3347,BITXeom!$C$9:$D$100,2,0),0)</f>
        <v>16.289887605076441</v>
      </c>
      <c r="F3347" s="2">
        <f>F3346*(1-F$1+IF(AND(WEEKDAY($A3347)&lt;&gt;1,WEEKDAY($A3347)&lt;&gt;7),-VLOOKUP($A3347,ETF_OP_Fee!$I$5:$J$14,2,1),0))^($A3347-$A3346)*(1+1*(B3347/B3346-1))</f>
        <v>18.408063857954303</v>
      </c>
      <c r="G3347" s="9">
        <f>IFERROR(VLOOKUP(A3347,'BITO-IV'!$A$1:$J$10000,4,0),"")</f>
        <v>18.011399999999998</v>
      </c>
      <c r="J3347">
        <f t="shared" si="102"/>
        <v>274.69179754799126</v>
      </c>
      <c r="K3347">
        <f t="shared" si="101"/>
        <v>259.67212531051268</v>
      </c>
      <c r="L3347">
        <f t="shared" si="100"/>
        <v>255.21406727828742</v>
      </c>
      <c r="M3347">
        <f t="shared" si="100"/>
        <v>159.27069812315725</v>
      </c>
      <c r="N3347">
        <f>VLOOKUP(A3347,Tbills!$B$4:$C$10000,2,1)</f>
        <v>4.780000879120907</v>
      </c>
    </row>
    <row r="3348" spans="1:14">
      <c r="A3348" s="24">
        <v>45028</v>
      </c>
      <c r="B3348">
        <f>IFERROR(VLOOKUP($A3348,'BTC-Web'!$A$2:$H$10000,2,0),"")</f>
        <v>30231.582031000002</v>
      </c>
      <c r="C3348">
        <f>VLOOKUP(A3348,H_SPBTFDUE!$B$2:$C$5828,2,0)</f>
        <v>164.64</v>
      </c>
      <c r="D3348" s="2">
        <f>D3347*(1-D$1+IF(AND(WEEKDAY($A3348)&lt;&gt;1,WEEKDAY($A3348)&lt;&gt;7),-VLOOKUP($A3348,ETF_OP_Fee!$G$5:$H$14,2,1),0))^($A3348-$A3347)*(1+2*(C3348/C3347-1))+IFERROR(VLOOKUP(A3348,BITXeom!$C$9:$D$100,2,0),0)</f>
        <v>15.844909386578466</v>
      </c>
      <c r="F3348" s="2">
        <f>F3347*(1-F$1+IF(AND(WEEKDAY($A3348)&lt;&gt;1,WEEKDAY($A3348)&lt;&gt;7),-VLOOKUP($A3348,ETF_OP_Fee!$I$5:$J$14,2,1),0))^($A3348-$A3347)*(1+1*(B3348/B3347-1))</f>
        <v>18.751922397744053</v>
      </c>
      <c r="G3348" s="9">
        <f>IFERROR(VLOOKUP(A3348,'BITO-IV'!$A$1:$J$10000,4,0),"")</f>
        <v>17.768000000000001</v>
      </c>
      <c r="J3348">
        <f t="shared" si="102"/>
        <v>280.04509720847506</v>
      </c>
      <c r="K3348">
        <f t="shared" si="101"/>
        <v>264.52274287259763</v>
      </c>
      <c r="L3348">
        <f t="shared" si="100"/>
        <v>251.743119266055</v>
      </c>
      <c r="M3348">
        <f t="shared" si="100"/>
        <v>154.92002405910259</v>
      </c>
      <c r="N3348">
        <f>VLOOKUP(A3348,Tbills!$B$4:$C$10000,2,1)</f>
        <v>4.780000879120907</v>
      </c>
    </row>
    <row r="3349" spans="1:14">
      <c r="A3349" s="24">
        <v>45029</v>
      </c>
      <c r="B3349">
        <f>IFERROR(VLOOKUP($A3349,'BTC-Web'!$A$2:$H$10000,2,0),"")</f>
        <v>29892.740234000001</v>
      </c>
      <c r="C3349">
        <f>VLOOKUP(A3349,H_SPBTFDUE!$B$2:$C$5828,2,0)</f>
        <v>167.98</v>
      </c>
      <c r="D3349" s="2">
        <f>D3348*(1-D$1+IF(AND(WEEKDAY($A3349)&lt;&gt;1,WEEKDAY($A3349)&lt;&gt;7),-VLOOKUP($A3349,ETF_OP_Fee!$G$5:$H$14,2,1),0))^($A3349-$A3348)*(1+2*(C3349/C3348-1))+IFERROR(VLOOKUP(A3349,BITXeom!$C$9:$D$100,2,0),0)</f>
        <v>16.485825809404606</v>
      </c>
      <c r="F3349" s="2">
        <f>F3348*(1-F$1+IF(AND(WEEKDAY($A3349)&lt;&gt;1,WEEKDAY($A3349)&lt;&gt;7),-VLOOKUP($A3349,ETF_OP_Fee!$I$5:$J$14,2,1),0))^($A3349-$A3348)*(1+1*(B3349/B3348-1))</f>
        <v>18.527040590597618</v>
      </c>
      <c r="G3349" s="9">
        <f>IFERROR(VLOOKUP(A3349,'BITO-IV'!$A$1:$J$10000,4,0),"")</f>
        <v>18.1309</v>
      </c>
      <c r="J3349">
        <f t="shared" si="102"/>
        <v>276.906294089212</v>
      </c>
      <c r="K3349">
        <f t="shared" si="101"/>
        <v>261.35046265584083</v>
      </c>
      <c r="L3349">
        <f t="shared" si="100"/>
        <v>256.85015290519874</v>
      </c>
      <c r="M3349">
        <f t="shared" si="100"/>
        <v>161.18643967699211</v>
      </c>
      <c r="N3349">
        <f>VLOOKUP(A3349,Tbills!$B$4:$C$10000,2,1)</f>
        <v>4.9799986813186647</v>
      </c>
    </row>
    <row r="3350" spans="1:14">
      <c r="A3350" s="24">
        <v>45030</v>
      </c>
      <c r="B3350">
        <f>IFERROR(VLOOKUP($A3350,'BTC-Web'!$A$2:$H$10000,2,0),"")</f>
        <v>30409.5625</v>
      </c>
      <c r="C3350">
        <f>VLOOKUP(A3350,H_SPBTFDUE!$B$2:$C$5828,2,0)</f>
        <v>167.61</v>
      </c>
      <c r="D3350" s="2">
        <f>D3349*(1-D$1+IF(AND(WEEKDAY($A3350)&lt;&gt;1,WEEKDAY($A3350)&lt;&gt;7),-VLOOKUP($A3350,ETF_OP_Fee!$G$5:$H$14,2,1),0))^($A3350-$A3349)*(1+2*(C3350/C3349-1))+IFERROR(VLOOKUP(A3350,BITXeom!$C$9:$D$100,2,0),0)</f>
        <v>16.411244932282347</v>
      </c>
      <c r="F3350" s="2">
        <f>F3349*(1-F$1+IF(AND(WEEKDAY($A3350)&lt;&gt;1,WEEKDAY($A3350)&lt;&gt;7),-VLOOKUP($A3350,ETF_OP_Fee!$I$5:$J$14,2,1),0))^($A3350-$A3349)*(1+1*(B3350/B3349-1))</f>
        <v>18.832409940093449</v>
      </c>
      <c r="G3350" s="9">
        <f>IFERROR(VLOOKUP(A3350,'BITO-IV'!$A$1:$J$10000,4,0),"")</f>
        <v>18.0945</v>
      </c>
      <c r="J3350">
        <f t="shared" si="102"/>
        <v>281.69378888763379</v>
      </c>
      <c r="K3350">
        <f t="shared" si="101"/>
        <v>265.65813502161257</v>
      </c>
      <c r="L3350">
        <f t="shared" si="100"/>
        <v>256.28440366972478</v>
      </c>
      <c r="M3350">
        <f t="shared" si="100"/>
        <v>160.45724198982097</v>
      </c>
      <c r="N3350">
        <f>VLOOKUP(A3350,Tbills!$B$4:$C$10000,2,1)</f>
        <v>4.9799986813186647</v>
      </c>
    </row>
    <row r="3351" spans="1:14">
      <c r="A3351" s="25">
        <v>45033</v>
      </c>
      <c r="B3351">
        <f>IFERROR(VLOOKUP($A3351,'BTC-Web'!$A$2:$H$10000,2,0),"")</f>
        <v>30317.146484000001</v>
      </c>
      <c r="C3351">
        <f>VLOOKUP(A3351,H_SPBTFDUE!$B$2:$C$5828,2,0)</f>
        <v>162.55000000000001</v>
      </c>
      <c r="D3351" s="2">
        <f>D3350*(1-D$1+IF(AND(WEEKDAY($A3351)&lt;&gt;1,WEEKDAY($A3351)&lt;&gt;7),-VLOOKUP($A3351,ETF_OP_Fee!$G$5:$H$14,2,1),0))^($A3351-$A3350)*(1+2*(C3351/C3350-1))+IFERROR(VLOOKUP(A3351,BITXeom!$C$9:$D$100,2,0),0)</f>
        <v>15.414849883705058</v>
      </c>
      <c r="F3351" s="2">
        <f>F3350*(1-F$1+IF(AND(WEEKDAY($A3351)&lt;&gt;1,WEEKDAY($A3351)&lt;&gt;7),-VLOOKUP($A3351,ETF_OP_Fee!$I$5:$J$14,2,1),0))^($A3351-$A3350)*(1+1*(B3351/B3350-1))</f>
        <v>18.730538196685085</v>
      </c>
      <c r="G3351" s="9">
        <f>IFERROR(VLOOKUP(A3351,'BITO-IV'!$A$1:$J$10000,4,0),"")</f>
        <v>17.5501</v>
      </c>
      <c r="J3351">
        <f t="shared" si="102"/>
        <v>280.83770890618257</v>
      </c>
      <c r="K3351">
        <f t="shared" si="101"/>
        <v>264.22108806631826</v>
      </c>
      <c r="L3351">
        <f t="shared" si="100"/>
        <v>248.54740061162079</v>
      </c>
      <c r="M3351">
        <f t="shared" si="100"/>
        <v>150.71521436871527</v>
      </c>
      <c r="N3351">
        <f>VLOOKUP(A3351,Tbills!$B$4:$C$10000,2,1)</f>
        <v>4.9799986813186647</v>
      </c>
    </row>
    <row r="3352" spans="1:14">
      <c r="A3352" s="25">
        <v>45034</v>
      </c>
      <c r="B3352">
        <f>IFERROR(VLOOKUP($A3352,'BTC-Web'!$A$2:$H$10000,2,0),"")</f>
        <v>29449.091797000001</v>
      </c>
      <c r="C3352">
        <f>VLOOKUP(A3352,H_SPBTFDUE!$B$2:$C$5828,2,0)</f>
        <v>166.87</v>
      </c>
      <c r="D3352" s="2">
        <f>D3351*(1-D$1+IF(AND(WEEKDAY($A3352)&lt;&gt;1,WEEKDAY($A3352)&lt;&gt;7),-VLOOKUP($A3352,ETF_OP_Fee!$G$5:$H$14,2,1),0))^($A3352-$A3351)*(1+2*(C3352/C3351-1))+IFERROR(VLOOKUP(A3352,BITXeom!$C$9:$D$100,2,0),0)</f>
        <v>16.232258728674285</v>
      </c>
      <c r="F3352" s="2">
        <f>F3351*(1-F$1+IF(AND(WEEKDAY($A3352)&lt;&gt;1,WEEKDAY($A3352)&lt;&gt;7),-VLOOKUP($A3352,ETF_OP_Fee!$I$5:$J$14,2,1),0))^($A3352-$A3351)*(1+1*(B3352/B3351-1))</f>
        <v>18.179805914294267</v>
      </c>
      <c r="G3352" s="9">
        <f>IFERROR(VLOOKUP(A3352,'BITO-IV'!$A$1:$J$10000,4,0),"")</f>
        <v>18.015499999999999</v>
      </c>
      <c r="J3352">
        <f t="shared" si="102"/>
        <v>272.7966325591388</v>
      </c>
      <c r="K3352">
        <f t="shared" si="101"/>
        <v>256.45221984915713</v>
      </c>
      <c r="L3352">
        <f t="shared" si="100"/>
        <v>255.15290519877672</v>
      </c>
      <c r="M3352">
        <f t="shared" si="100"/>
        <v>158.70724479559934</v>
      </c>
      <c r="N3352">
        <f>VLOOKUP(A3352,Tbills!$B$4:$C$10000,2,1)</f>
        <v>4.9799986813186647</v>
      </c>
    </row>
    <row r="3353" spans="1:14">
      <c r="A3353" s="25">
        <v>45035</v>
      </c>
      <c r="B3353">
        <f>IFERROR(VLOOKUP($A3353,'BTC-Web'!$A$2:$H$10000,2,0),"")</f>
        <v>30394.1875</v>
      </c>
      <c r="C3353">
        <f>VLOOKUP(A3353,H_SPBTFDUE!$B$2:$C$5828,2,0)</f>
        <v>161.06</v>
      </c>
      <c r="D3353" s="2">
        <f>D3352*(1-D$1+IF(AND(WEEKDAY($A3353)&lt;&gt;1,WEEKDAY($A3353)&lt;&gt;7),-VLOOKUP($A3353,ETF_OP_Fee!$G$5:$H$14,2,1),0))^($A3353-$A3352)*(1+2*(C3353/C3352-1))+IFERROR(VLOOKUP(A3353,BITXeom!$C$9:$D$100,2,0),0)</f>
        <v>15.100124839259625</v>
      </c>
      <c r="F3353" s="2">
        <f>F3352*(1-F$1+IF(AND(WEEKDAY($A3353)&lt;&gt;1,WEEKDAY($A3353)&lt;&gt;7),-VLOOKUP($A3353,ETF_OP_Fee!$I$5:$J$14,2,1),0))^($A3353-$A3352)*(1+1*(B3353/B3352-1))</f>
        <v>18.748359704785628</v>
      </c>
      <c r="G3353" s="9">
        <f>IFERROR(VLOOKUP(A3353,'BITO-IV'!$A$1:$J$10000,4,0),"")</f>
        <v>17.388300000000001</v>
      </c>
      <c r="J3353">
        <f t="shared" si="102"/>
        <v>281.55136520086927</v>
      </c>
      <c r="K3353">
        <f t="shared" si="101"/>
        <v>264.47248598195</v>
      </c>
      <c r="L3353">
        <f t="shared" si="100"/>
        <v>246.26911314984707</v>
      </c>
      <c r="M3353">
        <f t="shared" si="100"/>
        <v>147.63806130536051</v>
      </c>
      <c r="N3353">
        <f>VLOOKUP(A3353,Tbills!$B$4:$C$10000,2,1)</f>
        <v>4.9799986813186647</v>
      </c>
    </row>
    <row r="3354" spans="1:14">
      <c r="A3354" s="25">
        <v>45036</v>
      </c>
      <c r="B3354">
        <f>IFERROR(VLOOKUP($A3354,'BTC-Web'!$A$2:$H$10000,2,0),"")</f>
        <v>28823.683593999998</v>
      </c>
      <c r="C3354">
        <f>VLOOKUP(A3354,H_SPBTFDUE!$B$2:$C$5828,2,0)</f>
        <v>154.63999999999999</v>
      </c>
      <c r="D3354" s="2">
        <f>D3353*(1-D$1+IF(AND(WEEKDAY($A3354)&lt;&gt;1,WEEKDAY($A3354)&lt;&gt;7),-VLOOKUP($A3354,ETF_OP_Fee!$G$5:$H$14,2,1),0))^($A3354-$A3353)*(1+2*(C3354/C3353-1))+IFERROR(VLOOKUP(A3354,BITXeom!$C$9:$D$100,2,0),0)</f>
        <v>13.89465892451358</v>
      </c>
      <c r="F3354" s="2">
        <f>F3353*(1-F$1+IF(AND(WEEKDAY($A3354)&lt;&gt;1,WEEKDAY($A3354)&lt;&gt;7),-VLOOKUP($A3354,ETF_OP_Fee!$I$5:$J$14,2,1),0))^($A3354-$A3353)*(1+1*(B3354/B3353-1))</f>
        <v>17.765507696321002</v>
      </c>
      <c r="G3354" s="9">
        <f>IFERROR(VLOOKUP(A3354,'BITO-IV'!$A$1:$J$10000,4,0),"")</f>
        <v>16.6966</v>
      </c>
      <c r="J3354">
        <f t="shared" si="102"/>
        <v>267.00327047757395</v>
      </c>
      <c r="K3354">
        <f t="shared" si="101"/>
        <v>250.60794966389327</v>
      </c>
      <c r="L3354">
        <f t="shared" si="100"/>
        <v>236.45259938837916</v>
      </c>
      <c r="M3354">
        <f t="shared" si="100"/>
        <v>135.85189049436971</v>
      </c>
      <c r="N3354">
        <f>VLOOKUP(A3354,Tbills!$B$4:$C$10000,2,1)</f>
        <v>5.0799995604395436</v>
      </c>
    </row>
    <row r="3355" spans="1:14">
      <c r="A3355" s="25">
        <v>45037</v>
      </c>
      <c r="B3355">
        <f>IFERROR(VLOOKUP($A3355,'BTC-Web'!$A$2:$H$10000,2,0),"")</f>
        <v>28249.230468999998</v>
      </c>
      <c r="C3355">
        <f>VLOOKUP(A3355,H_SPBTFDUE!$B$2:$C$5828,2,0)</f>
        <v>150.21</v>
      </c>
      <c r="D3355" s="2">
        <f>D3354*(1-D$1+IF(AND(WEEKDAY($A3355)&lt;&gt;1,WEEKDAY($A3355)&lt;&gt;7),-VLOOKUP($A3355,ETF_OP_Fee!$G$5:$H$14,2,1),0))^($A3355-$A3354)*(1+2*(C3355/C3354-1))+IFERROR(VLOOKUP(A3355,BITXeom!$C$9:$D$100,2,0),0)</f>
        <v>13.097012255928872</v>
      </c>
      <c r="F3355" s="2">
        <f>F3354*(1-F$1+IF(AND(WEEKDAY($A3355)&lt;&gt;1,WEEKDAY($A3355)&lt;&gt;7),-VLOOKUP($A3355,ETF_OP_Fee!$I$5:$J$14,2,1),0))^($A3355-$A3354)*(1+1*(B3355/B3354-1))</f>
        <v>17.397633010720437</v>
      </c>
      <c r="G3355" s="9">
        <f>IFERROR(VLOOKUP(A3355,'BITO-IV'!$A$1:$J$10000,4,0),"")</f>
        <v>16.2271</v>
      </c>
      <c r="J3355">
        <f t="shared" si="102"/>
        <v>261.68192205897725</v>
      </c>
      <c r="K3355">
        <f t="shared" si="101"/>
        <v>245.41854994239253</v>
      </c>
      <c r="L3355">
        <f t="shared" si="100"/>
        <v>229.67889908256879</v>
      </c>
      <c r="M3355">
        <f t="shared" si="100"/>
        <v>128.05308028517544</v>
      </c>
      <c r="N3355">
        <f>VLOOKUP(A3355,Tbills!$B$4:$C$10000,2,1)</f>
        <v>5.0799995604395436</v>
      </c>
    </row>
    <row r="3356" spans="1:14">
      <c r="A3356" s="25">
        <v>45040</v>
      </c>
      <c r="B3356">
        <f>IFERROR(VLOOKUP($A3356,'BTC-Web'!$A$2:$H$10000,2,0),"")</f>
        <v>27591.730468999998</v>
      </c>
      <c r="C3356">
        <f>VLOOKUP(A3356,H_SPBTFDUE!$B$2:$C$5828,2,0)</f>
        <v>150.75</v>
      </c>
      <c r="D3356" s="2">
        <f>D3355*(1-D$1+IF(AND(WEEKDAY($A3356)&lt;&gt;1,WEEKDAY($A3356)&lt;&gt;7),-VLOOKUP($A3356,ETF_OP_Fee!$G$5:$H$14,2,1),0))^($A3356-$A3355)*(1+2*(C3356/C3355-1))+IFERROR(VLOOKUP(A3356,BITXeom!$C$9:$D$100,2,0),0)</f>
        <v>13.186463174698375</v>
      </c>
      <c r="F3356" s="2">
        <f>F3355*(1-F$1+IF(AND(WEEKDAY($A3356)&lt;&gt;1,WEEKDAY($A3356)&lt;&gt;7),-VLOOKUP($A3356,ETF_OP_Fee!$I$5:$J$14,2,1),0))^($A3356-$A3355)*(1+1*(B3356/B3355-1))</f>
        <v>16.952302356902834</v>
      </c>
      <c r="G3356" s="9">
        <f>IFERROR(VLOOKUP(A3356,'BITO-IV'!$A$1:$J$10000,4,0),"")</f>
        <v>16.283300000000001</v>
      </c>
      <c r="J3356">
        <f t="shared" si="102"/>
        <v>255.59128309652527</v>
      </c>
      <c r="K3356">
        <f t="shared" si="101"/>
        <v>239.13652277022103</v>
      </c>
      <c r="L3356">
        <f t="shared" si="100"/>
        <v>230.50458715596326</v>
      </c>
      <c r="M3356">
        <f t="shared" si="100"/>
        <v>128.92766644719026</v>
      </c>
      <c r="N3356">
        <f>VLOOKUP(A3356,Tbills!$B$4:$C$10000,2,1)</f>
        <v>5.0799995604395436</v>
      </c>
    </row>
    <row r="3357" spans="1:14">
      <c r="A3357" s="25">
        <v>45041</v>
      </c>
      <c r="B3357">
        <f>IFERROR(VLOOKUP($A3357,'BTC-Web'!$A$2:$H$10000,2,0),"")</f>
        <v>27514.873047000001</v>
      </c>
      <c r="C3357">
        <f>VLOOKUP(A3357,H_SPBTFDUE!$B$2:$C$5828,2,0)</f>
        <v>152.02000000000001</v>
      </c>
      <c r="D3357" s="2">
        <f>D3356*(1-D$1+IF(AND(WEEKDAY($A3357)&lt;&gt;1,WEEKDAY($A3357)&lt;&gt;7),-VLOOKUP($A3357,ETF_OP_Fee!$G$5:$H$14,2,1),0))^($A3357-$A3356)*(1+2*(C3357/C3356-1))+IFERROR(VLOOKUP(A3357,BITXeom!$C$9:$D$100,2,0),0)</f>
        <v>13.407045035374372</v>
      </c>
      <c r="F3357" s="2">
        <f>F3356*(1-F$1+IF(AND(WEEKDAY($A3357)&lt;&gt;1,WEEKDAY($A3357)&lt;&gt;7),-VLOOKUP($A3357,ETF_OP_Fee!$I$5:$J$14,2,1),0))^($A3357-$A3356)*(1+1*(B3357/B3356-1))</f>
        <v>16.891673038340318</v>
      </c>
      <c r="G3357" s="9">
        <f>IFERROR(VLOOKUP(A3357,'BITO-IV'!$A$1:$J$10000,4,0),"")</f>
        <v>16.410900000000002</v>
      </c>
      <c r="J3357">
        <f t="shared" si="102"/>
        <v>254.87932749350352</v>
      </c>
      <c r="K3357">
        <f t="shared" si="101"/>
        <v>238.2812593308532</v>
      </c>
      <c r="L3357">
        <f t="shared" si="100"/>
        <v>232.44648318042812</v>
      </c>
      <c r="M3357">
        <f t="shared" si="100"/>
        <v>131.0843557869143</v>
      </c>
      <c r="N3357">
        <f>VLOOKUP(A3357,Tbills!$B$4:$C$10000,2,1)</f>
        <v>5.0799995604395436</v>
      </c>
    </row>
    <row r="3358" spans="1:14">
      <c r="A3358" s="25">
        <v>45042</v>
      </c>
      <c r="B3358">
        <f>IFERROR(VLOOKUP($A3358,'BTC-Web'!$A$2:$H$10000,2,0),"")</f>
        <v>28300.058593999998</v>
      </c>
      <c r="C3358">
        <f>VLOOKUP(A3358,H_SPBTFDUE!$B$2:$C$5828,2,0)</f>
        <v>153.79</v>
      </c>
      <c r="D3358" s="2">
        <f>D3357*(1-D$1+IF(AND(WEEKDAY($A3358)&lt;&gt;1,WEEKDAY($A3358)&lt;&gt;7),-VLOOKUP($A3358,ETF_OP_Fee!$G$5:$H$14,2,1),0))^($A3358-$A3357)*(1+2*(C3358/C3357-1))+IFERROR(VLOOKUP(A3358,BITXeom!$C$9:$D$100,2,0),0)</f>
        <v>13.717611945161638</v>
      </c>
      <c r="F3358" s="2">
        <f>F3357*(1-F$1+IF(AND(WEEKDAY($A3358)&lt;&gt;1,WEEKDAY($A3358)&lt;&gt;7),-VLOOKUP($A3358,ETF_OP_Fee!$I$5:$J$14,2,1),0))^($A3358-$A3357)*(1+1*(B3358/B3357-1))</f>
        <v>17.359926824486923</v>
      </c>
      <c r="G3358" s="9">
        <f>IFERROR(VLOOKUP(A3358,'BITO-IV'!$A$1:$J$10000,4,0),"")</f>
        <v>16.597300000000001</v>
      </c>
      <c r="J3358">
        <f t="shared" si="102"/>
        <v>262.15275971451092</v>
      </c>
      <c r="K3358">
        <f t="shared" si="101"/>
        <v>244.88665014064455</v>
      </c>
      <c r="L3358">
        <f t="shared" si="100"/>
        <v>235.15290519877672</v>
      </c>
      <c r="M3358">
        <f t="shared" si="100"/>
        <v>134.12085362747368</v>
      </c>
      <c r="N3358">
        <f>VLOOKUP(A3358,Tbills!$B$4:$C$10000,2,1)</f>
        <v>5.0799995604395436</v>
      </c>
    </row>
    <row r="3359" spans="1:14">
      <c r="A3359" s="25">
        <v>45043</v>
      </c>
      <c r="B3359">
        <f>IFERROR(VLOOKUP($A3359,'BTC-Web'!$A$2:$H$10000,2,0),"")</f>
        <v>28428.464843999998</v>
      </c>
      <c r="C3359">
        <f>VLOOKUP(A3359,H_SPBTFDUE!$B$2:$C$5828,2,0)</f>
        <v>163.83000000000001</v>
      </c>
      <c r="D3359" s="2">
        <f>D3358*(1-D$1+IF(AND(WEEKDAY($A3359)&lt;&gt;1,WEEKDAY($A3359)&lt;&gt;7),-VLOOKUP($A3359,ETF_OP_Fee!$G$5:$H$14,2,1),0))^($A3359-$A3358)*(1+2*(C3359/C3358-1))+IFERROR(VLOOKUP(A3359,BITXeom!$C$9:$D$100,2,0),0)</f>
        <v>15.506840103409123</v>
      </c>
      <c r="F3359" s="2">
        <f>F3358*(1-F$1+IF(AND(WEEKDAY($A3359)&lt;&gt;1,WEEKDAY($A3359)&lt;&gt;7),-VLOOKUP($A3359,ETF_OP_Fee!$I$5:$J$14,2,1),0))^($A3359-$A3358)*(1+1*(B3359/B3358-1))</f>
        <v>17.42486274994496</v>
      </c>
      <c r="G3359" s="9">
        <f>IFERROR(VLOOKUP(A3359,'BITO-IV'!$A$1:$J$10000,4,0),"")</f>
        <v>17.678000000000001</v>
      </c>
      <c r="J3359">
        <f t="shared" si="102"/>
        <v>263.34222908222551</v>
      </c>
      <c r="K3359">
        <f t="shared" si="101"/>
        <v>245.80266444300733</v>
      </c>
      <c r="L3359">
        <f t="shared" ref="L3359:M3422" si="103">IF($A3359&gt;=$J$2,C3359*L$4,"")</f>
        <v>250.50458715596329</v>
      </c>
      <c r="M3359">
        <f t="shared" si="103"/>
        <v>151.6146279722937</v>
      </c>
      <c r="N3359">
        <f>VLOOKUP(A3359,Tbills!$B$4:$C$10000,2,1)</f>
        <v>5.0649982417582642</v>
      </c>
    </row>
    <row r="3360" spans="1:14">
      <c r="A3360" s="25">
        <v>45044</v>
      </c>
      <c r="B3360">
        <f>IFERROR(VLOOKUP($A3360,'BTC-Web'!$A$2:$H$10000,2,0),"")</f>
        <v>29481.013672000001</v>
      </c>
      <c r="C3360">
        <f>VLOOKUP(A3360,H_SPBTFDUE!$B$2:$C$5828,2,0)</f>
        <v>161.28</v>
      </c>
      <c r="D3360" s="2">
        <f>D3359*(1-D$1+IF(AND(WEEKDAY($A3360)&lt;&gt;1,WEEKDAY($A3360)&lt;&gt;7),-VLOOKUP($A3360,ETF_OP_Fee!$G$5:$H$14,2,1),0))^($A3360-$A3359)*(1+2*(C3360/C3359-1))+IFERROR(VLOOKUP(A3360,BITXeom!$C$9:$D$100,2,0),0)</f>
        <v>15.022324266591401</v>
      </c>
      <c r="F3360" s="2">
        <f>F3359*(1-F$1+IF(AND(WEEKDAY($A3360)&lt;&gt;1,WEEKDAY($A3360)&lt;&gt;7),-VLOOKUP($A3360,ETF_OP_Fee!$I$5:$J$14,2,1),0))^($A3360-$A3359)*(1+1*(B3360/B3359-1))</f>
        <v>18.055676808369373</v>
      </c>
      <c r="G3360" s="9">
        <f>IFERROR(VLOOKUP(A3360,'BITO-IV'!$A$1:$J$10000,4,0),"")</f>
        <v>17.3965</v>
      </c>
      <c r="J3360">
        <f t="shared" si="102"/>
        <v>273.09233539659817</v>
      </c>
      <c r="K3360">
        <f t="shared" si="101"/>
        <v>254.70120089370718</v>
      </c>
      <c r="L3360">
        <f t="shared" si="103"/>
        <v>246.60550458715593</v>
      </c>
      <c r="M3360">
        <f t="shared" si="103"/>
        <v>146.87738377193247</v>
      </c>
      <c r="N3360">
        <f>VLOOKUP(A3360,Tbills!$B$4:$C$10000,2,1)</f>
        <v>5.0649982417582642</v>
      </c>
    </row>
    <row r="3361" spans="1:14">
      <c r="A3361" s="25">
        <v>45047</v>
      </c>
      <c r="B3361">
        <f>IFERROR(VLOOKUP($A3361,'BTC-Web'!$A$2:$H$10000,2,0),"")</f>
        <v>29227.103515999999</v>
      </c>
      <c r="C3361">
        <f>VLOOKUP(A3361,H_SPBTFDUE!$B$2:$C$5828,2,0)</f>
        <v>152.74</v>
      </c>
      <c r="D3361" s="2">
        <f>D3360*(1-D$1+IF(AND(WEEKDAY($A3361)&lt;&gt;1,WEEKDAY($A3361)&lt;&gt;7),-VLOOKUP($A3361,ETF_OP_Fee!$G$5:$H$14,2,1),0))^($A3361-$A3360)*(1+2*(C3361/C3360-1))+IFERROR(VLOOKUP(A3361,BITXeom!$C$9:$D$100,2,0),0)</f>
        <v>13.426616778316761</v>
      </c>
      <c r="F3361" s="2">
        <f>F3360*(1-F$1+IF(AND(WEEKDAY($A3361)&lt;&gt;1,WEEKDAY($A3361)&lt;&gt;7),-VLOOKUP($A3361,ETF_OP_Fee!$I$5:$J$14,2,1),0))^($A3361-$A3360)*(1+1*(B3361/B3360-1))</f>
        <v>17.857610453928054</v>
      </c>
      <c r="G3361" s="9">
        <f>IFERROR(VLOOKUP(A3361,'BITO-IV'!$A$1:$J$10000,4,0),"")</f>
        <v>16.079699999999999</v>
      </c>
      <c r="J3361">
        <f t="shared" si="102"/>
        <v>270.74028202915196</v>
      </c>
      <c r="K3361">
        <f t="shared" si="101"/>
        <v>251.90719107240497</v>
      </c>
      <c r="L3361">
        <f t="shared" si="103"/>
        <v>233.54740061162079</v>
      </c>
      <c r="M3361">
        <f t="shared" si="103"/>
        <v>131.27571408461981</v>
      </c>
      <c r="N3361">
        <f>VLOOKUP(A3361,Tbills!$B$4:$C$10000,2,1)</f>
        <v>5.0649982417582642</v>
      </c>
    </row>
    <row r="3362" spans="1:14">
      <c r="A3362" s="25">
        <v>45048</v>
      </c>
      <c r="B3362">
        <f>IFERROR(VLOOKUP($A3362,'BTC-Web'!$A$2:$H$10000,2,0),"")</f>
        <v>28087.175781000002</v>
      </c>
      <c r="C3362">
        <f>VLOOKUP(A3362,H_SPBTFDUE!$B$2:$C$5828,2,0)</f>
        <v>157.9</v>
      </c>
      <c r="D3362" s="2">
        <f>D3361*(1-D$1+IF(AND(WEEKDAY($A3362)&lt;&gt;1,WEEKDAY($A3362)&lt;&gt;7),-VLOOKUP($A3362,ETF_OP_Fee!$G$5:$H$14,2,1),0))^($A3362-$A3361)*(1+2*(C3362/C3361-1))+IFERROR(VLOOKUP(A3362,BITXeom!$C$9:$D$100,2,0),0)</f>
        <v>14.332088582148993</v>
      </c>
      <c r="F3362" s="2">
        <f>F3361*(1-F$1+IF(AND(WEEKDAY($A3362)&lt;&gt;1,WEEKDAY($A3362)&lt;&gt;7),-VLOOKUP($A3362,ETF_OP_Fee!$I$5:$J$14,2,1),0))^($A3362-$A3361)*(1+1*(B3362/B3361-1))</f>
        <v>17.147509095745708</v>
      </c>
      <c r="G3362" s="9">
        <f>IFERROR(VLOOKUP(A3362,'BITO-IV'!$A$1:$J$10000,4,0),"")</f>
        <v>16.628900000000002</v>
      </c>
      <c r="J3362">
        <f t="shared" si="102"/>
        <v>260.18075613231451</v>
      </c>
      <c r="K3362">
        <f t="shared" si="101"/>
        <v>241.89019361477102</v>
      </c>
      <c r="L3362">
        <f t="shared" si="103"/>
        <v>241.4373088685015</v>
      </c>
      <c r="M3362">
        <f t="shared" si="103"/>
        <v>140.12876020890687</v>
      </c>
      <c r="N3362">
        <f>VLOOKUP(A3362,Tbills!$B$4:$C$10000,2,1)</f>
        <v>5.0649982417582642</v>
      </c>
    </row>
    <row r="3363" spans="1:14">
      <c r="A3363" s="25">
        <v>45049</v>
      </c>
      <c r="B3363">
        <f>IFERROR(VLOOKUP($A3363,'BTC-Web'!$A$2:$H$10000,2,0),"")</f>
        <v>28680.494140999999</v>
      </c>
      <c r="C3363">
        <f>VLOOKUP(A3363,H_SPBTFDUE!$B$2:$C$5828,2,0)</f>
        <v>155.44999999999999</v>
      </c>
      <c r="D3363" s="2">
        <f>D3362*(1-D$1+IF(AND(WEEKDAY($A3363)&lt;&gt;1,WEEKDAY($A3363)&lt;&gt;7),-VLOOKUP($A3363,ETF_OP_Fee!$G$5:$H$14,2,1),0))^($A3363-$A3362)*(1+2*(C3363/C3362-1))+IFERROR(VLOOKUP(A3363,BITXeom!$C$9:$D$100,2,0),0)</f>
        <v>13.885675859605124</v>
      </c>
      <c r="F3363" s="2">
        <f>F3362*(1-F$1+IF(AND(WEEKDAY($A3363)&lt;&gt;1,WEEKDAY($A3363)&lt;&gt;7),-VLOOKUP($A3363,ETF_OP_Fee!$I$5:$J$14,2,1),0))^($A3363-$A3362)*(1+1*(B3363/B3362-1))</f>
        <v>17.495848185096371</v>
      </c>
      <c r="G3363" s="9">
        <f>IFERROR(VLOOKUP(A3363,'BITO-IV'!$A$1:$J$10000,4,0),"")</f>
        <v>16.374099999999999</v>
      </c>
      <c r="J3363">
        <f t="shared" si="102"/>
        <v>265.67685943353746</v>
      </c>
      <c r="K3363">
        <f t="shared" si="101"/>
        <v>246.80401575046128</v>
      </c>
      <c r="L3363">
        <f t="shared" si="103"/>
        <v>237.6911314984709</v>
      </c>
      <c r="M3363">
        <f t="shared" si="103"/>
        <v>135.76406060542624</v>
      </c>
      <c r="N3363">
        <f>VLOOKUP(A3363,Tbills!$B$4:$C$10000,2,1)</f>
        <v>5.0649982417582642</v>
      </c>
    </row>
    <row r="3364" spans="1:14">
      <c r="A3364" s="25">
        <v>45050</v>
      </c>
      <c r="B3364">
        <f>IFERROR(VLOOKUP($A3364,'BTC-Web'!$A$2:$H$10000,2,0),"")</f>
        <v>29031.304688</v>
      </c>
      <c r="C3364">
        <f>VLOOKUP(A3364,H_SPBTFDUE!$B$2:$C$5828,2,0)</f>
        <v>158.72999999999999</v>
      </c>
      <c r="D3364" s="2">
        <f>D3363*(1-D$1+IF(AND(WEEKDAY($A3364)&lt;&gt;1,WEEKDAY($A3364)&lt;&gt;7),-VLOOKUP($A3364,ETF_OP_Fee!$G$5:$H$14,2,1),0))^($A3364-$A3363)*(1+2*(C3364/C3363-1))+IFERROR(VLOOKUP(A3364,BITXeom!$C$9:$D$100,2,0),0)</f>
        <v>14.469927570373015</v>
      </c>
      <c r="F3364" s="2">
        <f>F3363*(1-F$1+IF(AND(WEEKDAY($A3364)&lt;&gt;1,WEEKDAY($A3364)&lt;&gt;7),-VLOOKUP($A3364,ETF_OP_Fee!$I$5:$J$14,2,1),0))^($A3364-$A3363)*(1+1*(B3364/B3363-1))</f>
        <v>17.695805171834646</v>
      </c>
      <c r="G3364" s="9">
        <f>IFERROR(VLOOKUP(A3364,'BITO-IV'!$A$1:$J$10000,4,0),"")</f>
        <v>16.723700000000001</v>
      </c>
      <c r="J3364">
        <f t="shared" si="102"/>
        <v>268.92653302440789</v>
      </c>
      <c r="K3364">
        <f t="shared" si="101"/>
        <v>249.62469565018779</v>
      </c>
      <c r="L3364">
        <f t="shared" si="103"/>
        <v>242.70642201834858</v>
      </c>
      <c r="M3364">
        <f t="shared" si="103"/>
        <v>141.47644979494112</v>
      </c>
      <c r="N3364">
        <f>VLOOKUP(A3364,Tbills!$B$4:$C$10000,2,1)</f>
        <v>5.1199991208791404</v>
      </c>
    </row>
    <row r="3365" spans="1:14">
      <c r="A3365" s="25">
        <v>45051</v>
      </c>
      <c r="B3365">
        <f>IFERROR(VLOOKUP($A3365,'BTC-Web'!$A$2:$H$10000,2,0),"")</f>
        <v>28851.480468999998</v>
      </c>
      <c r="C3365">
        <f>VLOOKUP(A3365,H_SPBTFDUE!$B$2:$C$5828,2,0)</f>
        <v>162.88</v>
      </c>
      <c r="D3365" s="2">
        <f>D3364*(1-D$1+IF(AND(WEEKDAY($A3365)&lt;&gt;1,WEEKDAY($A3365)&lt;&gt;7),-VLOOKUP($A3365,ETF_OP_Fee!$G$5:$H$14,2,1),0))^($A3365-$A3364)*(1+2*(C3365/C3364-1))+IFERROR(VLOOKUP(A3365,BITXeom!$C$9:$D$100,2,0),0)</f>
        <v>15.224746167341845</v>
      </c>
      <c r="F3365" s="2">
        <f>F3364*(1-F$1+IF(AND(WEEKDAY($A3365)&lt;&gt;1,WEEKDAY($A3365)&lt;&gt;7),-VLOOKUP($A3365,ETF_OP_Fee!$I$5:$J$14,2,1),0))^($A3365-$A3364)*(1+1*(B3365/B3364-1))</f>
        <v>17.572246220352174</v>
      </c>
      <c r="G3365" s="9">
        <f>IFERROR(VLOOKUP(A3365,'BITO-IV'!$A$1:$J$10000,4,0),"")</f>
        <v>17.170000000000002</v>
      </c>
      <c r="J3365">
        <f t="shared" si="102"/>
        <v>267.26076208199891</v>
      </c>
      <c r="K3365">
        <f t="shared" si="101"/>
        <v>247.88171954036036</v>
      </c>
      <c r="L3365">
        <f t="shared" si="103"/>
        <v>249.05198776758405</v>
      </c>
      <c r="M3365">
        <f t="shared" si="103"/>
        <v>148.85651820364535</v>
      </c>
      <c r="N3365">
        <f>VLOOKUP(A3365,Tbills!$B$4:$C$10000,2,1)</f>
        <v>5.1199991208791404</v>
      </c>
    </row>
    <row r="3366" spans="1:14">
      <c r="A3366" s="25">
        <v>45054</v>
      </c>
      <c r="B3366">
        <f>IFERROR(VLOOKUP($A3366,'BTC-Web'!$A$2:$H$10000,2,0),"")</f>
        <v>28450.457031000002</v>
      </c>
      <c r="C3366">
        <f>VLOOKUP(A3366,H_SPBTFDUE!$B$2:$C$5828,2,0)</f>
        <v>149.72</v>
      </c>
      <c r="D3366" s="2">
        <f>D3365*(1-D$1+IF(AND(WEEKDAY($A3366)&lt;&gt;1,WEEKDAY($A3366)&lt;&gt;7),-VLOOKUP($A3366,ETF_OP_Fee!$G$5:$H$14,2,1),0))^($A3366-$A3365)*(1+2*(C3366/C3365-1))+IFERROR(VLOOKUP(A3366,BITXeom!$C$9:$D$100,2,0),0)</f>
        <v>12.759995572474699</v>
      </c>
      <c r="F3366" s="2">
        <f>F3365*(1-F$1+IF(AND(WEEKDAY($A3366)&lt;&gt;1,WEEKDAY($A3366)&lt;&gt;7),-VLOOKUP($A3366,ETF_OP_Fee!$I$5:$J$14,2,1),0))^($A3366-$A3365)*(1+1*(B3366/B3365-1))</f>
        <v>17.2868009422832</v>
      </c>
      <c r="G3366" s="9">
        <f>IFERROR(VLOOKUP(A3366,'BITO-IV'!$A$1:$J$10000,4,0),"")</f>
        <v>15.784700000000001</v>
      </c>
      <c r="J3366">
        <f t="shared" si="102"/>
        <v>263.54594995068447</v>
      </c>
      <c r="K3366">
        <f t="shared" si="101"/>
        <v>243.85510475957821</v>
      </c>
      <c r="L3366">
        <f t="shared" si="103"/>
        <v>228.92966360856266</v>
      </c>
      <c r="M3366">
        <f t="shared" si="103"/>
        <v>124.75797575442535</v>
      </c>
      <c r="N3366">
        <f>VLOOKUP(A3366,Tbills!$B$4:$C$10000,2,1)</f>
        <v>5.1199991208791404</v>
      </c>
    </row>
    <row r="3367" spans="1:14">
      <c r="A3367" s="25">
        <v>45055</v>
      </c>
      <c r="B3367">
        <f>IFERROR(VLOOKUP($A3367,'BTC-Web'!$A$2:$H$10000,2,0),"")</f>
        <v>27695.068359000001</v>
      </c>
      <c r="C3367">
        <f>VLOOKUP(A3367,H_SPBTFDUE!$B$2:$C$5828,2,0)</f>
        <v>151.94</v>
      </c>
      <c r="D3367" s="2">
        <f>D3366*(1-D$1+IF(AND(WEEKDAY($A3367)&lt;&gt;1,WEEKDAY($A3367)&lt;&gt;7),-VLOOKUP($A3367,ETF_OP_Fee!$G$5:$H$14,2,1),0))^($A3367-$A3366)*(1+2*(C3367/C3366-1))+IFERROR(VLOOKUP(A3367,BITXeom!$C$9:$D$100,2,0),0)</f>
        <v>13.136831983178208</v>
      </c>
      <c r="F3367" s="2">
        <f>F3366*(1-F$1+IF(AND(WEEKDAY($A3367)&lt;&gt;1,WEEKDAY($A3367)&lt;&gt;7),-VLOOKUP($A3367,ETF_OP_Fee!$I$5:$J$14,2,1),0))^($A3367-$A3366)*(1+1*(B3367/B3366-1))</f>
        <v>16.814471737617975</v>
      </c>
      <c r="G3367" s="9">
        <f>IFERROR(VLOOKUP(A3367,'BITO-IV'!$A$1:$J$10000,4,0),"")</f>
        <v>16.018999999999998</v>
      </c>
      <c r="J3367">
        <f t="shared" si="102"/>
        <v>256.5485359925429</v>
      </c>
      <c r="K3367">
        <f t="shared" si="101"/>
        <v>237.19222433021437</v>
      </c>
      <c r="L3367">
        <f t="shared" si="103"/>
        <v>232.3241590214067</v>
      </c>
      <c r="M3367">
        <f t="shared" si="103"/>
        <v>128.44240867784643</v>
      </c>
      <c r="N3367">
        <f>VLOOKUP(A3367,Tbills!$B$4:$C$10000,2,1)</f>
        <v>5.1199991208791404</v>
      </c>
    </row>
    <row r="3368" spans="1:14">
      <c r="A3368" s="25">
        <v>45056</v>
      </c>
      <c r="B3368">
        <f>IFERROR(VLOOKUP($A3368,'BTC-Web'!$A$2:$H$10000,2,0),"")</f>
        <v>27654.636718999998</v>
      </c>
      <c r="C3368">
        <f>VLOOKUP(A3368,H_SPBTFDUE!$B$2:$C$5828,2,0)</f>
        <v>151.96</v>
      </c>
      <c r="D3368" s="2">
        <f>D3367*(1-D$1+IF(AND(WEEKDAY($A3368)&lt;&gt;1,WEEKDAY($A3368)&lt;&gt;7),-VLOOKUP($A3368,ETF_OP_Fee!$G$5:$H$14,2,1),0))^($A3368-$A3367)*(1+2*(C3368/C3367-1))+IFERROR(VLOOKUP(A3368,BITXeom!$C$9:$D$100,2,0),0)</f>
        <v>13.138724374784223</v>
      </c>
      <c r="F3368" s="2">
        <f>F3367*(1-F$1+IF(AND(WEEKDAY($A3368)&lt;&gt;1,WEEKDAY($A3368)&lt;&gt;7),-VLOOKUP($A3368,ETF_OP_Fee!$I$5:$J$14,2,1),0))^($A3368-$A3367)*(1+1*(B3368/B3367-1))</f>
        <v>16.776607587150163</v>
      </c>
      <c r="G3368" s="9">
        <f>IFERROR(VLOOKUP(A3368,'BITO-IV'!$A$1:$J$10000,4,0),"")</f>
        <v>16.0227</v>
      </c>
      <c r="J3368">
        <f t="shared" si="102"/>
        <v>256.17400440029979</v>
      </c>
      <c r="K3368">
        <f t="shared" ref="K3368:K3431" si="104">IF($A3368&gt;=$J$2,F3368*K$4,"")</f>
        <v>236.65809621652875</v>
      </c>
      <c r="L3368">
        <f t="shared" si="103"/>
        <v>232.35474006116206</v>
      </c>
      <c r="M3368">
        <f t="shared" si="103"/>
        <v>128.46091110950954</v>
      </c>
      <c r="N3368">
        <f>VLOOKUP(A3368,Tbills!$B$4:$C$10000,2,1)</f>
        <v>5.1199991208791404</v>
      </c>
    </row>
    <row r="3369" spans="1:14">
      <c r="A3369" s="25">
        <v>45057</v>
      </c>
      <c r="B3369">
        <f>IFERROR(VLOOKUP($A3369,'BTC-Web'!$A$2:$H$10000,2,0),"")</f>
        <v>27621.085938</v>
      </c>
      <c r="C3369">
        <f>VLOOKUP(A3369,H_SPBTFDUE!$B$2:$C$5828,2,0)</f>
        <v>146.91999999999999</v>
      </c>
      <c r="D3369" s="2">
        <f>D3368*(1-D$1+IF(AND(WEEKDAY($A3369)&lt;&gt;1,WEEKDAY($A3369)&lt;&gt;7),-VLOOKUP($A3369,ETF_OP_Fee!$G$5:$H$14,2,1),0))^($A3369-$A3368)*(1+2*(C3369/C3368-1))+IFERROR(VLOOKUP(A3369,BITXeom!$C$9:$D$100,2,0),0)</f>
        <v>12.265728163884669</v>
      </c>
      <c r="F3369" s="2">
        <f>F3368*(1-F$1+IF(AND(WEEKDAY($A3369)&lt;&gt;1,WEEKDAY($A3369)&lt;&gt;7),-VLOOKUP($A3369,ETF_OP_Fee!$I$5:$J$14,2,1),0))^($A3369-$A3368)*(1+1*(B3369/B3368-1))</f>
        <v>16.742963865801329</v>
      </c>
      <c r="G3369" s="9">
        <f>IFERROR(VLOOKUP(A3369,'BITO-IV'!$A$1:$J$10000,4,0),"")</f>
        <v>15.4902</v>
      </c>
      <c r="J3369">
        <f t="shared" ref="J3369:J3432" si="105">IF($A3369&gt;=$J$2,B3369*J$4,"")</f>
        <v>255.86321247029329</v>
      </c>
      <c r="K3369">
        <f t="shared" si="104"/>
        <v>236.18350330477983</v>
      </c>
      <c r="L3369">
        <f t="shared" si="103"/>
        <v>224.6483180428134</v>
      </c>
      <c r="M3369">
        <f t="shared" si="103"/>
        <v>119.92538776277306</v>
      </c>
      <c r="N3369">
        <f>VLOOKUP(A3369,Tbills!$B$4:$C$10000,2,1)</f>
        <v>5.1400008791208833</v>
      </c>
    </row>
    <row r="3370" spans="1:14">
      <c r="A3370" s="25">
        <v>45058</v>
      </c>
      <c r="B3370">
        <f>IFERROR(VLOOKUP($A3370,'BTC-Web'!$A$2:$H$10000,2,0),"")</f>
        <v>26987.662109000001</v>
      </c>
      <c r="C3370">
        <f>VLOOKUP(A3370,H_SPBTFDUE!$B$2:$C$5828,2,0)</f>
        <v>144.94</v>
      </c>
      <c r="D3370" s="2">
        <f>D3369*(1-D$1+IF(AND(WEEKDAY($A3370)&lt;&gt;1,WEEKDAY($A3370)&lt;&gt;7),-VLOOKUP($A3370,ETF_OP_Fee!$G$5:$H$14,2,1),0))^($A3370-$A3369)*(1+2*(C3370/C3369-1))+IFERROR(VLOOKUP(A3370,BITXeom!$C$9:$D$100,2,0),0)</f>
        <v>11.933702140818248</v>
      </c>
      <c r="F3370" s="2">
        <f>F3369*(1-F$1+IF(AND(WEEKDAY($A3370)&lt;&gt;1,WEEKDAY($A3370)&lt;&gt;7),-VLOOKUP($A3370,ETF_OP_Fee!$I$5:$J$14,2,1),0))^($A3370-$A3369)*(1+1*(B3370/B3369-1))</f>
        <v>16.346028706197139</v>
      </c>
      <c r="G3370" s="9">
        <f>IFERROR(VLOOKUP(A3370,'BITO-IV'!$A$1:$J$10000,4,0),"")</f>
        <v>15.2844</v>
      </c>
      <c r="J3370">
        <f t="shared" si="105"/>
        <v>249.99559900618237</v>
      </c>
      <c r="K3370">
        <f t="shared" si="104"/>
        <v>230.58416394458152</v>
      </c>
      <c r="L3370">
        <f t="shared" si="103"/>
        <v>221.62079510703362</v>
      </c>
      <c r="M3370">
        <f t="shared" si="103"/>
        <v>116.67907828717148</v>
      </c>
      <c r="N3370">
        <f>VLOOKUP(A3370,Tbills!$B$4:$C$10000,2,1)</f>
        <v>5.1400008791208833</v>
      </c>
    </row>
    <row r="3371" spans="1:14">
      <c r="A3371" s="25">
        <v>45061</v>
      </c>
      <c r="B3371">
        <f>IFERROR(VLOOKUP($A3371,'BTC-Web'!$A$2:$H$10000,2,0),"")</f>
        <v>26931.384765999999</v>
      </c>
      <c r="C3371">
        <f>VLOOKUP(A3371,H_SPBTFDUE!$B$2:$C$5828,2,0)</f>
        <v>150.37</v>
      </c>
      <c r="D3371" s="2">
        <f>D3370*(1-D$1+IF(AND(WEEKDAY($A3371)&lt;&gt;1,WEEKDAY($A3371)&lt;&gt;7),-VLOOKUP($A3371,ETF_OP_Fee!$G$5:$H$14,2,1),0))^($A3371-$A3370)*(1+2*(C3371/C3370-1))+IFERROR(VLOOKUP(A3371,BITXeom!$C$9:$D$100,2,0),0)</f>
        <v>12.823279424437519</v>
      </c>
      <c r="F3371" s="2">
        <f>F3370*(1-F$1+IF(AND(WEEKDAY($A3371)&lt;&gt;1,WEEKDAY($A3371)&lt;&gt;7),-VLOOKUP($A3371,ETF_OP_Fee!$I$5:$J$14,2,1),0))^($A3371-$A3370)*(1+1*(B3371/B3370-1))</f>
        <v>16.273159642037982</v>
      </c>
      <c r="G3371" s="9">
        <f>IFERROR(VLOOKUP(A3371,'BITO-IV'!$A$1:$J$10000,4,0),"")</f>
        <v>15.856400000000001</v>
      </c>
      <c r="J3371">
        <f t="shared" si="105"/>
        <v>249.47428345032063</v>
      </c>
      <c r="K3371">
        <f t="shared" si="104"/>
        <v>229.55624135013551</v>
      </c>
      <c r="L3371">
        <f t="shared" si="103"/>
        <v>229.9235474006116</v>
      </c>
      <c r="M3371">
        <f t="shared" si="103"/>
        <v>125.37671932874565</v>
      </c>
      <c r="N3371">
        <f>VLOOKUP(A3371,Tbills!$B$4:$C$10000,2,1)</f>
        <v>5.1400008791208833</v>
      </c>
    </row>
    <row r="3372" spans="1:14">
      <c r="A3372" s="25">
        <v>45062</v>
      </c>
      <c r="B3372">
        <f>IFERROR(VLOOKUP($A3372,'BTC-Web'!$A$2:$H$10000,2,0),"")</f>
        <v>27171.513672000001</v>
      </c>
      <c r="C3372">
        <f>VLOOKUP(A3372,H_SPBTFDUE!$B$2:$C$5828,2,0)</f>
        <v>147.63999999999999</v>
      </c>
      <c r="D3372" s="2">
        <f>D3371*(1-D$1+IF(AND(WEEKDAY($A3372)&lt;&gt;1,WEEKDAY($A3372)&lt;&gt;7),-VLOOKUP($A3372,ETF_OP_Fee!$G$5:$H$14,2,1),0))^($A3372-$A3371)*(1+2*(C3372/C3371-1))+IFERROR(VLOOKUP(A3372,BITXeom!$C$9:$D$100,2,0),0)</f>
        <v>12.356187817582967</v>
      </c>
      <c r="F3372" s="2">
        <f>F3371*(1-F$1+IF(AND(WEEKDAY($A3372)&lt;&gt;1,WEEKDAY($A3372)&lt;&gt;7),-VLOOKUP($A3372,ETF_OP_Fee!$I$5:$J$14,2,1),0))^($A3372-$A3371)*(1+1*(B3372/B3371-1))</f>
        <v>16.405234226616471</v>
      </c>
      <c r="G3372" s="9">
        <f>IFERROR(VLOOKUP(A3372,'BITO-IV'!$A$1:$J$10000,4,0),"")</f>
        <v>15.5665</v>
      </c>
      <c r="J3372">
        <f t="shared" si="105"/>
        <v>251.69867656194739</v>
      </c>
      <c r="K3372">
        <f t="shared" si="104"/>
        <v>231.41934267038542</v>
      </c>
      <c r="L3372">
        <f t="shared" si="103"/>
        <v>225.74923547400607</v>
      </c>
      <c r="M3372">
        <f t="shared" si="103"/>
        <v>120.80983660280171</v>
      </c>
      <c r="N3372">
        <f>VLOOKUP(A3372,Tbills!$B$4:$C$10000,2,1)</f>
        <v>5.1400008791208833</v>
      </c>
    </row>
    <row r="3373" spans="1:14">
      <c r="A3373" s="25">
        <v>45063</v>
      </c>
      <c r="B3373">
        <f>IFERROR(VLOOKUP($A3373,'BTC-Web'!$A$2:$H$10000,2,0),"")</f>
        <v>27035.470702999999</v>
      </c>
      <c r="C3373">
        <f>VLOOKUP(A3373,H_SPBTFDUE!$B$2:$C$5828,2,0)</f>
        <v>150.18</v>
      </c>
      <c r="D3373" s="2">
        <f>D3372*(1-D$1+IF(AND(WEEKDAY($A3373)&lt;&gt;1,WEEKDAY($A3373)&lt;&gt;7),-VLOOKUP($A3373,ETF_OP_Fee!$G$5:$H$14,2,1),0))^($A3373-$A3372)*(1+2*(C3373/C3372-1))+IFERROR(VLOOKUP(A3373,BITXeom!$C$9:$D$100,2,0),0)</f>
        <v>12.779816513479876</v>
      </c>
      <c r="F3373" s="2">
        <f>F3372*(1-F$1+IF(AND(WEEKDAY($A3373)&lt;&gt;1,WEEKDAY($A3373)&lt;&gt;7),-VLOOKUP($A3373,ETF_OP_Fee!$I$5:$J$14,2,1),0))^($A3373-$A3372)*(1+1*(B3373/B3372-1))</f>
        <v>16.310149442028205</v>
      </c>
      <c r="G3373" s="9">
        <f>IFERROR(VLOOKUP(A3373,'BITO-IV'!$A$1:$J$10000,4,0),"")</f>
        <v>15.835100000000001</v>
      </c>
      <c r="J3373">
        <f t="shared" si="105"/>
        <v>250.43846575197162</v>
      </c>
      <c r="K3373">
        <f t="shared" si="104"/>
        <v>230.07803549711321</v>
      </c>
      <c r="L3373">
        <f t="shared" si="103"/>
        <v>229.63302752293575</v>
      </c>
      <c r="M3373">
        <f t="shared" si="103"/>
        <v>124.95177052992575</v>
      </c>
      <c r="N3373">
        <f>VLOOKUP(A3373,Tbills!$B$4:$C$10000,2,1)</f>
        <v>5.1400008791208833</v>
      </c>
    </row>
    <row r="3374" spans="1:14">
      <c r="A3374" s="25">
        <v>45064</v>
      </c>
      <c r="B3374">
        <f>IFERROR(VLOOKUP($A3374,'BTC-Web'!$A$2:$H$10000,2,0),"")</f>
        <v>27401.650390999999</v>
      </c>
      <c r="C3374">
        <f>VLOOKUP(A3374,H_SPBTFDUE!$B$2:$C$5828,2,0)</f>
        <v>146.66</v>
      </c>
      <c r="D3374" s="2">
        <f>D3373*(1-D$1+IF(AND(WEEKDAY($A3374)&lt;&gt;1,WEEKDAY($A3374)&lt;&gt;7),-VLOOKUP($A3374,ETF_OP_Fee!$G$5:$H$14,2,1),0))^($A3374-$A3373)*(1+2*(C3374/C3373-1))+IFERROR(VLOOKUP(A3374,BITXeom!$C$9:$D$100,2,0),0)</f>
        <v>12.179284344945266</v>
      </c>
      <c r="F3374" s="2">
        <f>F3373*(1-F$1+IF(AND(WEEKDAY($A3374)&lt;&gt;1,WEEKDAY($A3374)&lt;&gt;7),-VLOOKUP($A3374,ETF_OP_Fee!$I$5:$J$14,2,1),0))^($A3374-$A3373)*(1+1*(B3374/B3373-1))</f>
        <v>16.517949284523585</v>
      </c>
      <c r="G3374" s="9">
        <f>IFERROR(VLOOKUP(A3374,'BITO-IV'!$A$1:$J$10000,4,0),"")</f>
        <v>15.4627</v>
      </c>
      <c r="J3374">
        <f t="shared" si="105"/>
        <v>253.83050875576069</v>
      </c>
      <c r="K3374">
        <f t="shared" si="104"/>
        <v>233.00935011859352</v>
      </c>
      <c r="L3374">
        <f t="shared" si="103"/>
        <v>224.25076452599384</v>
      </c>
      <c r="M3374">
        <f t="shared" si="103"/>
        <v>119.08020284040319</v>
      </c>
      <c r="N3374">
        <f>VLOOKUP(A3374,Tbills!$B$4:$C$10000,2,1)</f>
        <v>5.0600017582417474</v>
      </c>
    </row>
    <row r="3375" spans="1:14">
      <c r="A3375" s="25">
        <v>45065</v>
      </c>
      <c r="B3375">
        <f>IFERROR(VLOOKUP($A3375,'BTC-Web'!$A$2:$H$10000,2,0),"")</f>
        <v>26826.753906000002</v>
      </c>
      <c r="C3375">
        <f>VLOOKUP(A3375,H_SPBTFDUE!$B$2:$C$5828,2,0)</f>
        <v>147.27000000000001</v>
      </c>
      <c r="D3375" s="2">
        <f>D3374*(1-D$1+IF(AND(WEEKDAY($A3375)&lt;&gt;1,WEEKDAY($A3375)&lt;&gt;7),-VLOOKUP($A3375,ETF_OP_Fee!$G$5:$H$14,2,1),0))^($A3375-$A3374)*(1+2*(C3375/C3374-1))+IFERROR(VLOOKUP(A3375,BITXeom!$C$9:$D$100,2,0),0)</f>
        <v>12.279134873556888</v>
      </c>
      <c r="F3375" s="2">
        <f>F3374*(1-F$1+IF(AND(WEEKDAY($A3375)&lt;&gt;1,WEEKDAY($A3375)&lt;&gt;7),-VLOOKUP($A3375,ETF_OP_Fee!$I$5:$J$14,2,1),0))^($A3375-$A3374)*(1+1*(B3375/B3374-1))</f>
        <v>16.158570410543973</v>
      </c>
      <c r="G3375" s="9">
        <f>IFERROR(VLOOKUP(A3375,'BITO-IV'!$A$1:$J$10000,4,0),"")</f>
        <v>15.5261</v>
      </c>
      <c r="J3375">
        <f t="shared" si="105"/>
        <v>248.50505334752089</v>
      </c>
      <c r="K3375">
        <f t="shared" si="104"/>
        <v>227.93979599719907</v>
      </c>
      <c r="L3375">
        <f t="shared" si="103"/>
        <v>225.18348623853208</v>
      </c>
      <c r="M3375">
        <f t="shared" si="103"/>
        <v>120.05646883962244</v>
      </c>
      <c r="N3375">
        <f>VLOOKUP(A3375,Tbills!$B$4:$C$10000,2,1)</f>
        <v>5.0600017582417474</v>
      </c>
    </row>
    <row r="3376" spans="1:14">
      <c r="A3376" s="25">
        <v>45068</v>
      </c>
      <c r="B3376">
        <f>IFERROR(VLOOKUP($A3376,'BTC-Web'!$A$2:$H$10000,2,0),"")</f>
        <v>26749.892577999999</v>
      </c>
      <c r="C3376">
        <f>VLOOKUP(A3376,H_SPBTFDUE!$B$2:$C$5828,2,0)</f>
        <v>147.30000000000001</v>
      </c>
      <c r="D3376" s="2">
        <f>D3375*(1-D$1+IF(AND(WEEKDAY($A3376)&lt;&gt;1,WEEKDAY($A3376)&lt;&gt;7),-VLOOKUP($A3376,ETF_OP_Fee!$G$5:$H$14,2,1),0))^($A3376-$A3375)*(1+2*(C3376/C3375-1))+IFERROR(VLOOKUP(A3376,BITXeom!$C$9:$D$100,2,0),0)</f>
        <v>12.279746100239594</v>
      </c>
      <c r="F3376" s="2">
        <f>F3375*(1-F$1+IF(AND(WEEKDAY($A3376)&lt;&gt;1,WEEKDAY($A3376)&lt;&gt;7),-VLOOKUP($A3376,ETF_OP_Fee!$I$5:$J$14,2,1),0))^($A3376-$A3375)*(1+1*(B3376/B3375-1))</f>
        <v>16.073966508667407</v>
      </c>
      <c r="G3376" s="9">
        <f>IFERROR(VLOOKUP(A3376,'BITO-IV'!$A$1:$J$10000,4,0),"")</f>
        <v>15.523400000000001</v>
      </c>
      <c r="J3376">
        <f t="shared" si="105"/>
        <v>247.79306156193513</v>
      </c>
      <c r="K3376">
        <f t="shared" si="104"/>
        <v>226.74633669700455</v>
      </c>
      <c r="L3376">
        <f t="shared" si="103"/>
        <v>225.22935779816513</v>
      </c>
      <c r="M3376">
        <f t="shared" si="103"/>
        <v>120.06244497050966</v>
      </c>
      <c r="N3376">
        <f>VLOOKUP(A3376,Tbills!$B$4:$C$10000,2,1)</f>
        <v>5.0600017582417474</v>
      </c>
    </row>
    <row r="3377" spans="1:14">
      <c r="A3377" s="25">
        <v>45069</v>
      </c>
      <c r="B3377">
        <f>IFERROR(VLOOKUP($A3377,'BTC-Web'!$A$2:$H$10000,2,0),"")</f>
        <v>26855.960938</v>
      </c>
      <c r="C3377">
        <f>VLOOKUP(A3377,H_SPBTFDUE!$B$2:$C$5828,2,0)</f>
        <v>149.16999999999999</v>
      </c>
      <c r="D3377" s="2">
        <f>D3376*(1-D$1+IF(AND(WEEKDAY($A3377)&lt;&gt;1,WEEKDAY($A3377)&lt;&gt;7),-VLOOKUP($A3377,ETF_OP_Fee!$G$5:$H$14,2,1),0))^($A3377-$A3376)*(1+2*(C3377/C3376-1))+IFERROR(VLOOKUP(A3377,BITXeom!$C$9:$D$100,2,0),0)</f>
        <v>12.590032637311811</v>
      </c>
      <c r="F3377" s="2">
        <f>F3376*(1-F$1+IF(AND(WEEKDAY($A3377)&lt;&gt;1,WEEKDAY($A3377)&lt;&gt;7),-VLOOKUP($A3377,ETF_OP_Fee!$I$5:$J$14,2,1),0))^($A3377-$A3376)*(1+1*(B3377/B3376-1))</f>
        <v>16.124903181916753</v>
      </c>
      <c r="G3377" s="9">
        <f>IFERROR(VLOOKUP(A3377,'BITO-IV'!$A$1:$J$10000,4,0),"")</f>
        <v>15.7204</v>
      </c>
      <c r="J3377">
        <f t="shared" si="105"/>
        <v>248.77560770048936</v>
      </c>
      <c r="K3377">
        <f t="shared" si="104"/>
        <v>227.46487148159514</v>
      </c>
      <c r="L3377">
        <f t="shared" si="103"/>
        <v>228.08868501529048</v>
      </c>
      <c r="M3377">
        <f t="shared" si="103"/>
        <v>123.09620153015028</v>
      </c>
      <c r="N3377">
        <f>VLOOKUP(A3377,Tbills!$B$4:$C$10000,2,1)</f>
        <v>5.0600017582417474</v>
      </c>
    </row>
    <row r="3378" spans="1:14">
      <c r="A3378" s="25">
        <v>45070</v>
      </c>
      <c r="B3378">
        <f>IFERROR(VLOOKUP($A3378,'BTC-Web'!$A$2:$H$10000,2,0),"")</f>
        <v>27224.603515999999</v>
      </c>
      <c r="C3378">
        <f>VLOOKUP(A3378,H_SPBTFDUE!$B$2:$C$5828,2,0)</f>
        <v>143.51</v>
      </c>
      <c r="D3378" s="2">
        <f>D3377*(1-D$1+IF(AND(WEEKDAY($A3378)&lt;&gt;1,WEEKDAY($A3378)&lt;&gt;7),-VLOOKUP($A3378,ETF_OP_Fee!$G$5:$H$14,2,1),0))^($A3378-$A3377)*(1+2*(C3378/C3377-1))+IFERROR(VLOOKUP(A3378,BITXeom!$C$9:$D$100,2,0),0)</f>
        <v>11.63323162299049</v>
      </c>
      <c r="F3378" s="2">
        <f>F3377*(1-F$1+IF(AND(WEEKDAY($A3378)&lt;&gt;1,WEEKDAY($A3378)&lt;&gt;7),-VLOOKUP($A3378,ETF_OP_Fee!$I$5:$J$14,2,1),0))^($A3378-$A3377)*(1+1*(B3378/B3377-1))</f>
        <v>16.333279170550636</v>
      </c>
      <c r="G3378" s="9">
        <f>IFERROR(VLOOKUP(A3378,'BITO-IV'!$A$1:$J$10000,4,0),"")</f>
        <v>15.1333</v>
      </c>
      <c r="J3378">
        <f t="shared" si="105"/>
        <v>252.19046526518218</v>
      </c>
      <c r="K3378">
        <f t="shared" si="104"/>
        <v>230.4043134701592</v>
      </c>
      <c r="L3378">
        <f t="shared" si="103"/>
        <v>219.43425076452596</v>
      </c>
      <c r="M3378">
        <f t="shared" si="103"/>
        <v>113.74129563942994</v>
      </c>
      <c r="N3378">
        <f>VLOOKUP(A3378,Tbills!$B$4:$C$10000,2,1)</f>
        <v>5.0600017582417474</v>
      </c>
    </row>
    <row r="3379" spans="1:14">
      <c r="A3379" s="25">
        <v>45071</v>
      </c>
      <c r="B3379">
        <f>IFERROR(VLOOKUP($A3379,'BTC-Web'!$A$2:$H$10000,2,0),"")</f>
        <v>26329.460938</v>
      </c>
      <c r="C3379">
        <f>VLOOKUP(A3379,H_SPBTFDUE!$B$2:$C$5828,2,0)</f>
        <v>144.43</v>
      </c>
      <c r="D3379" s="2">
        <f>D3378*(1-D$1+IF(AND(WEEKDAY($A3379)&lt;&gt;1,WEEKDAY($A3379)&lt;&gt;7),-VLOOKUP($A3379,ETF_OP_Fee!$G$5:$H$14,2,1),0))^($A3379-$A3378)*(1+2*(C3379/C3378-1))+IFERROR(VLOOKUP(A3379,BITXeom!$C$9:$D$100,2,0),0)</f>
        <v>11.780981808574179</v>
      </c>
      <c r="F3379" s="2">
        <f>F3378*(1-F$1+IF(AND(WEEKDAY($A3379)&lt;&gt;1,WEEKDAY($A3379)&lt;&gt;7),-VLOOKUP($A3379,ETF_OP_Fee!$I$5:$J$14,2,1),0))^($A3379-$A3378)*(1+1*(B3379/B3378-1))</f>
        <v>15.783713582191483</v>
      </c>
      <c r="G3379" s="9">
        <f>IFERROR(VLOOKUP(A3379,'BITO-IV'!$A$1:$J$10000,4,0),"")</f>
        <v>15.238099999999999</v>
      </c>
      <c r="J3379">
        <f t="shared" si="105"/>
        <v>243.89846486591753</v>
      </c>
      <c r="K3379">
        <f t="shared" si="104"/>
        <v>222.65190314455734</v>
      </c>
      <c r="L3379">
        <f t="shared" si="103"/>
        <v>220.84097859327215</v>
      </c>
      <c r="M3379">
        <f t="shared" si="103"/>
        <v>115.18588971989534</v>
      </c>
      <c r="N3379">
        <f>VLOOKUP(A3379,Tbills!$B$4:$C$10000,2,1)</f>
        <v>5.2499986813186883</v>
      </c>
    </row>
    <row r="3380" spans="1:14">
      <c r="A3380" s="25">
        <v>45072</v>
      </c>
      <c r="B3380">
        <f>IFERROR(VLOOKUP($A3380,'BTC-Web'!$A$2:$H$10000,2,0),"")</f>
        <v>26474.181640999999</v>
      </c>
      <c r="C3380">
        <f>VLOOKUP(A3380,H_SPBTFDUE!$B$2:$C$5828,2,0)</f>
        <v>146.33000000000001</v>
      </c>
      <c r="D3380" s="2">
        <f>D3379*(1-D$1+IF(AND(WEEKDAY($A3380)&lt;&gt;1,WEEKDAY($A3380)&lt;&gt;7),-VLOOKUP($A3380,ETF_OP_Fee!$G$5:$H$14,2,1),0))^($A3380-$A3379)*(1+2*(C3380/C3379-1))+IFERROR(VLOOKUP(A3380,BITXeom!$C$9:$D$100,2,0),0)</f>
        <v>12.089502273792402</v>
      </c>
      <c r="F3380" s="2">
        <f>F3379*(1-F$1+IF(AND(WEEKDAY($A3380)&lt;&gt;1,WEEKDAY($A3380)&lt;&gt;7),-VLOOKUP($A3380,ETF_OP_Fee!$I$5:$J$14,2,1),0))^($A3380-$A3379)*(1+1*(B3380/B3379-1))</f>
        <v>15.85788158247259</v>
      </c>
      <c r="G3380" s="9">
        <f>IFERROR(VLOOKUP(A3380,'BITO-IV'!$A$1:$J$10000,4,0),"")</f>
        <v>15.4396</v>
      </c>
      <c r="J3380">
        <f t="shared" si="105"/>
        <v>245.23906038282283</v>
      </c>
      <c r="K3380">
        <f t="shared" si="104"/>
        <v>223.69814909479089</v>
      </c>
      <c r="L3380">
        <f t="shared" si="103"/>
        <v>223.74617737003058</v>
      </c>
      <c r="M3380">
        <f t="shared" si="103"/>
        <v>118.20237891072773</v>
      </c>
      <c r="N3380">
        <f>VLOOKUP(A3380,Tbills!$B$4:$C$10000,2,1)</f>
        <v>5.2499986813186883</v>
      </c>
    </row>
    <row r="3381" spans="1:14">
      <c r="A3381" s="25">
        <v>45076</v>
      </c>
      <c r="B3381">
        <f>IFERROR(VLOOKUP($A3381,'BTC-Web'!$A$2:$H$10000,2,0),"")</f>
        <v>27745.123047000001</v>
      </c>
      <c r="C3381">
        <f>VLOOKUP(A3381,H_SPBTFDUE!$B$2:$C$5828,2,0)</f>
        <v>152.61000000000001</v>
      </c>
      <c r="D3381" s="2">
        <f>D3380*(1-D$1+IF(AND(WEEKDAY($A3381)&lt;&gt;1,WEEKDAY($A3381)&lt;&gt;7),-VLOOKUP($A3381,ETF_OP_Fee!$G$5:$H$14,2,1),0))^($A3381-$A3380)*(1+2*(C3381/C3380-1))+IFERROR(VLOOKUP(A3381,BITXeom!$C$9:$D$100,2,0),0)</f>
        <v>13.120928468346847</v>
      </c>
      <c r="F3381" s="2">
        <f>F3380*(1-F$1+IF(AND(WEEKDAY($A3381)&lt;&gt;1,WEEKDAY($A3381)&lt;&gt;7),-VLOOKUP($A3381,ETF_OP_Fee!$I$5:$J$14,2,1),0))^($A3381-$A3380)*(1+1*(B3381/B3380-1))</f>
        <v>16.566504807052961</v>
      </c>
      <c r="G3381" s="9">
        <f>IFERROR(VLOOKUP(A3381,'BITO-IV'!$A$1:$J$10000,4,0),"")</f>
        <v>16.101400000000002</v>
      </c>
      <c r="J3381">
        <f t="shared" si="105"/>
        <v>257.01220904651427</v>
      </c>
      <c r="K3381">
        <f t="shared" si="104"/>
        <v>233.69429535933472</v>
      </c>
      <c r="L3381">
        <f t="shared" si="103"/>
        <v>233.348623853211</v>
      </c>
      <c r="M3381">
        <f t="shared" si="103"/>
        <v>128.28691565228291</v>
      </c>
      <c r="N3381">
        <f>VLOOKUP(A3381,Tbills!$B$4:$C$10000,2,1)</f>
        <v>5.2499986813186883</v>
      </c>
    </row>
    <row r="3382" spans="1:14">
      <c r="A3382" s="25">
        <v>45077</v>
      </c>
      <c r="B3382">
        <f>IFERROR(VLOOKUP($A3382,'BTC-Web'!$A$2:$H$10000,2,0),"")</f>
        <v>27700.529297000001</v>
      </c>
      <c r="C3382">
        <f>VLOOKUP(A3382,H_SPBTFDUE!$B$2:$C$5828,2,0)</f>
        <v>147.19999999999999</v>
      </c>
      <c r="D3382" s="2">
        <f>D3381*(1-D$1+IF(AND(WEEKDAY($A3382)&lt;&gt;1,WEEKDAY($A3382)&lt;&gt;7),-VLOOKUP($A3382,ETF_OP_Fee!$G$5:$H$14,2,1),0))^($A3382-$A3381)*(1+2*(C3382/C3381-1))+IFERROR(VLOOKUP(A3382,BITXeom!$C$9:$D$100,2,0),0)</f>
        <v>12.189205993464416</v>
      </c>
      <c r="F3382" s="2">
        <f>F3381*(1-F$1+IF(AND(WEEKDAY($A3382)&lt;&gt;1,WEEKDAY($A3382)&lt;&gt;7),-VLOOKUP($A3382,ETF_OP_Fee!$I$5:$J$14,2,1),0))^($A3382-$A3381)*(1+1*(B3382/B3381-1))</f>
        <v>16.526759437170369</v>
      </c>
      <c r="G3382" s="9">
        <f>IFERROR(VLOOKUP(A3382,'BITO-IV'!$A$1:$J$10000,4,0),"")</f>
        <v>15.532299999999999</v>
      </c>
      <c r="J3382">
        <f t="shared" si="105"/>
        <v>256.59912245908941</v>
      </c>
      <c r="K3382">
        <f t="shared" si="104"/>
        <v>233.13362994941951</v>
      </c>
      <c r="L3382">
        <f t="shared" si="103"/>
        <v>225.07645259938832</v>
      </c>
      <c r="M3382">
        <f t="shared" si="103"/>
        <v>119.17720951868654</v>
      </c>
      <c r="N3382">
        <f>VLOOKUP(A3382,Tbills!$B$4:$C$10000,2,1)</f>
        <v>5.2499986813186883</v>
      </c>
    </row>
    <row r="3383" spans="1:14">
      <c r="A3383" s="25">
        <v>45078</v>
      </c>
      <c r="B3383">
        <f>IFERROR(VLOOKUP($A3383,'BTC-Web'!$A$2:$H$10000,2,0),"")</f>
        <v>27218.412109000001</v>
      </c>
      <c r="C3383">
        <f>VLOOKUP(A3383,H_SPBTFDUE!$B$2:$C$5828,2,0)</f>
        <v>146.38</v>
      </c>
      <c r="D3383" s="2">
        <f>D3382*(1-D$1+IF(AND(WEEKDAY($A3383)&lt;&gt;1,WEEKDAY($A3383)&lt;&gt;7),-VLOOKUP($A3383,ETF_OP_Fee!$G$5:$H$14,2,1),0))^($A3383-$A3382)*(1+2*(C3383/C3382-1))+IFERROR(VLOOKUP(A3383,BITXeom!$C$9:$D$100,2,0),0)</f>
        <v>12.051965838358152</v>
      </c>
      <c r="F3383" s="2">
        <f>F3382*(1-F$1+IF(AND(WEEKDAY($A3383)&lt;&gt;1,WEEKDAY($A3383)&lt;&gt;7),-VLOOKUP($A3383,ETF_OP_Fee!$I$5:$J$14,2,1),0))^($A3383-$A3382)*(1+1*(B3383/B3382-1))</f>
        <v>16.226237401126287</v>
      </c>
      <c r="G3383" s="9">
        <f>IFERROR(VLOOKUP(A3383,'BITO-IV'!$A$1:$J$10000,4,0),"")</f>
        <v>15.020300000000001</v>
      </c>
      <c r="J3383">
        <f t="shared" si="105"/>
        <v>252.13311222380335</v>
      </c>
      <c r="K3383">
        <f t="shared" si="104"/>
        <v>228.8943358876223</v>
      </c>
      <c r="L3383">
        <f t="shared" si="103"/>
        <v>223.82262996941893</v>
      </c>
      <c r="M3383">
        <f t="shared" si="103"/>
        <v>117.83537488825647</v>
      </c>
      <c r="N3383">
        <f>VLOOKUP(A3383,Tbills!$B$4:$C$10000,2,1)</f>
        <v>5.2999991208791002</v>
      </c>
    </row>
    <row r="3384" spans="1:14">
      <c r="A3384" s="25">
        <v>45079</v>
      </c>
      <c r="B3384">
        <f>IFERROR(VLOOKUP($A3384,'BTC-Web'!$A$2:$H$10000,2,0),"")</f>
        <v>26824.556640999999</v>
      </c>
      <c r="C3384">
        <f>VLOOKUP(A3384,H_SPBTFDUE!$B$2:$C$5828,2,0)</f>
        <v>148.87</v>
      </c>
      <c r="D3384" s="2">
        <f>D3383*(1-D$1+IF(AND(WEEKDAY($A3384)&lt;&gt;1,WEEKDAY($A3384)&lt;&gt;7),-VLOOKUP($A3384,ETF_OP_Fee!$G$5:$H$14,2,1),0))^($A3384-$A3383)*(1+2*(C3384/C3383-1))+IFERROR(VLOOKUP(A3384,BITXeom!$C$9:$D$100,2,0),0)</f>
        <v>12.460501068168899</v>
      </c>
      <c r="F3384" s="2">
        <f>F3383*(1-F$1+IF(AND(WEEKDAY($A3384)&lt;&gt;1,WEEKDAY($A3384)&lt;&gt;7),-VLOOKUP($A3384,ETF_OP_Fee!$I$5:$J$14,2,1),0))^($A3384-$A3383)*(1+1*(B3384/B3383-1))</f>
        <v>15.978757116313485</v>
      </c>
      <c r="G3384" s="9">
        <f>IFERROR(VLOOKUP(A3384,'BITO-IV'!$A$1:$J$10000,4,0),"")</f>
        <v>15.279500000000001</v>
      </c>
      <c r="J3384">
        <f t="shared" si="105"/>
        <v>248.48469935844125</v>
      </c>
      <c r="K3384">
        <f t="shared" si="104"/>
        <v>225.40327175259529</v>
      </c>
      <c r="L3384">
        <f t="shared" si="103"/>
        <v>227.62996941896023</v>
      </c>
      <c r="M3384">
        <f t="shared" si="103"/>
        <v>121.82973585853014</v>
      </c>
      <c r="N3384">
        <f>VLOOKUP(A3384,Tbills!$B$4:$C$10000,2,1)</f>
        <v>5.2999991208791002</v>
      </c>
    </row>
    <row r="3385" spans="1:14">
      <c r="A3385" s="25">
        <v>45082</v>
      </c>
      <c r="B3385">
        <f>IFERROR(VLOOKUP($A3385,'BTC-Web'!$A$2:$H$10000,2,0),"")</f>
        <v>27123.109375</v>
      </c>
      <c r="C3385">
        <f>VLOOKUP(A3385,H_SPBTFDUE!$B$2:$C$5828,2,0)</f>
        <v>139.41999999999999</v>
      </c>
      <c r="D3385" s="2">
        <f>D3384*(1-D$1+IF(AND(WEEKDAY($A3385)&lt;&gt;1,WEEKDAY($A3385)&lt;&gt;7),-VLOOKUP($A3385,ETF_OP_Fee!$G$5:$H$14,2,1),0))^($A3385-$A3384)*(1+2*(C3385/C3384-1))+IFERROR(VLOOKUP(A3385,BITXeom!$C$9:$D$100,2,0),0)</f>
        <v>10.874671654623446</v>
      </c>
      <c r="F3385" s="2">
        <f>F3384*(1-F$1+IF(AND(WEEKDAY($A3385)&lt;&gt;1,WEEKDAY($A3385)&lt;&gt;7),-VLOOKUP($A3385,ETF_OP_Fee!$I$5:$J$14,2,1),0))^($A3385-$A3384)*(1+1*(B3385/B3384-1))</f>
        <v>16.118184587481867</v>
      </c>
      <c r="G3385" s="9">
        <f>IFERROR(VLOOKUP(A3385,'BITO-IV'!$A$1:$J$10000,4,0),"")</f>
        <v>14.3117</v>
      </c>
      <c r="J3385">
        <f t="shared" si="105"/>
        <v>251.25029162315147</v>
      </c>
      <c r="K3385">
        <f t="shared" si="104"/>
        <v>227.37009607721427</v>
      </c>
      <c r="L3385">
        <f t="shared" si="103"/>
        <v>213.18042813455654</v>
      </c>
      <c r="M3385">
        <f t="shared" si="103"/>
        <v>106.32464681660755</v>
      </c>
      <c r="N3385">
        <f>VLOOKUP(A3385,Tbills!$B$4:$C$10000,2,1)</f>
        <v>5.2999991208791002</v>
      </c>
    </row>
    <row r="3386" spans="1:14">
      <c r="A3386" s="25">
        <v>45083</v>
      </c>
      <c r="B3386">
        <f>IFERROR(VLOOKUP($A3386,'BTC-Web'!$A$2:$H$10000,2,0),"")</f>
        <v>25732.109375</v>
      </c>
      <c r="C3386">
        <f>VLOOKUP(A3386,H_SPBTFDUE!$B$2:$C$5828,2,0)</f>
        <v>148.18</v>
      </c>
      <c r="D3386" s="2">
        <f>D3385*(1-D$1+IF(AND(WEEKDAY($A3386)&lt;&gt;1,WEEKDAY($A3386)&lt;&gt;7),-VLOOKUP($A3386,ETF_OP_Fee!$G$5:$H$14,2,1),0))^($A3386-$A3385)*(1+2*(C3386/C3385-1))+IFERROR(VLOOKUP(A3386,BITXeom!$C$9:$D$100,2,0),0)</f>
        <v>12.239761667648326</v>
      </c>
      <c r="F3386" s="2">
        <f>F3385*(1-F$1+IF(AND(WEEKDAY($A3386)&lt;&gt;1,WEEKDAY($A3386)&lt;&gt;7),-VLOOKUP($A3386,ETF_OP_Fee!$I$5:$J$14,2,1),0))^($A3386-$A3385)*(1+1*(B3386/B3385-1))</f>
        <v>15.279440121619409</v>
      </c>
      <c r="G3386" s="9">
        <f>IFERROR(VLOOKUP(A3386,'BITO-IV'!$A$1:$J$10000,4,0),"")</f>
        <v>15.213699999999999</v>
      </c>
      <c r="J3386">
        <f t="shared" si="105"/>
        <v>238.36500067749256</v>
      </c>
      <c r="K3386">
        <f t="shared" si="104"/>
        <v>215.5384031993768</v>
      </c>
      <c r="L3386">
        <f t="shared" si="103"/>
        <v>226.5749235474006</v>
      </c>
      <c r="M3386">
        <f t="shared" si="103"/>
        <v>119.67150620854515</v>
      </c>
      <c r="N3386">
        <f>VLOOKUP(A3386,Tbills!$B$4:$C$10000,2,1)</f>
        <v>5.2999991208791002</v>
      </c>
    </row>
    <row r="3387" spans="1:14">
      <c r="A3387" s="25">
        <v>45084</v>
      </c>
      <c r="B3387">
        <f>IFERROR(VLOOKUP($A3387,'BTC-Web'!$A$2:$H$10000,2,0),"")</f>
        <v>27235.650390999999</v>
      </c>
      <c r="C3387">
        <f>VLOOKUP(A3387,H_SPBTFDUE!$B$2:$C$5828,2,0)</f>
        <v>144.61000000000001</v>
      </c>
      <c r="D3387" s="2">
        <f>D3386*(1-D$1+IF(AND(WEEKDAY($A3387)&lt;&gt;1,WEEKDAY($A3387)&lt;&gt;7),-VLOOKUP($A3387,ETF_OP_Fee!$G$5:$H$14,2,1),0))^($A3387-$A3386)*(1+2*(C3387/C3386-1))+IFERROR(VLOOKUP(A3387,BITXeom!$C$9:$D$100,2,0),0)</f>
        <v>11.648604730464708</v>
      </c>
      <c r="F3387" s="2">
        <f>F3386*(1-F$1+IF(AND(WEEKDAY($A3387)&lt;&gt;1,WEEKDAY($A3387)&lt;&gt;7),-VLOOKUP($A3387,ETF_OP_Fee!$I$5:$J$14,2,1),0))^($A3387-$A3386)*(1+1*(B3387/B3386-1))</f>
        <v>16.159399028776953</v>
      </c>
      <c r="G3387" s="9">
        <f>IFERROR(VLOOKUP(A3387,'BITO-IV'!$A$1:$J$10000,4,0),"")</f>
        <v>14.856299999999999</v>
      </c>
      <c r="J3387">
        <f t="shared" si="105"/>
        <v>252.29279610516446</v>
      </c>
      <c r="K3387">
        <f t="shared" si="104"/>
        <v>227.95148484504799</v>
      </c>
      <c r="L3387">
        <f t="shared" si="103"/>
        <v>221.11620795107032</v>
      </c>
      <c r="M3387">
        <f t="shared" si="103"/>
        <v>113.89160272681451</v>
      </c>
      <c r="N3387">
        <f>VLOOKUP(A3387,Tbills!$B$4:$C$10000,2,1)</f>
        <v>5.2999991208791002</v>
      </c>
    </row>
    <row r="3388" spans="1:14">
      <c r="A3388" s="25">
        <v>45085</v>
      </c>
      <c r="B3388">
        <f>IFERROR(VLOOKUP($A3388,'BTC-Web'!$A$2:$H$10000,2,0),"")</f>
        <v>26347.654297000001</v>
      </c>
      <c r="C3388">
        <f>VLOOKUP(A3388,H_SPBTFDUE!$B$2:$C$5828,2,0)</f>
        <v>144.83000000000001</v>
      </c>
      <c r="D3388" s="2">
        <f>D3387*(1-D$1+IF(AND(WEEKDAY($A3388)&lt;&gt;1,WEEKDAY($A3388)&lt;&gt;7),-VLOOKUP($A3388,ETF_OP_Fee!$G$5:$H$14,2,1),0))^($A3388-$A3387)*(1+2*(C3388/C3387-1))+IFERROR(VLOOKUP(A3388,BITXeom!$C$9:$D$100,2,0),0)</f>
        <v>11.682655067264013</v>
      </c>
      <c r="F3388" s="2">
        <f>F3387*(1-F$1+IF(AND(WEEKDAY($A3388)&lt;&gt;1,WEEKDAY($A3388)&lt;&gt;7),-VLOOKUP($A3388,ETF_OP_Fee!$I$5:$J$14,2,1),0))^($A3388-$A3387)*(1+1*(B3388/B3387-1))</f>
        <v>15.620136090839448</v>
      </c>
      <c r="G3388" s="9">
        <f>IFERROR(VLOOKUP(A3388,'BITO-IV'!$A$1:$J$10000,4,0),"")</f>
        <v>14.879099999999999</v>
      </c>
      <c r="J3388">
        <f t="shared" si="105"/>
        <v>244.06699593996052</v>
      </c>
      <c r="K3388">
        <f t="shared" si="104"/>
        <v>220.34440817060926</v>
      </c>
      <c r="L3388">
        <f t="shared" si="103"/>
        <v>221.45259938837918</v>
      </c>
      <c r="M3388">
        <f t="shared" si="103"/>
        <v>114.22452220697495</v>
      </c>
      <c r="N3388">
        <f>VLOOKUP(A3388,Tbills!$B$4:$C$10000,2,1)</f>
        <v>5.2200000000000202</v>
      </c>
    </row>
    <row r="3389" spans="1:14">
      <c r="A3389" s="25">
        <v>45086</v>
      </c>
      <c r="B3389">
        <f>IFERROR(VLOOKUP($A3389,'BTC-Web'!$A$2:$H$10000,2,0),"")</f>
        <v>26505.923827999999</v>
      </c>
      <c r="C3389">
        <f>VLOOKUP(A3389,H_SPBTFDUE!$B$2:$C$5828,2,0)</f>
        <v>143.88999999999999</v>
      </c>
      <c r="D3389" s="2">
        <f>D3388*(1-D$1+IF(AND(WEEKDAY($A3389)&lt;&gt;1,WEEKDAY($A3389)&lt;&gt;7),-VLOOKUP($A3389,ETF_OP_Fee!$G$5:$H$14,2,1),0))^($A3389-$A3388)*(1+2*(C3389/C3388-1))+IFERROR(VLOOKUP(A3389,BITXeom!$C$9:$D$100,2,0),0)</f>
        <v>11.529631362509967</v>
      </c>
      <c r="F3389" s="2">
        <f>F3388*(1-F$1+IF(AND(WEEKDAY($A3389)&lt;&gt;1,WEEKDAY($A3389)&lt;&gt;7),-VLOOKUP($A3389,ETF_OP_Fee!$I$5:$J$14,2,1),0))^($A3389-$A3388)*(1+1*(B3389/B3388-1))</f>
        <v>15.701502214541536</v>
      </c>
      <c r="G3389" s="9">
        <f>IFERROR(VLOOKUP(A3389,'BITO-IV'!$A$1:$J$10000,4,0),"")</f>
        <v>14.7865</v>
      </c>
      <c r="J3389">
        <f t="shared" si="105"/>
        <v>245.5330987111812</v>
      </c>
      <c r="K3389">
        <f t="shared" si="104"/>
        <v>221.49219396888967</v>
      </c>
      <c r="L3389">
        <f t="shared" si="103"/>
        <v>220.01529051987762</v>
      </c>
      <c r="M3389">
        <f t="shared" si="103"/>
        <v>112.72836748347804</v>
      </c>
      <c r="N3389">
        <f>VLOOKUP(A3389,Tbills!$B$4:$C$10000,2,1)</f>
        <v>5.2200000000000202</v>
      </c>
    </row>
    <row r="3390" spans="1:14">
      <c r="A3390" s="25">
        <v>45089</v>
      </c>
      <c r="B3390">
        <f>IFERROR(VLOOKUP($A3390,'BTC-Web'!$A$2:$H$10000,2,0),"")</f>
        <v>25934.285156000002</v>
      </c>
      <c r="C3390">
        <f>VLOOKUP(A3390,H_SPBTFDUE!$B$2:$C$5828,2,0)</f>
        <v>140.69999999999999</v>
      </c>
      <c r="D3390" s="2">
        <f>D3389*(1-D$1+IF(AND(WEEKDAY($A3390)&lt;&gt;1,WEEKDAY($A3390)&lt;&gt;7),-VLOOKUP($A3390,ETF_OP_Fee!$G$5:$H$14,2,1),0))^($A3390-$A3389)*(1+2*(C3390/C3389-1))+IFERROR(VLOOKUP(A3390,BITXeom!$C$9:$D$100,2,0),0)</f>
        <v>11.014475135562311</v>
      </c>
      <c r="F3390" s="2">
        <f>F3389*(1-F$1+IF(AND(WEEKDAY($A3390)&lt;&gt;1,WEEKDAY($A3390)&lt;&gt;7),-VLOOKUP($A3390,ETF_OP_Fee!$I$5:$J$14,2,1),0))^($A3390-$A3389)*(1+1*(B3390/B3389-1))</f>
        <v>15.326350315349531</v>
      </c>
      <c r="G3390" s="9">
        <f>IFERROR(VLOOKUP(A3390,'BITO-IV'!$A$1:$J$10000,4,0),"")</f>
        <v>14.4587</v>
      </c>
      <c r="J3390">
        <f t="shared" si="105"/>
        <v>240.23782149729908</v>
      </c>
      <c r="K3390">
        <f t="shared" si="104"/>
        <v>216.20013871912647</v>
      </c>
      <c r="L3390">
        <f t="shared" si="103"/>
        <v>215.13761467889904</v>
      </c>
      <c r="M3390">
        <f t="shared" si="103"/>
        <v>107.69154378661743</v>
      </c>
      <c r="N3390">
        <f>VLOOKUP(A3390,Tbills!$B$4:$C$10000,2,1)</f>
        <v>5.2200000000000202</v>
      </c>
    </row>
    <row r="3391" spans="1:14">
      <c r="A3391" s="25">
        <v>45090</v>
      </c>
      <c r="B3391">
        <f>IFERROR(VLOOKUP($A3391,'BTC-Web'!$A$2:$H$10000,2,0),"")</f>
        <v>25902.941406000002</v>
      </c>
      <c r="C3391">
        <f>VLOOKUP(A3391,H_SPBTFDUE!$B$2:$C$5828,2,0)</f>
        <v>140.97999999999999</v>
      </c>
      <c r="D3391" s="2">
        <f>D3390*(1-D$1+IF(AND(WEEKDAY($A3391)&lt;&gt;1,WEEKDAY($A3391)&lt;&gt;7),-VLOOKUP($A3391,ETF_OP_Fee!$G$5:$H$14,2,1),0))^($A3391-$A3390)*(1+2*(C3391/C3390-1))+IFERROR(VLOOKUP(A3391,BITXeom!$C$9:$D$100,2,0),0)</f>
        <v>11.056995933933489</v>
      </c>
      <c r="F3391" s="2">
        <f>F3390*(1-F$1+IF(AND(WEEKDAY($A3391)&lt;&gt;1,WEEKDAY($A3391)&lt;&gt;7),-VLOOKUP($A3391,ETF_OP_Fee!$I$5:$J$14,2,1),0))^($A3391-$A3390)*(1+1*(B3391/B3390-1))</f>
        <v>15.295685727143915</v>
      </c>
      <c r="G3391" s="9">
        <f>IFERROR(VLOOKUP(A3391,'BITO-IV'!$A$1:$J$10000,4,0),"")</f>
        <v>14.4871</v>
      </c>
      <c r="J3391">
        <f t="shared" si="105"/>
        <v>239.9474740220453</v>
      </c>
      <c r="K3391">
        <f t="shared" si="104"/>
        <v>215.76757075040538</v>
      </c>
      <c r="L3391">
        <f t="shared" si="103"/>
        <v>215.56574923547396</v>
      </c>
      <c r="M3391">
        <f t="shared" si="103"/>
        <v>108.10728129233362</v>
      </c>
      <c r="N3391">
        <f>VLOOKUP(A3391,Tbills!$B$4:$C$10000,2,1)</f>
        <v>5.2200000000000202</v>
      </c>
    </row>
    <row r="3392" spans="1:14">
      <c r="A3392" s="25">
        <v>45091</v>
      </c>
      <c r="B3392">
        <f>IFERROR(VLOOKUP($A3392,'BTC-Web'!$A$2:$H$10000,2,0),"")</f>
        <v>25920.257813</v>
      </c>
      <c r="C3392">
        <f>VLOOKUP(A3392,H_SPBTFDUE!$B$2:$C$5828,2,0)</f>
        <v>140.76</v>
      </c>
      <c r="D3392" s="2">
        <f>D3391*(1-D$1+IF(AND(WEEKDAY($A3392)&lt;&gt;1,WEEKDAY($A3392)&lt;&gt;7),-VLOOKUP($A3392,ETF_OP_Fee!$G$5:$H$14,2,1),0))^($A3392-$A3391)*(1+2*(C3392/C3391-1))+IFERROR(VLOOKUP(A3392,BITXeom!$C$9:$D$100,2,0),0)</f>
        <v>11.021173299399457</v>
      </c>
      <c r="F3392" s="2">
        <f>F3391*(1-F$1+IF(AND(WEEKDAY($A3392)&lt;&gt;1,WEEKDAY($A3392)&lt;&gt;7),-VLOOKUP($A3392,ETF_OP_Fee!$I$5:$J$14,2,1),0))^($A3392-$A3391)*(1+1*(B3392/B3391-1))</f>
        <v>15.29377117084872</v>
      </c>
      <c r="G3392" s="9">
        <f>IFERROR(VLOOKUP(A3392,'BITO-IV'!$A$1:$J$10000,4,0),"")</f>
        <v>14.4678</v>
      </c>
      <c r="J3392">
        <f t="shared" si="105"/>
        <v>240.10788160100176</v>
      </c>
      <c r="K3392">
        <f t="shared" si="104"/>
        <v>215.74056318969522</v>
      </c>
      <c r="L3392">
        <f t="shared" si="103"/>
        <v>215.2293577981651</v>
      </c>
      <c r="M3392">
        <f t="shared" si="103"/>
        <v>107.7570335712218</v>
      </c>
      <c r="N3392">
        <f>VLOOKUP(A3392,Tbills!$B$4:$C$10000,2,1)</f>
        <v>5.2200000000000202</v>
      </c>
    </row>
    <row r="3393" spans="1:14">
      <c r="A3393" s="25">
        <v>45092</v>
      </c>
      <c r="B3393">
        <f>IFERROR(VLOOKUP($A3393,'BTC-Web'!$A$2:$H$10000,2,0),"")</f>
        <v>25121.673827999999</v>
      </c>
      <c r="C3393">
        <f>VLOOKUP(A3393,H_SPBTFDUE!$B$2:$C$5828,2,0)</f>
        <v>138.44999999999999</v>
      </c>
      <c r="D3393" s="2">
        <f>D3392*(1-D$1+IF(AND(WEEKDAY($A3393)&lt;&gt;1,WEEKDAY($A3393)&lt;&gt;7),-VLOOKUP($A3393,ETF_OP_Fee!$G$5:$H$14,2,1),0))^($A3393-$A3392)*(1+2*(C3393/C3392-1))+IFERROR(VLOOKUP(A3393,BITXeom!$C$9:$D$100,2,0),0)</f>
        <v>10.658167913471754</v>
      </c>
      <c r="F3393" s="2">
        <f>F3392*(1-F$1+IF(AND(WEEKDAY($A3393)&lt;&gt;1,WEEKDAY($A3393)&lt;&gt;7),-VLOOKUP($A3393,ETF_OP_Fee!$I$5:$J$14,2,1),0))^($A3393-$A3392)*(1+1*(B3393/B3392-1))</f>
        <v>14.810824844451197</v>
      </c>
      <c r="G3393" s="9">
        <f>IFERROR(VLOOKUP(A3393,'BITO-IV'!$A$1:$J$10000,4,0),"")</f>
        <v>14.230700000000001</v>
      </c>
      <c r="J3393">
        <f t="shared" si="105"/>
        <v>232.7103352377604</v>
      </c>
      <c r="K3393">
        <f t="shared" si="104"/>
        <v>208.92791304059443</v>
      </c>
      <c r="L3393">
        <f t="shared" si="103"/>
        <v>211.69724770642196</v>
      </c>
      <c r="M3393">
        <f t="shared" si="103"/>
        <v>104.20783036977342</v>
      </c>
      <c r="N3393">
        <f>VLOOKUP(A3393,Tbills!$B$4:$C$10000,2,1)</f>
        <v>5.1500017582417543</v>
      </c>
    </row>
    <row r="3394" spans="1:14">
      <c r="A3394" s="25">
        <v>45093</v>
      </c>
      <c r="B3394">
        <f>IFERROR(VLOOKUP($A3394,'BTC-Web'!$A$2:$H$10000,2,0),"")</f>
        <v>25575.283202999999</v>
      </c>
      <c r="C3394">
        <f>VLOOKUP(A3394,H_SPBTFDUE!$B$2:$C$5828,2,0)</f>
        <v>143.63999999999999</v>
      </c>
      <c r="D3394" s="2">
        <f>D3393*(1-D$1+IF(AND(WEEKDAY($A3394)&lt;&gt;1,WEEKDAY($A3394)&lt;&gt;7),-VLOOKUP($A3394,ETF_OP_Fee!$G$5:$H$14,2,1),0))^($A3394-$A3393)*(1+2*(C3394/C3393-1))+IFERROR(VLOOKUP(A3394,BITXeom!$C$9:$D$100,2,0),0)</f>
        <v>11.455876372103099</v>
      </c>
      <c r="F3394" s="2">
        <f>F3393*(1-F$1+IF(AND(WEEKDAY($A3394)&lt;&gt;1,WEEKDAY($A3394)&lt;&gt;7),-VLOOKUP($A3394,ETF_OP_Fee!$I$5:$J$14,2,1),0))^($A3394-$A3393)*(1+1*(B3394/B3393-1))</f>
        <v>15.066297098097625</v>
      </c>
      <c r="G3394" s="9">
        <f>IFERROR(VLOOKUP(A3394,'BITO-IV'!$A$1:$J$10000,4,0),"")</f>
        <v>14.773199999999999</v>
      </c>
      <c r="J3394">
        <f t="shared" si="105"/>
        <v>236.91226821587219</v>
      </c>
      <c r="K3394">
        <f t="shared" si="104"/>
        <v>212.5317153510459</v>
      </c>
      <c r="L3394">
        <f t="shared" si="103"/>
        <v>219.63302752293572</v>
      </c>
      <c r="M3394">
        <f t="shared" si="103"/>
        <v>112.00724471719769</v>
      </c>
      <c r="N3394">
        <f>VLOOKUP(A3394,Tbills!$B$4:$C$10000,2,1)</f>
        <v>5.1500017582417543</v>
      </c>
    </row>
    <row r="3395" spans="1:14">
      <c r="A3395" s="25">
        <v>45097</v>
      </c>
      <c r="B3395">
        <f>IFERROR(VLOOKUP($A3395,'BTC-Web'!$A$2:$H$10000,2,0),"")</f>
        <v>26841.664063</v>
      </c>
      <c r="C3395">
        <f>VLOOKUP(A3395,H_SPBTFDUE!$B$2:$C$5828,2,0)</f>
        <v>153.19999999999999</v>
      </c>
      <c r="D3395" s="2">
        <f>D3394*(1-D$1+IF(AND(WEEKDAY($A3395)&lt;&gt;1,WEEKDAY($A3395)&lt;&gt;7),-VLOOKUP($A3395,ETF_OP_Fee!$G$5:$H$14,2,1),0))^($A3395-$A3394)*(1+2*(C3395/C3394-1))+IFERROR(VLOOKUP(A3395,BITXeom!$C$9:$D$100,2,0),0)</f>
        <v>12.974587435353712</v>
      </c>
      <c r="F3395" s="2">
        <f>F3394*(1-F$1+IF(AND(WEEKDAY($A3395)&lt;&gt;1,WEEKDAY($A3395)&lt;&gt;7),-VLOOKUP($A3395,ETF_OP_Fee!$I$5:$J$14,2,1),0))^($A3395-$A3394)*(1+1*(B3395/B3394-1))</f>
        <v>15.762210452630761</v>
      </c>
      <c r="G3395" s="9">
        <f>IFERROR(VLOOKUP(A3395,'BITO-IV'!$A$1:$J$10000,4,0),"")</f>
        <v>15.7486</v>
      </c>
      <c r="J3395">
        <f t="shared" si="105"/>
        <v>248.64317104054058</v>
      </c>
      <c r="K3395">
        <f t="shared" si="104"/>
        <v>222.34857068129844</v>
      </c>
      <c r="L3395">
        <f t="shared" si="103"/>
        <v>234.25076452599384</v>
      </c>
      <c r="M3395">
        <f t="shared" si="103"/>
        <v>126.85609924311279</v>
      </c>
      <c r="N3395">
        <f>VLOOKUP(A3395,Tbills!$B$4:$C$10000,2,1)</f>
        <v>5.1500017582417543</v>
      </c>
    </row>
    <row r="3396" spans="1:14">
      <c r="A3396" s="25">
        <v>45098</v>
      </c>
      <c r="B3396">
        <f>IFERROR(VLOOKUP($A3396,'BTC-Web'!$A$2:$H$10000,2,0),"")</f>
        <v>28311.310547000001</v>
      </c>
      <c r="C3396">
        <f>VLOOKUP(A3396,H_SPBTFDUE!$B$2:$C$5828,2,0)</f>
        <v>164.54</v>
      </c>
      <c r="D3396" s="2">
        <f>D3395*(1-D$1+IF(AND(WEEKDAY($A3396)&lt;&gt;1,WEEKDAY($A3396)&lt;&gt;7),-VLOOKUP($A3396,ETF_OP_Fee!$G$5:$H$14,2,1),0))^($A3396-$A3395)*(1+2*(C3396/C3395-1))+IFERROR(VLOOKUP(A3396,BITXeom!$C$9:$D$100,2,0),0)</f>
        <v>14.893593193665643</v>
      </c>
      <c r="F3396" s="2">
        <f>F3395*(1-F$1+IF(AND(WEEKDAY($A3396)&lt;&gt;1,WEEKDAY($A3396)&lt;&gt;7),-VLOOKUP($A3396,ETF_OP_Fee!$I$5:$J$14,2,1),0))^($A3396-$A3395)*(1+1*(B3396/B3395-1))</f>
        <v>16.612043553480326</v>
      </c>
      <c r="G3396" s="9">
        <f>IFERROR(VLOOKUP(A3396,'BITO-IV'!$A$1:$J$10000,4,0),"")</f>
        <v>16.913</v>
      </c>
      <c r="J3396">
        <f t="shared" si="105"/>
        <v>262.25699025952309</v>
      </c>
      <c r="K3396">
        <f t="shared" si="104"/>
        <v>234.33668464916002</v>
      </c>
      <c r="L3396">
        <f t="shared" si="103"/>
        <v>251.59021406727825</v>
      </c>
      <c r="M3396">
        <f t="shared" si="103"/>
        <v>145.61874477133929</v>
      </c>
      <c r="N3396">
        <f>VLOOKUP(A3396,Tbills!$B$4:$C$10000,2,1)</f>
        <v>5.1500017582417543</v>
      </c>
    </row>
    <row r="3397" spans="1:14">
      <c r="A3397" s="25">
        <v>45099</v>
      </c>
      <c r="B3397">
        <f>IFERROR(VLOOKUP($A3397,'BTC-Web'!$A$2:$H$10000,2,0),"")</f>
        <v>29995.935547000001</v>
      </c>
      <c r="C3397">
        <f>VLOOKUP(A3397,H_SPBTFDUE!$B$2:$C$5828,2,0)</f>
        <v>165.14</v>
      </c>
      <c r="D3397" s="2">
        <f>D3396*(1-D$1+IF(AND(WEEKDAY($A3397)&lt;&gt;1,WEEKDAY($A3397)&lt;&gt;7),-VLOOKUP($A3397,ETF_OP_Fee!$G$5:$H$14,2,1),0))^($A3397-$A3396)*(1+2*(C3397/C3396-1))+IFERROR(VLOOKUP(A3397,BITXeom!$C$9:$D$100,2,0),0)</f>
        <v>15.000425119098491</v>
      </c>
      <c r="F3397" s="2">
        <f>F3396*(1-F$1+IF(AND(WEEKDAY($A3397)&lt;&gt;1,WEEKDAY($A3397)&lt;&gt;7),-VLOOKUP($A3397,ETF_OP_Fee!$I$5:$J$14,2,1),0))^($A3397-$A3396)*(1+1*(B3397/B3396-1))</f>
        <v>17.586560143464428</v>
      </c>
      <c r="G3397" s="9">
        <f>IFERROR(VLOOKUP(A3397,'BITO-IV'!$A$1:$J$10000,4,0),"")</f>
        <v>16.975100000000001</v>
      </c>
      <c r="J3397">
        <f t="shared" si="105"/>
        <v>277.86222624753935</v>
      </c>
      <c r="K3397">
        <f t="shared" si="104"/>
        <v>248.08363794225053</v>
      </c>
      <c r="L3397">
        <f t="shared" si="103"/>
        <v>252.50764525993878</v>
      </c>
      <c r="M3397">
        <f t="shared" si="103"/>
        <v>146.66326980171632</v>
      </c>
      <c r="N3397">
        <f>VLOOKUP(A3397,Tbills!$B$4:$C$10000,2,1)</f>
        <v>5.1300000000000123</v>
      </c>
    </row>
    <row r="3398" spans="1:14">
      <c r="A3398" s="25">
        <v>45100</v>
      </c>
      <c r="B3398">
        <f>IFERROR(VLOOKUP($A3398,'BTC-Web'!$A$2:$H$10000,2,0),"")</f>
        <v>29896.382813</v>
      </c>
      <c r="C3398">
        <f>VLOOKUP(A3398,H_SPBTFDUE!$B$2:$C$5828,2,0)</f>
        <v>169.42</v>
      </c>
      <c r="D3398" s="2">
        <f>D3397*(1-D$1+IF(AND(WEEKDAY($A3398)&lt;&gt;1,WEEKDAY($A3398)&lt;&gt;7),-VLOOKUP($A3398,ETF_OP_Fee!$G$5:$H$14,2,1),0))^($A3398-$A3397)*(1+2*(C3398/C3397-1))+IFERROR(VLOOKUP(A3398,BITXeom!$C$9:$D$100,2,0),0)</f>
        <v>15.776088869406369</v>
      </c>
      <c r="F3398" s="2">
        <f>F3397*(1-F$1+IF(AND(WEEKDAY($A3398)&lt;&gt;1,WEEKDAY($A3398)&lt;&gt;7),-VLOOKUP($A3398,ETF_OP_Fee!$I$5:$J$14,2,1),0))^($A3398-$A3397)*(1+1*(B3398/B3397-1))</f>
        <v>17.514290066319152</v>
      </c>
      <c r="G3398" s="9">
        <f>IFERROR(VLOOKUP(A3398,'BITO-IV'!$A$1:$J$10000,4,0),"")</f>
        <v>17.4071</v>
      </c>
      <c r="J3398">
        <f t="shared" si="105"/>
        <v>276.94003649770053</v>
      </c>
      <c r="K3398">
        <f t="shared" si="104"/>
        <v>247.06416491817367</v>
      </c>
      <c r="L3398">
        <f t="shared" si="103"/>
        <v>259.05198776758402</v>
      </c>
      <c r="M3398">
        <f t="shared" si="103"/>
        <v>154.24714699076844</v>
      </c>
      <c r="N3398">
        <f>VLOOKUP(A3398,Tbills!$B$4:$C$10000,2,1)</f>
        <v>5.1300000000000123</v>
      </c>
    </row>
    <row r="3399" spans="1:14">
      <c r="A3399" s="25">
        <v>45103</v>
      </c>
      <c r="B3399">
        <f>IFERROR(VLOOKUP($A3399,'BTC-Web'!$A$2:$H$10000,2,0),"")</f>
        <v>30480.523438</v>
      </c>
      <c r="C3399">
        <f>VLOOKUP(A3399,H_SPBTFDUE!$B$2:$C$5828,2,0)</f>
        <v>165.3</v>
      </c>
      <c r="D3399" s="2">
        <f>D3398*(1-D$1+IF(AND(WEEKDAY($A3399)&lt;&gt;1,WEEKDAY($A3399)&lt;&gt;7),-VLOOKUP($A3399,ETF_OP_Fee!$G$5:$H$14,2,1),0))^($A3399-$A3398)*(1+2*(C3399/C3398-1))+IFERROR(VLOOKUP(A3399,BITXeom!$C$9:$D$100,2,0),0)</f>
        <v>15.003429216192027</v>
      </c>
      <c r="F3399" s="2">
        <f>F3398*(1-F$1+IF(AND(WEEKDAY($A3399)&lt;&gt;1,WEEKDAY($A3399)&lt;&gt;7),-VLOOKUP($A3399,ETF_OP_Fee!$I$5:$J$14,2,1),0))^($A3399-$A3398)*(1+1*(B3399/B3398-1))</f>
        <v>17.814043976495086</v>
      </c>
      <c r="G3399" s="9">
        <f>IFERROR(VLOOKUP(A3399,'BITO-IV'!$A$1:$J$10000,4,0),"")</f>
        <v>16.970800000000001</v>
      </c>
      <c r="J3399">
        <f t="shared" si="105"/>
        <v>282.35112341812044</v>
      </c>
      <c r="K3399">
        <f t="shared" si="104"/>
        <v>251.29262346363265</v>
      </c>
      <c r="L3399">
        <f t="shared" si="103"/>
        <v>252.75229357798165</v>
      </c>
      <c r="M3399">
        <f t="shared" si="103"/>
        <v>146.69264168278247</v>
      </c>
      <c r="N3399">
        <f>VLOOKUP(A3399,Tbills!$B$4:$C$10000,2,1)</f>
        <v>5.1300000000000123</v>
      </c>
    </row>
    <row r="3400" spans="1:14">
      <c r="A3400" s="25">
        <v>45104</v>
      </c>
      <c r="B3400">
        <f>IFERROR(VLOOKUP($A3400,'BTC-Web'!$A$2:$H$10000,2,0),"")</f>
        <v>30274.320313</v>
      </c>
      <c r="C3400">
        <f>VLOOKUP(A3400,H_SPBTFDUE!$B$2:$C$5828,2,0)</f>
        <v>167.66</v>
      </c>
      <c r="D3400" s="2">
        <f>D3399*(1-D$1+IF(AND(WEEKDAY($A3400)&lt;&gt;1,WEEKDAY($A3400)&lt;&gt;7),-VLOOKUP($A3400,ETF_OP_Fee!$G$5:$H$14,2,1),0))^($A3400-$A3399)*(1+2*(C3400/C3399-1))+IFERROR(VLOOKUP(A3400,BITXeom!$C$9:$D$100,2,0),0)</f>
        <v>15.43000015722275</v>
      </c>
      <c r="F3400" s="2">
        <f>F3399*(1-F$1+IF(AND(WEEKDAY($A3400)&lt;&gt;1,WEEKDAY($A3400)&lt;&gt;7),-VLOOKUP($A3400,ETF_OP_Fee!$I$5:$J$14,2,1),0))^($A3400-$A3399)*(1+1*(B3400/B3399-1))</f>
        <v>17.679496939827544</v>
      </c>
      <c r="G3400" s="9">
        <f>IFERROR(VLOOKUP(A3400,'BITO-IV'!$A$1:$J$10000,4,0),"")</f>
        <v>17.203600000000002</v>
      </c>
      <c r="J3400">
        <f t="shared" si="105"/>
        <v>280.44099598495791</v>
      </c>
      <c r="K3400">
        <f t="shared" si="104"/>
        <v>249.39464466285861</v>
      </c>
      <c r="L3400">
        <f t="shared" si="103"/>
        <v>256.36085626911313</v>
      </c>
      <c r="M3400">
        <f t="shared" si="103"/>
        <v>150.86334274740142</v>
      </c>
      <c r="N3400">
        <f>VLOOKUP(A3400,Tbills!$B$4:$C$10000,2,1)</f>
        <v>5.1300000000000123</v>
      </c>
    </row>
    <row r="3401" spans="1:14">
      <c r="A3401" s="25">
        <v>45105</v>
      </c>
      <c r="B3401">
        <f>IFERROR(VLOOKUP($A3401,'BTC-Web'!$A$2:$H$10000,2,0),"")</f>
        <v>30696.560547000001</v>
      </c>
      <c r="C3401">
        <f>VLOOKUP(A3401,H_SPBTFDUE!$B$2:$C$5828,2,0)</f>
        <v>164.62</v>
      </c>
      <c r="D3401" s="2">
        <f>D3400*(1-D$1+IF(AND(WEEKDAY($A3401)&lt;&gt;1,WEEKDAY($A3401)&lt;&gt;7),-VLOOKUP($A3401,ETF_OP_Fee!$G$5:$H$14,2,1),0))^($A3401-$A3400)*(1+2*(C3401/C3400-1))+IFERROR(VLOOKUP(A3401,BITXeom!$C$9:$D$100,2,0),0)</f>
        <v>14.868676446746823</v>
      </c>
      <c r="E3401" s="9">
        <v>15.46</v>
      </c>
      <c r="F3401" s="2">
        <f>F3400*(1-F$1+IF(AND(WEEKDAY($A3401)&lt;&gt;1,WEEKDAY($A3401)&lt;&gt;7),-VLOOKUP($A3401,ETF_OP_Fee!$I$5:$J$14,2,1),0))^($A3401-$A3400)*(1+1*(B3401/B3400-1))</f>
        <v>17.911857309114335</v>
      </c>
      <c r="G3401" s="9">
        <f>IFERROR(VLOOKUP(A3401,'BITO-IV'!$A$1:$J$10000,4,0),"")</f>
        <v>16.8902</v>
      </c>
      <c r="J3401">
        <f t="shared" si="105"/>
        <v>284.35234628262367</v>
      </c>
      <c r="K3401">
        <f t="shared" si="104"/>
        <v>252.67242071775664</v>
      </c>
      <c r="L3401">
        <f t="shared" si="103"/>
        <v>251.71253822629967</v>
      </c>
      <c r="M3401">
        <f t="shared" si="103"/>
        <v>145.37512690405077</v>
      </c>
      <c r="N3401">
        <f>VLOOKUP(A3401,Tbills!$B$4:$C$10000,2,1)</f>
        <v>5.1300000000000123</v>
      </c>
    </row>
    <row r="3402" spans="1:14">
      <c r="A3402" s="25">
        <v>45106</v>
      </c>
      <c r="B3402">
        <f>IFERROR(VLOOKUP($A3402,'BTC-Web'!$A$2:$H$10000,2,0),"")</f>
        <v>30086.1875</v>
      </c>
      <c r="C3402">
        <f>VLOOKUP(A3402,H_SPBTFDUE!$B$2:$C$5828,2,0)</f>
        <v>167.65</v>
      </c>
      <c r="D3402" s="2">
        <f>D3401*(1-D$1+IF(AND(WEEKDAY($A3402)&lt;&gt;1,WEEKDAY($A3402)&lt;&gt;7),-VLOOKUP($A3402,ETF_OP_Fee!$G$5:$H$14,2,1),0))^($A3402-$A3401)*(1+2*(C3402/C3401-1))+IFERROR(VLOOKUP(A3402,BITXeom!$C$9:$D$100,2,0),0)</f>
        <v>15.414185685205281</v>
      </c>
      <c r="E3402" s="9">
        <v>14.88</v>
      </c>
      <c r="F3402" s="2">
        <f>F3401*(1-F$1+IF(AND(WEEKDAY($A3402)&lt;&gt;1,WEEKDAY($A3402)&lt;&gt;7),-VLOOKUP($A3402,ETF_OP_Fee!$I$5:$J$14,2,1),0))^($A3402-$A3401)*(1+1*(B3402/B3401-1))</f>
        <v>17.541772086982327</v>
      </c>
      <c r="G3402" s="9">
        <f>IFERROR(VLOOKUP(A3402,'BITO-IV'!$A$1:$J$10000,4,0),"")</f>
        <v>17.191299999999998</v>
      </c>
      <c r="J3402">
        <f t="shared" si="105"/>
        <v>278.69825980096778</v>
      </c>
      <c r="K3402">
        <f t="shared" si="104"/>
        <v>247.45183821007996</v>
      </c>
      <c r="L3402">
        <f t="shared" si="103"/>
        <v>256.34556574923545</v>
      </c>
      <c r="M3402">
        <f t="shared" si="103"/>
        <v>150.70872031784663</v>
      </c>
      <c r="N3402">
        <f>VLOOKUP(A3402,Tbills!$B$4:$C$10000,2,1)</f>
        <v>5.1800004395604233</v>
      </c>
    </row>
    <row r="3403" spans="1:14">
      <c r="A3403" s="25">
        <v>45107</v>
      </c>
      <c r="B3403">
        <f>IFERROR(VLOOKUP($A3403,'BTC-Web'!$A$2:$H$10000,2,0),"")</f>
        <v>30441.353515999999</v>
      </c>
      <c r="C3403">
        <f>VLOOKUP(A3403,H_SPBTFDUE!$B$2:$C$5828,2,0)</f>
        <v>165.7</v>
      </c>
      <c r="D3403" s="2">
        <f>D3402*(1-D$1+IF(AND(WEEKDAY($A3403)&lt;&gt;1,WEEKDAY($A3403)&lt;&gt;7),-VLOOKUP($A3403,ETF_OP_Fee!$G$5:$H$14,2,1),0))^($A3403-$A3402)*(1+2*(C3403/C3402-1))+IFERROR(VLOOKUP(A3403,BITXeom!$C$9:$D$100,2,0),0)</f>
        <v>15.053815041957179</v>
      </c>
      <c r="E3403" s="9">
        <v>15.04</v>
      </c>
      <c r="F3403" s="2">
        <f>F3402*(1-F$1+IF(AND(WEEKDAY($A3403)&lt;&gt;1,WEEKDAY($A3403)&lt;&gt;7),-VLOOKUP($A3403,ETF_OP_Fee!$I$5:$J$14,2,1),0))^($A3403-$A3402)*(1+1*(B3403/B3402-1))</f>
        <v>17.734774360179976</v>
      </c>
      <c r="G3403" s="9">
        <f>IFERROR(VLOOKUP(A3403,'BITO-IV'!$A$1:$J$10000,4,0),"")</f>
        <v>16.991499999999998</v>
      </c>
      <c r="J3403">
        <f t="shared" si="105"/>
        <v>281.9882795350947</v>
      </c>
      <c r="K3403">
        <f t="shared" si="104"/>
        <v>250.17441190700558</v>
      </c>
      <c r="L3403">
        <f t="shared" si="103"/>
        <v>253.36391437308862</v>
      </c>
      <c r="M3403">
        <f t="shared" si="103"/>
        <v>147.18527771807513</v>
      </c>
      <c r="N3403">
        <f>VLOOKUP(A3403,Tbills!$B$4:$C$10000,2,1)</f>
        <v>5.1800004395604233</v>
      </c>
    </row>
    <row r="3404" spans="1:14">
      <c r="A3404" s="25">
        <v>45110</v>
      </c>
      <c r="B3404">
        <f>IFERROR(VLOOKUP($A3404,'BTC-Web'!$A$2:$H$10000,2,0),"")</f>
        <v>30624.515625</v>
      </c>
      <c r="C3404">
        <f>VLOOKUP(A3404,H_SPBTFDUE!$B$2:$C$5828,2,0)</f>
        <v>171.22</v>
      </c>
      <c r="D3404" s="2">
        <f>D3403*(1-D$1+IF(AND(WEEKDAY($A3404)&lt;&gt;1,WEEKDAY($A3404)&lt;&gt;7),-VLOOKUP($A3404,ETF_OP_Fee!$G$5:$H$14,2,1),0))^($A3404-$A3403)*(1+2*(C3404/C3403-1))+IFERROR(VLOOKUP(A3404,BITXeom!$C$9:$D$100,2,0),0)</f>
        <v>16.051056875282285</v>
      </c>
      <c r="E3404" s="9">
        <v>15.79</v>
      </c>
      <c r="F3404" s="2">
        <f>F3403*(1-F$1+IF(AND(WEEKDAY($A3404)&lt;&gt;1,WEEKDAY($A3404)&lt;&gt;7),-VLOOKUP($A3404,ETF_OP_Fee!$I$5:$J$14,2,1),0))^($A3404-$A3403)*(1+1*(B3404/B3403-1))</f>
        <v>17.799063160256328</v>
      </c>
      <c r="G3404" s="9">
        <f>IFERROR(VLOOKUP(A3404,'BITO-IV'!$A$1:$J$10000,4,0),"")</f>
        <v>16.876100000000001</v>
      </c>
      <c r="J3404">
        <f t="shared" si="105"/>
        <v>283.68497045147535</v>
      </c>
      <c r="K3404">
        <f t="shared" si="104"/>
        <v>251.08129757832376</v>
      </c>
      <c r="L3404">
        <f t="shared" si="103"/>
        <v>261.8042813455657</v>
      </c>
      <c r="M3404">
        <f t="shared" si="103"/>
        <v>156.93558458586529</v>
      </c>
      <c r="N3404">
        <f>VLOOKUP(A3404,Tbills!$B$4:$C$10000,2,1)</f>
        <v>5.1800004395604233</v>
      </c>
    </row>
    <row r="3405" spans="1:14">
      <c r="A3405" s="25">
        <v>45112</v>
      </c>
      <c r="B3405">
        <f>IFERROR(VLOOKUP($A3405,'BTC-Web'!$A$2:$H$10000,2,0),"")</f>
        <v>30778.724609000001</v>
      </c>
      <c r="C3405">
        <f>VLOOKUP(A3405,H_SPBTFDUE!$B$2:$C$5828,2,0)</f>
        <v>165.7</v>
      </c>
      <c r="D3405" s="2">
        <f>D3404*(1-D$1+IF(AND(WEEKDAY($A3405)&lt;&gt;1,WEEKDAY($A3405)&lt;&gt;7),-VLOOKUP($A3405,ETF_OP_Fee!$G$5:$H$14,2,1),0))^($A3405-$A3404)*(1+2*(C3405/C3404-1))+IFERROR(VLOOKUP(A3405,BITXeom!$C$9:$D$100,2,0),0)</f>
        <v>15.012530657680447</v>
      </c>
      <c r="E3405" s="9">
        <v>15.04</v>
      </c>
      <c r="F3405" s="2">
        <f>F3404*(1-F$1+IF(AND(WEEKDAY($A3405)&lt;&gt;1,WEEKDAY($A3405)&lt;&gt;7),-VLOOKUP($A3405,ETF_OP_Fee!$I$5:$J$14,2,1),0))^($A3405-$A3404)*(1+1*(B3405/B3404-1))</f>
        <v>17.860324298780149</v>
      </c>
      <c r="G3405" s="9">
        <f>IFERROR(VLOOKUP(A3405,'BITO-IV'!$A$1:$J$10000,4,0),"")</f>
        <v>16.340499999999999</v>
      </c>
      <c r="J3405">
        <f t="shared" si="105"/>
        <v>285.11345903901992</v>
      </c>
      <c r="K3405">
        <f t="shared" si="104"/>
        <v>251.94547374384422</v>
      </c>
      <c r="L3405">
        <f t="shared" si="103"/>
        <v>253.36391437308862</v>
      </c>
      <c r="M3405">
        <f t="shared" si="103"/>
        <v>146.78162897200946</v>
      </c>
      <c r="N3405">
        <f>VLOOKUP(A3405,Tbills!$B$4:$C$10000,2,1)</f>
        <v>5.1800004395604233</v>
      </c>
    </row>
    <row r="3406" spans="1:14">
      <c r="A3406" s="25">
        <v>45113</v>
      </c>
      <c r="B3406">
        <f>IFERROR(VLOOKUP($A3406,'BTC-Web'!$A$2:$H$10000,2,0),"")</f>
        <v>30507.150390999999</v>
      </c>
      <c r="C3406">
        <f>VLOOKUP(A3406,H_SPBTFDUE!$B$2:$C$5828,2,0)</f>
        <v>164.76</v>
      </c>
      <c r="D3406" s="2">
        <f>D3405*(1-D$1+IF(AND(WEEKDAY($A3406)&lt;&gt;1,WEEKDAY($A3406)&lt;&gt;7),-VLOOKUP($A3406,ETF_OP_Fee!$G$5:$H$14,2,1),0))^($A3406-$A3405)*(1+2*(C3406/C3405-1))+IFERROR(VLOOKUP(A3406,BITXeom!$C$9:$D$100,2,0),0)</f>
        <v>14.840432537081293</v>
      </c>
      <c r="E3406" s="9">
        <v>14.87</v>
      </c>
      <c r="F3406" s="2">
        <f>F3405*(1-F$1+IF(AND(WEEKDAY($A3406)&lt;&gt;1,WEEKDAY($A3406)&lt;&gt;7),-VLOOKUP($A3406,ETF_OP_Fee!$I$5:$J$14,2,1),0))^($A3406-$A3405)*(1+1*(B3406/B3405-1))</f>
        <v>17.688693869597394</v>
      </c>
      <c r="G3406" s="9">
        <f>IFERROR(VLOOKUP(A3406,'BITO-IV'!$A$1:$J$10000,4,0),"")</f>
        <v>16.251899999999999</v>
      </c>
      <c r="J3406">
        <f t="shared" si="105"/>
        <v>282.59777764989713</v>
      </c>
      <c r="K3406">
        <f t="shared" si="104"/>
        <v>249.52438053937973</v>
      </c>
      <c r="L3406">
        <f t="shared" si="103"/>
        <v>251.92660550458712</v>
      </c>
      <c r="M3406">
        <f t="shared" si="103"/>
        <v>145.09897845421406</v>
      </c>
      <c r="N3406">
        <f>VLOOKUP(A3406,Tbills!$B$4:$C$10000,2,1)</f>
        <v>5.2300008791208912</v>
      </c>
    </row>
    <row r="3407" spans="1:14">
      <c r="A3407" s="25">
        <v>45114</v>
      </c>
      <c r="B3407">
        <f>IFERROR(VLOOKUP($A3407,'BTC-Web'!$A$2:$H$10000,2,0),"")</f>
        <v>29907.998047000001</v>
      </c>
      <c r="C3407">
        <f>VLOOKUP(A3407,H_SPBTFDUE!$B$2:$C$5828,2,0)</f>
        <v>164.05</v>
      </c>
      <c r="D3407" s="2">
        <f>D3406*(1-D$1+IF(AND(WEEKDAY($A3407)&lt;&gt;1,WEEKDAY($A3407)&lt;&gt;7),-VLOOKUP($A3407,ETF_OP_Fee!$G$5:$H$14,2,1),0))^($A3407-$A3406)*(1+2*(C3407/C3406-1))+IFERROR(VLOOKUP(A3407,BITXeom!$C$9:$D$100,2,0),0)</f>
        <v>14.710775422525785</v>
      </c>
      <c r="E3407" s="9">
        <v>14.75</v>
      </c>
      <c r="F3407" s="2">
        <f>F3406*(1-F$1+IF(AND(WEEKDAY($A3407)&lt;&gt;1,WEEKDAY($A3407)&lt;&gt;7),-VLOOKUP($A3407,ETF_OP_Fee!$I$5:$J$14,2,1),0))^($A3407-$A3406)*(1+1*(B3407/B3406-1))</f>
        <v>17.327538354453122</v>
      </c>
      <c r="G3407" s="9">
        <f>IFERROR(VLOOKUP(A3407,'BITO-IV'!$A$1:$J$10000,4,0),"")</f>
        <v>16.1876</v>
      </c>
      <c r="J3407">
        <f t="shared" si="105"/>
        <v>277.0476322342152</v>
      </c>
      <c r="K3407">
        <f t="shared" si="104"/>
        <v>244.42976434786743</v>
      </c>
      <c r="L3407">
        <f t="shared" si="103"/>
        <v>250.84097859327215</v>
      </c>
      <c r="M3407">
        <f t="shared" si="103"/>
        <v>143.83128529066795</v>
      </c>
      <c r="N3407">
        <f>VLOOKUP(A3407,Tbills!$B$4:$C$10000,2,1)</f>
        <v>5.2300008791208912</v>
      </c>
    </row>
    <row r="3408" spans="1:14">
      <c r="A3408" s="25">
        <v>45117</v>
      </c>
      <c r="B3408">
        <f>IFERROR(VLOOKUP($A3408,'BTC-Web'!$A$2:$H$10000,2,0),"")</f>
        <v>30172.423827999999</v>
      </c>
      <c r="C3408">
        <f>VLOOKUP(A3408,H_SPBTFDUE!$B$2:$C$5828,2,0)</f>
        <v>167.66</v>
      </c>
      <c r="D3408" s="2">
        <f>D3407*(1-D$1+IF(AND(WEEKDAY($A3408)&lt;&gt;1,WEEKDAY($A3408)&lt;&gt;7),-VLOOKUP($A3408,ETF_OP_Fee!$G$5:$H$14,2,1),0))^($A3408-$A3407)*(1+2*(C3408/C3407-1))+IFERROR(VLOOKUP(A3408,BITXeom!$C$9:$D$100,2,0),0)</f>
        <v>15.35272051964645</v>
      </c>
      <c r="E3408" s="9">
        <v>15.4</v>
      </c>
      <c r="F3408" s="2">
        <f>F3407*(1-F$1+IF(AND(WEEKDAY($A3408)&lt;&gt;1,WEEKDAY($A3408)&lt;&gt;7),-VLOOKUP($A3408,ETF_OP_Fee!$I$5:$J$14,2,1),0))^($A3408-$A3407)*(1+1*(B3408/B3407-1))</f>
        <v>17.439174841758629</v>
      </c>
      <c r="G3408" s="9">
        <f>IFERROR(VLOOKUP(A3408,'BITO-IV'!$A$1:$J$10000,4,0),"")</f>
        <v>16.541699999999999</v>
      </c>
      <c r="J3408">
        <f t="shared" si="105"/>
        <v>279.49709529799526</v>
      </c>
      <c r="K3408">
        <f t="shared" si="104"/>
        <v>246.0045570118061</v>
      </c>
      <c r="L3408">
        <f t="shared" si="103"/>
        <v>256.36085626911313</v>
      </c>
      <c r="M3408">
        <f t="shared" si="103"/>
        <v>150.1077585392178</v>
      </c>
      <c r="N3408">
        <f>VLOOKUP(A3408,Tbills!$B$4:$C$10000,2,1)</f>
        <v>5.2499986813186883</v>
      </c>
    </row>
    <row r="3409" spans="1:18">
      <c r="A3409" s="25">
        <v>45118</v>
      </c>
      <c r="B3409">
        <f>IFERROR(VLOOKUP($A3409,'BTC-Web'!$A$2:$H$10000,2,0),"")</f>
        <v>30417.632813</v>
      </c>
      <c r="C3409">
        <f>VLOOKUP(A3409,H_SPBTFDUE!$B$2:$C$5828,2,0)</f>
        <v>166.12</v>
      </c>
      <c r="D3409" s="2">
        <f>D3408*(1-D$1+IF(AND(WEEKDAY($A3409)&lt;&gt;1,WEEKDAY($A3409)&lt;&gt;7),-VLOOKUP($A3409,ETF_OP_Fee!$G$5:$H$14,2,1),0))^($A3409-$A3408)*(1+2*(C3409/C3408-1))+IFERROR(VLOOKUP(A3409,BITXeom!$C$9:$D$100,2,0),0)</f>
        <v>15.068887091826737</v>
      </c>
      <c r="E3409" s="9">
        <v>15.06</v>
      </c>
      <c r="F3409" s="2">
        <f>F3408*(1-F$1+IF(AND(WEEKDAY($A3409)&lt;&gt;1,WEEKDAY($A3409)&lt;&gt;7),-VLOOKUP($A3409,ETF_OP_Fee!$I$5:$J$14,2,1),0))^($A3409-$A3408)*(1+1*(B3409/B3408-1))</f>
        <v>17.566957380127874</v>
      </c>
      <c r="G3409" s="9">
        <f>IFERROR(VLOOKUP(A3409,'BITO-IV'!$A$1:$J$10000,4,0),"")</f>
        <v>16.392399999999999</v>
      </c>
      <c r="J3409">
        <f t="shared" si="105"/>
        <v>281.76854685386496</v>
      </c>
      <c r="K3409">
        <f t="shared" si="104"/>
        <v>247.80711286841108</v>
      </c>
      <c r="L3409">
        <f t="shared" si="103"/>
        <v>254.00611620795104</v>
      </c>
      <c r="M3409">
        <f t="shared" si="103"/>
        <v>147.33264128270298</v>
      </c>
      <c r="N3409">
        <f>VLOOKUP(A3409,Tbills!$B$4:$C$10000,2,1)</f>
        <v>5.2499986813186883</v>
      </c>
    </row>
    <row r="3410" spans="1:18">
      <c r="A3410" s="25">
        <v>45119</v>
      </c>
      <c r="B3410">
        <f>IFERROR(VLOOKUP($A3410,'BTC-Web'!$A$2:$H$10000,2,0),"")</f>
        <v>30622.246093999998</v>
      </c>
      <c r="C3410">
        <f>VLOOKUP(A3410,H_SPBTFDUE!$B$2:$C$5828,2,0)</f>
        <v>164.22</v>
      </c>
      <c r="D3410" s="2">
        <f>D3409*(1-D$1+IF(AND(WEEKDAY($A3410)&lt;&gt;1,WEEKDAY($A3410)&lt;&gt;7),-VLOOKUP($A3410,ETF_OP_Fee!$G$5:$H$14,2,1),0))^($A3410-$A3409)*(1+2*(C3410/C3409-1))+IFERROR(VLOOKUP(A3410,BITXeom!$C$9:$D$100,2,0),0)</f>
        <v>14.722431045815961</v>
      </c>
      <c r="E3410" s="9">
        <v>14.75</v>
      </c>
      <c r="F3410" s="2">
        <f>F3409*(1-F$1+IF(AND(WEEKDAY($A3410)&lt;&gt;1,WEEKDAY($A3410)&lt;&gt;7),-VLOOKUP($A3410,ETF_OP_Fee!$I$5:$J$14,2,1),0))^($A3410-$A3409)*(1+1*(B3410/B3409-1))</f>
        <v>17.671099788941685</v>
      </c>
      <c r="G3410" s="9">
        <f>IFERROR(VLOOKUP(A3410,'BITO-IV'!$A$1:$J$10000,4,0),"")</f>
        <v>16.2058</v>
      </c>
      <c r="J3410">
        <f t="shared" si="105"/>
        <v>283.66394703864631</v>
      </c>
      <c r="K3410">
        <f t="shared" si="104"/>
        <v>249.27619081383298</v>
      </c>
      <c r="L3410">
        <f t="shared" si="103"/>
        <v>251.10091743119261</v>
      </c>
      <c r="M3410">
        <f t="shared" si="103"/>
        <v>143.94524551577769</v>
      </c>
      <c r="N3410">
        <f>VLOOKUP(A3410,Tbills!$B$4:$C$10000,2,1)</f>
        <v>5.2499986813186883</v>
      </c>
    </row>
    <row r="3411" spans="1:18">
      <c r="A3411" s="25">
        <v>45120</v>
      </c>
      <c r="B3411">
        <f>IFERROR(VLOOKUP($A3411,'BTC-Web'!$A$2:$H$10000,2,0),"")</f>
        <v>30387.488281000002</v>
      </c>
      <c r="C3411">
        <f>VLOOKUP(A3411,H_SPBTFDUE!$B$2:$C$5828,2,0)</f>
        <v>172.56</v>
      </c>
      <c r="D3411" s="2">
        <f>D3410*(1-D$1+IF(AND(WEEKDAY($A3411)&lt;&gt;1,WEEKDAY($A3411)&lt;&gt;7),-VLOOKUP($A3411,ETF_OP_Fee!$G$5:$H$14,2,1),0))^($A3411-$A3410)*(1+2*(C3411/C3410-1))+IFERROR(VLOOKUP(A3411,BITXeom!$C$9:$D$100,2,0),0)</f>
        <v>16.215871213363886</v>
      </c>
      <c r="E3411" s="9">
        <v>16.209</v>
      </c>
      <c r="F3411" s="2">
        <f>F3410*(1-F$1+IF(AND(WEEKDAY($A3411)&lt;&gt;1,WEEKDAY($A3411)&lt;&gt;7),-VLOOKUP($A3411,ETF_OP_Fee!$I$5:$J$14,2,1),0))^($A3411-$A3410)*(1+1*(B3411/B3410-1))</f>
        <v>17.521720313367123</v>
      </c>
      <c r="G3411" s="9">
        <f>IFERROR(VLOOKUP(A3411,'BITO-IV'!$A$1:$J$10000,4,0),"")</f>
        <v>17.029499999999999</v>
      </c>
      <c r="J3411">
        <f t="shared" si="105"/>
        <v>281.48930812975232</v>
      </c>
      <c r="K3411">
        <f t="shared" si="104"/>
        <v>247.16897920268599</v>
      </c>
      <c r="L3411">
        <f t="shared" si="103"/>
        <v>263.85321100917429</v>
      </c>
      <c r="M3411">
        <f t="shared" si="103"/>
        <v>158.54701956462981</v>
      </c>
      <c r="N3411">
        <f>VLOOKUP(A3411,Tbills!$B$4:$C$10000,2,1)</f>
        <v>5.2499986813186883</v>
      </c>
    </row>
    <row r="3412" spans="1:18">
      <c r="A3412" s="25">
        <v>45121</v>
      </c>
      <c r="B3412">
        <f>IFERROR(VLOOKUP($A3412,'BTC-Web'!$A$2:$H$10000,2,0),"")</f>
        <v>31474.720702999999</v>
      </c>
      <c r="C3412">
        <f>VLOOKUP(A3412,H_SPBTFDUE!$B$2:$C$5828,2,0)</f>
        <v>163.41</v>
      </c>
      <c r="D3412" s="2">
        <f>D3411*(1-D$1+IF(AND(WEEKDAY($A3412)&lt;&gt;1,WEEKDAY($A3412)&lt;&gt;7),-VLOOKUP($A3412,ETF_OP_Fee!$G$5:$H$14,2,1),0))^($A3412-$A3411)*(1+2*(C3412/C3411-1))+IFERROR(VLOOKUP(A3412,BITXeom!$C$9:$D$100,2,0),0)</f>
        <v>14.494449316951028</v>
      </c>
      <c r="E3412" s="9">
        <v>14.54</v>
      </c>
      <c r="F3412" s="2">
        <f>F3411*(1-F$1+IF(AND(WEEKDAY($A3412)&lt;&gt;1,WEEKDAY($A3412)&lt;&gt;7),-VLOOKUP($A3412,ETF_OP_Fee!$I$5:$J$14,2,1),0))^($A3412-$A3411)*(1+1*(B3412/B3411-1))</f>
        <v>18.134234469741706</v>
      </c>
      <c r="G3412" s="9">
        <f>IFERROR(VLOOKUP(A3412,'BITO-IV'!$A$1:$J$10000,4,0),"")</f>
        <v>16.1295</v>
      </c>
      <c r="J3412">
        <f t="shared" si="105"/>
        <v>291.56069999389564</v>
      </c>
      <c r="K3412">
        <f t="shared" si="104"/>
        <v>255.80936930540915</v>
      </c>
      <c r="L3412">
        <f t="shared" si="103"/>
        <v>249.86238532110087</v>
      </c>
      <c r="M3412">
        <f t="shared" si="103"/>
        <v>141.71620563558068</v>
      </c>
      <c r="N3412">
        <f>VLOOKUP(A3412,Tbills!$B$4:$C$10000,2,1)</f>
        <v>5.2499986813186883</v>
      </c>
    </row>
    <row r="3413" spans="1:18">
      <c r="A3413" s="25">
        <v>45124</v>
      </c>
      <c r="B3413">
        <f>IFERROR(VLOOKUP($A3413,'BTC-Web'!$A$2:$H$10000,2,0),"")</f>
        <v>30249.626952999999</v>
      </c>
      <c r="C3413">
        <f>VLOOKUP(A3413,H_SPBTFDUE!$B$2:$C$5828,2,0)</f>
        <v>161.97999999999999</v>
      </c>
      <c r="D3413" s="2">
        <f>D3412*(1-D$1+IF(AND(WEEKDAY($A3413)&lt;&gt;1,WEEKDAY($A3413)&lt;&gt;7),-VLOOKUP($A3413,ETF_OP_Fee!$G$5:$H$14,2,1),0))^($A3413-$A3412)*(1+2*(C3413/C3412-1))+IFERROR(VLOOKUP(A3413,BITXeom!$C$9:$D$100,2,0),0)</f>
        <v>14.235676671094083</v>
      </c>
      <c r="E3413" s="9">
        <v>14.24</v>
      </c>
      <c r="F3413" s="2">
        <f>F3412*(1-F$1+IF(AND(WEEKDAY($A3413)&lt;&gt;1,WEEKDAY($A3413)&lt;&gt;7),-VLOOKUP($A3413,ETF_OP_Fee!$I$5:$J$14,2,1),0))^($A3413-$A3412)*(1+1*(B3413/B3412-1))</f>
        <v>17.386956675846303</v>
      </c>
      <c r="G3413" s="9">
        <f>IFERROR(VLOOKUP(A3413,'BITO-IV'!$A$1:$J$10000,4,0),"")</f>
        <v>15.991899999999999</v>
      </c>
      <c r="J3413">
        <f t="shared" si="105"/>
        <v>280.21225326171856</v>
      </c>
      <c r="K3413">
        <f t="shared" si="104"/>
        <v>245.26794493641876</v>
      </c>
      <c r="L3413">
        <f t="shared" si="103"/>
        <v>247.67584097859321</v>
      </c>
      <c r="M3413">
        <f t="shared" si="103"/>
        <v>139.18611451647632</v>
      </c>
      <c r="N3413">
        <f>VLOOKUP(A3413,Tbills!$B$4:$C$10000,2,1)</f>
        <v>5.2499986813186883</v>
      </c>
    </row>
    <row r="3414" spans="1:18">
      <c r="A3414" s="25">
        <v>45125</v>
      </c>
      <c r="B3414">
        <f>IFERROR(VLOOKUP($A3414,'BTC-Web'!$A$2:$H$10000,2,0),"")</f>
        <v>30147.070313</v>
      </c>
      <c r="C3414">
        <f>VLOOKUP(A3414,H_SPBTFDUE!$B$2:$C$5828,2,0)</f>
        <v>160.81</v>
      </c>
      <c r="D3414" s="2">
        <f>D3413*(1-D$1+IF(AND(WEEKDAY($A3414)&lt;&gt;1,WEEKDAY($A3414)&lt;&gt;7),-VLOOKUP($A3414,ETF_OP_Fee!$G$5:$H$14,2,1),0))^($A3414-$A3413)*(1+2*(C3414/C3413-1))+IFERROR(VLOOKUP(A3414,BITXeom!$C$9:$D$100,2,0),0)</f>
        <v>14.028352769720914</v>
      </c>
      <c r="E3414" s="9">
        <v>14.05</v>
      </c>
      <c r="F3414" s="2">
        <f>F3413*(1-F$1+IF(AND(WEEKDAY($A3414)&lt;&gt;1,WEEKDAY($A3414)&lt;&gt;7),-VLOOKUP($A3414,ETF_OP_Fee!$I$5:$J$14,2,1),0))^($A3414-$A3413)*(1+1*(B3414/B3413-1))</f>
        <v>17.314265190178858</v>
      </c>
      <c r="G3414" s="9">
        <f>IFERROR(VLOOKUP(A3414,'BITO-IV'!$A$1:$J$10000,4,0),"")</f>
        <v>15.879300000000001</v>
      </c>
      <c r="J3414">
        <f t="shared" si="105"/>
        <v>279.26223734165444</v>
      </c>
      <c r="K3414">
        <f t="shared" si="104"/>
        <v>244.24252734112463</v>
      </c>
      <c r="L3414">
        <f t="shared" si="103"/>
        <v>245.88685015290517</v>
      </c>
      <c r="M3414">
        <f t="shared" si="103"/>
        <v>137.15905188044985</v>
      </c>
      <c r="N3414">
        <f>VLOOKUP(A3414,Tbills!$B$4:$C$10000,2,1)</f>
        <v>5.2499986813186883</v>
      </c>
    </row>
    <row r="3415" spans="1:18">
      <c r="A3415" s="25">
        <v>45126</v>
      </c>
      <c r="B3415">
        <f>IFERROR(VLOOKUP($A3415,'BTC-Web'!$A$2:$H$10000,2,0),"")</f>
        <v>29862.046875</v>
      </c>
      <c r="C3415">
        <f>VLOOKUP(A3415,H_SPBTFDUE!$B$2:$C$5828,2,0)</f>
        <v>162.53</v>
      </c>
      <c r="D3415" s="2">
        <f>D3414*(1-D$1+IF(AND(WEEKDAY($A3415)&lt;&gt;1,WEEKDAY($A3415)&lt;&gt;7),-VLOOKUP($A3415,ETF_OP_Fee!$G$5:$H$14,2,1),0))^($A3415-$A3414)*(1+2*(C3415/C3414-1))+IFERROR(VLOOKUP(A3415,BITXeom!$C$9:$D$100,2,0),0)</f>
        <v>14.326735510361253</v>
      </c>
      <c r="E3415" s="9">
        <v>14.36</v>
      </c>
      <c r="F3415" s="2">
        <f>F3414*(1-F$1+IF(AND(WEEKDAY($A3415)&lt;&gt;1,WEEKDAY($A3415)&lt;&gt;7),-VLOOKUP($A3415,ETF_OP_Fee!$I$5:$J$14,2,1),0))^($A3415-$A3414)*(1+1*(B3415/B3414-1))</f>
        <v>17.136965655309254</v>
      </c>
      <c r="G3415" s="9">
        <f>IFERROR(VLOOKUP(A3415,'BITO-IV'!$A$1:$J$10000,4,0),"")</f>
        <v>16.0503</v>
      </c>
      <c r="J3415">
        <f t="shared" si="105"/>
        <v>276.62197139991326</v>
      </c>
      <c r="K3415">
        <f t="shared" si="104"/>
        <v>241.7414632753206</v>
      </c>
      <c r="L3415">
        <f t="shared" si="103"/>
        <v>248.5168195718654</v>
      </c>
      <c r="M3415">
        <f t="shared" si="103"/>
        <v>140.07642175812032</v>
      </c>
      <c r="N3415">
        <f>VLOOKUP(A3415,Tbills!$B$4:$C$10000,2,1)</f>
        <v>5.2499986813186883</v>
      </c>
    </row>
    <row r="3416" spans="1:18">
      <c r="A3416" s="25">
        <v>45127</v>
      </c>
      <c r="B3416">
        <f>IFERROR(VLOOKUP($A3416,'BTC-Web'!$A$2:$H$10000,2,0),"")</f>
        <v>29915.25</v>
      </c>
      <c r="C3416">
        <f>VLOOKUP(A3416,H_SPBTFDUE!$B$2:$C$5828,2,0)</f>
        <v>160.88999999999999</v>
      </c>
      <c r="D3416" s="2">
        <f>D3415*(1-D$1+IF(AND(WEEKDAY($A3416)&lt;&gt;1,WEEKDAY($A3416)&lt;&gt;7),-VLOOKUP($A3416,ETF_OP_Fee!$G$5:$H$14,2,1),0))^($A3416-$A3415)*(1+2*(C3416/C3415-1))+IFERROR(VLOOKUP(A3416,BITXeom!$C$9:$D$100,2,0),0)</f>
        <v>14.035936266176858</v>
      </c>
      <c r="E3416" s="9">
        <v>14.06</v>
      </c>
      <c r="F3416" s="2">
        <f>F3415*(1-F$1+IF(AND(WEEKDAY($A3416)&lt;&gt;1,WEEKDAY($A3416)&lt;&gt;7),-VLOOKUP($A3416,ETF_OP_Fee!$I$5:$J$14,2,1),0))^($A3416-$A3415)*(1+1*(B3416/B3415-1))</f>
        <v>17.153880978803148</v>
      </c>
      <c r="G3416" s="9">
        <f>IFERROR(VLOOKUP(A3416,'BITO-IV'!$A$1:$J$10000,4,0),"")</f>
        <v>15.882300000000001</v>
      </c>
      <c r="J3416">
        <f t="shared" si="105"/>
        <v>277.11480946234553</v>
      </c>
      <c r="K3416">
        <f t="shared" si="104"/>
        <v>241.98007815822564</v>
      </c>
      <c r="L3416">
        <f t="shared" si="103"/>
        <v>246.00917431192656</v>
      </c>
      <c r="M3416">
        <f t="shared" si="103"/>
        <v>137.23319780484383</v>
      </c>
      <c r="N3416">
        <f>VLOOKUP(A3416,Tbills!$B$4:$C$10000,2,1)</f>
        <v>5.2499986813186883</v>
      </c>
      <c r="R3416" s="18">
        <f>VLOOKUP($A3416,ETF_OP_Fee!$I$5:$J$14,2,1)</f>
        <v>7.6712328767123295E-4</v>
      </c>
    </row>
    <row r="3417" spans="1:18">
      <c r="A3417" s="25">
        <v>45128</v>
      </c>
      <c r="B3417">
        <f>IFERROR(VLOOKUP($A3417,'BTC-Web'!$A$2:$H$10000,2,0),"")</f>
        <v>29805.111327999999</v>
      </c>
      <c r="C3417">
        <f>VLOOKUP(A3417,H_SPBTFDUE!$B$2:$C$5828,2,0)</f>
        <v>161.55000000000001</v>
      </c>
      <c r="D3417" s="2">
        <f>D3416*(1-D$1+IF(AND(WEEKDAY($A3417)&lt;&gt;1,WEEKDAY($A3417)&lt;&gt;7),-VLOOKUP($A3417,ETF_OP_Fee!$G$5:$H$14,2,1),0))^($A3417-$A3416)*(1+2*(C3417/C3416-1))+IFERROR(VLOOKUP(A3417,BITXeom!$C$9:$D$100,2,0),0)</f>
        <v>14.149405685543593</v>
      </c>
      <c r="E3417" s="9">
        <v>14.17</v>
      </c>
      <c r="F3417" s="2">
        <f>F3416*(1-F$1+IF(AND(WEEKDAY($A3417)&lt;&gt;1,WEEKDAY($A3417)&lt;&gt;7),-VLOOKUP($A3417,ETF_OP_Fee!$I$5:$J$14,2,1),0))^($A3417-$A3416)*(1+1*(B3417/B3416-1))</f>
        <v>17.077170188676472</v>
      </c>
      <c r="G3417" s="9">
        <f>IFERROR(VLOOKUP(A3417,'BITO-IV'!$A$1:$J$10000,4,0),"")</f>
        <v>15.950200000000001</v>
      </c>
      <c r="J3417">
        <f t="shared" si="105"/>
        <v>276.09455868370532</v>
      </c>
      <c r="K3417">
        <f t="shared" si="104"/>
        <v>240.89796251259597</v>
      </c>
      <c r="L3417">
        <f t="shared" si="103"/>
        <v>247.0183486238532</v>
      </c>
      <c r="M3417">
        <f t="shared" si="103"/>
        <v>138.34261943354417</v>
      </c>
      <c r="N3417">
        <f>VLOOKUP(A3417,Tbills!$B$4:$C$10000,2,1)</f>
        <v>5.2499986813186883</v>
      </c>
    </row>
    <row r="3418" spans="1:18">
      <c r="A3418" s="25">
        <v>45131</v>
      </c>
      <c r="B3418">
        <f>IFERROR(VLOOKUP($A3418,'BTC-Web'!$A$2:$H$10000,2,0),"")</f>
        <v>30081.662109000001</v>
      </c>
      <c r="C3418">
        <f>VLOOKUP(A3418,H_SPBTFDUE!$B$2:$C$5828,2,0)</f>
        <v>157.15</v>
      </c>
      <c r="D3418" s="2">
        <f>D3417*(1-D$1+IF(AND(WEEKDAY($A3418)&lt;&gt;1,WEEKDAY($A3418)&lt;&gt;7),-VLOOKUP($A3418,ETF_OP_Fee!$G$5:$H$14,2,1),0))^($A3418-$A3417)*(1+2*(C3418/C3417-1))+IFERROR(VLOOKUP(A3418,BITXeom!$C$9:$D$100,2,0),0)</f>
        <v>13.373872262614398</v>
      </c>
      <c r="E3418" s="9">
        <v>13.4</v>
      </c>
      <c r="F3418" s="2">
        <f>F3417*(1-F$1+IF(AND(WEEKDAY($A3418)&lt;&gt;1,WEEKDAY($A3418)&lt;&gt;7),-VLOOKUP($A3418,ETF_OP_Fee!$I$5:$J$14,2,1),0))^($A3418-$A3417)*(1+1*(B3418/B3417-1))</f>
        <v>17.194644216863576</v>
      </c>
      <c r="G3418" s="9">
        <f>IFERROR(VLOOKUP(A3418,'BITO-IV'!$A$1:$J$10000,4,0),"")</f>
        <v>15.524699999999999</v>
      </c>
      <c r="J3418">
        <f t="shared" si="105"/>
        <v>278.65633961428347</v>
      </c>
      <c r="K3418">
        <f t="shared" si="104"/>
        <v>242.55510205771716</v>
      </c>
      <c r="L3418">
        <f t="shared" si="103"/>
        <v>240.29051987767582</v>
      </c>
      <c r="M3418">
        <f t="shared" si="103"/>
        <v>130.76001649101178</v>
      </c>
      <c r="N3418">
        <f>VLOOKUP(A3418,Tbills!$B$4:$C$10000,2,1)</f>
        <v>5.2700004395604312</v>
      </c>
    </row>
    <row r="3419" spans="1:18">
      <c r="A3419" s="25">
        <v>45132</v>
      </c>
      <c r="B3419">
        <f>IFERROR(VLOOKUP($A3419,'BTC-Web'!$A$2:$H$10000,2,0),"")</f>
        <v>29178.970702999999</v>
      </c>
      <c r="C3419">
        <f>VLOOKUP(A3419,H_SPBTFDUE!$B$2:$C$5828,2,0)</f>
        <v>157.74</v>
      </c>
      <c r="D3419" s="2">
        <f>D3418*(1-D$1+IF(AND(WEEKDAY($A3419)&lt;&gt;1,WEEKDAY($A3419)&lt;&gt;7),-VLOOKUP($A3419,ETF_OP_Fee!$G$5:$H$14,2,1),0))^($A3419-$A3418)*(1+2*(C3419/C3418-1))+IFERROR(VLOOKUP(A3419,BITXeom!$C$9:$D$100,2,0),0)</f>
        <v>13.472687480210551</v>
      </c>
      <c r="E3419" s="9">
        <v>13.48</v>
      </c>
      <c r="F3419" s="2">
        <f>F3418*(1-F$1+IF(AND(WEEKDAY($A3419)&lt;&gt;1,WEEKDAY($A3419)&lt;&gt;7),-VLOOKUP($A3419,ETF_OP_Fee!$I$5:$J$14,2,1),0))^($A3419-$A3418)*(1+1*(B3419/B3418-1))</f>
        <v>16.665438128789116</v>
      </c>
      <c r="G3419" s="9">
        <f>IFERROR(VLOOKUP(A3419,'BITO-IV'!$A$1:$J$10000,4,0),"")</f>
        <v>15.5787</v>
      </c>
      <c r="J3419">
        <f t="shared" si="105"/>
        <v>270.29441193602617</v>
      </c>
      <c r="K3419">
        <f t="shared" si="104"/>
        <v>235.08989166525231</v>
      </c>
      <c r="L3419">
        <f t="shared" si="103"/>
        <v>241.1926605504587</v>
      </c>
      <c r="M3419">
        <f t="shared" si="103"/>
        <v>131.72615997053009</v>
      </c>
      <c r="N3419">
        <f>VLOOKUP(A3419,Tbills!$B$4:$C$10000,2,1)</f>
        <v>5.2700004395604312</v>
      </c>
    </row>
    <row r="3420" spans="1:18">
      <c r="A3420" s="25">
        <v>45133</v>
      </c>
      <c r="B3420">
        <f>IFERROR(VLOOKUP($A3420,'BTC-Web'!$A$2:$H$10000,2,0),"")</f>
        <v>29225.759765999999</v>
      </c>
      <c r="C3420">
        <f>VLOOKUP(A3420,H_SPBTFDUE!$B$2:$C$5828,2,0)</f>
        <v>158.41</v>
      </c>
      <c r="D3420" s="2">
        <f>D3419*(1-D$1+IF(AND(WEEKDAY($A3420)&lt;&gt;1,WEEKDAY($A3420)&lt;&gt;7),-VLOOKUP($A3420,ETF_OP_Fee!$G$5:$H$14,2,1),0))^($A3420-$A3419)*(1+2*(C3420/C3419-1))+IFERROR(VLOOKUP(A3420,BITXeom!$C$9:$D$100,2,0),0)</f>
        <v>13.585518560289643</v>
      </c>
      <c r="E3420" s="9">
        <v>13.62</v>
      </c>
      <c r="F3420" s="2">
        <f>F3419*(1-F$1+IF(AND(WEEKDAY($A3420)&lt;&gt;1,WEEKDAY($A3420)&lt;&gt;7),-VLOOKUP($A3420,ETF_OP_Fee!$I$5:$J$14,2,1),0))^($A3420-$A3419)*(1+1*(B3420/B3419-1))</f>
        <v>16.678922092758889</v>
      </c>
      <c r="G3420" s="9">
        <f>IFERROR(VLOOKUP(A3420,'BITO-IV'!$A$1:$J$10000,4,0),"")</f>
        <v>15.652200000000001</v>
      </c>
      <c r="J3420">
        <f t="shared" si="105"/>
        <v>270.72783443051196</v>
      </c>
      <c r="K3420">
        <f t="shared" si="104"/>
        <v>235.28010230384308</v>
      </c>
      <c r="L3420">
        <f t="shared" si="103"/>
        <v>242.21712538226296</v>
      </c>
      <c r="M3420">
        <f t="shared" si="103"/>
        <v>132.82934038096991</v>
      </c>
      <c r="N3420">
        <f>VLOOKUP(A3420,Tbills!$B$4:$C$10000,2,1)</f>
        <v>5.2700004395604312</v>
      </c>
    </row>
    <row r="3421" spans="1:18">
      <c r="A3421" s="25">
        <v>45134</v>
      </c>
      <c r="B3421">
        <f>IFERROR(VLOOKUP($A3421,'BTC-Web'!$A$2:$H$10000,2,0),"")</f>
        <v>29353.798827999999</v>
      </c>
      <c r="C3421">
        <f>VLOOKUP(A3421,H_SPBTFDUE!$B$2:$C$5828,2,0)</f>
        <v>156.78</v>
      </c>
      <c r="D3421" s="2">
        <f>D3420*(1-D$1+IF(AND(WEEKDAY($A3421)&lt;&gt;1,WEEKDAY($A3421)&lt;&gt;7),-VLOOKUP($A3421,ETF_OP_Fee!$G$5:$H$14,2,1),0))^($A3421-$A3420)*(1+2*(C3421/C3420-1))+IFERROR(VLOOKUP(A3421,BITXeom!$C$9:$D$100,2,0),0)</f>
        <v>13.304349484736782</v>
      </c>
      <c r="E3421" s="9">
        <v>13.32</v>
      </c>
      <c r="F3421" s="2">
        <f>F3420*(1-F$1+IF(AND(WEEKDAY($A3421)&lt;&gt;1,WEEKDAY($A3421)&lt;&gt;7),-VLOOKUP($A3421,ETF_OP_Fee!$I$5:$J$14,2,1),0))^($A3421-$A3420)*(1+1*(B3421/B3420-1))</f>
        <v>16.738706171228252</v>
      </c>
      <c r="G3421" s="9">
        <f>IFERROR(VLOOKUP(A3421,'BITO-IV'!$A$1:$J$10000,4,0),"")</f>
        <v>15.4862</v>
      </c>
      <c r="J3421">
        <f t="shared" si="105"/>
        <v>271.91390241489677</v>
      </c>
      <c r="K3421">
        <f t="shared" si="104"/>
        <v>236.12344242019984</v>
      </c>
      <c r="L3421">
        <f t="shared" si="103"/>
        <v>239.7247706422018</v>
      </c>
      <c r="M3421">
        <f t="shared" si="103"/>
        <v>130.08027322718604</v>
      </c>
      <c r="N3421">
        <f>VLOOKUP(A3421,Tbills!$B$4:$C$10000,2,1)</f>
        <v>5.2700004395604312</v>
      </c>
    </row>
    <row r="3422" spans="1:18">
      <c r="A3422" s="25">
        <v>45135</v>
      </c>
      <c r="B3422">
        <f>IFERROR(VLOOKUP($A3422,'BTC-Web'!$A$2:$H$10000,2,0),"")</f>
        <v>29212.164063</v>
      </c>
      <c r="C3422">
        <f>VLOOKUP(A3422,H_SPBTFDUE!$B$2:$C$5828,2,0)</f>
        <v>157.97</v>
      </c>
      <c r="D3422" s="2">
        <f>D3421*(1-D$1+IF(AND(WEEKDAY($A3422)&lt;&gt;1,WEEKDAY($A3422)&lt;&gt;7),-VLOOKUP($A3422,ETF_OP_Fee!$G$5:$H$14,2,1),0))^($A3422-$A3421)*(1+2*(C3422/C3421-1))+IFERROR(VLOOKUP(A3422,BITXeom!$C$9:$D$100,2,0),0)</f>
        <v>13.504706607900507</v>
      </c>
      <c r="E3422" s="9">
        <v>13.54</v>
      </c>
      <c r="F3422" s="2">
        <f>F3421*(1-F$1+IF(AND(WEEKDAY($A3422)&lt;&gt;1,WEEKDAY($A3422)&lt;&gt;7),-VLOOKUP($A3422,ETF_OP_Fee!$I$5:$J$14,2,1),0))^($A3422-$A3421)*(1+1*(B3422/B3421-1))</f>
        <v>16.644728125660684</v>
      </c>
      <c r="G3422" s="9">
        <f>IFERROR(VLOOKUP(A3422,'BITO-IV'!$A$1:$J$10000,4,0),"")</f>
        <v>15.601699999999999</v>
      </c>
      <c r="J3422">
        <f t="shared" si="105"/>
        <v>270.60189295763939</v>
      </c>
      <c r="K3422">
        <f t="shared" si="104"/>
        <v>234.7977473871226</v>
      </c>
      <c r="L3422">
        <f t="shared" si="103"/>
        <v>241.54434250764521</v>
      </c>
      <c r="M3422">
        <f t="shared" si="103"/>
        <v>132.03921976223086</v>
      </c>
      <c r="N3422">
        <f>VLOOKUP(A3422,Tbills!$B$4:$C$10000,2,1)</f>
        <v>5.2700004395604312</v>
      </c>
    </row>
    <row r="3423" spans="1:18">
      <c r="A3423" s="25">
        <v>45138</v>
      </c>
      <c r="B3423">
        <f>IFERROR(VLOOKUP($A3423,'BTC-Web'!$A$2:$H$10000,2,0),"")</f>
        <v>29278.314452999999</v>
      </c>
      <c r="C3423">
        <f>VLOOKUP(A3423,H_SPBTFDUE!$B$2:$C$5828,2,0)</f>
        <v>156.63999999999999</v>
      </c>
      <c r="D3423" s="2">
        <f>D3422*(1-D$1+IF(AND(WEEKDAY($A3423)&lt;&gt;1,WEEKDAY($A3423)&lt;&gt;7),-VLOOKUP($A3423,ETF_OP_Fee!$G$5:$H$14,2,1),0))^($A3423-$A3422)*(1+2*(C3423/C3422-1))+IFERROR(VLOOKUP(A3423,BITXeom!$C$9:$D$100,2,0),0)</f>
        <v>13.272559185905887</v>
      </c>
      <c r="E3423" s="9">
        <v>13.33</v>
      </c>
      <c r="F3423" s="2">
        <f>F3422*(1-F$1+IF(AND(WEEKDAY($A3423)&lt;&gt;1,WEEKDAY($A3423)&lt;&gt;7),-VLOOKUP($A3423,ETF_OP_Fee!$I$5:$J$14,2,1),0))^($A3423-$A3422)*(1+1*(B3423/B3422-1))</f>
        <v>16.642756253716875</v>
      </c>
      <c r="G3423" s="9">
        <f>IFERROR(VLOOKUP(A3423,'BITO-IV'!$A$1:$J$10000,4,0),"")</f>
        <v>15.4735</v>
      </c>
      <c r="J3423">
        <f t="shared" si="105"/>
        <v>271.21466579827114</v>
      </c>
      <c r="K3423">
        <f t="shared" si="104"/>
        <v>234.76993130703727</v>
      </c>
      <c r="L3423">
        <f t="shared" ref="L3423:M3486" si="106">IF($A3423&gt;=$J$2,C3423*L$4,"")</f>
        <v>239.51070336391433</v>
      </c>
      <c r="M3423">
        <f t="shared" si="106"/>
        <v>129.76945075798972</v>
      </c>
      <c r="N3423">
        <f>VLOOKUP(A3423,Tbills!$B$4:$C$10000,2,1)</f>
        <v>5.2800013186813031</v>
      </c>
    </row>
    <row r="3424" spans="1:18">
      <c r="A3424" s="25">
        <v>45139</v>
      </c>
      <c r="B3424">
        <f>IFERROR(VLOOKUP($A3424,'BTC-Web'!$A$2:$H$10000,2,0),"")</f>
        <v>29230.873047000001</v>
      </c>
      <c r="C3424">
        <f>VLOOKUP(A3424,H_SPBTFDUE!$B$2:$C$5828,2,0)</f>
        <v>157.47</v>
      </c>
      <c r="D3424" s="2">
        <f>D3423*(1-D$1+IF(AND(WEEKDAY($A3424)&lt;&gt;1,WEEKDAY($A3424)&lt;&gt;7),-VLOOKUP($A3424,ETF_OP_Fee!$G$5:$H$14,2,1),0))^($A3424-$A3423)*(1+2*(C3424/C3423-1))+IFERROR(VLOOKUP(A3424,BITXeom!$C$9:$D$100,2,0),0)</f>
        <v>13.411617214516269</v>
      </c>
      <c r="E3424" s="9">
        <v>13.44</v>
      </c>
      <c r="F3424" s="2">
        <f>F3423*(1-F$1+IF(AND(WEEKDAY($A3424)&lt;&gt;1,WEEKDAY($A3424)&lt;&gt;7),-VLOOKUP($A3424,ETF_OP_Fee!$I$5:$J$14,2,1),0))^($A3424-$A3423)*(1+1*(B3424/B3423-1))</f>
        <v>16.602610174818548</v>
      </c>
      <c r="G3424" s="9">
        <f>IFERROR(VLOOKUP(A3424,'BITO-IV'!$A$1:$J$10000,4,0),"")</f>
        <v>15.1698</v>
      </c>
      <c r="J3424">
        <f t="shared" si="105"/>
        <v>270.77520043581171</v>
      </c>
      <c r="K3424">
        <f t="shared" si="104"/>
        <v>234.20361332211201</v>
      </c>
      <c r="L3424">
        <f t="shared" si="106"/>
        <v>240.77981651376143</v>
      </c>
      <c r="M3424">
        <f t="shared" si="106"/>
        <v>131.12905923616628</v>
      </c>
      <c r="N3424">
        <f>VLOOKUP(A3424,Tbills!$B$4:$C$10000,2,1)</f>
        <v>5.2800013186813031</v>
      </c>
    </row>
    <row r="3425" spans="1:14">
      <c r="A3425" s="25">
        <v>45140</v>
      </c>
      <c r="B3425">
        <f>IFERROR(VLOOKUP($A3425,'BTC-Web'!$A$2:$H$10000,2,0),"")</f>
        <v>29704.146484000001</v>
      </c>
      <c r="C3425">
        <f>VLOOKUP(A3425,H_SPBTFDUE!$B$2:$C$5828,2,0)</f>
        <v>156.61000000000001</v>
      </c>
      <c r="D3425" s="2">
        <f>D3424*(1-D$1+IF(AND(WEEKDAY($A3425)&lt;&gt;1,WEEKDAY($A3425)&lt;&gt;7),-VLOOKUP($A3425,ETF_OP_Fee!$G$5:$H$14,2,1),0))^($A3425-$A3424)*(1+2*(C3425/C3424-1))+IFERROR(VLOOKUP(A3425,BITXeom!$C$9:$D$100,2,0),0)</f>
        <v>13.26354502385149</v>
      </c>
      <c r="E3425" s="9">
        <v>13.29</v>
      </c>
      <c r="F3425" s="2">
        <f>F3424*(1-F$1+IF(AND(WEEKDAY($A3425)&lt;&gt;1,WEEKDAY($A3425)&lt;&gt;7),-VLOOKUP($A3425,ETF_OP_Fee!$I$5:$J$14,2,1),0))^($A3425-$A3424)*(1+1*(B3425/B3424-1))</f>
        <v>16.858039396131758</v>
      </c>
      <c r="G3425" s="9">
        <f>IFERROR(VLOOKUP(A3425,'BITO-IV'!$A$1:$J$10000,4,0),"")</f>
        <v>15.0908</v>
      </c>
      <c r="J3425">
        <f t="shared" si="105"/>
        <v>275.15928809404102</v>
      </c>
      <c r="K3425">
        <f t="shared" si="104"/>
        <v>237.80680859982448</v>
      </c>
      <c r="L3425">
        <f t="shared" si="106"/>
        <v>239.46483180428135</v>
      </c>
      <c r="M3425">
        <f t="shared" si="106"/>
        <v>129.68131682372294</v>
      </c>
      <c r="N3425">
        <f>VLOOKUP(A3425,Tbills!$B$4:$C$10000,2,1)</f>
        <v>5.2800013186813031</v>
      </c>
    </row>
    <row r="3426" spans="1:14">
      <c r="A3426" s="25">
        <v>45141</v>
      </c>
      <c r="B3426">
        <f>IFERROR(VLOOKUP($A3426,'BTC-Web'!$A$2:$H$10000,2,0),"")</f>
        <v>29161.8125</v>
      </c>
      <c r="C3426">
        <f>VLOOKUP(A3426,H_SPBTFDUE!$B$2:$C$5828,2,0)</f>
        <v>157.30000000000001</v>
      </c>
      <c r="D3426" s="2">
        <f>D3425*(1-D$1+IF(AND(WEEKDAY($A3426)&lt;&gt;1,WEEKDAY($A3426)&lt;&gt;7),-VLOOKUP($A3426,ETF_OP_Fee!$G$5:$H$14,2,1),0))^($A3426-$A3425)*(1+2*(C3426/C3425-1))+IFERROR(VLOOKUP(A3426,BITXeom!$C$9:$D$100,2,0),0)</f>
        <v>13.37882472227707</v>
      </c>
      <c r="E3426" s="9">
        <v>13.4</v>
      </c>
      <c r="F3426" s="2">
        <f>F3425*(1-F$1+IF(AND(WEEKDAY($A3426)&lt;&gt;1,WEEKDAY($A3426)&lt;&gt;7),-VLOOKUP($A3426,ETF_OP_Fee!$I$5:$J$14,2,1),0))^($A3426-$A3425)*(1+1*(B3426/B3425-1))</f>
        <v>16.537120925643556</v>
      </c>
      <c r="G3426" s="9">
        <f>IFERROR(VLOOKUP(A3426,'BITO-IV'!$A$1:$J$10000,4,0),"")</f>
        <v>15.157500000000001</v>
      </c>
      <c r="J3426">
        <f t="shared" si="105"/>
        <v>270.13546985280573</v>
      </c>
      <c r="K3426">
        <f t="shared" si="104"/>
        <v>233.27979359563318</v>
      </c>
      <c r="L3426">
        <f t="shared" si="106"/>
        <v>240.51987767584097</v>
      </c>
      <c r="M3426">
        <f t="shared" si="106"/>
        <v>130.80843804719578</v>
      </c>
      <c r="N3426">
        <f>VLOOKUP(A3426,Tbills!$B$4:$C$10000,2,1)</f>
        <v>5.2800013186813031</v>
      </c>
    </row>
    <row r="3427" spans="1:14">
      <c r="A3427" s="25">
        <v>45142</v>
      </c>
      <c r="B3427">
        <f>IFERROR(VLOOKUP($A3427,'BTC-Web'!$A$2:$H$10000,2,0),"")</f>
        <v>29174.382813</v>
      </c>
      <c r="C3427">
        <f>VLOOKUP(A3427,H_SPBTFDUE!$B$2:$C$5828,2,0)</f>
        <v>155.57</v>
      </c>
      <c r="D3427" s="2">
        <f>D3426*(1-D$1+IF(AND(WEEKDAY($A3427)&lt;&gt;1,WEEKDAY($A3427)&lt;&gt;7),-VLOOKUP($A3427,ETF_OP_Fee!$G$5:$H$14,2,1),0))^($A3427-$A3426)*(1+2*(C3427/C3426-1))+IFERROR(VLOOKUP(A3427,BITXeom!$C$9:$D$100,2,0),0)</f>
        <v>13.082982219565066</v>
      </c>
      <c r="E3427" s="9">
        <v>13.14</v>
      </c>
      <c r="F3427" s="2">
        <f>F3426*(1-F$1+IF(AND(WEEKDAY($A3427)&lt;&gt;1,WEEKDAY($A3427)&lt;&gt;7),-VLOOKUP($A3427,ETF_OP_Fee!$I$5:$J$14,2,1),0))^($A3427-$A3426)*(1+1*(B3427/B3426-1))</f>
        <v>16.531127233431366</v>
      </c>
      <c r="G3427" s="9">
        <f>IFERROR(VLOOKUP(A3427,'BITO-IV'!$A$1:$J$10000,4,0),"")</f>
        <v>15.007099999999999</v>
      </c>
      <c r="J3427">
        <f t="shared" si="105"/>
        <v>270.25191280052894</v>
      </c>
      <c r="K3427">
        <f t="shared" si="104"/>
        <v>233.19524397611826</v>
      </c>
      <c r="L3427">
        <f t="shared" si="106"/>
        <v>237.87461773700301</v>
      </c>
      <c r="M3427">
        <f t="shared" si="106"/>
        <v>127.91590477233396</v>
      </c>
      <c r="N3427">
        <f>VLOOKUP(A3427,Tbills!$B$4:$C$10000,2,1)</f>
        <v>5.2800013186813031</v>
      </c>
    </row>
    <row r="3428" spans="1:14">
      <c r="A3428" s="25">
        <v>45145</v>
      </c>
      <c r="B3428">
        <f>IFERROR(VLOOKUP($A3428,'BTC-Web'!$A$2:$H$10000,2,0),"")</f>
        <v>29038.513672000001</v>
      </c>
      <c r="C3428">
        <f>VLOOKUP(A3428,H_SPBTFDUE!$B$2:$C$5828,2,0)</f>
        <v>156.43</v>
      </c>
      <c r="D3428" s="2">
        <f>D3427*(1-D$1+IF(AND(WEEKDAY($A3428)&lt;&gt;1,WEEKDAY($A3428)&lt;&gt;7),-VLOOKUP($A3428,ETF_OP_Fee!$G$5:$H$14,2,1),0))^($A3428-$A3427)*(1+2*(C3428/C3427-1))+IFERROR(VLOOKUP(A3428,BITXeom!$C$9:$D$100,2,0),0)</f>
        <v>13.222900424632918</v>
      </c>
      <c r="E3428" s="9">
        <v>13.25</v>
      </c>
      <c r="F3428" s="2">
        <f>F3427*(1-F$1+IF(AND(WEEKDAY($A3428)&lt;&gt;1,WEEKDAY($A3428)&lt;&gt;7),-VLOOKUP($A3428,ETF_OP_Fee!$I$5:$J$14,2,1),0))^($A3428-$A3427)*(1+1*(B3428/B3427-1))</f>
        <v>16.415018693666802</v>
      </c>
      <c r="G3428" s="9">
        <f>IFERROR(VLOOKUP(A3428,'BITO-IV'!$A$1:$J$10000,4,0),"")</f>
        <v>15.090199999999999</v>
      </c>
      <c r="J3428">
        <f t="shared" si="105"/>
        <v>268.99331221654489</v>
      </c>
      <c r="K3428">
        <f t="shared" si="104"/>
        <v>231.557366602375</v>
      </c>
      <c r="L3428">
        <f t="shared" si="106"/>
        <v>239.18960244648315</v>
      </c>
      <c r="M3428">
        <f t="shared" si="106"/>
        <v>129.28392343161258</v>
      </c>
      <c r="N3428">
        <f>VLOOKUP(A3428,Tbills!$B$4:$C$10000,2,1)</f>
        <v>5.2899982417582283</v>
      </c>
    </row>
    <row r="3429" spans="1:14">
      <c r="A3429" s="25">
        <v>45146</v>
      </c>
      <c r="B3429">
        <f>IFERROR(VLOOKUP($A3429,'BTC-Web'!$A$2:$H$10000,2,0),"")</f>
        <v>29180.019531000002</v>
      </c>
      <c r="C3429">
        <f>VLOOKUP(A3429,H_SPBTFDUE!$B$2:$C$5828,2,0)</f>
        <v>160.82</v>
      </c>
      <c r="D3429" s="2">
        <f>D3428*(1-D$1+IF(AND(WEEKDAY($A3429)&lt;&gt;1,WEEKDAY($A3429)&lt;&gt;7),-VLOOKUP($A3429,ETF_OP_Fee!$G$5:$H$14,2,1),0))^($A3429-$A3428)*(1+2*(C3429/C3428-1))+IFERROR(VLOOKUP(A3429,BITXeom!$C$9:$D$100,2,0),0)</f>
        <v>13.963402339916096</v>
      </c>
      <c r="E3429" s="9">
        <v>13.99</v>
      </c>
      <c r="F3429" s="2">
        <f>F3428*(1-F$1+IF(AND(WEEKDAY($A3429)&lt;&gt;1,WEEKDAY($A3429)&lt;&gt;7),-VLOOKUP($A3429,ETF_OP_Fee!$I$5:$J$14,2,1),0))^($A3429-$A3428)*(1+1*(B3429/B3428-1))</f>
        <v>16.481926719577828</v>
      </c>
      <c r="G3429" s="9">
        <f>IFERROR(VLOOKUP(A3429,'BITO-IV'!$A$1:$J$10000,4,0),"")</f>
        <v>15.514799999999999</v>
      </c>
      <c r="J3429">
        <f t="shared" si="105"/>
        <v>270.30412757508583</v>
      </c>
      <c r="K3429">
        <f t="shared" si="104"/>
        <v>232.50120020827262</v>
      </c>
      <c r="L3429">
        <f t="shared" si="106"/>
        <v>245.90214067278282</v>
      </c>
      <c r="M3429">
        <f t="shared" si="106"/>
        <v>136.52401371755982</v>
      </c>
      <c r="N3429">
        <f>VLOOKUP(A3429,Tbills!$B$4:$C$10000,2,1)</f>
        <v>5.2899982417582283</v>
      </c>
    </row>
    <row r="3430" spans="1:14">
      <c r="A3430" s="25">
        <v>45147</v>
      </c>
      <c r="B3430">
        <f>IFERROR(VLOOKUP($A3430,'BTC-Web'!$A$2:$H$10000,2,0),"")</f>
        <v>29766.695313</v>
      </c>
      <c r="C3430">
        <f>VLOOKUP(A3430,H_SPBTFDUE!$B$2:$C$5828,2,0)</f>
        <v>157.81</v>
      </c>
      <c r="D3430" s="2">
        <f>D3429*(1-D$1+IF(AND(WEEKDAY($A3430)&lt;&gt;1,WEEKDAY($A3430)&lt;&gt;7),-VLOOKUP($A3430,ETF_OP_Fee!$G$5:$H$14,2,1),0))^($A3430-$A3429)*(1+2*(C3430/C3429-1))+IFERROR(VLOOKUP(A3430,BITXeom!$C$9:$D$100,2,0),0)</f>
        <v>13.439106296859805</v>
      </c>
      <c r="E3430" s="9">
        <v>13.47</v>
      </c>
      <c r="F3430" s="2">
        <f>F3429*(1-F$1+IF(AND(WEEKDAY($A3430)&lt;&gt;1,WEEKDAY($A3430)&lt;&gt;7),-VLOOKUP($A3430,ETF_OP_Fee!$I$5:$J$14,2,1),0))^($A3430-$A3429)*(1+1*(B3430/B3429-1))</f>
        <v>16.799966863590608</v>
      </c>
      <c r="G3430" s="9">
        <f>IFERROR(VLOOKUP(A3430,'BITO-IV'!$A$1:$J$10000,4,0),"")</f>
        <v>15.2258</v>
      </c>
      <c r="J3430">
        <f t="shared" si="105"/>
        <v>275.73869848942223</v>
      </c>
      <c r="K3430">
        <f t="shared" si="104"/>
        <v>236.98761229197333</v>
      </c>
      <c r="L3430">
        <f t="shared" si="106"/>
        <v>241.29969418960241</v>
      </c>
      <c r="M3430">
        <f t="shared" si="106"/>
        <v>131.39782753228735</v>
      </c>
      <c r="N3430">
        <f>VLOOKUP(A3430,Tbills!$B$4:$C$10000,2,1)</f>
        <v>5.2899982417582283</v>
      </c>
    </row>
    <row r="3431" spans="1:14">
      <c r="A3431" s="25">
        <v>45148</v>
      </c>
      <c r="B3431">
        <f>IFERROR(VLOOKUP($A3431,'BTC-Web'!$A$2:$H$10000,2,0),"")</f>
        <v>29563.972656000002</v>
      </c>
      <c r="C3431">
        <f>VLOOKUP(A3431,H_SPBTFDUE!$B$2:$C$5828,2,0)</f>
        <v>157.72</v>
      </c>
      <c r="D3431" s="2">
        <f>D3430*(1-D$1+IF(AND(WEEKDAY($A3431)&lt;&gt;1,WEEKDAY($A3431)&lt;&gt;7),-VLOOKUP($A3431,ETF_OP_Fee!$G$5:$H$14,2,1),0))^($A3431-$A3430)*(1+2*(C3431/C3430-1))+IFERROR(VLOOKUP(A3431,BITXeom!$C$9:$D$100,2,0),0)</f>
        <v>13.422177669164352</v>
      </c>
      <c r="E3431" s="9">
        <v>13.48</v>
      </c>
      <c r="F3431" s="2">
        <f>F3430*(1-F$1+IF(AND(WEEKDAY($A3431)&lt;&gt;1,WEEKDAY($A3431)&lt;&gt;7),-VLOOKUP($A3431,ETF_OP_Fee!$I$5:$J$14,2,1),0))^($A3431-$A3430)*(1+1*(B3431/B3430-1))</f>
        <v>16.672318462790606</v>
      </c>
      <c r="G3431" s="9">
        <f>IFERROR(VLOOKUP(A3431,'BITO-IV'!$A$1:$J$10000,4,0),"")</f>
        <v>15.218</v>
      </c>
      <c r="J3431">
        <f t="shared" si="105"/>
        <v>273.86081177718501</v>
      </c>
      <c r="K3431">
        <f t="shared" si="104"/>
        <v>235.18694863804421</v>
      </c>
      <c r="L3431">
        <f t="shared" si="106"/>
        <v>241.16207951070334</v>
      </c>
      <c r="M3431">
        <f t="shared" si="106"/>
        <v>131.23231169714546</v>
      </c>
      <c r="N3431">
        <f>VLOOKUP(A3431,Tbills!$B$4:$C$10000,2,1)</f>
        <v>5.2899982417582283</v>
      </c>
    </row>
    <row r="3432" spans="1:14">
      <c r="A3432" s="25">
        <v>45149</v>
      </c>
      <c r="B3432">
        <f>IFERROR(VLOOKUP($A3432,'BTC-Web'!$A$2:$H$10000,2,0),"")</f>
        <v>29424.902343999998</v>
      </c>
      <c r="C3432">
        <f>VLOOKUP(A3432,H_SPBTFDUE!$B$2:$C$5828,2,0)</f>
        <v>157.55000000000001</v>
      </c>
      <c r="D3432" s="2">
        <f>D3431*(1-D$1+IF(AND(WEEKDAY($A3432)&lt;&gt;1,WEEKDAY($A3432)&lt;&gt;7),-VLOOKUP($A3432,ETF_OP_Fee!$G$5:$H$14,2,1),0))^($A3432-$A3431)*(1+2*(C3432/C3431-1))+IFERROR(VLOOKUP(A3432,BITXeom!$C$9:$D$100,2,0),0)</f>
        <v>13.39164704475745</v>
      </c>
      <c r="E3432" s="9">
        <v>13.44</v>
      </c>
      <c r="F3432" s="2">
        <f>F3431*(1-F$1+IF(AND(WEEKDAY($A3432)&lt;&gt;1,WEEKDAY($A3432)&lt;&gt;7),-VLOOKUP($A3432,ETF_OP_Fee!$I$5:$J$14,2,1),0))^($A3432-$A3431)*(1+1*(B3432/B3431-1))</f>
        <v>16.580729639806616</v>
      </c>
      <c r="G3432" s="9">
        <f>IFERROR(VLOOKUP(A3432,'BITO-IV'!$A$1:$J$10000,4,0),"")</f>
        <v>15.2051</v>
      </c>
      <c r="J3432">
        <f t="shared" si="105"/>
        <v>272.57255769233694</v>
      </c>
      <c r="K3432">
        <f t="shared" ref="K3432:K3495" si="107">IF($A3432&gt;=$J$2,F3432*K$4,"")</f>
        <v>233.89495701402208</v>
      </c>
      <c r="L3432">
        <f t="shared" si="106"/>
        <v>240.90214067278285</v>
      </c>
      <c r="M3432">
        <f t="shared" si="106"/>
        <v>130.93380541022006</v>
      </c>
      <c r="N3432">
        <f>VLOOKUP(A3432,Tbills!$B$4:$C$10000,2,1)</f>
        <v>5.2899982417582283</v>
      </c>
    </row>
    <row r="3433" spans="1:14">
      <c r="A3433" s="25">
        <v>45152</v>
      </c>
      <c r="B3433">
        <f>IFERROR(VLOOKUP($A3433,'BTC-Web'!$A$2:$H$10000,2,0),"")</f>
        <v>29283.263672000001</v>
      </c>
      <c r="C3433">
        <f>VLOOKUP(A3433,H_SPBTFDUE!$B$2:$C$5828,2,0)</f>
        <v>157.18</v>
      </c>
      <c r="D3433" s="2">
        <f>D3432*(1-D$1+IF(AND(WEEKDAY($A3433)&lt;&gt;1,WEEKDAY($A3433)&lt;&gt;7),-VLOOKUP($A3433,ETF_OP_Fee!$G$5:$H$14,2,1),0))^($A3433-$A3432)*(1+2*(C3433/C3432-1))+IFERROR(VLOOKUP(A3433,BITXeom!$C$9:$D$100,2,0),0)</f>
        <v>13.323982612543467</v>
      </c>
      <c r="E3433" s="9">
        <v>13.38</v>
      </c>
      <c r="F3433" s="2">
        <f>F3432*(1-F$1+IF(AND(WEEKDAY($A3433)&lt;&gt;1,WEEKDAY($A3433)&lt;&gt;7),-VLOOKUP($A3433,ETF_OP_Fee!$I$5:$J$14,2,1),0))^($A3433-$A3432)*(1+1*(B3433/B3432-1))</f>
        <v>16.461685216433338</v>
      </c>
      <c r="G3433" s="9">
        <f>IFERROR(VLOOKUP(A3433,'BITO-IV'!$A$1:$J$10000,4,0),"")</f>
        <v>15.1699</v>
      </c>
      <c r="J3433">
        <f t="shared" ref="J3433:J3496" si="108">IF($A3433&gt;=$J$2,B3433*J$4,"")</f>
        <v>271.26051204325233</v>
      </c>
      <c r="K3433">
        <f t="shared" si="107"/>
        <v>232.21566479392553</v>
      </c>
      <c r="L3433">
        <f t="shared" si="106"/>
        <v>240.33639143730883</v>
      </c>
      <c r="M3433">
        <f t="shared" si="106"/>
        <v>130.27223170154269</v>
      </c>
      <c r="N3433">
        <f>VLOOKUP(A3433,Tbills!$B$4:$C$10000,2,1)</f>
        <v>5.2949986813186927</v>
      </c>
    </row>
    <row r="3434" spans="1:14">
      <c r="A3434" s="25">
        <v>45153</v>
      </c>
      <c r="B3434">
        <f>IFERROR(VLOOKUP($A3434,'BTC-Web'!$A$2:$H$10000,2,0),"")</f>
        <v>29408.048827999999</v>
      </c>
      <c r="C3434">
        <f>VLOOKUP(A3434,H_SPBTFDUE!$B$2:$C$5828,2,0)</f>
        <v>156.29</v>
      </c>
      <c r="D3434" s="2">
        <f>D3433*(1-D$1+IF(AND(WEEKDAY($A3434)&lt;&gt;1,WEEKDAY($A3434)&lt;&gt;7),-VLOOKUP($A3434,ETF_OP_Fee!$G$5:$H$14,2,1),0))^($A3434-$A3433)*(1+2*(C3434/C3433-1))+IFERROR(VLOOKUP(A3434,BITXeom!$C$9:$D$100,2,0),0)</f>
        <v>13.171523948217738</v>
      </c>
      <c r="E3434" s="9">
        <v>13.22</v>
      </c>
      <c r="F3434" s="2">
        <f>F3433*(1-F$1+IF(AND(WEEKDAY($A3434)&lt;&gt;1,WEEKDAY($A3434)&lt;&gt;7),-VLOOKUP($A3434,ETF_OP_Fee!$I$5:$J$14,2,1),0))^($A3434-$A3433)*(1+1*(B3434/B3433-1))</f>
        <v>16.518721376649875</v>
      </c>
      <c r="G3434" s="9">
        <f>IFERROR(VLOOKUP(A3434,'BITO-IV'!$A$1:$J$10000,4,0),"")</f>
        <v>15.0846</v>
      </c>
      <c r="J3434">
        <f t="shared" si="108"/>
        <v>272.41643802510669</v>
      </c>
      <c r="K3434">
        <f t="shared" si="107"/>
        <v>233.02024158468774</v>
      </c>
      <c r="L3434">
        <f t="shared" si="106"/>
        <v>238.97553516819568</v>
      </c>
      <c r="M3434">
        <f t="shared" si="106"/>
        <v>128.78160153325865</v>
      </c>
      <c r="N3434">
        <f>VLOOKUP(A3434,Tbills!$B$4:$C$10000,2,1)</f>
        <v>5.2949986813186927</v>
      </c>
    </row>
    <row r="3435" spans="1:14">
      <c r="A3435" s="25">
        <v>45154</v>
      </c>
      <c r="B3435">
        <f>IFERROR(VLOOKUP($A3435,'BTC-Web'!$A$2:$H$10000,2,0),"")</f>
        <v>29169.074218999998</v>
      </c>
      <c r="C3435">
        <f>VLOOKUP(A3435,H_SPBTFDUE!$B$2:$C$5828,2,0)</f>
        <v>155.77000000000001</v>
      </c>
      <c r="D3435" s="2">
        <f>D3434*(1-D$1+IF(AND(WEEKDAY($A3435)&lt;&gt;1,WEEKDAY($A3435)&lt;&gt;7),-VLOOKUP($A3435,ETF_OP_Fee!$G$5:$H$14,2,1),0))^($A3435-$A3434)*(1+2*(C3435/C3434-1))+IFERROR(VLOOKUP(A3435,BITXeom!$C$9:$D$100,2,0),0)</f>
        <v>13.082317411172763</v>
      </c>
      <c r="E3435" s="9">
        <v>13.14</v>
      </c>
      <c r="F3435" s="2">
        <f>F3434*(1-F$1+IF(AND(WEEKDAY($A3435)&lt;&gt;1,WEEKDAY($A3435)&lt;&gt;7),-VLOOKUP($A3435,ETF_OP_Fee!$I$5:$J$14,2,1),0))^($A3435-$A3434)*(1+1*(B3435/B3434-1))</f>
        <v>16.371492180653696</v>
      </c>
      <c r="G3435" s="9">
        <f>IFERROR(VLOOKUP(A3435,'BITO-IV'!$A$1:$J$10000,4,0),"")</f>
        <v>15.0357</v>
      </c>
      <c r="J3435">
        <f t="shared" si="108"/>
        <v>270.20273754660917</v>
      </c>
      <c r="K3435">
        <f t="shared" si="107"/>
        <v>230.94336274902651</v>
      </c>
      <c r="L3435">
        <f t="shared" si="106"/>
        <v>238.18042813455656</v>
      </c>
      <c r="M3435">
        <f t="shared" si="106"/>
        <v>127.90940475837884</v>
      </c>
      <c r="N3435">
        <f>VLOOKUP(A3435,Tbills!$B$4:$C$10000,2,1)</f>
        <v>5.2949986813186927</v>
      </c>
    </row>
    <row r="3436" spans="1:14">
      <c r="A3436" s="25">
        <v>45155</v>
      </c>
      <c r="B3436">
        <f>IFERROR(VLOOKUP($A3436,'BTC-Web'!$A$2:$H$10000,2,0),"")</f>
        <v>28699.802734000001</v>
      </c>
      <c r="C3436">
        <f>VLOOKUP(A3436,H_SPBTFDUE!$B$2:$C$5828,2,0)</f>
        <v>149.03</v>
      </c>
      <c r="D3436" s="2">
        <f>D3435*(1-D$1+IF(AND(WEEKDAY($A3436)&lt;&gt;1,WEEKDAY($A3436)&lt;&gt;7),-VLOOKUP($A3436,ETF_OP_Fee!$G$5:$H$14,2,1),0))^($A3436-$A3435)*(1+2*(C3436/C3435-1))+IFERROR(VLOOKUP(A3436,BITXeom!$C$9:$D$100,2,0),0)</f>
        <v>11.94877766237672</v>
      </c>
      <c r="E3436" s="9">
        <v>12</v>
      </c>
      <c r="F3436" s="2">
        <f>F3435*(1-F$1+IF(AND(WEEKDAY($A3436)&lt;&gt;1,WEEKDAY($A3436)&lt;&gt;7),-VLOOKUP($A3436,ETF_OP_Fee!$I$5:$J$14,2,1),0))^($A3436-$A3435)*(1+1*(B3436/B3435-1))</f>
        <v>16.095331783718333</v>
      </c>
      <c r="G3436" s="9">
        <f>IFERROR(VLOOKUP(A3436,'BITO-IV'!$A$1:$J$10000,4,0),"")</f>
        <v>14.382400000000001</v>
      </c>
      <c r="J3436">
        <f t="shared" si="108"/>
        <v>265.85572128728035</v>
      </c>
      <c r="K3436">
        <f t="shared" si="107"/>
        <v>227.0477245248135</v>
      </c>
      <c r="L3436">
        <f t="shared" si="106"/>
        <v>227.87461773700304</v>
      </c>
      <c r="M3436">
        <f t="shared" si="106"/>
        <v>116.82647579545389</v>
      </c>
      <c r="N3436">
        <f>VLOOKUP(A3436,Tbills!$B$4:$C$10000,2,1)</f>
        <v>5.2949986813186927</v>
      </c>
    </row>
    <row r="3437" spans="1:14">
      <c r="A3437" s="25">
        <v>45156</v>
      </c>
      <c r="B3437">
        <f>IFERROR(VLOOKUP($A3437,'BTC-Web'!$A$2:$H$10000,2,0),"")</f>
        <v>26636.078125</v>
      </c>
      <c r="C3437">
        <f>VLOOKUP(A3437,H_SPBTFDUE!$B$2:$C$5828,2,0)</f>
        <v>139.16</v>
      </c>
      <c r="D3437" s="2">
        <f>D3436*(1-D$1+IF(AND(WEEKDAY($A3437)&lt;&gt;1,WEEKDAY($A3437)&lt;&gt;7),-VLOOKUP($A3437,ETF_OP_Fee!$G$5:$H$14,2,1),0))^($A3437-$A3436)*(1+2*(C3437/C3436-1))+IFERROR(VLOOKUP(A3437,BITXeom!$C$9:$D$100,2,0),0)</f>
        <v>10.36484835817534</v>
      </c>
      <c r="E3437" s="9">
        <v>10.43</v>
      </c>
      <c r="F3437" s="2">
        <f>F3436*(1-F$1+IF(AND(WEEKDAY($A3437)&lt;&gt;1,WEEKDAY($A3437)&lt;&gt;7),-VLOOKUP($A3437,ETF_OP_Fee!$I$5:$J$14,2,1),0))^($A3437-$A3436)*(1+1*(B3437/B3436-1))</f>
        <v>14.926112280696733</v>
      </c>
      <c r="G3437" s="9">
        <f>IFERROR(VLOOKUP(A3437,'BITO-IV'!$A$1:$J$10000,4,0),"")</f>
        <v>13.4373</v>
      </c>
      <c r="J3437">
        <f t="shared" si="108"/>
        <v>246.73876081374965</v>
      </c>
      <c r="K3437">
        <f t="shared" si="107"/>
        <v>210.55420757230002</v>
      </c>
      <c r="L3437">
        <f t="shared" si="106"/>
        <v>212.78287461773698</v>
      </c>
      <c r="M3437">
        <f t="shared" si="106"/>
        <v>101.33996464363574</v>
      </c>
      <c r="N3437">
        <f>VLOOKUP(A3437,Tbills!$B$4:$C$10000,2,1)</f>
        <v>5.2949986813186927</v>
      </c>
    </row>
    <row r="3438" spans="1:14">
      <c r="A3438" s="25">
        <v>45159</v>
      </c>
      <c r="B3438">
        <f>IFERROR(VLOOKUP($A3438,'BTC-Web'!$A$2:$H$10000,2,0),"")</f>
        <v>26188.691406000002</v>
      </c>
      <c r="C3438">
        <f>VLOOKUP(A3438,H_SPBTFDUE!$B$2:$C$5828,2,0)</f>
        <v>139.34</v>
      </c>
      <c r="D3438" s="2">
        <f>D3437*(1-D$1+IF(AND(WEEKDAY($A3438)&lt;&gt;1,WEEKDAY($A3438)&lt;&gt;7),-VLOOKUP($A3438,ETF_OP_Fee!$G$5:$H$14,2,1),0))^($A3438-$A3437)*(1+2*(C3438/C3437-1))+IFERROR(VLOOKUP(A3438,BITXeom!$C$9:$D$100,2,0),0)</f>
        <v>10.387946773300959</v>
      </c>
      <c r="E3438" s="9">
        <v>10.43</v>
      </c>
      <c r="F3438" s="2">
        <f>F3437*(1-F$1+IF(AND(WEEKDAY($A3438)&lt;&gt;1,WEEKDAY($A3438)&lt;&gt;7),-VLOOKUP($A3438,ETF_OP_Fee!$I$5:$J$14,2,1),0))^($A3438-$A3437)*(1+1*(B3438/B3437-1))</f>
        <v>14.640517547970521</v>
      </c>
      <c r="G3438" s="9">
        <f>IFERROR(VLOOKUP(A3438,'BITO-IV'!$A$1:$J$10000,4,0),"")</f>
        <v>13.4575</v>
      </c>
      <c r="J3438">
        <f t="shared" si="108"/>
        <v>242.59447034679155</v>
      </c>
      <c r="K3438">
        <f t="shared" si="107"/>
        <v>206.52548451936158</v>
      </c>
      <c r="L3438">
        <f t="shared" si="106"/>
        <v>213.05810397553515</v>
      </c>
      <c r="M3438">
        <f t="shared" si="106"/>
        <v>101.5658041823597</v>
      </c>
      <c r="N3438">
        <f>VLOOKUP(A3438,Tbills!$B$4:$C$10000,2,1)</f>
        <v>5.358240000000003</v>
      </c>
    </row>
    <row r="3439" spans="1:14">
      <c r="A3439" s="25">
        <v>45160</v>
      </c>
      <c r="B3439">
        <f>IFERROR(VLOOKUP($A3439,'BTC-Web'!$A$2:$H$10000,2,0),"")</f>
        <v>26130.748047000001</v>
      </c>
      <c r="C3439">
        <f>VLOOKUP(A3439,H_SPBTFDUE!$B$2:$C$5828,2,0)</f>
        <v>137.51</v>
      </c>
      <c r="D3439" s="2">
        <f>D3438*(1-D$1+IF(AND(WEEKDAY($A3439)&lt;&gt;1,WEEKDAY($A3439)&lt;&gt;7),-VLOOKUP($A3439,ETF_OP_Fee!$G$5:$H$14,2,1),0))^($A3439-$A3438)*(1+2*(C3439/C3438-1))+IFERROR(VLOOKUP(A3439,BITXeom!$C$9:$D$100,2,0),0)</f>
        <v>10.11388434224448</v>
      </c>
      <c r="E3439" s="9">
        <v>10.15</v>
      </c>
      <c r="F3439" s="2">
        <f>F3438*(1-F$1+IF(AND(WEEKDAY($A3439)&lt;&gt;1,WEEKDAY($A3439)&lt;&gt;7),-VLOOKUP($A3439,ETF_OP_Fee!$I$5:$J$14,2,1),0))^($A3439-$A3438)*(1+1*(B3439/B3438-1))</f>
        <v>14.596538467073044</v>
      </c>
      <c r="G3439" s="9">
        <f>IFERROR(VLOOKUP(A3439,'BITO-IV'!$A$1:$J$10000,4,0),"")</f>
        <v>13.2826</v>
      </c>
      <c r="J3439">
        <f t="shared" si="108"/>
        <v>242.05772193623528</v>
      </c>
      <c r="K3439">
        <f t="shared" si="107"/>
        <v>205.90509654733074</v>
      </c>
      <c r="L3439">
        <f t="shared" si="106"/>
        <v>210.25993883792046</v>
      </c>
      <c r="M3439">
        <f t="shared" si="106"/>
        <v>98.886220640598978</v>
      </c>
      <c r="N3439">
        <f>VLOOKUP(A3439,Tbills!$B$4:$C$10000,2,1)</f>
        <v>5.358240000000003</v>
      </c>
    </row>
    <row r="3440" spans="1:14">
      <c r="A3440" s="25">
        <v>45161</v>
      </c>
      <c r="B3440">
        <f>IFERROR(VLOOKUP($A3440,'BTC-Web'!$A$2:$H$10000,2,0),"")</f>
        <v>26040.474609000001</v>
      </c>
      <c r="C3440">
        <f>VLOOKUP(A3440,H_SPBTFDUE!$B$2:$C$5828,2,0)</f>
        <v>141.81</v>
      </c>
      <c r="D3440" s="2">
        <f>D3439*(1-D$1+IF(AND(WEEKDAY($A3440)&lt;&gt;1,WEEKDAY($A3440)&lt;&gt;7),-VLOOKUP($A3440,ETF_OP_Fee!$G$5:$H$14,2,1),0))^($A3440-$A3439)*(1+2*(C3440/C3439-1))+IFERROR(VLOOKUP(A3440,BITXeom!$C$9:$D$100,2,0),0)</f>
        <v>10.7451350961306</v>
      </c>
      <c r="E3440" s="9">
        <v>10.75</v>
      </c>
      <c r="F3440" s="2">
        <f>F3439*(1-F$1+IF(AND(WEEKDAY($A3440)&lt;&gt;1,WEEKDAY($A3440)&lt;&gt;7),-VLOOKUP($A3440,ETF_OP_Fee!$I$5:$J$14,2,1),0))^($A3440-$A3439)*(1+1*(B3440/B3439-1))</f>
        <v>14.534574802320291</v>
      </c>
      <c r="G3440" s="9">
        <f>IFERROR(VLOOKUP(A3440,'BITO-IV'!$A$1:$J$10000,4,0),"")</f>
        <v>13.708399999999999</v>
      </c>
      <c r="J3440">
        <f t="shared" si="108"/>
        <v>241.22148936017857</v>
      </c>
      <c r="K3440">
        <f t="shared" si="107"/>
        <v>205.03101024240829</v>
      </c>
      <c r="L3440">
        <f t="shared" si="106"/>
        <v>216.83486238532109</v>
      </c>
      <c r="M3440">
        <f t="shared" si="106"/>
        <v>105.05813236274494</v>
      </c>
      <c r="N3440">
        <f>VLOOKUP(A3440,Tbills!$B$4:$C$10000,2,1)</f>
        <v>5.358240000000003</v>
      </c>
    </row>
    <row r="3441" spans="1:14">
      <c r="A3441" s="25">
        <v>45162</v>
      </c>
      <c r="B3441">
        <f>IFERROR(VLOOKUP($A3441,'BTC-Web'!$A$2:$H$10000,2,0),"")</f>
        <v>26431.519531000002</v>
      </c>
      <c r="C3441">
        <f>VLOOKUP(A3441,H_SPBTFDUE!$B$2:$C$5828,2,0)</f>
        <v>138.55000000000001</v>
      </c>
      <c r="D3441" s="2">
        <f>D3440*(1-D$1+IF(AND(WEEKDAY($A3441)&lt;&gt;1,WEEKDAY($A3441)&lt;&gt;7),-VLOOKUP($A3441,ETF_OP_Fee!$G$5:$H$14,2,1),0))^($A3441-$A3440)*(1+2*(C3441/C3440-1))+IFERROR(VLOOKUP(A3441,BITXeom!$C$9:$D$100,2,0),0)</f>
        <v>10.249884189167437</v>
      </c>
      <c r="E3441" s="9">
        <v>10.3</v>
      </c>
      <c r="F3441" s="2">
        <f>F3440*(1-F$1+IF(AND(WEEKDAY($A3441)&lt;&gt;1,WEEKDAY($A3441)&lt;&gt;7),-VLOOKUP($A3441,ETF_OP_Fee!$I$5:$J$14,2,1),0))^($A3441-$A3440)*(1+1*(B3441/B3440-1))</f>
        <v>14.741136562040543</v>
      </c>
      <c r="G3441" s="9">
        <f>IFERROR(VLOOKUP(A3441,'BITO-IV'!$A$1:$J$10000,4,0),"")</f>
        <v>13.3866</v>
      </c>
      <c r="J3441">
        <f t="shared" si="108"/>
        <v>244.84386721265341</v>
      </c>
      <c r="K3441">
        <f t="shared" si="107"/>
        <v>207.94485993178014</v>
      </c>
      <c r="L3441">
        <f t="shared" si="106"/>
        <v>211.85015290519877</v>
      </c>
      <c r="M3441">
        <f t="shared" si="106"/>
        <v>100.21592843780388</v>
      </c>
      <c r="N3441">
        <f>VLOOKUP(A3441,Tbills!$B$4:$C$10000,2,1)</f>
        <v>5.358240000000003</v>
      </c>
    </row>
    <row r="3442" spans="1:14">
      <c r="A3442" s="25">
        <v>45163</v>
      </c>
      <c r="B3442">
        <f>IFERROR(VLOOKUP($A3442,'BTC-Web'!$A$2:$H$10000,2,0),"")</f>
        <v>26163.679688</v>
      </c>
      <c r="C3442">
        <f>VLOOKUP(A3442,H_SPBTFDUE!$B$2:$C$5828,2,0)</f>
        <v>138.22999999999999</v>
      </c>
      <c r="D3442" s="2">
        <f>D3441*(1-D$1+IF(AND(WEEKDAY($A3442)&lt;&gt;1,WEEKDAY($A3442)&lt;&gt;7),-VLOOKUP($A3442,ETF_OP_Fee!$G$5:$H$14,2,1),0))^($A3442-$A3441)*(1+2*(C3442/C3441-1))+IFERROR(VLOOKUP(A3442,BITXeom!$C$9:$D$100,2,0),0)</f>
        <v>10.201321277344286</v>
      </c>
      <c r="E3442" s="9">
        <v>10.24</v>
      </c>
      <c r="F3442" s="2">
        <f>F3441*(1-F$1+IF(AND(WEEKDAY($A3442)&lt;&gt;1,WEEKDAY($A3442)&lt;&gt;7),-VLOOKUP($A3442,ETF_OP_Fee!$I$5:$J$14,2,1),0))^($A3442-$A3441)*(1+1*(B3442/B3441-1))</f>
        <v>14.580185999303442</v>
      </c>
      <c r="G3442" s="9">
        <f>IFERROR(VLOOKUP(A3442,'BITO-IV'!$A$1:$J$10000,4,0),"")</f>
        <v>13.354900000000001</v>
      </c>
      <c r="J3442">
        <f t="shared" si="108"/>
        <v>242.36277856858825</v>
      </c>
      <c r="K3442">
        <f t="shared" si="107"/>
        <v>205.6744215511676</v>
      </c>
      <c r="L3442">
        <f t="shared" si="106"/>
        <v>211.3608562691131</v>
      </c>
      <c r="M3442">
        <f t="shared" si="106"/>
        <v>99.741115532001132</v>
      </c>
      <c r="N3442">
        <f>VLOOKUP(A3442,Tbills!$B$4:$C$10000,2,1)</f>
        <v>5.358240000000003</v>
      </c>
    </row>
    <row r="3443" spans="1:14">
      <c r="A3443" s="25">
        <v>45166</v>
      </c>
      <c r="B3443">
        <f>IFERROR(VLOOKUP($A3443,'BTC-Web'!$A$2:$H$10000,2,0),"")</f>
        <v>26089.615234000001</v>
      </c>
      <c r="C3443">
        <f>VLOOKUP(A3443,H_SPBTFDUE!$B$2:$C$5828,2,0)</f>
        <v>138.27000000000001</v>
      </c>
      <c r="D3443" s="2">
        <f>D3442*(1-D$1+IF(AND(WEEKDAY($A3443)&lt;&gt;1,WEEKDAY($A3443)&lt;&gt;7),-VLOOKUP($A3443,ETF_OP_Fee!$G$5:$H$14,2,1),0))^($A3443-$A3442)*(1+2*(C3443/C3442-1))+IFERROR(VLOOKUP(A3443,BITXeom!$C$9:$D$100,2,0),0)</f>
        <v>10.203576249158132</v>
      </c>
      <c r="E3443" s="9">
        <v>10.26</v>
      </c>
      <c r="F3443" s="2">
        <f>F3442*(1-F$1+IF(AND(WEEKDAY($A3443)&lt;&gt;1,WEEKDAY($A3443)&lt;&gt;7),-VLOOKUP($A3443,ETF_OP_Fee!$I$5:$J$14,2,1),0))^($A3443-$A3442)*(1+1*(B3443/B3442-1))</f>
        <v>14.504345023196862</v>
      </c>
      <c r="G3443" s="9">
        <f>IFERROR(VLOOKUP(A3443,'BITO-IV'!$A$1:$J$10000,4,0),"")</f>
        <v>13.354799999999999</v>
      </c>
      <c r="J3443">
        <f t="shared" si="108"/>
        <v>241.67669514765268</v>
      </c>
      <c r="K3443">
        <f t="shared" si="107"/>
        <v>204.60457587901075</v>
      </c>
      <c r="L3443">
        <f t="shared" si="106"/>
        <v>211.42201834862385</v>
      </c>
      <c r="M3443">
        <f t="shared" si="106"/>
        <v>99.763163009782843</v>
      </c>
      <c r="N3443">
        <f>VLOOKUP(A3443,Tbills!$B$4:$C$10000,2,1)</f>
        <v>5.3399986813186961</v>
      </c>
    </row>
    <row r="3444" spans="1:14">
      <c r="A3444" s="25">
        <v>45167</v>
      </c>
      <c r="B3444">
        <f>IFERROR(VLOOKUP($A3444,'BTC-Web'!$A$2:$H$10000,2,0),"")</f>
        <v>26102.486327999999</v>
      </c>
      <c r="C3444">
        <f>VLOOKUP(A3444,H_SPBTFDUE!$B$2:$C$5828,2,0)</f>
        <v>148.44999999999999</v>
      </c>
      <c r="D3444" s="2">
        <f>D3443*(1-D$1+IF(AND(WEEKDAY($A3444)&lt;&gt;1,WEEKDAY($A3444)&lt;&gt;7),-VLOOKUP($A3444,ETF_OP_Fee!$G$5:$H$14,2,1),0))^($A3444-$A3443)*(1+2*(C3444/C3443-1))+IFERROR(VLOOKUP(A3444,BITXeom!$C$9:$D$100,2,0),0)</f>
        <v>11.704638747078638</v>
      </c>
      <c r="E3444" s="9">
        <v>11.73</v>
      </c>
      <c r="F3444" s="2">
        <f>F3443*(1-F$1+IF(AND(WEEKDAY($A3444)&lt;&gt;1,WEEKDAY($A3444)&lt;&gt;7),-VLOOKUP($A3444,ETF_OP_Fee!$I$5:$J$14,2,1),0))^($A3444-$A3443)*(1+1*(B3444/B3443-1))</f>
        <v>14.499990814141954</v>
      </c>
      <c r="G3444" s="9">
        <f>IFERROR(VLOOKUP(A3444,'BITO-IV'!$A$1:$J$10000,4,0),"")</f>
        <v>14.340199999999999</v>
      </c>
      <c r="J3444">
        <f t="shared" si="108"/>
        <v>241.79592432880216</v>
      </c>
      <c r="K3444">
        <f t="shared" si="107"/>
        <v>204.54315351932865</v>
      </c>
      <c r="L3444">
        <f t="shared" si="106"/>
        <v>226.98776758409781</v>
      </c>
      <c r="M3444">
        <f t="shared" si="106"/>
        <v>114.43946267288094</v>
      </c>
      <c r="N3444">
        <f>VLOOKUP(A3444,Tbills!$B$4:$C$10000,2,1)</f>
        <v>5.3399986813186961</v>
      </c>
    </row>
    <row r="3445" spans="1:14">
      <c r="A3445" s="25">
        <v>45168</v>
      </c>
      <c r="B3445">
        <f>IFERROR(VLOOKUP($A3445,'BTC-Web'!$A$2:$H$10000,2,0),"")</f>
        <v>27726.083984000001</v>
      </c>
      <c r="C3445">
        <f>VLOOKUP(A3445,H_SPBTFDUE!$B$2:$C$5828,2,0)</f>
        <v>144.47</v>
      </c>
      <c r="D3445" s="2">
        <f>D3444*(1-D$1+IF(AND(WEEKDAY($A3445)&lt;&gt;1,WEEKDAY($A3445)&lt;&gt;7),-VLOOKUP($A3445,ETF_OP_Fee!$G$5:$H$14,2,1),0))^($A3445-$A3444)*(1+2*(C3445/C3444-1))+IFERROR(VLOOKUP(A3445,BITXeom!$C$9:$D$100,2,0),0)</f>
        <v>11.075707126725735</v>
      </c>
      <c r="E3445" s="9">
        <v>11.13</v>
      </c>
      <c r="F3445" s="2">
        <f>F3444*(1-F$1+IF(AND(WEEKDAY($A3445)&lt;&gt;1,WEEKDAY($A3445)&lt;&gt;7),-VLOOKUP($A3445,ETF_OP_Fee!$I$5:$J$14,2,1),0))^($A3445-$A3444)*(1+1*(B3445/B3444-1))</f>
        <v>15.389686992956625</v>
      </c>
      <c r="G3445" s="9">
        <f>IFERROR(VLOOKUP(A3445,'BITO-IV'!$A$1:$J$10000,4,0),"")</f>
        <v>13.9564</v>
      </c>
      <c r="J3445">
        <f t="shared" si="108"/>
        <v>256.83584393789624</v>
      </c>
      <c r="K3445">
        <f t="shared" si="107"/>
        <v>217.09359333832231</v>
      </c>
      <c r="L3445">
        <f t="shared" si="106"/>
        <v>220.90214067278285</v>
      </c>
      <c r="M3445">
        <f t="shared" si="106"/>
        <v>108.29022575524137</v>
      </c>
      <c r="N3445">
        <f>VLOOKUP(A3445,Tbills!$B$4:$C$10000,2,1)</f>
        <v>5.3399986813186961</v>
      </c>
    </row>
    <row r="3446" spans="1:14">
      <c r="A3446" s="25">
        <v>45169</v>
      </c>
      <c r="B3446">
        <f>IFERROR(VLOOKUP($A3446,'BTC-Web'!$A$2:$H$10000,2,0),"")</f>
        <v>27301.929688</v>
      </c>
      <c r="C3446">
        <f>VLOOKUP(A3446,H_SPBTFDUE!$B$2:$C$5828,2,0)</f>
        <v>139.08000000000001</v>
      </c>
      <c r="D3446" s="2">
        <f>D3445*(1-D$1+IF(AND(WEEKDAY($A3446)&lt;&gt;1,WEEKDAY($A3446)&lt;&gt;7),-VLOOKUP($A3446,ETF_OP_Fee!$G$5:$H$14,2,1),0))^($A3446-$A3445)*(1+2*(C3446/C3445-1))+IFERROR(VLOOKUP(A3446,BITXeom!$C$9:$D$100,2,0),0)</f>
        <v>10.248043313079851</v>
      </c>
      <c r="E3446" s="9">
        <v>10.19</v>
      </c>
      <c r="F3446" s="2">
        <f>F3445*(1-F$1+IF(AND(WEEKDAY($A3446)&lt;&gt;1,WEEKDAY($A3446)&lt;&gt;7),-VLOOKUP($A3446,ETF_OP_Fee!$I$5:$J$14,2,1),0))^($A3446-$A3445)*(1+1*(B3446/B3445-1))</f>
        <v>15.142235585328249</v>
      </c>
      <c r="G3446" s="9">
        <f>IFERROR(VLOOKUP(A3446,'BITO-IV'!$A$1:$J$10000,4,0),"")</f>
        <v>13.4389</v>
      </c>
      <c r="J3446">
        <f t="shared" si="108"/>
        <v>252.90676305377607</v>
      </c>
      <c r="K3446">
        <f t="shared" si="107"/>
        <v>213.60293655737178</v>
      </c>
      <c r="L3446">
        <f t="shared" si="106"/>
        <v>212.66055045871559</v>
      </c>
      <c r="M3446">
        <f t="shared" si="106"/>
        <v>100.19792968749104</v>
      </c>
      <c r="N3446">
        <f>VLOOKUP(A3446,Tbills!$B$4:$C$10000,2,1)</f>
        <v>5.3399986813186961</v>
      </c>
    </row>
    <row r="3447" spans="1:14">
      <c r="A3447" s="25">
        <v>45170</v>
      </c>
      <c r="B3447">
        <f>IFERROR(VLOOKUP($A3447,'BTC-Web'!$A$2:$H$10000,2,0),"")</f>
        <v>25934.021484000001</v>
      </c>
      <c r="C3447">
        <f>VLOOKUP(A3447,H_SPBTFDUE!$B$2:$C$5828,2,0)</f>
        <v>136.19999999999999</v>
      </c>
      <c r="D3447" s="2">
        <f>D3446*(1-D$1+IF(AND(WEEKDAY($A3447)&lt;&gt;1,WEEKDAY($A3447)&lt;&gt;7),-VLOOKUP($A3447,ETF_OP_Fee!$G$5:$H$14,2,1),0))^($A3447-$A3446)*(1+2*(C3447/C3446-1))+IFERROR(VLOOKUP(A3447,BITXeom!$C$9:$D$100,2,0),0)</f>
        <v>9.8224497063891114</v>
      </c>
      <c r="E3447" s="9">
        <v>9.76</v>
      </c>
      <c r="F3447" s="2">
        <f>F3446*(1-F$1+IF(AND(WEEKDAY($A3447)&lt;&gt;1,WEEKDAY($A3447)&lt;&gt;7),-VLOOKUP($A3447,ETF_OP_Fee!$I$5:$J$14,2,1),0))^($A3447-$A3446)*(1+1*(B3447/B3446-1))</f>
        <v>14.372156032156912</v>
      </c>
      <c r="G3447" s="9">
        <f>IFERROR(VLOOKUP(A3447,'BITO-IV'!$A$1:$J$10000,4,0),"")</f>
        <v>13.158899999999999</v>
      </c>
      <c r="J3447">
        <f t="shared" si="108"/>
        <v>240.23537901675684</v>
      </c>
      <c r="K3447">
        <f t="shared" si="107"/>
        <v>202.73986069164118</v>
      </c>
      <c r="L3447">
        <f t="shared" si="106"/>
        <v>208.25688073394491</v>
      </c>
      <c r="M3447">
        <f t="shared" si="106"/>
        <v>96.036784288718451</v>
      </c>
      <c r="N3447">
        <f>VLOOKUP(A3447,Tbills!$B$4:$C$10000,2,1)</f>
        <v>5.3399986813186961</v>
      </c>
    </row>
    <row r="3448" spans="1:14">
      <c r="A3448" s="25">
        <v>45174</v>
      </c>
      <c r="B3448">
        <f>IFERROR(VLOOKUP($A3448,'BTC-Web'!$A$2:$H$10000,2,0),"")</f>
        <v>25814.957031000002</v>
      </c>
      <c r="C3448">
        <f>VLOOKUP(A3448,H_SPBTFDUE!$B$2:$C$5828,2,0)</f>
        <v>136.34</v>
      </c>
      <c r="D3448" s="2">
        <f>D3447*(1-D$1+IF(AND(WEEKDAY($A3448)&lt;&gt;1,WEEKDAY($A3448)&lt;&gt;7),-VLOOKUP($A3448,ETF_OP_Fee!$G$5:$H$14,2,1),0))^($A3448-$A3447)*(1+2*(C3448/C3447-1))+IFERROR(VLOOKUP(A3448,BITXeom!$C$9:$D$100,2,0),0)</f>
        <v>9.8379514309850311</v>
      </c>
      <c r="E3448" s="9">
        <v>9.77</v>
      </c>
      <c r="F3448" s="2">
        <f>F3447*(1-F$1+IF(AND(WEEKDAY($A3448)&lt;&gt;1,WEEKDAY($A3448)&lt;&gt;7),-VLOOKUP($A3448,ETF_OP_Fee!$I$5:$J$14,2,1),0))^($A3448-$A3447)*(1+1*(B3448/B3447-1))</f>
        <v>14.260838877691503</v>
      </c>
      <c r="G3448" s="9">
        <f>IFERROR(VLOOKUP(A3448,'BITO-IV'!$A$1:$J$10000,4,0),"")</f>
        <v>13.1732</v>
      </c>
      <c r="J3448">
        <f t="shared" si="108"/>
        <v>239.13244579016396</v>
      </c>
      <c r="K3448">
        <f t="shared" si="107"/>
        <v>201.16957267511734</v>
      </c>
      <c r="L3448">
        <f t="shared" si="106"/>
        <v>208.47094801223238</v>
      </c>
      <c r="M3448">
        <f t="shared" si="106"/>
        <v>96.188348900971249</v>
      </c>
      <c r="N3448">
        <f>VLOOKUP(A3448,Tbills!$B$4:$C$10000,2,1)</f>
        <v>5.3150004395604356</v>
      </c>
    </row>
    <row r="3449" spans="1:14">
      <c r="A3449" s="25">
        <v>45175</v>
      </c>
      <c r="B3449">
        <f>IFERROR(VLOOKUP($A3449,'BTC-Web'!$A$2:$H$10000,2,0),"")</f>
        <v>25783.931640999999</v>
      </c>
      <c r="C3449">
        <f>VLOOKUP(A3449,H_SPBTFDUE!$B$2:$C$5828,2,0)</f>
        <v>136.12</v>
      </c>
      <c r="D3449" s="2">
        <f>D3448*(1-D$1+IF(AND(WEEKDAY($A3449)&lt;&gt;1,WEEKDAY($A3449)&lt;&gt;7),-VLOOKUP($A3449,ETF_OP_Fee!$G$5:$H$14,2,1),0))^($A3449-$A3448)*(1+2*(C3449/C3448-1))+IFERROR(VLOOKUP(A3449,BITXeom!$C$9:$D$100,2,0),0)</f>
        <v>9.8050334534592025</v>
      </c>
      <c r="E3449" s="9">
        <v>9.7799999999999994</v>
      </c>
      <c r="F3449" s="2">
        <f>F3448*(1-F$1+IF(AND(WEEKDAY($A3449)&lt;&gt;1,WEEKDAY($A3449)&lt;&gt;7),-VLOOKUP($A3449,ETF_OP_Fee!$I$5:$J$14,2,1),0))^($A3449-$A3448)*(1+1*(B3449/B3448-1))</f>
        <v>14.232402262968527</v>
      </c>
      <c r="G3449" s="9">
        <f>IFERROR(VLOOKUP(A3449,'BITO-IV'!$A$1:$J$10000,4,0),"")</f>
        <v>13.1629</v>
      </c>
      <c r="J3449">
        <f t="shared" si="108"/>
        <v>238.84504738840079</v>
      </c>
      <c r="K3449">
        <f t="shared" si="107"/>
        <v>200.76843346576152</v>
      </c>
      <c r="L3449">
        <f t="shared" si="106"/>
        <v>208.13455657492352</v>
      </c>
      <c r="M3449">
        <f t="shared" si="106"/>
        <v>95.866500807942828</v>
      </c>
      <c r="N3449">
        <f>VLOOKUP(A3449,Tbills!$B$4:$C$10000,2,1)</f>
        <v>5.3150004395604356</v>
      </c>
    </row>
    <row r="3450" spans="1:14">
      <c r="A3450" s="25">
        <v>45176</v>
      </c>
      <c r="B3450">
        <f>IFERROR(VLOOKUP($A3450,'BTC-Web'!$A$2:$H$10000,2,0),"")</f>
        <v>25748.3125</v>
      </c>
      <c r="C3450">
        <f>VLOOKUP(A3450,H_SPBTFDUE!$B$2:$C$5828,2,0)</f>
        <v>137.58000000000001</v>
      </c>
      <c r="D3450" s="2">
        <f>D3449*(1-D$1+IF(AND(WEEKDAY($A3450)&lt;&gt;1,WEEKDAY($A3450)&lt;&gt;7),-VLOOKUP($A3450,ETF_OP_Fee!$G$5:$H$14,2,1),0))^($A3450-$A3449)*(1+2*(C3450/C3449-1))+IFERROR(VLOOKUP(A3450,BITXeom!$C$9:$D$100,2,0),0)</f>
        <v>10.014174088015382</v>
      </c>
      <c r="E3450" s="9">
        <v>9.94</v>
      </c>
      <c r="F3450" s="2">
        <f>F3449*(1-F$1+IF(AND(WEEKDAY($A3450)&lt;&gt;1,WEEKDAY($A3450)&lt;&gt;7),-VLOOKUP($A3450,ETF_OP_Fee!$I$5:$J$14,2,1),0))^($A3450-$A3449)*(1+1*(B3450/B3449-1))</f>
        <v>14.201468105035726</v>
      </c>
      <c r="G3450" s="9">
        <f>IFERROR(VLOOKUP(A3450,'BITO-IV'!$A$1:$J$10000,4,0),"")</f>
        <v>13.3043</v>
      </c>
      <c r="J3450">
        <f t="shared" si="108"/>
        <v>238.51509555876783</v>
      </c>
      <c r="K3450">
        <f t="shared" si="107"/>
        <v>200.33206282965952</v>
      </c>
      <c r="L3450">
        <f t="shared" si="106"/>
        <v>210.36697247706422</v>
      </c>
      <c r="M3450">
        <f t="shared" si="106"/>
        <v>97.911326142483659</v>
      </c>
      <c r="N3450">
        <f>VLOOKUP(A3450,Tbills!$B$4:$C$10000,2,1)</f>
        <v>5.3150004395604356</v>
      </c>
    </row>
    <row r="3451" spans="1:14">
      <c r="A3451" s="25">
        <v>45177</v>
      </c>
      <c r="B3451">
        <f>IFERROR(VLOOKUP($A3451,'BTC-Web'!$A$2:$H$10000,2,0),"")</f>
        <v>26245.208984000001</v>
      </c>
      <c r="C3451">
        <f>VLOOKUP(A3451,H_SPBTFDUE!$B$2:$C$5828,2,0)</f>
        <v>137.69999999999999</v>
      </c>
      <c r="D3451" s="2">
        <f>D3450*(1-D$1+IF(AND(WEEKDAY($A3451)&lt;&gt;1,WEEKDAY($A3451)&lt;&gt;7),-VLOOKUP($A3451,ETF_OP_Fee!$G$5:$H$14,2,1),0))^($A3451-$A3450)*(1+2*(C3451/C3450-1))+IFERROR(VLOOKUP(A3451,BITXeom!$C$9:$D$100,2,0),0)</f>
        <v>10.030447657844599</v>
      </c>
      <c r="E3451" s="9">
        <v>9.98</v>
      </c>
      <c r="F3451" s="2">
        <f>F3450*(1-F$1+IF(AND(WEEKDAY($A3451)&lt;&gt;1,WEEKDAY($A3451)&lt;&gt;7),-VLOOKUP($A3451,ETF_OP_Fee!$I$5:$J$14,2,1),0))^($A3451-$A3450)*(1+1*(B3451/B3450-1))</f>
        <v>14.464049819876987</v>
      </c>
      <c r="G3451" s="9">
        <f>IFERROR(VLOOKUP(A3451,'BITO-IV'!$A$1:$J$10000,4,0),"")</f>
        <v>13.319100000000001</v>
      </c>
      <c r="J3451">
        <f t="shared" si="108"/>
        <v>243.11801127854852</v>
      </c>
      <c r="K3451">
        <f t="shared" si="107"/>
        <v>204.03615428037696</v>
      </c>
      <c r="L3451">
        <f t="shared" si="106"/>
        <v>210.55045871559628</v>
      </c>
      <c r="M3451">
        <f t="shared" si="106"/>
        <v>98.070437297237575</v>
      </c>
      <c r="N3451">
        <f>VLOOKUP(A3451,Tbills!$B$4:$C$10000,2,1)</f>
        <v>5.3150004395604356</v>
      </c>
    </row>
    <row r="3452" spans="1:14">
      <c r="A3452" s="25">
        <v>45180</v>
      </c>
      <c r="B3452">
        <f>IFERROR(VLOOKUP($A3452,'BTC-Web'!$A$2:$H$10000,2,0),"")</f>
        <v>25831.714843999998</v>
      </c>
      <c r="C3452">
        <f>VLOOKUP(A3452,H_SPBTFDUE!$B$2:$C$5828,2,0)</f>
        <v>132.57</v>
      </c>
      <c r="D3452" s="2">
        <f>D3451*(1-D$1+IF(AND(WEEKDAY($A3452)&lt;&gt;1,WEEKDAY($A3452)&lt;&gt;7),-VLOOKUP($A3452,ETF_OP_Fee!$G$5:$H$14,2,1),0))^($A3452-$A3451)*(1+2*(C3452/C3451-1))+IFERROR(VLOOKUP(A3452,BITXeom!$C$9:$D$100,2,0),0)</f>
        <v>9.2797623457913208</v>
      </c>
      <c r="E3452" s="9">
        <v>9.24</v>
      </c>
      <c r="F3452" s="2">
        <f>F3451*(1-F$1+IF(AND(WEEKDAY($A3452)&lt;&gt;1,WEEKDAY($A3452)&lt;&gt;7),-VLOOKUP($A3452,ETF_OP_Fee!$I$5:$J$14,2,1),0))^($A3452-$A3451)*(1+1*(B3452/B3451-1))</f>
        <v>14.202320814691003</v>
      </c>
      <c r="G3452" s="9">
        <f>IFERROR(VLOOKUP(A3452,'BITO-IV'!$A$1:$J$10000,4,0),"")</f>
        <v>12.823700000000001</v>
      </c>
      <c r="J3452">
        <f t="shared" si="108"/>
        <v>239.28767892899782</v>
      </c>
      <c r="K3452">
        <f t="shared" si="107"/>
        <v>200.34409152155061</v>
      </c>
      <c r="L3452">
        <f t="shared" si="106"/>
        <v>202.70642201834858</v>
      </c>
      <c r="M3452">
        <f t="shared" si="106"/>
        <v>90.730781148580888</v>
      </c>
      <c r="N3452">
        <f>VLOOKUP(A3452,Tbills!$B$4:$C$10000,2,1)</f>
        <v>5.3150004395604356</v>
      </c>
    </row>
    <row r="3453" spans="1:14">
      <c r="A3453" s="25">
        <v>45181</v>
      </c>
      <c r="B3453">
        <f>IFERROR(VLOOKUP($A3453,'BTC-Web'!$A$2:$H$10000,2,0),"")</f>
        <v>25160.658202999999</v>
      </c>
      <c r="C3453">
        <f>VLOOKUP(A3453,H_SPBTFDUE!$B$2:$C$5828,2,0)</f>
        <v>138.34</v>
      </c>
      <c r="D3453" s="2">
        <f>D3452*(1-D$1+IF(AND(WEEKDAY($A3453)&lt;&gt;1,WEEKDAY($A3453)&lt;&gt;7),-VLOOKUP($A3453,ETF_OP_Fee!$G$5:$H$14,2,1),0))^($A3453-$A3452)*(1+2*(C3453/C3452-1))+IFERROR(VLOOKUP(A3453,BITXeom!$C$9:$D$100,2,0),0)</f>
        <v>10.086348148313036</v>
      </c>
      <c r="E3453" s="9">
        <v>10.029999999999999</v>
      </c>
      <c r="F3453" s="2">
        <f>F3452*(1-F$1+IF(AND(WEEKDAY($A3453)&lt;&gt;1,WEEKDAY($A3453)&lt;&gt;7),-VLOOKUP($A3453,ETF_OP_Fee!$I$5:$J$14,2,1),0))^($A3453-$A3452)*(1+1*(B3453/B3452-1))</f>
        <v>13.822400781550311</v>
      </c>
      <c r="G3453" s="9">
        <f>IFERROR(VLOOKUP(A3453,'BITO-IV'!$A$1:$J$10000,4,0),"")</f>
        <v>13.383100000000001</v>
      </c>
      <c r="J3453">
        <f t="shared" si="108"/>
        <v>233.07146033783926</v>
      </c>
      <c r="K3453">
        <f t="shared" si="107"/>
        <v>194.98477490819289</v>
      </c>
      <c r="L3453">
        <f t="shared" si="106"/>
        <v>211.52905198776756</v>
      </c>
      <c r="M3453">
        <f t="shared" si="106"/>
        <v>98.616991721564006</v>
      </c>
      <c r="N3453">
        <f>VLOOKUP(A3453,Tbills!$B$4:$C$10000,2,1)</f>
        <v>5.3150004395604356</v>
      </c>
    </row>
    <row r="3454" spans="1:14">
      <c r="A3454" s="25">
        <v>45182</v>
      </c>
      <c r="B3454">
        <f>IFERROR(VLOOKUP($A3454,'BTC-Web'!$A$2:$H$10000,2,0),"")</f>
        <v>25837.554688</v>
      </c>
      <c r="C3454">
        <f>VLOOKUP(A3454,H_SPBTFDUE!$B$2:$C$5828,2,0)</f>
        <v>138.75</v>
      </c>
      <c r="D3454" s="2">
        <f>D3453*(1-D$1+IF(AND(WEEKDAY($A3454)&lt;&gt;1,WEEKDAY($A3454)&lt;&gt;7),-VLOOKUP($A3454,ETF_OP_Fee!$G$5:$H$14,2,1),0))^($A3454-$A3453)*(1+2*(C3454/C3453-1))+IFERROR(VLOOKUP(A3454,BITXeom!$C$9:$D$100,2,0),0)</f>
        <v>10.144925025526971</v>
      </c>
      <c r="E3454" s="9">
        <v>10.09</v>
      </c>
      <c r="F3454" s="2">
        <f>F3453*(1-F$1+IF(AND(WEEKDAY($A3454)&lt;&gt;1,WEEKDAY($A3454)&lt;&gt;7),-VLOOKUP($A3454,ETF_OP_Fee!$I$5:$J$14,2,1),0))^($A3454-$A3453)*(1+1*(B3454/B3453-1))</f>
        <v>14.183006253206994</v>
      </c>
      <c r="G3454" s="9">
        <f>IFERROR(VLOOKUP(A3454,'BITO-IV'!$A$1:$J$10000,4,0),"")</f>
        <v>13.4239</v>
      </c>
      <c r="J3454">
        <f t="shared" si="108"/>
        <v>239.34177532656597</v>
      </c>
      <c r="K3454">
        <f t="shared" si="107"/>
        <v>200.07163194792597</v>
      </c>
      <c r="L3454">
        <f t="shared" si="106"/>
        <v>212.15596330275227</v>
      </c>
      <c r="M3454">
        <f t="shared" si="106"/>
        <v>99.18971391301919</v>
      </c>
      <c r="N3454">
        <f>VLOOKUP(A3454,Tbills!$B$4:$C$10000,2,1)</f>
        <v>5.3150004395604356</v>
      </c>
    </row>
    <row r="3455" spans="1:14">
      <c r="A3455" s="25">
        <v>45183</v>
      </c>
      <c r="B3455">
        <f>IFERROR(VLOOKUP($A3455,'BTC-Web'!$A$2:$H$10000,2,0),"")</f>
        <v>26228.277343999998</v>
      </c>
      <c r="C3455">
        <f>VLOOKUP(A3455,H_SPBTFDUE!$B$2:$C$5828,2,0)</f>
        <v>141.74</v>
      </c>
      <c r="D3455" s="2">
        <f>D3454*(1-D$1+IF(AND(WEEKDAY($A3455)&lt;&gt;1,WEEKDAY($A3455)&lt;&gt;7),-VLOOKUP($A3455,ETF_OP_Fee!$G$5:$H$14,2,1),0))^($A3455-$A3454)*(1+2*(C3455/C3454-1))+IFERROR(VLOOKUP(A3455,BITXeom!$C$9:$D$100,2,0),0)</f>
        <v>10.58090099276407</v>
      </c>
      <c r="E3455" s="9">
        <v>10.53</v>
      </c>
      <c r="F3455" s="2">
        <f>F3454*(1-F$1+IF(AND(WEEKDAY($A3455)&lt;&gt;1,WEEKDAY($A3455)&lt;&gt;7),-VLOOKUP($A3455,ETF_OP_Fee!$I$5:$J$14,2,1),0))^($A3455-$A3454)*(1+1*(B3455/B3454-1))</f>
        <v>14.386066225251323</v>
      </c>
      <c r="G3455" s="9">
        <f>IFERROR(VLOOKUP(A3455,'BITO-IV'!$A$1:$J$10000,4,0),"")</f>
        <v>13.712999999999999</v>
      </c>
      <c r="J3455">
        <f t="shared" si="108"/>
        <v>242.96116792298622</v>
      </c>
      <c r="K3455">
        <f t="shared" si="107"/>
        <v>202.93608390295651</v>
      </c>
      <c r="L3455">
        <f t="shared" si="106"/>
        <v>216.72782874617735</v>
      </c>
      <c r="M3455">
        <f t="shared" si="106"/>
        <v>103.45237049790147</v>
      </c>
      <c r="N3455">
        <f>VLOOKUP(A3455,Tbills!$B$4:$C$10000,2,1)</f>
        <v>5.3150004395604356</v>
      </c>
    </row>
    <row r="3456" spans="1:14">
      <c r="A3456" s="25">
        <v>45184</v>
      </c>
      <c r="B3456">
        <f>IFERROR(VLOOKUP($A3456,'BTC-Web'!$A$2:$H$10000,2,0),"")</f>
        <v>26533.818359000001</v>
      </c>
      <c r="C3456">
        <f>VLOOKUP(A3456,H_SPBTFDUE!$B$2:$C$5828,2,0)</f>
        <v>140.21</v>
      </c>
      <c r="D3456" s="2">
        <f>D3455*(1-D$1+IF(AND(WEEKDAY($A3456)&lt;&gt;1,WEEKDAY($A3456)&lt;&gt;7),-VLOOKUP($A3456,ETF_OP_Fee!$G$5:$H$14,2,1),0))^($A3456-$A3455)*(1+2*(C3456/C3455-1))+IFERROR(VLOOKUP(A3456,BITXeom!$C$9:$D$100,2,0),0)</f>
        <v>10.351237989299708</v>
      </c>
      <c r="E3456" s="9">
        <v>10.3</v>
      </c>
      <c r="F3456" s="2">
        <f>F3455*(1-F$1+IF(AND(WEEKDAY($A3456)&lt;&gt;1,WEEKDAY($A3456)&lt;&gt;7),-VLOOKUP($A3456,ETF_OP_Fee!$I$5:$J$14,2,1),0))^($A3456-$A3455)*(1+1*(B3456/B3455-1))</f>
        <v>14.542110555192654</v>
      </c>
      <c r="G3456" s="9">
        <f>IFERROR(VLOOKUP(A3456,'BITO-IV'!$A$1:$J$10000,4,0),"")</f>
        <v>13.5678</v>
      </c>
      <c r="J3456">
        <f t="shared" si="108"/>
        <v>245.79149493528453</v>
      </c>
      <c r="K3456">
        <f t="shared" si="107"/>
        <v>205.13731283779697</v>
      </c>
      <c r="L3456">
        <f t="shared" si="106"/>
        <v>214.38837920489294</v>
      </c>
      <c r="M3456">
        <f t="shared" si="106"/>
        <v>101.20689233490722</v>
      </c>
      <c r="N3456">
        <f>VLOOKUP(A3456,Tbills!$B$4:$C$10000,2,1)</f>
        <v>5.3150004395604356</v>
      </c>
    </row>
    <row r="3457" spans="1:14">
      <c r="A3457" s="25">
        <v>45187</v>
      </c>
      <c r="B3457">
        <f>IFERROR(VLOOKUP($A3457,'BTC-Web'!$A$2:$H$10000,2,0),"")</f>
        <v>26532.994140999999</v>
      </c>
      <c r="C3457">
        <f>VLOOKUP(A3457,H_SPBTFDUE!$B$2:$C$5828,2,0)</f>
        <v>142.46</v>
      </c>
      <c r="D3457" s="2">
        <f>D3456*(1-D$1+IF(AND(WEEKDAY($A3457)&lt;&gt;1,WEEKDAY($A3457)&lt;&gt;7),-VLOOKUP($A3457,ETF_OP_Fee!$G$5:$H$14,2,1),0))^($A3457-$A3456)*(1+2*(C3457/C3456-1))+IFERROR(VLOOKUP(A3457,BITXeom!$C$9:$D$100,2,0),0)</f>
        <v>10.679638776282195</v>
      </c>
      <c r="E3457" s="9">
        <v>10.62</v>
      </c>
      <c r="F3457" s="2">
        <f>F3456*(1-F$1+IF(AND(WEEKDAY($A3457)&lt;&gt;1,WEEKDAY($A3457)&lt;&gt;7),-VLOOKUP($A3457,ETF_OP_Fee!$I$5:$J$14,2,1),0))^($A3457-$A3456)*(1+1*(B3457/B3456-1))</f>
        <v>14.507085091407935</v>
      </c>
      <c r="G3457" s="9">
        <f>IFERROR(VLOOKUP(A3457,'BITO-IV'!$A$1:$J$10000,4,0),"")</f>
        <v>13.783300000000001</v>
      </c>
      <c r="J3457">
        <f t="shared" si="108"/>
        <v>245.78385993260108</v>
      </c>
      <c r="K3457">
        <f t="shared" si="107"/>
        <v>204.64322846851476</v>
      </c>
      <c r="L3457">
        <f t="shared" si="106"/>
        <v>217.82874617737002</v>
      </c>
      <c r="M3457">
        <f t="shared" si="106"/>
        <v>104.41775688320497</v>
      </c>
      <c r="N3457">
        <f>VLOOKUP(A3457,Tbills!$B$4:$C$10000,2,1)</f>
        <v>5.3150004395604356</v>
      </c>
    </row>
    <row r="3458" spans="1:14">
      <c r="A3458" s="25">
        <v>45188</v>
      </c>
      <c r="B3458">
        <f>IFERROR(VLOOKUP($A3458,'BTC-Web'!$A$2:$H$10000,2,0),"")</f>
        <v>26760.851563</v>
      </c>
      <c r="C3458">
        <f>VLOOKUP(A3458,H_SPBTFDUE!$B$2:$C$5828,2,0)</f>
        <v>144.49</v>
      </c>
      <c r="D3458" s="2">
        <f>D3457*(1-D$1+IF(AND(WEEKDAY($A3458)&lt;&gt;1,WEEKDAY($A3458)&lt;&gt;7),-VLOOKUP($A3458,ETF_OP_Fee!$G$5:$H$14,2,1),0))^($A3458-$A3457)*(1+2*(C3458/C3457-1))+IFERROR(VLOOKUP(A3458,BITXeom!$C$9:$D$100,2,0),0)</f>
        <v>10.982691183076996</v>
      </c>
      <c r="E3458" s="9">
        <v>10.93</v>
      </c>
      <c r="F3458" s="2">
        <f>F3457*(1-F$1+IF(AND(WEEKDAY($A3458)&lt;&gt;1,WEEKDAY($A3458)&lt;&gt;7),-VLOOKUP($A3458,ETF_OP_Fee!$I$5:$J$14,2,1),0))^($A3458-$A3457)*(1+1*(B3458/B3457-1))</f>
        <v>14.620062484294534</v>
      </c>
      <c r="G3458" s="9">
        <f>IFERROR(VLOOKUP(A3458,'BITO-IV'!$A$1:$J$10000,4,0),"")</f>
        <v>13.981199999999999</v>
      </c>
      <c r="J3458">
        <f t="shared" si="108"/>
        <v>247.89457824791222</v>
      </c>
      <c r="K3458">
        <f t="shared" si="107"/>
        <v>206.23693652761773</v>
      </c>
      <c r="L3458">
        <f t="shared" si="106"/>
        <v>220.93272171253821</v>
      </c>
      <c r="M3458">
        <f t="shared" si="106"/>
        <v>107.38078336738215</v>
      </c>
      <c r="N3458">
        <f>VLOOKUP(A3458,Tbills!$B$4:$C$10000,2,1)</f>
        <v>5.3150004395604356</v>
      </c>
    </row>
    <row r="3459" spans="1:14">
      <c r="A3459" s="25">
        <v>45189</v>
      </c>
      <c r="B3459">
        <f>IFERROR(VLOOKUP($A3459,'BTC-Web'!$A$2:$H$10000,2,0),"")</f>
        <v>27210.228515999999</v>
      </c>
      <c r="C3459">
        <f>VLOOKUP(A3459,H_SPBTFDUE!$B$2:$C$5828,2,0)</f>
        <v>143.03</v>
      </c>
      <c r="D3459" s="2">
        <f>D3458*(1-D$1+IF(AND(WEEKDAY($A3459)&lt;&gt;1,WEEKDAY($A3459)&lt;&gt;7),-VLOOKUP($A3459,ETF_OP_Fee!$G$5:$H$14,2,1),0))^($A3459-$A3458)*(1+2*(C3459/C3458-1))+IFERROR(VLOOKUP(A3459,BITXeom!$C$9:$D$100,2,0),0)</f>
        <v>10.759459411524851</v>
      </c>
      <c r="E3459" s="9">
        <v>10.7</v>
      </c>
      <c r="F3459" s="2">
        <f>F3458*(1-F$1+IF(AND(WEEKDAY($A3459)&lt;&gt;1,WEEKDAY($A3459)&lt;&gt;7),-VLOOKUP($A3459,ETF_OP_Fee!$I$5:$J$14,2,1),0))^($A3459-$A3458)*(1+1*(B3459/B3458-1))</f>
        <v>14.853776709948775</v>
      </c>
      <c r="G3459" s="9">
        <f>IFERROR(VLOOKUP(A3459,'BITO-IV'!$A$1:$J$10000,4,0),"")</f>
        <v>13.8398</v>
      </c>
      <c r="J3459">
        <f t="shared" si="108"/>
        <v>252.0573049076381</v>
      </c>
      <c r="K3459">
        <f t="shared" si="107"/>
        <v>209.53381066708423</v>
      </c>
      <c r="L3459">
        <f t="shared" si="106"/>
        <v>218.70030581039754</v>
      </c>
      <c r="M3459">
        <f t="shared" si="106"/>
        <v>105.19818512236421</v>
      </c>
      <c r="N3459">
        <f>VLOOKUP(A3459,Tbills!$B$4:$C$10000,2,1)</f>
        <v>5.3150004395604356</v>
      </c>
    </row>
    <row r="3460" spans="1:14">
      <c r="A3460" s="25">
        <v>45190</v>
      </c>
      <c r="B3460">
        <f>IFERROR(VLOOKUP($A3460,'BTC-Web'!$A$2:$H$10000,2,0),"")</f>
        <v>27129.839843999998</v>
      </c>
      <c r="C3460">
        <f>VLOOKUP(A3460,H_SPBTFDUE!$B$2:$C$5828,2,0)</f>
        <v>141.19999999999999</v>
      </c>
      <c r="D3460" s="2">
        <f>D3459*(1-D$1+IF(AND(WEEKDAY($A3460)&lt;&gt;1,WEEKDAY($A3460)&lt;&gt;7),-VLOOKUP($A3460,ETF_OP_Fee!$G$5:$H$14,2,1),0))^($A3460-$A3459)*(1+2*(C3460/C3459-1))+IFERROR(VLOOKUP(A3460,BITXeom!$C$9:$D$100,2,0),0)</f>
        <v>10.482885724566042</v>
      </c>
      <c r="E3460" s="9">
        <v>10.43</v>
      </c>
      <c r="F3460" s="2">
        <f>F3459*(1-F$1+IF(AND(WEEKDAY($A3460)&lt;&gt;1,WEEKDAY($A3460)&lt;&gt;7),-VLOOKUP($A3460,ETF_OP_Fee!$I$5:$J$14,2,1),0))^($A3460-$A3459)*(1+1*(B3460/B3459-1))</f>
        <v>14.798146904833326</v>
      </c>
      <c r="G3460" s="9">
        <f>IFERROR(VLOOKUP(A3460,'BITO-IV'!$A$1:$J$10000,4,0),"")</f>
        <v>13.6614</v>
      </c>
      <c r="J3460">
        <f t="shared" si="108"/>
        <v>251.31263817330657</v>
      </c>
      <c r="K3460">
        <f t="shared" si="107"/>
        <v>208.74907253077575</v>
      </c>
      <c r="L3460">
        <f t="shared" si="106"/>
        <v>215.90214067278282</v>
      </c>
      <c r="M3460">
        <f t="shared" si="106"/>
        <v>102.49404834301052</v>
      </c>
      <c r="N3460">
        <f>VLOOKUP(A3460,Tbills!$B$4:$C$10000,2,1)</f>
        <v>5.3150004395604356</v>
      </c>
    </row>
    <row r="3461" spans="1:14">
      <c r="A3461" s="25">
        <v>45191</v>
      </c>
      <c r="B3461">
        <f>IFERROR(VLOOKUP($A3461,'BTC-Web'!$A$2:$H$10000,2,0),"")</f>
        <v>26564.056640999999</v>
      </c>
      <c r="C3461">
        <f>VLOOKUP(A3461,H_SPBTFDUE!$B$2:$C$5828,2,0)</f>
        <v>140.63999999999999</v>
      </c>
      <c r="D3461" s="2">
        <f>D3460*(1-D$1+IF(AND(WEEKDAY($A3461)&lt;&gt;1,WEEKDAY($A3461)&lt;&gt;7),-VLOOKUP($A3461,ETF_OP_Fee!$G$5:$H$14,2,1),0))^($A3461-$A3460)*(1+2*(C3461/C3460-1))+IFERROR(VLOOKUP(A3461,BITXeom!$C$9:$D$100,2,0),0)</f>
        <v>10.39849593569749</v>
      </c>
      <c r="E3461" s="9">
        <v>10.36</v>
      </c>
      <c r="F3461" s="2">
        <f>F3460*(1-F$1+IF(AND(WEEKDAY($A3461)&lt;&gt;1,WEEKDAY($A3461)&lt;&gt;7),-VLOOKUP($A3461,ETF_OP_Fee!$I$5:$J$14,2,1),0))^($A3461-$A3460)*(1+1*(B3461/B3460-1))</f>
        <v>14.478044405273936</v>
      </c>
      <c r="G3461" s="9">
        <f>IFERROR(VLOOKUP(A3461,'BITO-IV'!$A$1:$J$10000,4,0),"")</f>
        <v>13.6144</v>
      </c>
      <c r="J3461">
        <f t="shared" si="108"/>
        <v>246.07160209651161</v>
      </c>
      <c r="K3461">
        <f t="shared" si="107"/>
        <v>204.23356796608053</v>
      </c>
      <c r="L3461">
        <f t="shared" si="106"/>
        <v>215.04587155963299</v>
      </c>
      <c r="M3461">
        <f t="shared" si="106"/>
        <v>101.66894623589889</v>
      </c>
      <c r="N3461">
        <f>VLOOKUP(A3461,Tbills!$B$4:$C$10000,2,1)</f>
        <v>5.3150004395604356</v>
      </c>
    </row>
    <row r="3462" spans="1:14">
      <c r="A3462" s="25">
        <v>45194</v>
      </c>
      <c r="B3462">
        <f>IFERROR(VLOOKUP($A3462,'BTC-Web'!$A$2:$H$10000,2,0),"")</f>
        <v>26253.775390999999</v>
      </c>
      <c r="C3462">
        <f>VLOOKUP(A3462,H_SPBTFDUE!$B$2:$C$5828,2,0)</f>
        <v>139.80000000000001</v>
      </c>
      <c r="D3462" s="2">
        <f>D3461*(1-D$1+IF(AND(WEEKDAY($A3462)&lt;&gt;1,WEEKDAY($A3462)&lt;&gt;7),-VLOOKUP($A3462,ETF_OP_Fee!$G$5:$H$14,2,1),0))^($A3462-$A3461)*(1+2*(C3462/C3461-1))+IFERROR(VLOOKUP(A3462,BITXeom!$C$9:$D$100,2,0),0)</f>
        <v>10.27060885058717</v>
      </c>
      <c r="E3462" s="9">
        <v>10.210000000000001</v>
      </c>
      <c r="F3462" s="2">
        <f>F3461*(1-F$1+IF(AND(WEEKDAY($A3462)&lt;&gt;1,WEEKDAY($A3462)&lt;&gt;7),-VLOOKUP($A3462,ETF_OP_Fee!$I$5:$J$14,2,1),0))^($A3462-$A3461)*(1+1*(B3462/B3461-1))</f>
        <v>14.274913299857362</v>
      </c>
      <c r="G3462" s="9">
        <f>IFERROR(VLOOKUP(A3462,'BITO-IV'!$A$1:$J$10000,4,0),"")</f>
        <v>13.524800000000001</v>
      </c>
      <c r="J3462">
        <f t="shared" si="108"/>
        <v>243.19736472682595</v>
      </c>
      <c r="K3462">
        <f t="shared" si="107"/>
        <v>201.36811257287778</v>
      </c>
      <c r="L3462">
        <f t="shared" si="106"/>
        <v>213.76146788990823</v>
      </c>
      <c r="M3462">
        <f t="shared" si="106"/>
        <v>100.41855913561535</v>
      </c>
      <c r="N3462">
        <f>VLOOKUP(A3462,Tbills!$B$4:$C$10000,2,1)</f>
        <v>5.3300017582417709</v>
      </c>
    </row>
    <row r="3463" spans="1:14">
      <c r="A3463" s="25">
        <v>45195</v>
      </c>
      <c r="B3463">
        <f>IFERROR(VLOOKUP($A3463,'BTC-Web'!$A$2:$H$10000,2,0),"")</f>
        <v>26294.757813</v>
      </c>
      <c r="C3463">
        <f>VLOOKUP(A3463,H_SPBTFDUE!$B$2:$C$5828,2,0)</f>
        <v>139.15</v>
      </c>
      <c r="D3463" s="2">
        <f>D3462*(1-D$1+IF(AND(WEEKDAY($A3463)&lt;&gt;1,WEEKDAY($A3463)&lt;&gt;7),-VLOOKUP($A3463,ETF_OP_Fee!$G$5:$H$14,2,1),0))^($A3463-$A3462)*(1+2*(C3463/C3462-1))+IFERROR(VLOOKUP(A3463,BITXeom!$C$9:$D$100,2,0),0)</f>
        <v>10.173889824379941</v>
      </c>
      <c r="E3463" s="9">
        <v>10.130000000000001</v>
      </c>
      <c r="F3463" s="2">
        <f>F3462*(1-F$1+IF(AND(WEEKDAY($A3463)&lt;&gt;1,WEEKDAY($A3463)&lt;&gt;7),-VLOOKUP($A3463,ETF_OP_Fee!$I$5:$J$14,2,1),0))^($A3463-$A3462)*(1+1*(B3463/B3462-1))</f>
        <v>14.28585675974027</v>
      </c>
      <c r="G3463" s="9">
        <f>IFERROR(VLOOKUP(A3463,'BITO-IV'!$A$1:$J$10000,4,0),"")</f>
        <v>13.465</v>
      </c>
      <c r="J3463">
        <f t="shared" si="108"/>
        <v>243.57699839406376</v>
      </c>
      <c r="K3463">
        <f t="shared" si="107"/>
        <v>201.52248575997518</v>
      </c>
      <c r="L3463">
        <f t="shared" si="106"/>
        <v>212.7675840978593</v>
      </c>
      <c r="M3463">
        <f t="shared" si="106"/>
        <v>99.472910694123541</v>
      </c>
      <c r="N3463">
        <f>VLOOKUP(A3463,Tbills!$B$4:$C$10000,2,1)</f>
        <v>5.3300017582417709</v>
      </c>
    </row>
    <row r="3464" spans="1:14">
      <c r="A3464" s="25">
        <v>45196</v>
      </c>
      <c r="B3464">
        <f>IFERROR(VLOOKUP($A3464,'BTC-Web'!$A$2:$H$10000,2,0),"")</f>
        <v>26209.498047000001</v>
      </c>
      <c r="C3464">
        <f>VLOOKUP(A3464,H_SPBTFDUE!$B$2:$C$5828,2,0)</f>
        <v>139.12</v>
      </c>
      <c r="D3464" s="2">
        <f>D3463*(1-D$1+IF(AND(WEEKDAY($A3464)&lt;&gt;1,WEEKDAY($A3464)&lt;&gt;7),-VLOOKUP($A3464,ETF_OP_Fee!$G$5:$H$14,2,1),0))^($A3464-$A3463)*(1+2*(C3464/C3463-1))+IFERROR(VLOOKUP(A3464,BITXeom!$C$9:$D$100,2,0),0)</f>
        <v>10.168290969438626</v>
      </c>
      <c r="E3464" s="9">
        <v>10.119999999999999</v>
      </c>
      <c r="F3464" s="2">
        <f>F3463*(1-F$1+IF(AND(WEEKDAY($A3464)&lt;&gt;1,WEEKDAY($A3464)&lt;&gt;7),-VLOOKUP($A3464,ETF_OP_Fee!$I$5:$J$14,2,1),0))^($A3464-$A3463)*(1+1*(B3464/B3463-1))</f>
        <v>14.228241307741195</v>
      </c>
      <c r="G3464" s="9">
        <f>IFERROR(VLOOKUP(A3464,'BITO-IV'!$A$1:$J$10000,4,0),"")</f>
        <v>13.4642</v>
      </c>
      <c r="J3464">
        <f t="shared" si="108"/>
        <v>242.78720911234646</v>
      </c>
      <c r="K3464">
        <f t="shared" si="107"/>
        <v>200.70973722831141</v>
      </c>
      <c r="L3464">
        <f t="shared" si="106"/>
        <v>212.72171253822629</v>
      </c>
      <c r="M3464">
        <f t="shared" si="106"/>
        <v>99.418169154045898</v>
      </c>
      <c r="N3464">
        <f>VLOOKUP(A3464,Tbills!$B$4:$C$10000,2,1)</f>
        <v>5.3300017582417709</v>
      </c>
    </row>
    <row r="3465" spans="1:14">
      <c r="A3465" s="25">
        <v>45197</v>
      </c>
      <c r="B3465">
        <f>IFERROR(VLOOKUP($A3465,'BTC-Web'!$A$2:$H$10000,2,0),"")</f>
        <v>26355.8125</v>
      </c>
      <c r="C3465">
        <f>VLOOKUP(A3465,H_SPBTFDUE!$B$2:$C$5828,2,0)</f>
        <v>144.1</v>
      </c>
      <c r="D3465" s="2">
        <f>D3464*(1-D$1+IF(AND(WEEKDAY($A3465)&lt;&gt;1,WEEKDAY($A3465)&lt;&gt;7),-VLOOKUP($A3465,ETF_OP_Fee!$G$5:$H$14,2,1),0))^($A3465-$A3464)*(1+2*(C3465/C3464-1))+IFERROR(VLOOKUP(A3465,BITXeom!$C$9:$D$100,2,0),0)</f>
        <v>10.894969501163011</v>
      </c>
      <c r="E3465" s="9">
        <v>10.85</v>
      </c>
      <c r="F3465" s="2">
        <f>F3464*(1-F$1+IF(AND(WEEKDAY($A3465)&lt;&gt;1,WEEKDAY($A3465)&lt;&gt;7),-VLOOKUP($A3465,ETF_OP_Fee!$I$5:$J$14,2,1),0))^($A3465-$A3464)*(1+1*(B3465/B3464-1))</f>
        <v>14.296322288325012</v>
      </c>
      <c r="G3465" s="9">
        <f>IFERROR(VLOOKUP(A3465,'BITO-IV'!$A$1:$J$10000,4,0),"")</f>
        <v>13.939</v>
      </c>
      <c r="J3465">
        <f t="shared" si="108"/>
        <v>244.14256806019685</v>
      </c>
      <c r="K3465">
        <f t="shared" si="107"/>
        <v>201.67011704108484</v>
      </c>
      <c r="L3465">
        <f t="shared" si="106"/>
        <v>220.33639143730883</v>
      </c>
      <c r="M3465">
        <f t="shared" si="106"/>
        <v>106.52310442829456</v>
      </c>
      <c r="N3465">
        <f>VLOOKUP(A3465,Tbills!$B$4:$C$10000,2,1)</f>
        <v>5.3300017582417709</v>
      </c>
    </row>
    <row r="3466" spans="1:14">
      <c r="A3466" s="25">
        <v>45198</v>
      </c>
      <c r="B3466">
        <f>IFERROR(VLOOKUP($A3466,'BTC-Web'!$A$2:$H$10000,2,0),"")</f>
        <v>27024.841797000001</v>
      </c>
      <c r="C3466">
        <f>VLOOKUP(A3466,H_SPBTFDUE!$B$2:$C$5828,2,0)</f>
        <v>142.75</v>
      </c>
      <c r="D3466" s="2">
        <f>D3465*(1-D$1+IF(AND(WEEKDAY($A3466)&lt;&gt;1,WEEKDAY($A3466)&lt;&gt;7),-VLOOKUP($A3466,ETF_OP_Fee!$G$5:$H$14,2,1),0))^($A3466-$A3465)*(1+2*(C3466/C3465-1))+IFERROR(VLOOKUP(A3466,BITXeom!$C$9:$D$100,2,0),0)</f>
        <v>10.689556473465336</v>
      </c>
      <c r="E3466" s="9">
        <v>10.64</v>
      </c>
      <c r="F3466" s="2">
        <f>F3465*(1-F$1+IF(AND(WEEKDAY($A3466)&lt;&gt;1,WEEKDAY($A3466)&lt;&gt;7),-VLOOKUP($A3466,ETF_OP_Fee!$I$5:$J$14,2,1),0))^($A3466-$A3465)*(1+1*(B3466/B3465-1))</f>
        <v>14.647600399924839</v>
      </c>
      <c r="G3466" s="9">
        <f>IFERROR(VLOOKUP(A3466,'BITO-IV'!$A$1:$J$10000,4,0),"")</f>
        <v>13.805999999999999</v>
      </c>
      <c r="J3466">
        <f t="shared" si="108"/>
        <v>250.34000669644033</v>
      </c>
      <c r="K3466">
        <f t="shared" si="107"/>
        <v>206.6253982981506</v>
      </c>
      <c r="L3466">
        <f t="shared" si="106"/>
        <v>218.27217125382259</v>
      </c>
      <c r="M3466">
        <f t="shared" si="106"/>
        <v>104.51472492819262</v>
      </c>
      <c r="N3466">
        <f>VLOOKUP(A3466,Tbills!$B$4:$C$10000,2,1)</f>
        <v>5.3300017582417709</v>
      </c>
    </row>
    <row r="3467" spans="1:14">
      <c r="A3467" s="25">
        <v>45201</v>
      </c>
      <c r="B3467">
        <f>IFERROR(VLOOKUP($A3467,'BTC-Web'!$A$2:$H$10000,2,0),"")</f>
        <v>27976.798827999999</v>
      </c>
      <c r="C3467">
        <f>VLOOKUP(A3467,H_SPBTFDUE!$B$2:$C$5828,2,0)</f>
        <v>148.28</v>
      </c>
      <c r="D3467" s="2">
        <f>D3466*(1-D$1+IF(AND(WEEKDAY($A3467)&lt;&gt;1,WEEKDAY($A3467)&lt;&gt;7),-VLOOKUP($A3467,ETF_OP_Fee!$G$5:$H$14,2,1),0))^($A3467-$A3466)*(1+2*(C3467/C3466-1))+IFERROR(VLOOKUP(A3467,BITXeom!$C$9:$D$100,2,0),0)</f>
        <v>11.513645586610263</v>
      </c>
      <c r="E3467" s="9">
        <v>11.46</v>
      </c>
      <c r="F3467" s="2">
        <f>F3466*(1-F$1+IF(AND(WEEKDAY($A3467)&lt;&gt;1,WEEKDAY($A3467)&lt;&gt;7),-VLOOKUP($A3467,ETF_OP_Fee!$I$5:$J$14,2,1),0))^($A3467-$A3466)*(1+1*(B3467/B3466-1))</f>
        <v>15.127513538535288</v>
      </c>
      <c r="G3467" s="9">
        <f>IFERROR(VLOOKUP(A3467,'BITO-IV'!$A$1:$J$10000,4,0),"")</f>
        <v>14.265000000000001</v>
      </c>
      <c r="J3467">
        <f t="shared" si="108"/>
        <v>259.15829807832432</v>
      </c>
      <c r="K3467">
        <f t="shared" si="107"/>
        <v>213.39526098599455</v>
      </c>
      <c r="L3467">
        <f t="shared" si="106"/>
        <v>226.72782874617735</v>
      </c>
      <c r="M3467">
        <f t="shared" si="106"/>
        <v>112.57207016889173</v>
      </c>
      <c r="N3467">
        <f>VLOOKUP(A3467,Tbills!$B$4:$C$10000,2,1)</f>
        <v>5.3449991208791037</v>
      </c>
    </row>
    <row r="3468" spans="1:14">
      <c r="A3468" s="25">
        <v>45202</v>
      </c>
      <c r="B3468">
        <f>IFERROR(VLOOKUP($A3468,'BTC-Web'!$A$2:$H$10000,2,0),"")</f>
        <v>27508.251952999999</v>
      </c>
      <c r="C3468">
        <f>VLOOKUP(A3468,H_SPBTFDUE!$B$2:$C$5828,2,0)</f>
        <v>144.26</v>
      </c>
      <c r="D3468" s="2">
        <f>D3467*(1-D$1+IF(AND(WEEKDAY($A3468)&lt;&gt;1,WEEKDAY($A3468)&lt;&gt;7),-VLOOKUP($A3468,ETF_OP_Fee!$G$5:$H$14,2,1),0))^($A3468-$A3467)*(1+2*(C3468/C3467-1))+IFERROR(VLOOKUP(A3468,BITXeom!$C$9:$D$100,2,0),0)</f>
        <v>10.888057886137092</v>
      </c>
      <c r="E3468" s="9">
        <v>10.86</v>
      </c>
      <c r="F3468" s="2">
        <f>F3467*(1-F$1+IF(AND(WEEKDAY($A3468)&lt;&gt;1,WEEKDAY($A3468)&lt;&gt;7),-VLOOKUP($A3468,ETF_OP_Fee!$I$5:$J$14,2,1),0))^($A3468-$A3467)*(1+1*(B3468/B3467-1))</f>
        <v>14.862365113647881</v>
      </c>
      <c r="G3468" s="9">
        <f>IFERROR(VLOOKUP(A3468,'BITO-IV'!$A$1:$J$10000,4,0),"")</f>
        <v>13.885999999999999</v>
      </c>
      <c r="J3468">
        <f t="shared" si="108"/>
        <v>254.8179941199819</v>
      </c>
      <c r="K3468">
        <f t="shared" si="107"/>
        <v>209.65496241116665</v>
      </c>
      <c r="L3468">
        <f t="shared" si="106"/>
        <v>220.58103975535164</v>
      </c>
      <c r="M3468">
        <f t="shared" si="106"/>
        <v>106.45552767288505</v>
      </c>
      <c r="N3468">
        <f>VLOOKUP(A3468,Tbills!$B$4:$C$10000,2,1)</f>
        <v>5.3449991208791037</v>
      </c>
    </row>
    <row r="3469" spans="1:14">
      <c r="A3469" s="25">
        <v>45203</v>
      </c>
      <c r="B3469">
        <f>IFERROR(VLOOKUP($A3469,'BTC-Web'!$A$2:$H$10000,2,0),"")</f>
        <v>27429.074218999998</v>
      </c>
      <c r="C3469">
        <f>VLOOKUP(A3469,H_SPBTFDUE!$B$2:$C$5828,2,0)</f>
        <v>146.30000000000001</v>
      </c>
      <c r="D3469" s="2">
        <f>D3468*(1-D$1+IF(AND(WEEKDAY($A3469)&lt;&gt;1,WEEKDAY($A3469)&lt;&gt;7),-VLOOKUP($A3469,ETF_OP_Fee!$G$5:$H$14,2,1),0))^($A3469-$A3468)*(1+2*(C3469/C3468-1))+IFERROR(VLOOKUP(A3469,BITXeom!$C$9:$D$100,2,0),0)</f>
        <v>11.194662541221208</v>
      </c>
      <c r="E3469" s="9">
        <v>11.16</v>
      </c>
      <c r="F3469" s="2">
        <f>F3468*(1-F$1+IF(AND(WEEKDAY($A3469)&lt;&gt;1,WEEKDAY($A3469)&lt;&gt;7),-VLOOKUP($A3469,ETF_OP_Fee!$I$5:$J$14,2,1),0))^($A3469-$A3468)*(1+1*(B3469/B3468-1))</f>
        <v>14.807832207351007</v>
      </c>
      <c r="G3469" s="9">
        <f>IFERROR(VLOOKUP(A3469,'BITO-IV'!$A$1:$J$10000,4,0),"")</f>
        <v>14.085699999999999</v>
      </c>
      <c r="J3469">
        <f t="shared" si="108"/>
        <v>254.08454470300995</v>
      </c>
      <c r="K3469">
        <f t="shared" si="107"/>
        <v>208.8856976048981</v>
      </c>
      <c r="L3469">
        <f t="shared" si="106"/>
        <v>223.70030581039754</v>
      </c>
      <c r="M3469">
        <f t="shared" si="106"/>
        <v>109.45328546268337</v>
      </c>
      <c r="N3469">
        <f>VLOOKUP(A3469,Tbills!$B$4:$C$10000,2,1)</f>
        <v>5.3449991208791037</v>
      </c>
    </row>
    <row r="3470" spans="1:14">
      <c r="A3470" s="25">
        <v>45204</v>
      </c>
      <c r="B3470">
        <f>IFERROR(VLOOKUP($A3470,'BTC-Web'!$A$2:$H$10000,2,0),"")</f>
        <v>27798.646484000001</v>
      </c>
      <c r="C3470">
        <f>VLOOKUP(A3470,H_SPBTFDUE!$B$2:$C$5828,2,0)</f>
        <v>145.4</v>
      </c>
      <c r="D3470" s="2">
        <f>D3469*(1-D$1+IF(AND(WEEKDAY($A3470)&lt;&gt;1,WEEKDAY($A3470)&lt;&gt;7),-VLOOKUP($A3470,ETF_OP_Fee!$G$5:$H$14,2,1),0))^($A3470-$A3469)*(1+2*(C3470/C3469-1))+IFERROR(VLOOKUP(A3470,BITXeom!$C$9:$D$100,2,0),0)</f>
        <v>11.055611423895188</v>
      </c>
      <c r="E3470" s="9">
        <v>11.02</v>
      </c>
      <c r="F3470" s="2">
        <f>F3469*(1-F$1+IF(AND(WEEKDAY($A3470)&lt;&gt;1,WEEKDAY($A3470)&lt;&gt;7),-VLOOKUP($A3470,ETF_OP_Fee!$I$5:$J$14,2,1),0))^($A3470-$A3469)*(1+1*(B3470/B3469-1))</f>
        <v>14.99544602652673</v>
      </c>
      <c r="G3470" s="9">
        <f>IFERROR(VLOOKUP(A3470,'BITO-IV'!$A$1:$J$10000,4,0),"")</f>
        <v>14.0053</v>
      </c>
      <c r="J3470">
        <f t="shared" si="108"/>
        <v>257.50801426445582</v>
      </c>
      <c r="K3470">
        <f t="shared" si="107"/>
        <v>211.53225943448078</v>
      </c>
      <c r="L3470">
        <f t="shared" si="106"/>
        <v>222.3241590214067</v>
      </c>
      <c r="M3470">
        <f t="shared" si="106"/>
        <v>108.09374455802921</v>
      </c>
      <c r="N3470">
        <f>VLOOKUP(A3470,Tbills!$B$4:$C$10000,2,1)</f>
        <v>5.3449991208791037</v>
      </c>
    </row>
    <row r="3471" spans="1:14">
      <c r="A3471" s="25">
        <v>45205</v>
      </c>
      <c r="B3471">
        <f>IFERROR(VLOOKUP($A3471,'BTC-Web'!$A$2:$H$10000,2,0),"")</f>
        <v>27412.123047000001</v>
      </c>
      <c r="C3471">
        <f>VLOOKUP(A3471,H_SPBTFDUE!$B$2:$C$5828,2,0)</f>
        <v>148.22999999999999</v>
      </c>
      <c r="D3471" s="2">
        <f>D3470*(1-D$1+IF(AND(WEEKDAY($A3471)&lt;&gt;1,WEEKDAY($A3471)&lt;&gt;7),-VLOOKUP($A3471,ETF_OP_Fee!$G$5:$H$14,2,1),0))^($A3471-$A3470)*(1+2*(C3471/C3470-1))+IFERROR(VLOOKUP(A3471,BITXeom!$C$9:$D$100,2,0),0)</f>
        <v>11.484605413114183</v>
      </c>
      <c r="E3471" s="9">
        <v>11.45</v>
      </c>
      <c r="F3471" s="2">
        <f>F3470*(1-F$1+IF(AND(WEEKDAY($A3471)&lt;&gt;1,WEEKDAY($A3471)&lt;&gt;7),-VLOOKUP($A3471,ETF_OP_Fee!$I$5:$J$14,2,1),0))^($A3471-$A3470)*(1+1*(B3471/B3470-1))</f>
        <v>14.775215106601902</v>
      </c>
      <c r="G3471" s="9">
        <f>IFERROR(VLOOKUP(A3471,'BITO-IV'!$A$1:$J$10000,4,0),"")</f>
        <v>14.2821</v>
      </c>
      <c r="J3471">
        <f t="shared" si="108"/>
        <v>253.92752041610134</v>
      </c>
      <c r="K3471">
        <f t="shared" si="107"/>
        <v>208.42558664818128</v>
      </c>
      <c r="L3471">
        <f t="shared" si="106"/>
        <v>226.65137614678895</v>
      </c>
      <c r="M3471">
        <f t="shared" si="106"/>
        <v>112.28813642923248</v>
      </c>
      <c r="N3471">
        <f>VLOOKUP(A3471,Tbills!$B$4:$C$10000,2,1)</f>
        <v>5.3449991208791037</v>
      </c>
    </row>
    <row r="3472" spans="1:14">
      <c r="A3472" s="25">
        <v>45208</v>
      </c>
      <c r="B3472">
        <f>IFERROR(VLOOKUP($A3472,'BTC-Web'!$A$2:$H$10000,2,0),"")</f>
        <v>27934.472656000002</v>
      </c>
      <c r="C3472">
        <f>VLOOKUP(A3472,H_SPBTFDUE!$B$2:$C$5828,2,0)</f>
        <v>146.12</v>
      </c>
      <c r="D3472" s="2">
        <f>D3471*(1-D$1+IF(AND(WEEKDAY($A3472)&lt;&gt;1,WEEKDAY($A3472)&lt;&gt;7),-VLOOKUP($A3472,ETF_OP_Fee!$G$5:$H$14,2,1),0))^($A3472-$A3471)*(1+2*(C3472/C3471-1))+IFERROR(VLOOKUP(A3472,BITXeom!$C$9:$D$100,2,0),0)</f>
        <v>11.153658306876482</v>
      </c>
      <c r="E3472" s="9">
        <v>11.16</v>
      </c>
      <c r="F3472" s="2">
        <f>F3471*(1-F$1+IF(AND(WEEKDAY($A3472)&lt;&gt;1,WEEKDAY($A3472)&lt;&gt;7),-VLOOKUP($A3472,ETF_OP_Fee!$I$5:$J$14,2,1),0))^($A3472-$A3471)*(1+1*(B3472/B3471-1))</f>
        <v>15.020964647944222</v>
      </c>
      <c r="G3472" s="9">
        <f>IFERROR(VLOOKUP(A3472,'BITO-IV'!$A$1:$J$10000,4,0),"")</f>
        <v>14.0784</v>
      </c>
      <c r="J3472">
        <f t="shared" si="108"/>
        <v>258.76621681244654</v>
      </c>
      <c r="K3472">
        <f t="shared" si="107"/>
        <v>211.89223616585284</v>
      </c>
      <c r="L3472">
        <f t="shared" si="106"/>
        <v>223.42507645259937</v>
      </c>
      <c r="M3472">
        <f t="shared" si="106"/>
        <v>109.05237581932556</v>
      </c>
      <c r="N3472">
        <f>VLOOKUP(A3472,Tbills!$B$4:$C$10000,2,1)</f>
        <v>5.3449991208791037</v>
      </c>
    </row>
    <row r="3473" spans="1:14">
      <c r="A3473" s="25">
        <v>45209</v>
      </c>
      <c r="B3473">
        <f>IFERROR(VLOOKUP($A3473,'BTC-Web'!$A$2:$H$10000,2,0),"")</f>
        <v>27589.201172000001</v>
      </c>
      <c r="C3473">
        <f>VLOOKUP(A3473,H_SPBTFDUE!$B$2:$C$5828,2,0)</f>
        <v>144.81</v>
      </c>
      <c r="D3473" s="2">
        <f>D3472*(1-D$1+IF(AND(WEEKDAY($A3473)&lt;&gt;1,WEEKDAY($A3473)&lt;&gt;7),-VLOOKUP($A3473,ETF_OP_Fee!$G$5:$H$14,2,1),0))^($A3473-$A3472)*(1+2*(C3473/C3472-1))+IFERROR(VLOOKUP(A3473,BITXeom!$C$9:$D$100,2,0),0)</f>
        <v>10.952362555168708</v>
      </c>
      <c r="E3473" s="9">
        <v>10.92</v>
      </c>
      <c r="F3473" s="2">
        <f>F3472*(1-F$1+IF(AND(WEEKDAY($A3473)&lt;&gt;1,WEEKDAY($A3473)&lt;&gt;7),-VLOOKUP($A3473,ETF_OP_Fee!$I$5:$J$14,2,1),0))^($A3473-$A3472)*(1+1*(B3473/B3472-1))</f>
        <v>14.823538138885018</v>
      </c>
      <c r="G3473" s="9">
        <f>IFERROR(VLOOKUP(A3473,'BITO-IV'!$A$1:$J$10000,4,0),"")</f>
        <v>13.9534</v>
      </c>
      <c r="J3473">
        <f t="shared" si="108"/>
        <v>255.56785338571797</v>
      </c>
      <c r="K3473">
        <f t="shared" si="107"/>
        <v>209.10725228076672</v>
      </c>
      <c r="L3473">
        <f t="shared" si="106"/>
        <v>221.42201834862382</v>
      </c>
      <c r="M3473">
        <f t="shared" si="106"/>
        <v>107.08425205561514</v>
      </c>
      <c r="N3473">
        <f>VLOOKUP(A3473,Tbills!$B$4:$C$10000,2,1)</f>
        <v>5.3399986813186961</v>
      </c>
    </row>
    <row r="3474" spans="1:14">
      <c r="A3474" s="25">
        <v>45210</v>
      </c>
      <c r="B3474">
        <f>IFERROR(VLOOKUP($A3474,'BTC-Web'!$A$2:$H$10000,2,0),"")</f>
        <v>27392.076172000001</v>
      </c>
      <c r="C3474">
        <f>VLOOKUP(A3474,H_SPBTFDUE!$B$2:$C$5828,2,0)</f>
        <v>141.19999999999999</v>
      </c>
      <c r="D3474" s="2">
        <f>D3473*(1-D$1+IF(AND(WEEKDAY($A3474)&lt;&gt;1,WEEKDAY($A3474)&lt;&gt;7),-VLOOKUP($A3474,ETF_OP_Fee!$G$5:$H$14,2,1),0))^($A3474-$A3473)*(1+2*(C3474/C3473-1))+IFERROR(VLOOKUP(A3474,BITXeom!$C$9:$D$100,2,0),0)</f>
        <v>10.405054694255661</v>
      </c>
      <c r="E3474" s="9">
        <v>10.38</v>
      </c>
      <c r="F3474" s="2">
        <f>F3473*(1-F$1+IF(AND(WEEKDAY($A3474)&lt;&gt;1,WEEKDAY($A3474)&lt;&gt;7),-VLOOKUP($A3474,ETF_OP_Fee!$I$5:$J$14,2,1),0))^($A3474-$A3473)*(1+1*(B3474/B3473-1))</f>
        <v>14.705950580734621</v>
      </c>
      <c r="G3474" s="9">
        <f>IFERROR(VLOOKUP(A3474,'BITO-IV'!$A$1:$J$10000,4,0),"")</f>
        <v>13.605700000000001</v>
      </c>
      <c r="J3474">
        <f t="shared" si="108"/>
        <v>253.74181961313494</v>
      </c>
      <c r="K3474">
        <f t="shared" si="107"/>
        <v>207.44851123278883</v>
      </c>
      <c r="L3474">
        <f t="shared" si="106"/>
        <v>215.90214067278282</v>
      </c>
      <c r="M3474">
        <f t="shared" si="106"/>
        <v>101.73307301686302</v>
      </c>
      <c r="N3474">
        <f>VLOOKUP(A3474,Tbills!$B$4:$C$10000,2,1)</f>
        <v>5.3399986813186961</v>
      </c>
    </row>
    <row r="3475" spans="1:14">
      <c r="A3475" s="25">
        <v>45211</v>
      </c>
      <c r="B3475">
        <f>IFERROR(VLOOKUP($A3475,'BTC-Web'!$A$2:$H$10000,2,0),"")</f>
        <v>26873.292968999998</v>
      </c>
      <c r="C3475">
        <f>VLOOKUP(A3475,H_SPBTFDUE!$B$2:$C$5828,2,0)</f>
        <v>140.91999999999999</v>
      </c>
      <c r="D3475" s="2">
        <f>D3474*(1-D$1+IF(AND(WEEKDAY($A3475)&lt;&gt;1,WEEKDAY($A3475)&lt;&gt;7),-VLOOKUP($A3475,ETF_OP_Fee!$G$5:$H$14,2,1),0))^($A3475-$A3474)*(1+2*(C3475/C3474-1))+IFERROR(VLOOKUP(A3475,BITXeom!$C$9:$D$100,2,0),0)</f>
        <v>10.362553051985557</v>
      </c>
      <c r="E3475" s="9">
        <v>10.33</v>
      </c>
      <c r="F3475" s="2">
        <f>F3474*(1-F$1+IF(AND(WEEKDAY($A3475)&lt;&gt;1,WEEKDAY($A3475)&lt;&gt;7),-VLOOKUP($A3475,ETF_OP_Fee!$I$5:$J$14,2,1),0))^($A3475-$A3474)*(1+1*(B3475/B3474-1))</f>
        <v>14.415988946600455</v>
      </c>
      <c r="G3475" s="9">
        <f>IFERROR(VLOOKUP(A3475,'BITO-IV'!$A$1:$J$10000,4,0),"")</f>
        <v>13.581099999999999</v>
      </c>
      <c r="J3475">
        <f t="shared" si="108"/>
        <v>248.93616000970152</v>
      </c>
      <c r="K3475">
        <f t="shared" si="107"/>
        <v>203.35818677633642</v>
      </c>
      <c r="L3475">
        <f t="shared" si="106"/>
        <v>215.4740061162079</v>
      </c>
      <c r="M3475">
        <f t="shared" si="106"/>
        <v>101.31752280560002</v>
      </c>
      <c r="N3475">
        <f>VLOOKUP(A3475,Tbills!$B$4:$C$10000,2,1)</f>
        <v>5.3399986813186961</v>
      </c>
    </row>
    <row r="3476" spans="1:14">
      <c r="A3476" s="25">
        <v>45212</v>
      </c>
      <c r="B3476">
        <f>IFERROR(VLOOKUP($A3476,'BTC-Web'!$A$2:$H$10000,2,0),"")</f>
        <v>26752.878906000002</v>
      </c>
      <c r="C3476">
        <f>VLOOKUP(A3476,H_SPBTFDUE!$B$2:$C$5828,2,0)</f>
        <v>141.34</v>
      </c>
      <c r="D3476" s="2">
        <f>D3475*(1-D$1+IF(AND(WEEKDAY($A3476)&lt;&gt;1,WEEKDAY($A3476)&lt;&gt;7),-VLOOKUP($A3476,ETF_OP_Fee!$G$5:$H$14,2,1),0))^($A3476-$A3475)*(1+2*(C3476/C3475-1))+IFERROR(VLOOKUP(A3476,BITXeom!$C$9:$D$100,2,0),0)</f>
        <v>10.423080106305518</v>
      </c>
      <c r="E3476" s="9">
        <v>10.4</v>
      </c>
      <c r="F3476" s="2">
        <f>F3475*(1-F$1+IF(AND(WEEKDAY($A3476)&lt;&gt;1,WEEKDAY($A3476)&lt;&gt;7),-VLOOKUP($A3476,ETF_OP_Fee!$I$5:$J$14,2,1),0))^($A3476-$A3475)*(1+1*(B3476/B3475-1))</f>
        <v>14.340010851956482</v>
      </c>
      <c r="G3476" s="9">
        <f>IFERROR(VLOOKUP(A3476,'BITO-IV'!$A$1:$J$10000,4,0),"")</f>
        <v>13.6257</v>
      </c>
      <c r="J3476">
        <f t="shared" si="108"/>
        <v>247.82072490135943</v>
      </c>
      <c r="K3476">
        <f t="shared" si="107"/>
        <v>202.28640685067526</v>
      </c>
      <c r="L3476">
        <f t="shared" si="106"/>
        <v>216.11620795107032</v>
      </c>
      <c r="M3476">
        <f t="shared" si="106"/>
        <v>101.90931241339781</v>
      </c>
      <c r="N3476">
        <f>VLOOKUP(A3476,Tbills!$B$4:$C$10000,2,1)</f>
        <v>5.3399986813186961</v>
      </c>
    </row>
    <row r="3477" spans="1:14">
      <c r="A3477" s="25">
        <v>45215</v>
      </c>
      <c r="B3477">
        <f>IFERROR(VLOOKUP($A3477,'BTC-Web'!$A$2:$H$10000,2,0),"")</f>
        <v>27162.628906000002</v>
      </c>
      <c r="C3477">
        <f>VLOOKUP(A3477,H_SPBTFDUE!$B$2:$C$5828,2,0)</f>
        <v>150.57</v>
      </c>
      <c r="D3477" s="2">
        <f>D3476*(1-D$1+IF(AND(WEEKDAY($A3477)&lt;&gt;1,WEEKDAY($A3477)&lt;&gt;7),-VLOOKUP($A3477,ETF_OP_Fee!$G$5:$H$14,2,1),0))^($A3477-$A3476)*(1+2*(C3477/C3476-1))+IFERROR(VLOOKUP(A3477,BITXeom!$C$9:$D$100,2,0),0)</f>
        <v>11.780194990685912</v>
      </c>
      <c r="E3477" s="9">
        <v>11.75</v>
      </c>
      <c r="F3477" s="2">
        <f>F3476*(1-F$1+IF(AND(WEEKDAY($A3477)&lt;&gt;1,WEEKDAY($A3477)&lt;&gt;7),-VLOOKUP($A3477,ETF_OP_Fee!$I$5:$J$14,2,1),0))^($A3477-$A3476)*(1+1*(B3477/B3476-1))</f>
        <v>14.525027511950329</v>
      </c>
      <c r="G3477" s="9">
        <f>IFERROR(VLOOKUP(A3477,'BITO-IV'!$A$1:$J$10000,4,0),"")</f>
        <v>14.512</v>
      </c>
      <c r="J3477">
        <f t="shared" si="108"/>
        <v>251.61637404944264</v>
      </c>
      <c r="K3477">
        <f t="shared" si="107"/>
        <v>204.89633202744474</v>
      </c>
      <c r="L3477">
        <f t="shared" si="106"/>
        <v>230.2293577981651</v>
      </c>
      <c r="M3477">
        <f t="shared" si="106"/>
        <v>115.17819678564078</v>
      </c>
      <c r="N3477">
        <f>VLOOKUP(A3477,Tbills!$B$4:$C$10000,2,1)</f>
        <v>5.3399986813186961</v>
      </c>
    </row>
    <row r="3478" spans="1:14">
      <c r="A3478" s="25">
        <v>45216</v>
      </c>
      <c r="B3478">
        <f>IFERROR(VLOOKUP($A3478,'BTC-Web'!$A$2:$H$10000,2,0),"")</f>
        <v>28522.097656000002</v>
      </c>
      <c r="C3478">
        <f>VLOOKUP(A3478,H_SPBTFDUE!$B$2:$C$5828,2,0)</f>
        <v>150.77000000000001</v>
      </c>
      <c r="D3478" s="2">
        <f>D3477*(1-D$1+IF(AND(WEEKDAY($A3478)&lt;&gt;1,WEEKDAY($A3478)&lt;&gt;7),-VLOOKUP($A3478,ETF_OP_Fee!$G$5:$H$14,2,1),0))^($A3478-$A3477)*(1+2*(C3478/C3477-1))+IFERROR(VLOOKUP(A3478,BITXeom!$C$9:$D$100,2,0),0)</f>
        <v>11.810082252533784</v>
      </c>
      <c r="E3478" s="9">
        <v>11.81</v>
      </c>
      <c r="F3478" s="2">
        <f>F3477*(1-F$1+IF(AND(WEEKDAY($A3478)&lt;&gt;1,WEEKDAY($A3478)&lt;&gt;7),-VLOOKUP($A3478,ETF_OP_Fee!$I$5:$J$14,2,1),0))^($A3478-$A3477)*(1+1*(B3478/B3477-1))</f>
        <v>15.239896872476537</v>
      </c>
      <c r="G3478" s="9">
        <f>IFERROR(VLOOKUP(A3478,'BITO-IV'!$A$1:$J$10000,4,0),"")</f>
        <v>14.5341</v>
      </c>
      <c r="J3478">
        <f t="shared" si="108"/>
        <v>264.20958064561893</v>
      </c>
      <c r="K3478">
        <f t="shared" si="107"/>
        <v>214.98058899219848</v>
      </c>
      <c r="L3478">
        <f t="shared" si="106"/>
        <v>230.53516819571863</v>
      </c>
      <c r="M3478">
        <f t="shared" si="106"/>
        <v>115.47041274040383</v>
      </c>
      <c r="N3478">
        <f>VLOOKUP(A3478,Tbills!$B$4:$C$10000,2,1)</f>
        <v>5.3399986813186961</v>
      </c>
    </row>
    <row r="3479" spans="1:14">
      <c r="A3479" s="25">
        <v>45217</v>
      </c>
      <c r="B3479">
        <f>IFERROR(VLOOKUP($A3479,'BTC-Web'!$A$2:$H$10000,2,0),"")</f>
        <v>28413.53125</v>
      </c>
      <c r="C3479">
        <f>VLOOKUP(A3479,H_SPBTFDUE!$B$2:$C$5828,2,0)</f>
        <v>149.22</v>
      </c>
      <c r="D3479" s="2">
        <f>D3478*(1-D$1+IF(AND(WEEKDAY($A3479)&lt;&gt;1,WEEKDAY($A3479)&lt;&gt;7),-VLOOKUP($A3479,ETF_OP_Fee!$G$5:$H$14,2,1),0))^($A3479-$A3478)*(1+2*(C3479/C3478-1))+IFERROR(VLOOKUP(A3479,BITXeom!$C$9:$D$100,2,0),0)</f>
        <v>11.565875175900628</v>
      </c>
      <c r="E3479" s="9">
        <v>11.54</v>
      </c>
      <c r="F3479" s="2">
        <f>F3478*(1-F$1+IF(AND(WEEKDAY($A3479)&lt;&gt;1,WEEKDAY($A3479)&lt;&gt;7),-VLOOKUP($A3479,ETF_OP_Fee!$I$5:$J$14,2,1),0))^($A3479-$A3478)*(1+1*(B3479/B3478-1))</f>
        <v>15.169846261239648</v>
      </c>
      <c r="G3479" s="9">
        <f>IFERROR(VLOOKUP(A3479,'BITO-IV'!$A$1:$J$10000,4,0),"")</f>
        <v>14.3841</v>
      </c>
      <c r="J3479">
        <f t="shared" si="108"/>
        <v>263.20389428455888</v>
      </c>
      <c r="K3479">
        <f t="shared" si="107"/>
        <v>213.99242471595804</v>
      </c>
      <c r="L3479">
        <f t="shared" si="106"/>
        <v>228.16513761467886</v>
      </c>
      <c r="M3479">
        <f t="shared" si="106"/>
        <v>113.08273318576668</v>
      </c>
      <c r="N3479">
        <f>VLOOKUP(A3479,Tbills!$B$4:$C$10000,2,1)</f>
        <v>5.3399986813186961</v>
      </c>
    </row>
    <row r="3480" spans="1:14">
      <c r="A3480" s="25">
        <v>45218</v>
      </c>
      <c r="B3480">
        <f>IFERROR(VLOOKUP($A3480,'BTC-Web'!$A$2:$H$10000,2,0),"")</f>
        <v>28332.416015999999</v>
      </c>
      <c r="C3480">
        <f>VLOOKUP(A3480,H_SPBTFDUE!$B$2:$C$5828,2,0)</f>
        <v>152.26</v>
      </c>
      <c r="D3480" s="2">
        <f>D3479*(1-D$1+IF(AND(WEEKDAY($A3480)&lt;&gt;1,WEEKDAY($A3480)&lt;&gt;7),-VLOOKUP($A3480,ETF_OP_Fee!$G$5:$H$14,2,1),0))^($A3480-$A3479)*(1+2*(C3480/C3479-1))+IFERROR(VLOOKUP(A3480,BITXeom!$C$9:$D$100,2,0),0)</f>
        <v>12.035694608499256</v>
      </c>
      <c r="E3480" s="9">
        <v>12.05</v>
      </c>
      <c r="F3480" s="2">
        <f>F3479*(1-F$1+IF(AND(WEEKDAY($A3480)&lt;&gt;1,WEEKDAY($A3480)&lt;&gt;7),-VLOOKUP($A3480,ETF_OP_Fee!$I$5:$J$14,2,1),0))^($A3480-$A3479)*(1+1*(B3480/B3479-1))</f>
        <v>15.114541607027132</v>
      </c>
      <c r="G3480" s="9">
        <f>IFERROR(VLOOKUP(A3480,'BITO-IV'!$A$1:$J$10000,4,0),"")</f>
        <v>14.6791</v>
      </c>
      <c r="J3480">
        <f t="shared" si="108"/>
        <v>262.45249716722225</v>
      </c>
      <c r="K3480">
        <f t="shared" si="107"/>
        <v>213.2122732991798</v>
      </c>
      <c r="L3480">
        <f t="shared" si="106"/>
        <v>232.81345565749231</v>
      </c>
      <c r="M3480">
        <f t="shared" si="106"/>
        <v>117.67628661203405</v>
      </c>
      <c r="N3480">
        <f>VLOOKUP(A3480,Tbills!$B$4:$C$10000,2,1)</f>
        <v>5.3399986813186961</v>
      </c>
    </row>
    <row r="3481" spans="1:14">
      <c r="A3481" s="25">
        <v>45219</v>
      </c>
      <c r="B3481">
        <f>IFERROR(VLOOKUP($A3481,'BTC-Web'!$A$2:$H$10000,2,0),"")</f>
        <v>28732.8125</v>
      </c>
      <c r="C3481">
        <f>VLOOKUP(A3481,H_SPBTFDUE!$B$2:$C$5828,2,0)</f>
        <v>156.44</v>
      </c>
      <c r="D3481" s="2">
        <f>D3480*(1-D$1+IF(AND(WEEKDAY($A3481)&lt;&gt;1,WEEKDAY($A3481)&lt;&gt;7),-VLOOKUP($A3481,ETF_OP_Fee!$G$5:$H$14,2,1),0))^($A3481-$A3480)*(1+2*(C3481/C3480-1))+IFERROR(VLOOKUP(A3481,BITXeom!$C$9:$D$100,2,0),0)</f>
        <v>12.69501429222727</v>
      </c>
      <c r="E3481" s="9">
        <v>12.68</v>
      </c>
      <c r="F3481" s="2">
        <f>F3480*(1-F$1+IF(AND(WEEKDAY($A3481)&lt;&gt;1,WEEKDAY($A3481)&lt;&gt;7),-VLOOKUP($A3481,ETF_OP_Fee!$I$5:$J$14,2,1),0))^($A3481-$A3480)*(1+1*(B3481/B3480-1))</f>
        <v>15.315984266367236</v>
      </c>
      <c r="G3481" s="9">
        <f>IFERROR(VLOOKUP(A3481,'BITO-IV'!$A$1:$J$10000,4,0),"")</f>
        <v>15.0829</v>
      </c>
      <c r="J3481">
        <f t="shared" si="108"/>
        <v>266.16150161722868</v>
      </c>
      <c r="K3481">
        <f t="shared" si="107"/>
        <v>216.05391074039517</v>
      </c>
      <c r="L3481">
        <f t="shared" si="106"/>
        <v>239.20489296636083</v>
      </c>
      <c r="M3481">
        <f t="shared" si="106"/>
        <v>124.12263595829815</v>
      </c>
      <c r="N3481">
        <f>VLOOKUP(A3481,Tbills!$B$4:$C$10000,2,1)</f>
        <v>5.3399986813186961</v>
      </c>
    </row>
    <row r="3482" spans="1:14">
      <c r="A3482" s="25">
        <v>45222</v>
      </c>
      <c r="B3482">
        <f>IFERROR(VLOOKUP($A3482,'BTC-Web'!$A$2:$H$10000,2,0),"")</f>
        <v>30140.685547000001</v>
      </c>
      <c r="C3482">
        <f>VLOOKUP(A3482,H_SPBTFDUE!$B$2:$C$5828,2,0)</f>
        <v>166.2</v>
      </c>
      <c r="D3482" s="2">
        <f>D3481*(1-D$1+IF(AND(WEEKDAY($A3482)&lt;&gt;1,WEEKDAY($A3482)&lt;&gt;7),-VLOOKUP($A3482,ETF_OP_Fee!$G$5:$H$14,2,1),0))^($A3482-$A3481)*(1+2*(C3482/C3481-1))+IFERROR(VLOOKUP(A3482,BITXeom!$C$9:$D$100,2,0),0)</f>
        <v>14.273946207995762</v>
      </c>
      <c r="E3482" s="9">
        <v>14.2</v>
      </c>
      <c r="F3482" s="2">
        <f>F3481*(1-F$1+IF(AND(WEEKDAY($A3482)&lt;&gt;1,WEEKDAY($A3482)&lt;&gt;7),-VLOOKUP($A3482,ETF_OP_Fee!$I$5:$J$14,2,1),0))^($A3482-$A3481)*(1+1*(B3482/B3481-1))</f>
        <v>16.028249932334248</v>
      </c>
      <c r="G3482" s="9">
        <f>IFERROR(VLOOKUP(A3482,'BITO-IV'!$A$1:$J$10000,4,0),"")</f>
        <v>16.010999999999999</v>
      </c>
      <c r="J3482">
        <f t="shared" si="108"/>
        <v>279.20309315220084</v>
      </c>
      <c r="K3482">
        <f t="shared" si="107"/>
        <v>226.10143886147134</v>
      </c>
      <c r="L3482">
        <f t="shared" si="106"/>
        <v>254.12844036697243</v>
      </c>
      <c r="M3482">
        <f t="shared" si="106"/>
        <v>139.5602862730255</v>
      </c>
      <c r="N3482">
        <f>VLOOKUP(A3482,Tbills!$B$4:$C$10000,2,1)</f>
        <v>5.310000000000028</v>
      </c>
    </row>
    <row r="3483" spans="1:14">
      <c r="A3483" s="25">
        <v>45223</v>
      </c>
      <c r="B3483">
        <f>IFERROR(VLOOKUP($A3483,'BTC-Web'!$A$2:$H$10000,2,0),"")</f>
        <v>33077.304687999997</v>
      </c>
      <c r="C3483">
        <f>VLOOKUP(A3483,H_SPBTFDUE!$B$2:$C$5828,2,0)</f>
        <v>178.67</v>
      </c>
      <c r="D3483" s="2">
        <f>D3482*(1-D$1+IF(AND(WEEKDAY($A3483)&lt;&gt;1,WEEKDAY($A3483)&lt;&gt;7),-VLOOKUP($A3483,ETF_OP_Fee!$G$5:$H$14,2,1),0))^($A3483-$A3482)*(1+2*(C3483/C3482-1))+IFERROR(VLOOKUP(A3483,BITXeom!$C$9:$D$100,2,0),0)</f>
        <v>16.413940565604268</v>
      </c>
      <c r="E3483" s="9">
        <v>16.37</v>
      </c>
      <c r="F3483" s="2">
        <f>F3482*(1-F$1+IF(AND(WEEKDAY($A3483)&lt;&gt;1,WEEKDAY($A3483)&lt;&gt;7),-VLOOKUP($A3483,ETF_OP_Fee!$I$5:$J$14,2,1),0))^($A3483-$A3482)*(1+1*(B3483/B3482-1))</f>
        <v>17.575937351066006</v>
      </c>
      <c r="G3483" s="9">
        <f>IFERROR(VLOOKUP(A3483,'BITO-IV'!$A$1:$J$10000,4,0),"")</f>
        <v>17.212900000000001</v>
      </c>
      <c r="J3483">
        <f t="shared" si="108"/>
        <v>306.40596305038622</v>
      </c>
      <c r="K3483">
        <f t="shared" si="107"/>
        <v>247.93378822964002</v>
      </c>
      <c r="L3483">
        <f t="shared" si="106"/>
        <v>273.19571865443419</v>
      </c>
      <c r="M3483">
        <f t="shared" si="106"/>
        <v>160.4835979360052</v>
      </c>
      <c r="N3483">
        <f>VLOOKUP(A3483,Tbills!$B$4:$C$10000,2,1)</f>
        <v>5.310000000000028</v>
      </c>
    </row>
    <row r="3484" spans="1:14">
      <c r="A3484" s="25">
        <v>45224</v>
      </c>
      <c r="B3484">
        <f>IFERROR(VLOOKUP($A3484,'BTC-Web'!$A$2:$H$10000,2,0),"")</f>
        <v>33916.042969000002</v>
      </c>
      <c r="C3484">
        <f>VLOOKUP(A3484,H_SPBTFDUE!$B$2:$C$5828,2,0)</f>
        <v>184.2</v>
      </c>
      <c r="D3484" s="2">
        <f>D3483*(1-D$1+IF(AND(WEEKDAY($A3484)&lt;&gt;1,WEEKDAY($A3484)&lt;&gt;7),-VLOOKUP($A3484,ETF_OP_Fee!$G$5:$H$14,2,1),0))^($A3484-$A3483)*(1+2*(C3484/C3483-1))+IFERROR(VLOOKUP(A3484,BITXeom!$C$9:$D$100,2,0),0)</f>
        <v>17.42791625403952</v>
      </c>
      <c r="E3484" s="9">
        <v>17.38</v>
      </c>
      <c r="F3484" s="2">
        <f>F3483*(1-F$1+IF(AND(WEEKDAY($A3484)&lt;&gt;1,WEEKDAY($A3484)&lt;&gt;7),-VLOOKUP($A3484,ETF_OP_Fee!$I$5:$J$14,2,1),0))^($A3484-$A3483)*(1+1*(B3484/B3483-1))</f>
        <v>18.007314984091046</v>
      </c>
      <c r="G3484" s="9">
        <f>IFERROR(VLOOKUP(A3484,'BITO-IV'!$A$1:$J$10000,4,0),"")</f>
        <v>17.740600000000001</v>
      </c>
      <c r="J3484">
        <f t="shared" si="108"/>
        <v>314.17547187709141</v>
      </c>
      <c r="K3484">
        <f t="shared" si="107"/>
        <v>254.01898804442808</v>
      </c>
      <c r="L3484">
        <f t="shared" si="106"/>
        <v>281.65137614678895</v>
      </c>
      <c r="M3484">
        <f t="shared" si="106"/>
        <v>170.39751629396022</v>
      </c>
      <c r="N3484">
        <f>VLOOKUP(A3484,Tbills!$B$4:$C$10000,2,1)</f>
        <v>5.310000000000028</v>
      </c>
    </row>
    <row r="3485" spans="1:14">
      <c r="A3485" s="25">
        <v>45225</v>
      </c>
      <c r="B3485">
        <f>IFERROR(VLOOKUP($A3485,'BTC-Web'!$A$2:$H$10000,2,0),"")</f>
        <v>34504.289062999997</v>
      </c>
      <c r="C3485">
        <f>VLOOKUP(A3485,H_SPBTFDUE!$B$2:$C$5828,2,0)</f>
        <v>179.44</v>
      </c>
      <c r="D3485" s="2">
        <f>D3484*(1-D$1+IF(AND(WEEKDAY($A3485)&lt;&gt;1,WEEKDAY($A3485)&lt;&gt;7),-VLOOKUP($A3485,ETF_OP_Fee!$G$5:$H$14,2,1),0))^($A3485-$A3484)*(1+2*(C3485/C3484-1))+IFERROR(VLOOKUP(A3485,BITXeom!$C$9:$D$100,2,0),0)</f>
        <v>16.525220393146416</v>
      </c>
      <c r="E3485" s="9">
        <v>16.5</v>
      </c>
      <c r="F3485" s="2">
        <f>F3484*(1-F$1+IF(AND(WEEKDAY($A3485)&lt;&gt;1,WEEKDAY($A3485)&lt;&gt;7),-VLOOKUP($A3485,ETF_OP_Fee!$I$5:$J$14,2,1),0))^($A3485-$A3484)*(1+1*(B3485/B3484-1))</f>
        <v>18.305106937978024</v>
      </c>
      <c r="G3485" s="9">
        <f>IFERROR(VLOOKUP(A3485,'BITO-IV'!$A$1:$J$10000,4,0),"")</f>
        <v>17.288</v>
      </c>
      <c r="J3485">
        <f t="shared" si="108"/>
        <v>319.6245891084626</v>
      </c>
      <c r="K3485">
        <f t="shared" si="107"/>
        <v>258.21977038432567</v>
      </c>
      <c r="L3485">
        <f t="shared" si="106"/>
        <v>274.37308868501526</v>
      </c>
      <c r="M3485">
        <f t="shared" si="106"/>
        <v>161.5716113250073</v>
      </c>
      <c r="N3485">
        <f>VLOOKUP(A3485,Tbills!$B$4:$C$10000,2,1)</f>
        <v>5.310000000000028</v>
      </c>
    </row>
    <row r="3486" spans="1:14">
      <c r="A3486" s="25">
        <v>45226</v>
      </c>
      <c r="B3486">
        <f>IFERROR(VLOOKUP($A3486,'BTC-Web'!$A$2:$H$10000,2,0),"")</f>
        <v>34156.5</v>
      </c>
      <c r="C3486">
        <f>VLOOKUP(A3486,H_SPBTFDUE!$B$2:$C$5828,2,0)</f>
        <v>177.61</v>
      </c>
      <c r="D3486" s="2">
        <f>D3485*(1-D$1+IF(AND(WEEKDAY($A3486)&lt;&gt;1,WEEKDAY($A3486)&lt;&gt;7),-VLOOKUP($A3486,ETF_OP_Fee!$G$5:$H$14,2,1),0))^($A3486-$A3485)*(1+2*(C3486/C3485-1))+IFERROR(VLOOKUP(A3486,BITXeom!$C$9:$D$100,2,0),0)</f>
        <v>16.186229669125645</v>
      </c>
      <c r="E3486" s="9">
        <v>16.190000000000001</v>
      </c>
      <c r="F3486" s="2">
        <f>F3485*(1-F$1+IF(AND(WEEKDAY($A3486)&lt;&gt;1,WEEKDAY($A3486)&lt;&gt;7),-VLOOKUP($A3486,ETF_OP_Fee!$I$5:$J$14,2,1),0))^($A3486-$A3485)*(1+1*(B3486/B3485-1))</f>
        <v>18.10622661237695</v>
      </c>
      <c r="G3486" s="9">
        <f>IFERROR(VLOOKUP(A3486,'BITO-IV'!$A$1:$J$10000,4,0),"")</f>
        <v>17.110099999999999</v>
      </c>
      <c r="J3486">
        <f t="shared" si="108"/>
        <v>316.40290451861858</v>
      </c>
      <c r="K3486">
        <f t="shared" si="107"/>
        <v>255.41427833313628</v>
      </c>
      <c r="L3486">
        <f t="shared" si="106"/>
        <v>271.5749235474006</v>
      </c>
      <c r="M3486">
        <f t="shared" si="106"/>
        <v>158.25720605831671</v>
      </c>
      <c r="N3486">
        <f>VLOOKUP(A3486,Tbills!$B$4:$C$10000,2,1)</f>
        <v>5.310000000000028</v>
      </c>
    </row>
    <row r="3487" spans="1:14">
      <c r="A3487" s="25">
        <v>45229</v>
      </c>
      <c r="B3487">
        <f>IFERROR(VLOOKUP($A3487,'BTC-Web'!$A$2:$H$10000,2,0),"")</f>
        <v>34531.742187999997</v>
      </c>
      <c r="C3487">
        <f>VLOOKUP(A3487,H_SPBTFDUE!$B$2:$C$5828,2,0)</f>
        <v>181.84</v>
      </c>
      <c r="D3487" s="2">
        <f>D3486*(1-D$1+IF(AND(WEEKDAY($A3487)&lt;&gt;1,WEEKDAY($A3487)&lt;&gt;7),-VLOOKUP($A3487,ETF_OP_Fee!$G$5:$H$14,2,1),0))^($A3487-$A3486)*(1+2*(C3487/C3486-1))+IFERROR(VLOOKUP(A3487,BITXeom!$C$9:$D$100,2,0),0)</f>
        <v>16.951157430979848</v>
      </c>
      <c r="E3487" s="9">
        <v>16.940000000000001</v>
      </c>
      <c r="F3487" s="2">
        <f>F3486*(1-F$1+IF(AND(WEEKDAY($A3487)&lt;&gt;1,WEEKDAY($A3487)&lt;&gt;7),-VLOOKUP($A3487,ETF_OP_Fee!$I$5:$J$14,2,1),0))^($A3487-$A3486)*(1+1*(B3487/B3486-1))</f>
        <v>18.261619355781267</v>
      </c>
      <c r="G3487" s="9">
        <f>IFERROR(VLOOKUP(A3487,'BITO-IV'!$A$1:$J$10000,4,0),"")</f>
        <v>17.5181</v>
      </c>
      <c r="J3487">
        <f t="shared" si="108"/>
        <v>319.87889644346802</v>
      </c>
      <c r="K3487">
        <f t="shared" si="107"/>
        <v>257.606315705942</v>
      </c>
      <c r="L3487">
        <f t="shared" ref="L3487:M3550" si="109">IF($A3487&gt;=$J$2,C3487*L$4,"")</f>
        <v>278.04281345565744</v>
      </c>
      <c r="M3487">
        <f t="shared" si="109"/>
        <v>165.73611454423758</v>
      </c>
      <c r="N3487">
        <f>VLOOKUP(A3487,Tbills!$B$4:$C$10000,2,1)</f>
        <v>5.3250013186813074</v>
      </c>
    </row>
    <row r="3488" spans="1:14">
      <c r="A3488" s="25">
        <v>45230</v>
      </c>
      <c r="B3488">
        <f>IFERROR(VLOOKUP($A3488,'BTC-Web'!$A$2:$H$10000,2,0),"")</f>
        <v>34500.078125</v>
      </c>
      <c r="C3488">
        <f>VLOOKUP(A3488,H_SPBTFDUE!$B$2:$C$5828,2,0)</f>
        <v>182.58</v>
      </c>
      <c r="D3488" s="2">
        <f>D3487*(1-D$1+IF(AND(WEEKDAY($A3488)&lt;&gt;1,WEEKDAY($A3488)&lt;&gt;7),-VLOOKUP($A3488,ETF_OP_Fee!$G$5:$H$14,2,1),0))^($A3488-$A3487)*(1+2*(C3488/C3487-1))+IFERROR(VLOOKUP(A3488,BITXeom!$C$9:$D$100,2,0),0)</f>
        <v>17.087086647623327</v>
      </c>
      <c r="E3488" s="9">
        <v>17.079999999999998</v>
      </c>
      <c r="F3488" s="2">
        <f>F3487*(1-F$1+IF(AND(WEEKDAY($A3488)&lt;&gt;1,WEEKDAY($A3488)&lt;&gt;7),-VLOOKUP($A3488,ETF_OP_Fee!$I$5:$J$14,2,1),0))^($A3488-$A3487)*(1+1*(B3488/B3487-1))</f>
        <v>18.230403333142615</v>
      </c>
      <c r="G3488" s="9">
        <f>IFERROR(VLOOKUP(A3488,'BITO-IV'!$A$1:$J$10000,4,0),"")</f>
        <v>17.5945</v>
      </c>
      <c r="J3488">
        <f t="shared" si="108"/>
        <v>319.5855818034417</v>
      </c>
      <c r="K3488">
        <f t="shared" si="107"/>
        <v>257.16596896416246</v>
      </c>
      <c r="L3488">
        <f t="shared" si="109"/>
        <v>279.17431192660547</v>
      </c>
      <c r="M3488">
        <f t="shared" si="109"/>
        <v>167.06513176983182</v>
      </c>
      <c r="N3488">
        <f>VLOOKUP(A3488,Tbills!$B$4:$C$10000,2,1)</f>
        <v>5.3250013186813074</v>
      </c>
    </row>
    <row r="3489" spans="1:14">
      <c r="A3489" s="25">
        <v>45231</v>
      </c>
      <c r="B3489">
        <f>IFERROR(VLOOKUP($A3489,'BTC-Web'!$A$2:$H$10000,2,0),"")</f>
        <v>34657.273437999997</v>
      </c>
      <c r="C3489">
        <f>VLOOKUP(A3489,H_SPBTFDUE!$B$2:$C$5828,2,0)</f>
        <v>182.94</v>
      </c>
      <c r="D3489" s="2">
        <f>D3488*(1-D$1+IF(AND(WEEKDAY($A3489)&lt;&gt;1,WEEKDAY($A3489)&lt;&gt;7),-VLOOKUP($A3489,ETF_OP_Fee!$G$5:$H$14,2,1),0))^($A3489-$A3488)*(1+2*(C3489/C3488-1))+IFERROR(VLOOKUP(A3489,BITXeom!$C$9:$D$100,2,0),0)</f>
        <v>17.152424741208215</v>
      </c>
      <c r="E3489" s="9">
        <v>17.16</v>
      </c>
      <c r="F3489" s="2">
        <f>F3488*(1-F$1+IF(AND(WEEKDAY($A3489)&lt;&gt;1,WEEKDAY($A3489)&lt;&gt;7),-VLOOKUP($A3489,ETF_OP_Fee!$I$5:$J$14,2,1),0))^($A3489-$A3488)*(1+1*(B3489/B3488-1))</f>
        <v>18.298942557844988</v>
      </c>
      <c r="G3489" s="9">
        <f>IFERROR(VLOOKUP(A3489,'BITO-IV'!$A$1:$J$10000,4,0),"")</f>
        <v>17.492799999999999</v>
      </c>
      <c r="J3489">
        <f t="shared" si="108"/>
        <v>321.04173373967382</v>
      </c>
      <c r="K3489">
        <f t="shared" si="107"/>
        <v>258.1328129670373</v>
      </c>
      <c r="L3489">
        <f t="shared" si="109"/>
        <v>279.7247706422018</v>
      </c>
      <c r="M3489">
        <f t="shared" si="109"/>
        <v>167.70396022780463</v>
      </c>
      <c r="N3489">
        <f>VLOOKUP(A3489,Tbills!$B$4:$C$10000,2,1)</f>
        <v>5.3250013186813074</v>
      </c>
    </row>
    <row r="3490" spans="1:14">
      <c r="A3490" s="25">
        <v>45232</v>
      </c>
      <c r="B3490">
        <f>IFERROR(VLOOKUP($A3490,'BTC-Web'!$A$2:$H$10000,2,0),"")</f>
        <v>35441.578125</v>
      </c>
      <c r="C3490">
        <f>VLOOKUP(A3490,H_SPBTFDUE!$B$2:$C$5828,2,0)</f>
        <v>184.74</v>
      </c>
      <c r="D3490" s="2">
        <f>D3489*(1-D$1+IF(AND(WEEKDAY($A3490)&lt;&gt;1,WEEKDAY($A3490)&lt;&gt;7),-VLOOKUP($A3490,ETF_OP_Fee!$G$5:$H$14,2,1),0))^($A3490-$A3489)*(1+2*(C3490/C3489-1))+IFERROR(VLOOKUP(A3490,BITXeom!$C$9:$D$100,2,0),0)</f>
        <v>17.487875737656033</v>
      </c>
      <c r="E3490" s="9">
        <v>17.489999999999998</v>
      </c>
      <c r="F3490" s="2">
        <f>F3489*(1-F$1+IF(AND(WEEKDAY($A3490)&lt;&gt;1,WEEKDAY($A3490)&lt;&gt;7),-VLOOKUP($A3490,ETF_OP_Fee!$I$5:$J$14,2,1),0))^($A3490-$A3489)*(1+1*(B3490/B3489-1))</f>
        <v>18.698210947965144</v>
      </c>
      <c r="G3490" s="9">
        <f>IFERROR(VLOOKUP(A3490,'BITO-IV'!$A$1:$J$10000,4,0),"")</f>
        <v>17.672499999999999</v>
      </c>
      <c r="J3490">
        <f t="shared" si="108"/>
        <v>328.30700626450414</v>
      </c>
      <c r="K3490">
        <f t="shared" si="107"/>
        <v>263.76506588792267</v>
      </c>
      <c r="L3490">
        <f t="shared" si="109"/>
        <v>282.47706422018348</v>
      </c>
      <c r="M3490">
        <f t="shared" si="109"/>
        <v>170.98375660735135</v>
      </c>
      <c r="N3490">
        <f>VLOOKUP(A3490,Tbills!$B$4:$C$10000,2,1)</f>
        <v>5.3250013186813074</v>
      </c>
    </row>
    <row r="3491" spans="1:14">
      <c r="A3491" s="25">
        <v>45233</v>
      </c>
      <c r="B3491">
        <f>IFERROR(VLOOKUP($A3491,'BTC-Web'!$A$2:$H$10000,2,0),"")</f>
        <v>34942.472655999998</v>
      </c>
      <c r="C3491">
        <f>VLOOKUP(A3491,H_SPBTFDUE!$B$2:$C$5828,2,0)</f>
        <v>182.16</v>
      </c>
      <c r="D3491" s="2">
        <f>D3490*(1-D$1+IF(AND(WEEKDAY($A3491)&lt;&gt;1,WEEKDAY($A3491)&lt;&gt;7),-VLOOKUP($A3491,ETF_OP_Fee!$G$5:$H$14,2,1),0))^($A3491-$A3490)*(1+2*(C3491/C3490-1))+IFERROR(VLOOKUP(A3491,BITXeom!$C$9:$D$100,2,0),0)</f>
        <v>16.997393360678426</v>
      </c>
      <c r="E3491" s="9">
        <v>16.989999999999998</v>
      </c>
      <c r="F3491" s="2">
        <f>F3490*(1-F$1+IF(AND(WEEKDAY($A3491)&lt;&gt;1,WEEKDAY($A3491)&lt;&gt;7),-VLOOKUP($A3491,ETF_OP_Fee!$I$5:$J$14,2,1),0))^($A3491-$A3490)*(1+1*(B3491/B3490-1))</f>
        <v>18.420272036514628</v>
      </c>
      <c r="G3491" s="9">
        <f>IFERROR(VLOOKUP(A3491,'BITO-IV'!$A$1:$J$10000,4,0),"")</f>
        <v>17.435500000000001</v>
      </c>
      <c r="J3491">
        <f t="shared" si="108"/>
        <v>323.68362798942536</v>
      </c>
      <c r="K3491">
        <f t="shared" si="107"/>
        <v>259.84433916729807</v>
      </c>
      <c r="L3491">
        <f t="shared" si="109"/>
        <v>278.53211009174305</v>
      </c>
      <c r="M3491">
        <f t="shared" si="109"/>
        <v>166.18817590770402</v>
      </c>
      <c r="N3491">
        <f>VLOOKUP(A3491,Tbills!$B$4:$C$10000,2,1)</f>
        <v>5.3250013186813074</v>
      </c>
    </row>
    <row r="3492" spans="1:14">
      <c r="A3492" s="25">
        <v>45236</v>
      </c>
      <c r="B3492">
        <f>IFERROR(VLOOKUP($A3492,'BTC-Web'!$A$2:$H$10000,2,0),"")</f>
        <v>35044.789062999997</v>
      </c>
      <c r="C3492">
        <f>VLOOKUP(A3492,H_SPBTFDUE!$B$2:$C$5828,2,0)</f>
        <v>184.88</v>
      </c>
      <c r="D3492" s="2">
        <f>D3491*(1-D$1+IF(AND(WEEKDAY($A3492)&lt;&gt;1,WEEKDAY($A3492)&lt;&gt;7),-VLOOKUP($A3492,ETF_OP_Fee!$G$5:$H$14,2,1),0))^($A3492-$A3491)*(1+2*(C3492/C3491-1))+IFERROR(VLOOKUP(A3492,BITXeom!$C$9:$D$100,2,0),0)</f>
        <v>17.498743176035809</v>
      </c>
      <c r="E3492" s="9">
        <v>17.510000000000002</v>
      </c>
      <c r="F3492" s="2">
        <f>F3491*(1-F$1+IF(AND(WEEKDAY($A3492)&lt;&gt;1,WEEKDAY($A3492)&lt;&gt;7),-VLOOKUP($A3492,ETF_OP_Fee!$I$5:$J$14,2,1),0))^($A3492-$A3491)*(1+1*(B3492/B3491-1))</f>
        <v>18.430285509789147</v>
      </c>
      <c r="G3492" s="9">
        <f>IFERROR(VLOOKUP(A3492,'BITO-IV'!$A$1:$J$10000,4,0),"")</f>
        <v>17.702100000000002</v>
      </c>
      <c r="J3492">
        <f t="shared" si="108"/>
        <v>324.63141855212086</v>
      </c>
      <c r="K3492">
        <f t="shared" si="107"/>
        <v>259.98559356031836</v>
      </c>
      <c r="L3492">
        <f t="shared" si="109"/>
        <v>282.6911314984709</v>
      </c>
      <c r="M3492">
        <f t="shared" si="109"/>
        <v>171.09001053245626</v>
      </c>
      <c r="N3492">
        <f>VLOOKUP(A3492,Tbills!$B$4:$C$10000,2,1)</f>
        <v>5.2850017582417674</v>
      </c>
    </row>
    <row r="3493" spans="1:14">
      <c r="A3493" s="25">
        <v>45237</v>
      </c>
      <c r="B3493">
        <f>IFERROR(VLOOKUP($A3493,'BTC-Web'!$A$2:$H$10000,2,0),"")</f>
        <v>35047.792969000002</v>
      </c>
      <c r="C3493">
        <f>VLOOKUP(A3493,H_SPBTFDUE!$B$2:$C$5828,2,0)</f>
        <v>189.19</v>
      </c>
      <c r="D3493" s="2">
        <f>D3492*(1-D$1+IF(AND(WEEKDAY($A3493)&lt;&gt;1,WEEKDAY($A3493)&lt;&gt;7),-VLOOKUP($A3493,ETF_OP_Fee!$G$5:$H$14,2,1),0))^($A3493-$A3492)*(1+2*(C3493/C3492-1))+IFERROR(VLOOKUP(A3493,BITXeom!$C$9:$D$100,2,0),0)</f>
        <v>18.312436535945874</v>
      </c>
      <c r="E3493" s="9">
        <v>18.27</v>
      </c>
      <c r="F3493" s="2">
        <f>F3492*(1-F$1+IF(AND(WEEKDAY($A3493)&lt;&gt;1,WEEKDAY($A3493)&lt;&gt;7),-VLOOKUP($A3493,ETF_OP_Fee!$I$5:$J$14,2,1),0))^($A3493-$A3492)*(1+1*(B3493/B3492-1))</f>
        <v>18.417246037175612</v>
      </c>
      <c r="G3493" s="9">
        <f>IFERROR(VLOOKUP(A3493,'BITO-IV'!$A$1:$J$10000,4,0),"")</f>
        <v>18.116800000000001</v>
      </c>
      <c r="J3493">
        <f t="shared" si="108"/>
        <v>324.65924472234622</v>
      </c>
      <c r="K3493">
        <f t="shared" si="107"/>
        <v>259.80165310940441</v>
      </c>
      <c r="L3493">
        <f t="shared" si="109"/>
        <v>289.28134556574918</v>
      </c>
      <c r="M3493">
        <f t="shared" si="109"/>
        <v>179.04571364305764</v>
      </c>
      <c r="N3493">
        <f>VLOOKUP(A3493,Tbills!$B$4:$C$10000,2,1)</f>
        <v>5.2850017582417674</v>
      </c>
    </row>
    <row r="3494" spans="1:14">
      <c r="A3494" s="25">
        <v>45238</v>
      </c>
      <c r="B3494">
        <f>IFERROR(VLOOKUP($A3494,'BTC-Web'!$A$2:$H$10000,2,0),"")</f>
        <v>35419.476562999997</v>
      </c>
      <c r="C3494">
        <f>VLOOKUP(A3494,H_SPBTFDUE!$B$2:$C$5828,2,0)</f>
        <v>187.99</v>
      </c>
      <c r="D3494" s="2">
        <f>D3493*(1-D$1+IF(AND(WEEKDAY($A3494)&lt;&gt;1,WEEKDAY($A3494)&lt;&gt;7),-VLOOKUP($A3494,ETF_OP_Fee!$G$5:$H$14,2,1),0))^($A3494-$A3493)*(1+2*(C3494/C3493-1))+IFERROR(VLOOKUP(A3494,BITXeom!$C$9:$D$100,2,0),0)</f>
        <v>18.077976438408466</v>
      </c>
      <c r="E3494" s="9">
        <v>18.079999999999998</v>
      </c>
      <c r="F3494" s="2">
        <f>F3493*(1-F$1+IF(AND(WEEKDAY($A3494)&lt;&gt;1,WEEKDAY($A3494)&lt;&gt;7),-VLOOKUP($A3494,ETF_OP_Fee!$I$5:$J$14,2,1),0))^($A3494-$A3493)*(1+1*(B3494/B3493-1))</f>
        <v>18.597799284596906</v>
      </c>
      <c r="G3494" s="9">
        <f>IFERROR(VLOOKUP(A3494,'BITO-IV'!$A$1:$J$10000,4,0),"")</f>
        <v>18.002300000000002</v>
      </c>
      <c r="J3494">
        <f t="shared" si="108"/>
        <v>328.1022722194117</v>
      </c>
      <c r="K3494">
        <f t="shared" si="107"/>
        <v>262.34861545435211</v>
      </c>
      <c r="L3494">
        <f t="shared" si="109"/>
        <v>287.44648318042812</v>
      </c>
      <c r="M3494">
        <f t="shared" si="109"/>
        <v>176.75333297585345</v>
      </c>
      <c r="N3494">
        <f>VLOOKUP(A3494,Tbills!$B$4:$C$10000,2,1)</f>
        <v>5.2850017582417674</v>
      </c>
    </row>
    <row r="3495" spans="1:14">
      <c r="A3495" s="25">
        <v>45239</v>
      </c>
      <c r="B3495">
        <f>IFERROR(VLOOKUP($A3495,'BTC-Web'!$A$2:$H$10000,2,0),"")</f>
        <v>35633.632812999997</v>
      </c>
      <c r="C3495">
        <f>VLOOKUP(A3495,H_SPBTFDUE!$B$2:$C$5828,2,0)</f>
        <v>192.58</v>
      </c>
      <c r="D3495" s="2">
        <f>D3494*(1-D$1+IF(AND(WEEKDAY($A3495)&lt;&gt;1,WEEKDAY($A3495)&lt;&gt;7),-VLOOKUP($A3495,ETF_OP_Fee!$G$5:$H$14,2,1),0))^($A3495-$A3494)*(1+2*(C3495/C3494-1))+IFERROR(VLOOKUP(A3495,BITXeom!$C$9:$D$100,2,0),0)</f>
        <v>18.958507430605671</v>
      </c>
      <c r="E3495" s="9">
        <v>18.97</v>
      </c>
      <c r="F3495" s="2">
        <f>F3494*(1-F$1+IF(AND(WEEKDAY($A3495)&lt;&gt;1,WEEKDAY($A3495)&lt;&gt;7),-VLOOKUP($A3495,ETF_OP_Fee!$I$5:$J$14,2,1),0))^($A3495-$A3494)*(1+1*(B3495/B3494-1))</f>
        <v>18.695406834395026</v>
      </c>
      <c r="G3495" s="9">
        <f>IFERROR(VLOOKUP(A3495,'BITO-IV'!$A$1:$J$10000,4,0),"")</f>
        <v>18.444500000000001</v>
      </c>
      <c r="J3495">
        <f t="shared" si="108"/>
        <v>330.08607206778072</v>
      </c>
      <c r="K3495">
        <f t="shared" si="107"/>
        <v>263.72550984683204</v>
      </c>
      <c r="L3495">
        <f t="shared" si="109"/>
        <v>294.46483180428135</v>
      </c>
      <c r="M3495">
        <f t="shared" si="109"/>
        <v>185.36252594552263</v>
      </c>
      <c r="N3495">
        <f>VLOOKUP(A3495,Tbills!$B$4:$C$10000,2,1)</f>
        <v>5.2850017582417674</v>
      </c>
    </row>
    <row r="3496" spans="1:14">
      <c r="A3496" s="25">
        <v>45240</v>
      </c>
      <c r="B3496">
        <f>IFERROR(VLOOKUP($A3496,'BTC-Web'!$A$2:$H$10000,2,0),"")</f>
        <v>36702.25</v>
      </c>
      <c r="C3496">
        <f>VLOOKUP(A3496,H_SPBTFDUE!$B$2:$C$5828,2,0)</f>
        <v>196.58</v>
      </c>
      <c r="D3496" s="2">
        <f>D3495*(1-D$1+IF(AND(WEEKDAY($A3496)&lt;&gt;1,WEEKDAY($A3496)&lt;&gt;7),-VLOOKUP($A3496,ETF_OP_Fee!$G$5:$H$14,2,1),0))^($A3496-$A3495)*(1+2*(C3496/C3495-1))+IFERROR(VLOOKUP(A3496,BITXeom!$C$9:$D$100,2,0),0)</f>
        <v>19.743712858267539</v>
      </c>
      <c r="E3496" s="9">
        <v>19.82</v>
      </c>
      <c r="F3496" s="2">
        <f>F3495*(1-F$1+IF(AND(WEEKDAY($A3496)&lt;&gt;1,WEEKDAY($A3496)&lt;&gt;7),-VLOOKUP($A3496,ETF_OP_Fee!$I$5:$J$14,2,1),0))^($A3496-$A3495)*(1+1*(B3496/B3495-1))</f>
        <v>19.240790520553482</v>
      </c>
      <c r="G3496" s="9">
        <f>IFERROR(VLOOKUP(A3496,'BITO-IV'!$A$1:$J$10000,4,0),"")</f>
        <v>18.827999999999999</v>
      </c>
      <c r="J3496">
        <f t="shared" si="108"/>
        <v>339.9850248816029</v>
      </c>
      <c r="K3496">
        <f t="shared" ref="K3496:K3559" si="110">IF($A3496&gt;=$J$2,F3496*K$4,"")</f>
        <v>271.41892844790084</v>
      </c>
      <c r="L3496">
        <f t="shared" si="109"/>
        <v>300.58103975535164</v>
      </c>
      <c r="M3496">
        <f t="shared" si="109"/>
        <v>193.03969473058075</v>
      </c>
      <c r="N3496">
        <f>VLOOKUP(A3496,Tbills!$B$4:$C$10000,2,1)</f>
        <v>5.2850017582417674</v>
      </c>
    </row>
    <row r="3497" spans="1:14">
      <c r="A3497" s="25">
        <v>45243</v>
      </c>
      <c r="B3497">
        <f>IFERROR(VLOOKUP($A3497,'BTC-Web'!$A$2:$H$10000,2,0),"")</f>
        <v>37070.304687999997</v>
      </c>
      <c r="C3497">
        <f>VLOOKUP(A3497,H_SPBTFDUE!$B$2:$C$5828,2,0)</f>
        <v>193.3</v>
      </c>
      <c r="D3497" s="2">
        <f>D3496*(1-D$1+IF(AND(WEEKDAY($A3497)&lt;&gt;1,WEEKDAY($A3497)&lt;&gt;7),-VLOOKUP($A3497,ETF_OP_Fee!$G$5:$H$14,2,1),0))^($A3497-$A3496)*(1+2*(C3497/C3496-1))+IFERROR(VLOOKUP(A3497,BITXeom!$C$9:$D$100,2,0),0)</f>
        <v>19.078029890305157</v>
      </c>
      <c r="E3497" s="9">
        <v>19.190000000000001</v>
      </c>
      <c r="F3497" s="2">
        <f>F3496*(1-F$1+IF(AND(WEEKDAY($A3497)&lt;&gt;1,WEEKDAY($A3497)&lt;&gt;7),-VLOOKUP($A3497,ETF_OP_Fee!$I$5:$J$14,2,1),0))^($A3497-$A3496)*(1+1*(B3497/B3496-1))</f>
        <v>19.387534555499819</v>
      </c>
      <c r="G3497" s="9">
        <f>IFERROR(VLOOKUP(A3497,'BITO-IV'!$A$1:$J$10000,4,0),"")</f>
        <v>18.516500000000001</v>
      </c>
      <c r="J3497">
        <f t="shared" ref="J3497:J3560" si="111">IF($A3497&gt;=$J$2,B3497*J$4,"")</f>
        <v>343.39443662768031</v>
      </c>
      <c r="K3497">
        <f t="shared" si="110"/>
        <v>273.48896339156437</v>
      </c>
      <c r="L3497">
        <f t="shared" si="109"/>
        <v>295.56574923547396</v>
      </c>
      <c r="M3497">
        <f t="shared" si="109"/>
        <v>186.53112980941924</v>
      </c>
      <c r="N3497">
        <f>VLOOKUP(A3497,Tbills!$B$4:$C$10000,2,1)</f>
        <v>5.2850017582417674</v>
      </c>
    </row>
    <row r="3498" spans="1:14">
      <c r="A3498" s="25">
        <v>45244</v>
      </c>
      <c r="B3498">
        <f>IFERROR(VLOOKUP($A3498,'BTC-Web'!$A$2:$H$10000,2,0),"")</f>
        <v>36491.789062999997</v>
      </c>
      <c r="C3498">
        <f>VLOOKUP(A3498,H_SPBTFDUE!$B$2:$C$5828,2,0)</f>
        <v>185.24</v>
      </c>
      <c r="D3498" s="2">
        <f>D3497*(1-D$1+IF(AND(WEEKDAY($A3498)&lt;&gt;1,WEEKDAY($A3498)&lt;&gt;7),-VLOOKUP($A3498,ETF_OP_Fee!$G$5:$H$14,2,1),0))^($A3498-$A3497)*(1+2*(C3498/C3497-1))+IFERROR(VLOOKUP(A3498,BITXeom!$C$9:$D$100,2,0),0)</f>
        <v>17.484958534960111</v>
      </c>
      <c r="E3498" s="9">
        <v>17.39</v>
      </c>
      <c r="F3498" s="2">
        <f>F3497*(1-F$1+IF(AND(WEEKDAY($A3498)&lt;&gt;1,WEEKDAY($A3498)&lt;&gt;7),-VLOOKUP($A3498,ETF_OP_Fee!$I$5:$J$14,2,1),0))^($A3498-$A3497)*(1+1*(B3498/B3497-1))</f>
        <v>19.069837287199256</v>
      </c>
      <c r="G3498" s="9">
        <f>IFERROR(VLOOKUP(A3498,'BITO-IV'!$A$1:$J$10000,4,0),"")</f>
        <v>17.744700000000002</v>
      </c>
      <c r="J3498">
        <f t="shared" si="111"/>
        <v>338.03545593412548</v>
      </c>
      <c r="K3498">
        <f t="shared" si="110"/>
        <v>269.00738806123417</v>
      </c>
      <c r="L3498">
        <f t="shared" si="109"/>
        <v>283.24159021406723</v>
      </c>
      <c r="M3498">
        <f t="shared" si="109"/>
        <v>170.95523431663884</v>
      </c>
      <c r="N3498">
        <f>VLOOKUP(A3498,Tbills!$B$4:$C$10000,2,1)</f>
        <v>5.2850017582417674</v>
      </c>
    </row>
    <row r="3499" spans="1:14">
      <c r="A3499" s="25">
        <v>45245</v>
      </c>
      <c r="B3499">
        <f>IFERROR(VLOOKUP($A3499,'BTC-Web'!$A$2:$H$10000,2,0),"")</f>
        <v>35548.113280999998</v>
      </c>
      <c r="C3499">
        <f>VLOOKUP(A3499,H_SPBTFDUE!$B$2:$C$5828,2,0)</f>
        <v>198.15</v>
      </c>
      <c r="D3499" s="2">
        <f>D3498*(1-D$1+IF(AND(WEEKDAY($A3499)&lt;&gt;1,WEEKDAY($A3499)&lt;&gt;7),-VLOOKUP($A3499,ETF_OP_Fee!$G$5:$H$14,2,1),0))^($A3499-$A3498)*(1+2*(C3499/C3498-1))+IFERROR(VLOOKUP(A3499,BITXeom!$C$9:$D$100,2,0),0)</f>
        <v>19.919755649601019</v>
      </c>
      <c r="E3499" s="9">
        <v>19.93</v>
      </c>
      <c r="F3499" s="2">
        <f>F3498*(1-F$1+IF(AND(WEEKDAY($A3499)&lt;&gt;1,WEEKDAY($A3499)&lt;&gt;7),-VLOOKUP($A3499,ETF_OP_Fee!$I$5:$J$14,2,1),0))^($A3499-$A3498)*(1+1*(B3499/B3498-1))</f>
        <v>18.561958162851777</v>
      </c>
      <c r="G3499" s="9">
        <f>IFERROR(VLOOKUP(A3499,'BITO-IV'!$A$1:$J$10000,4,0),"")</f>
        <v>18.980599999999999</v>
      </c>
      <c r="J3499">
        <f t="shared" si="111"/>
        <v>329.29387648808512</v>
      </c>
      <c r="K3499">
        <f t="shared" si="110"/>
        <v>261.84302506044173</v>
      </c>
      <c r="L3499">
        <f t="shared" si="109"/>
        <v>302.98165137614677</v>
      </c>
      <c r="M3499">
        <f t="shared" si="109"/>
        <v>194.76091337585211</v>
      </c>
      <c r="N3499">
        <f>VLOOKUP(A3499,Tbills!$B$4:$C$10000,2,1)</f>
        <v>5.2850017582417674</v>
      </c>
    </row>
    <row r="3500" spans="1:14">
      <c r="A3500" s="25">
        <v>45246</v>
      </c>
      <c r="B3500">
        <f>IFERROR(VLOOKUP($A3500,'BTC-Web'!$A$2:$H$10000,2,0),"")</f>
        <v>37879.980469000002</v>
      </c>
      <c r="C3500">
        <f>VLOOKUP(A3500,H_SPBTFDUE!$B$2:$C$5828,2,0)</f>
        <v>188.98</v>
      </c>
      <c r="D3500" s="2">
        <f>D3499*(1-D$1+IF(AND(WEEKDAY($A3500)&lt;&gt;1,WEEKDAY($A3500)&lt;&gt;7),-VLOOKUP($A3500,ETF_OP_Fee!$G$5:$H$14,2,1),0))^($A3500-$A3499)*(1+2*(C3500/C3499-1))+IFERROR(VLOOKUP(A3500,BITXeom!$C$9:$D$100,2,0),0)</f>
        <v>18.073905600427668</v>
      </c>
      <c r="E3500" s="9">
        <v>18.100000000000001</v>
      </c>
      <c r="F3500" s="2">
        <f>F3499*(1-F$1+IF(AND(WEEKDAY($A3500)&lt;&gt;1,WEEKDAY($A3500)&lt;&gt;7),-VLOOKUP($A3500,ETF_OP_Fee!$I$5:$J$14,2,1),0))^($A3500-$A3499)*(1+1*(B3500/B3499-1))</f>
        <v>19.763887938781195</v>
      </c>
      <c r="G3500" s="9">
        <f>IFERROR(VLOOKUP(A3500,'BITO-IV'!$A$1:$J$10000,4,0),"")</f>
        <v>18.097899999999999</v>
      </c>
      <c r="J3500">
        <f t="shared" si="111"/>
        <v>350.89472994891588</v>
      </c>
      <c r="K3500">
        <f t="shared" si="110"/>
        <v>278.79796729651594</v>
      </c>
      <c r="L3500">
        <f t="shared" si="109"/>
        <v>288.960244648318</v>
      </c>
      <c r="M3500">
        <f t="shared" si="109"/>
        <v>176.71353127661115</v>
      </c>
      <c r="N3500">
        <f>VLOOKUP(A3500,Tbills!$B$4:$C$10000,2,1)</f>
        <v>5.2850017582417674</v>
      </c>
    </row>
    <row r="3501" spans="1:14">
      <c r="A3501" s="25">
        <v>45247</v>
      </c>
      <c r="B3501">
        <f>IFERROR(VLOOKUP($A3501,'BTC-Web'!$A$2:$H$10000,2,0),"")</f>
        <v>36164.824219000002</v>
      </c>
      <c r="C3501">
        <f>VLOOKUP(A3501,H_SPBTFDUE!$B$2:$C$5828,2,0)</f>
        <v>191.85</v>
      </c>
      <c r="D3501" s="2">
        <f>D3500*(1-D$1+IF(AND(WEEKDAY($A3501)&lt;&gt;1,WEEKDAY($A3501)&lt;&gt;7),-VLOOKUP($A3501,ETF_OP_Fee!$G$5:$H$14,2,1),0))^($A3501-$A3500)*(1+2*(C3501/C3500-1))+IFERROR(VLOOKUP(A3501,BITXeom!$C$9:$D$100,2,0),0)</f>
        <v>18.62065546102567</v>
      </c>
      <c r="E3501" s="9">
        <v>18.62</v>
      </c>
      <c r="F3501" s="2">
        <f>F3500*(1-F$1+IF(AND(WEEKDAY($A3501)&lt;&gt;1,WEEKDAY($A3501)&lt;&gt;7),-VLOOKUP($A3501,ETF_OP_Fee!$I$5:$J$14,2,1),0))^($A3501-$A3500)*(1+1*(B3501/B3500-1))</f>
        <v>18.854038833190572</v>
      </c>
      <c r="G3501" s="9">
        <f>IFERROR(VLOOKUP(A3501,'BITO-IV'!$A$1:$J$10000,4,0),"")</f>
        <v>18.372</v>
      </c>
      <c r="J3501">
        <f t="shared" si="111"/>
        <v>335.00667294063743</v>
      </c>
      <c r="K3501">
        <f t="shared" si="110"/>
        <v>265.96324155981142</v>
      </c>
      <c r="L3501">
        <f t="shared" si="109"/>
        <v>293.34862385321094</v>
      </c>
      <c r="M3501">
        <f t="shared" si="109"/>
        <v>182.05925459326838</v>
      </c>
      <c r="N3501">
        <f>VLOOKUP(A3501,Tbills!$B$4:$C$10000,2,1)</f>
        <v>5.2850017582417674</v>
      </c>
    </row>
    <row r="3502" spans="1:14">
      <c r="A3502" s="25">
        <v>45250</v>
      </c>
      <c r="B3502">
        <f>IFERROR(VLOOKUP($A3502,'BTC-Web'!$A$2:$H$10000,2,0),"")</f>
        <v>37374.074219000002</v>
      </c>
      <c r="C3502">
        <f>VLOOKUP(A3502,H_SPBTFDUE!$B$2:$C$5828,2,0)</f>
        <v>197.94</v>
      </c>
      <c r="D3502" s="2">
        <f>D3501*(1-D$1+IF(AND(WEEKDAY($A3502)&lt;&gt;1,WEEKDAY($A3502)&lt;&gt;7),-VLOOKUP($A3502,ETF_OP_Fee!$G$5:$H$14,2,1),0))^($A3502-$A3501)*(1+2*(C3502/C3501-1))+IFERROR(VLOOKUP(A3502,BITXeom!$C$9:$D$100,2,0),0)</f>
        <v>19.795747518229657</v>
      </c>
      <c r="E3502" s="9">
        <v>19.850000000000001</v>
      </c>
      <c r="F3502" s="2">
        <f>F3501*(1-F$1+IF(AND(WEEKDAY($A3502)&lt;&gt;1,WEEKDAY($A3502)&lt;&gt;7),-VLOOKUP($A3502,ETF_OP_Fee!$I$5:$J$14,2,1),0))^($A3502-$A3501)*(1+1*(B3502/B3501-1))</f>
        <v>19.438139273112043</v>
      </c>
      <c r="G3502" s="9">
        <f>IFERROR(VLOOKUP(A3502,'BITO-IV'!$A$1:$J$10000,4,0),"")</f>
        <v>18.9392</v>
      </c>
      <c r="J3502">
        <f t="shared" si="111"/>
        <v>346.20835380047788</v>
      </c>
      <c r="K3502">
        <f t="shared" si="110"/>
        <v>274.20281546609561</v>
      </c>
      <c r="L3502">
        <f t="shared" si="109"/>
        <v>302.66055045871553</v>
      </c>
      <c r="M3502">
        <f t="shared" si="109"/>
        <v>193.54845186995996</v>
      </c>
      <c r="N3502">
        <f>VLOOKUP(A3502,Tbills!$B$4:$C$10000,2,1)</f>
        <v>5.2120879120878945</v>
      </c>
    </row>
    <row r="3503" spans="1:14">
      <c r="A3503" s="25">
        <v>45251</v>
      </c>
      <c r="B3503">
        <f>IFERROR(VLOOKUP($A3503,'BTC-Web'!$A$2:$H$10000,2,0),"")</f>
        <v>37469.160155999998</v>
      </c>
      <c r="C3503">
        <f>VLOOKUP(A3503,H_SPBTFDUE!$B$2:$C$5828,2,0)</f>
        <v>193.95</v>
      </c>
      <c r="D3503" s="2">
        <f>D3502*(1-D$1+IF(AND(WEEKDAY($A3503)&lt;&gt;1,WEEKDAY($A3503)&lt;&gt;7),-VLOOKUP($A3503,ETF_OP_Fee!$G$5:$H$14,2,1),0))^($A3503-$A3502)*(1+2*(C3503/C3502-1))+IFERROR(VLOOKUP(A3503,BITXeom!$C$9:$D$100,2,0),0)</f>
        <v>18.995412959881612</v>
      </c>
      <c r="E3503" s="9">
        <v>19.11</v>
      </c>
      <c r="F3503" s="2">
        <f>F3502*(1-F$1+IF(AND(WEEKDAY($A3503)&lt;&gt;1,WEEKDAY($A3503)&lt;&gt;7),-VLOOKUP($A3503,ETF_OP_Fee!$I$5:$J$14,2,1),0))^($A3503-$A3502)*(1+1*(B3503/B3502-1))</f>
        <v>19.472136574097561</v>
      </c>
      <c r="G3503" s="9">
        <f>IFERROR(VLOOKUP(A3503,'BITO-IV'!$A$1:$J$10000,4,0),"")</f>
        <v>18.5688</v>
      </c>
      <c r="J3503">
        <f t="shared" si="111"/>
        <v>347.08916613914465</v>
      </c>
      <c r="K3503">
        <f t="shared" si="110"/>
        <v>274.68239612541174</v>
      </c>
      <c r="L3503">
        <f t="shared" si="109"/>
        <v>296.55963302752286</v>
      </c>
      <c r="M3503">
        <f t="shared" si="109"/>
        <v>185.72336142547721</v>
      </c>
      <c r="N3503">
        <f>VLOOKUP(A3503,Tbills!$B$4:$C$10000,2,1)</f>
        <v>5.2120879120878945</v>
      </c>
    </row>
    <row r="3504" spans="1:14">
      <c r="A3504" s="25">
        <v>45252</v>
      </c>
      <c r="B3504">
        <f>IFERROR(VLOOKUP($A3504,'BTC-Web'!$A$2:$H$10000,2,0),"")</f>
        <v>35756.554687999997</v>
      </c>
      <c r="C3504">
        <f>VLOOKUP(A3504,H_SPBTFDUE!$B$2:$C$5828,2,0)</f>
        <v>198.11</v>
      </c>
      <c r="D3504" s="2">
        <f>D3503*(1-D$1+IF(AND(WEEKDAY($A3504)&lt;&gt;1,WEEKDAY($A3504)&lt;&gt;7),-VLOOKUP($A3504,ETF_OP_Fee!$G$5:$H$14,2,1),0))^($A3504-$A3503)*(1+2*(C3504/C3503-1))+IFERROR(VLOOKUP(A3504,BITXeom!$C$9:$D$100,2,0),0)</f>
        <v>19.80791066309936</v>
      </c>
      <c r="E3504" s="9">
        <v>19.86</v>
      </c>
      <c r="F3504" s="2">
        <f>F3503*(1-F$1+IF(AND(WEEKDAY($A3504)&lt;&gt;1,WEEKDAY($A3504)&lt;&gt;7),-VLOOKUP($A3504,ETF_OP_Fee!$I$5:$J$14,2,1),0))^($A3504-$A3503)*(1+1*(B3504/B3503-1))</f>
        <v>18.567383871819331</v>
      </c>
      <c r="G3504" s="9">
        <f>IFERROR(VLOOKUP(A3504,'BITO-IV'!$A$1:$J$10000,4,0),"")</f>
        <v>18.973299999999998</v>
      </c>
      <c r="J3504">
        <f t="shared" si="111"/>
        <v>331.22473786430186</v>
      </c>
      <c r="K3504">
        <f t="shared" si="110"/>
        <v>261.91956246219092</v>
      </c>
      <c r="L3504">
        <f t="shared" si="109"/>
        <v>302.92048929663605</v>
      </c>
      <c r="M3504">
        <f t="shared" si="109"/>
        <v>193.66737427272514</v>
      </c>
      <c r="N3504">
        <f>VLOOKUP(A3504,Tbills!$B$4:$C$10000,2,1)</f>
        <v>5.2120879120878945</v>
      </c>
    </row>
    <row r="3505" spans="1:14">
      <c r="A3505" s="25">
        <v>45254</v>
      </c>
      <c r="B3505">
        <f>IFERROR(VLOOKUP($A3505,'BTC-Web'!$A$2:$H$10000,2,0),"")</f>
        <v>37296.316405999998</v>
      </c>
      <c r="C3505">
        <f>VLOOKUP(A3505,H_SPBTFDUE!$B$2:$C$5828,2,0)</f>
        <v>199.37</v>
      </c>
      <c r="D3505" s="2">
        <f>D3504*(1-D$1+IF(AND(WEEKDAY($A3505)&lt;&gt;1,WEEKDAY($A3505)&lt;&gt;7),-VLOOKUP($A3505,ETF_OP_Fee!$G$5:$H$14,2,1),0))^($A3505-$A3504)*(1+2*(C3505/C3504-1))+IFERROR(VLOOKUP(A3505,BITXeom!$C$9:$D$100,2,0),0)</f>
        <v>20.055090257019579</v>
      </c>
      <c r="E3505" s="9">
        <v>20.09</v>
      </c>
      <c r="F3505" s="2">
        <f>F3504*(1-F$1+IF(AND(WEEKDAY($A3505)&lt;&gt;1,WEEKDAY($A3505)&lt;&gt;7),-VLOOKUP($A3505,ETF_OP_Fee!$I$5:$J$14,2,1),0))^($A3505-$A3504)*(1+1*(B3505/B3504-1))</f>
        <v>19.336229667078165</v>
      </c>
      <c r="G3505" s="9">
        <f>IFERROR(VLOOKUP(A3505,'BITO-IV'!$A$1:$J$10000,4,0),"")</f>
        <v>19.089700000000001</v>
      </c>
      <c r="J3505">
        <f t="shared" si="111"/>
        <v>345.48805757919592</v>
      </c>
      <c r="K3505">
        <f t="shared" si="110"/>
        <v>272.76523440419925</v>
      </c>
      <c r="L3505">
        <f t="shared" si="109"/>
        <v>304.84709480122319</v>
      </c>
      <c r="M3505">
        <f t="shared" si="109"/>
        <v>196.08411694400075</v>
      </c>
      <c r="N3505">
        <f>VLOOKUP(A3505,Tbills!$B$4:$C$10000,2,1)</f>
        <v>5.2120879120878945</v>
      </c>
    </row>
    <row r="3506" spans="1:14">
      <c r="A3506" s="25">
        <v>45257</v>
      </c>
      <c r="B3506">
        <f>IFERROR(VLOOKUP($A3506,'BTC-Web'!$A$2:$H$10000,2,0),"")</f>
        <v>37454.191405999998</v>
      </c>
      <c r="C3506">
        <f>VLOOKUP(A3506,H_SPBTFDUE!$B$2:$C$5828,2,0)</f>
        <v>192.3</v>
      </c>
      <c r="D3506" s="2">
        <f>D3505*(1-D$1+IF(AND(WEEKDAY($A3506)&lt;&gt;1,WEEKDAY($A3506)&lt;&gt;7),-VLOOKUP($A3506,ETF_OP_Fee!$G$5:$H$14,2,1),0))^($A3506-$A3505)*(1+2*(C3506/C3505-1))+IFERROR(VLOOKUP(A3506,BITXeom!$C$9:$D$100,2,0),0)</f>
        <v>18.626053853684997</v>
      </c>
      <c r="E3506" s="9">
        <v>18.72</v>
      </c>
      <c r="F3506" s="2">
        <f>F3505*(1-F$1+IF(AND(WEEKDAY($A3506)&lt;&gt;1,WEEKDAY($A3506)&lt;&gt;7),-VLOOKUP($A3506,ETF_OP_Fee!$I$5:$J$14,2,1),0))^($A3506-$A3505)*(1+1*(B3506/B3505-1))</f>
        <v>19.371912015466048</v>
      </c>
      <c r="G3506" s="9">
        <f>IFERROR(VLOOKUP(A3506,'BITO-IV'!$A$1:$J$10000,4,0),"")</f>
        <v>18.41</v>
      </c>
      <c r="J3506">
        <f t="shared" si="111"/>
        <v>346.9505056798759</v>
      </c>
      <c r="K3506">
        <f t="shared" si="110"/>
        <v>273.26858507233311</v>
      </c>
      <c r="L3506">
        <f t="shared" si="109"/>
        <v>294.0366972477064</v>
      </c>
      <c r="M3506">
        <f t="shared" si="109"/>
        <v>182.11203615864432</v>
      </c>
      <c r="N3506">
        <f>VLOOKUP(A3506,Tbills!$B$4:$C$10000,2,1)</f>
        <v>5.2800013186813031</v>
      </c>
    </row>
    <row r="3507" spans="1:14">
      <c r="A3507" s="25">
        <v>45258</v>
      </c>
      <c r="B3507">
        <f>IFERROR(VLOOKUP($A3507,'BTC-Web'!$A$2:$H$10000,2,0),"")</f>
        <v>37247.992187999997</v>
      </c>
      <c r="C3507">
        <f>VLOOKUP(A3507,H_SPBTFDUE!$B$2:$C$5828,2,0)</f>
        <v>200.97</v>
      </c>
      <c r="D3507" s="2">
        <f>D3506*(1-D$1+IF(AND(WEEKDAY($A3507)&lt;&gt;1,WEEKDAY($A3507)&lt;&gt;7),-VLOOKUP($A3507,ETF_OP_Fee!$G$5:$H$14,2,1),0))^($A3507-$A3506)*(1+2*(C3507/C3506-1))+IFERROR(VLOOKUP(A3507,BITXeom!$C$9:$D$100,2,0),0)</f>
        <v>20.303175077335368</v>
      </c>
      <c r="E3507" s="9">
        <v>20.309999999999999</v>
      </c>
      <c r="F3507" s="2">
        <f>F3506*(1-F$1+IF(AND(WEEKDAY($A3507)&lt;&gt;1,WEEKDAY($A3507)&lt;&gt;7),-VLOOKUP($A3507,ETF_OP_Fee!$I$5:$J$14,2,1),0))^($A3507-$A3506)*(1+1*(B3507/B3506-1))</f>
        <v>19.249982197349297</v>
      </c>
      <c r="G3507" s="9">
        <f>IFERROR(VLOOKUP(A3507,'BITO-IV'!$A$1:$J$10000,4,0),"")</f>
        <v>19.242000000000001</v>
      </c>
      <c r="J3507">
        <f t="shared" si="111"/>
        <v>345.04041443854067</v>
      </c>
      <c r="K3507">
        <f t="shared" si="110"/>
        <v>271.54859022369402</v>
      </c>
      <c r="L3507">
        <f t="shared" si="109"/>
        <v>307.29357798165131</v>
      </c>
      <c r="M3507">
        <f t="shared" si="109"/>
        <v>198.50971026197678</v>
      </c>
      <c r="N3507">
        <f>VLOOKUP(A3507,Tbills!$B$4:$C$10000,2,1)</f>
        <v>5.2800013186813031</v>
      </c>
    </row>
    <row r="3508" spans="1:14">
      <c r="A3508" s="25">
        <v>45259</v>
      </c>
      <c r="B3508">
        <f>IFERROR(VLOOKUP($A3508,'BTC-Web'!$A$2:$H$10000,2,0),"")</f>
        <v>37826.105469000002</v>
      </c>
      <c r="C3508">
        <f>VLOOKUP(A3508,H_SPBTFDUE!$B$2:$C$5828,2,0)</f>
        <v>196.66</v>
      </c>
      <c r="D3508" s="2">
        <f>D3507*(1-D$1+IF(AND(WEEKDAY($A3508)&lt;&gt;1,WEEKDAY($A3508)&lt;&gt;7),-VLOOKUP($A3508,ETF_OP_Fee!$G$5:$H$14,2,1),0))^($A3508-$A3507)*(1+2*(C3508/C3507-1))+IFERROR(VLOOKUP(A3508,BITXeom!$C$9:$D$100,2,0),0)</f>
        <v>19.430015913255041</v>
      </c>
      <c r="E3508" s="9">
        <v>19.489999999999998</v>
      </c>
      <c r="F3508" s="2">
        <f>F3507*(1-F$1+IF(AND(WEEKDAY($A3508)&lt;&gt;1,WEEKDAY($A3508)&lt;&gt;7),-VLOOKUP($A3508,ETF_OP_Fee!$I$5:$J$14,2,1),0))^($A3508-$A3507)*(1+1*(B3508/B3507-1))</f>
        <v>19.533249444883975</v>
      </c>
      <c r="G3508" s="9">
        <f>IFERROR(VLOOKUP(A3508,'BITO-IV'!$A$1:$J$10000,4,0),"")</f>
        <v>18.815999999999999</v>
      </c>
      <c r="J3508">
        <f t="shared" si="111"/>
        <v>350.39566808716359</v>
      </c>
      <c r="K3508">
        <f t="shared" si="110"/>
        <v>275.54448076198133</v>
      </c>
      <c r="L3508">
        <f t="shared" si="109"/>
        <v>300.70336391437303</v>
      </c>
      <c r="M3508">
        <f t="shared" si="109"/>
        <v>189.97259367730692</v>
      </c>
      <c r="N3508">
        <f>VLOOKUP(A3508,Tbills!$B$4:$C$10000,2,1)</f>
        <v>5.2800013186813031</v>
      </c>
    </row>
    <row r="3509" spans="1:14">
      <c r="A3509" s="25">
        <v>45260</v>
      </c>
      <c r="B3509">
        <f>IFERROR(VLOOKUP($A3509,'BTC-Web'!$A$2:$H$10000,2,0),"")</f>
        <v>37861.117187999997</v>
      </c>
      <c r="C3509">
        <f>VLOOKUP(A3509,H_SPBTFDUE!$B$2:$C$5828,2,0)</f>
        <v>197.32</v>
      </c>
      <c r="D3509" s="2">
        <f>D3508*(1-D$1+IF(AND(WEEKDAY($A3509)&lt;&gt;1,WEEKDAY($A3509)&lt;&gt;7),-VLOOKUP($A3509,ETF_OP_Fee!$G$5:$H$14,2,1),0))^($A3509-$A3508)*(1+2*(C3509/C3508-1))+IFERROR(VLOOKUP(A3509,BITXeom!$C$9:$D$100,2,0),0)</f>
        <v>19.558100791600939</v>
      </c>
      <c r="E3509" s="9">
        <v>19.239999999999998</v>
      </c>
      <c r="F3509" s="2">
        <f>F3508*(1-F$1+IF(AND(WEEKDAY($A3509)&lt;&gt;1,WEEKDAY($A3509)&lt;&gt;7),-VLOOKUP($A3509,ETF_OP_Fee!$I$5:$J$14,2,1),0))^($A3509-$A3508)*(1+1*(B3509/B3508-1))</f>
        <v>19.535822206151988</v>
      </c>
      <c r="G3509" s="9">
        <f>IFERROR(VLOOKUP(A3509,'BITO-IV'!$A$1:$J$10000,4,0),"")</f>
        <v>18.8796</v>
      </c>
      <c r="J3509">
        <f t="shared" si="111"/>
        <v>350.7199931668348</v>
      </c>
      <c r="K3509">
        <f t="shared" si="110"/>
        <v>275.58077324724957</v>
      </c>
      <c r="L3509">
        <f t="shared" si="109"/>
        <v>301.71253822629961</v>
      </c>
      <c r="M3509">
        <f t="shared" si="109"/>
        <v>191.22491465629349</v>
      </c>
      <c r="N3509">
        <f>VLOOKUP(A3509,Tbills!$B$4:$C$10000,2,1)</f>
        <v>5.2800013186813031</v>
      </c>
    </row>
    <row r="3510" spans="1:14">
      <c r="A3510" s="25">
        <v>45261</v>
      </c>
      <c r="B3510">
        <f>IFERROR(VLOOKUP($A3510,'BTC-Web'!$A$2:$H$10000,2,0),"")</f>
        <v>37718.007812999997</v>
      </c>
      <c r="C3510">
        <f>VLOOKUP(A3510,H_SPBTFDUE!$B$2:$C$5828,2,0)</f>
        <v>202.72</v>
      </c>
      <c r="D3510" s="2">
        <f>D3509*(1-D$1+IF(AND(WEEKDAY($A3510)&lt;&gt;1,WEEKDAY($A3510)&lt;&gt;7),-VLOOKUP($A3510,ETF_OP_Fee!$G$5:$H$14,2,1),0))^($A3510-$A3509)*(1+2*(C3510/C3509-1))+IFERROR(VLOOKUP(A3510,BITXeom!$C$9:$D$100,2,0),0)</f>
        <v>20.626124216886652</v>
      </c>
      <c r="E3510" s="9">
        <v>20.3</v>
      </c>
      <c r="F3510" s="2">
        <f>F3509*(1-F$1+IF(AND(WEEKDAY($A3510)&lt;&gt;1,WEEKDAY($A3510)&lt;&gt;7),-VLOOKUP($A3510,ETF_OP_Fee!$I$5:$J$14,2,1),0))^($A3510-$A3509)*(1+1*(B3510/B3509-1))</f>
        <v>19.446543429949784</v>
      </c>
      <c r="G3510" s="9">
        <f>IFERROR(VLOOKUP(A3510,'BITO-IV'!$A$1:$J$10000,4,0),"")</f>
        <v>19.274799999999999</v>
      </c>
      <c r="J3510">
        <f t="shared" si="111"/>
        <v>349.3943239116756</v>
      </c>
      <c r="K3510">
        <f t="shared" si="110"/>
        <v>274.32136814411433</v>
      </c>
      <c r="L3510">
        <f t="shared" si="109"/>
        <v>309.96941896024458</v>
      </c>
      <c r="M3510">
        <f t="shared" si="109"/>
        <v>201.66727255839047</v>
      </c>
      <c r="N3510">
        <f>VLOOKUP(A3510,Tbills!$B$4:$C$10000,2,1)</f>
        <v>5.2800013186813031</v>
      </c>
    </row>
    <row r="3511" spans="1:14">
      <c r="A3511" s="25">
        <v>45264</v>
      </c>
      <c r="B3511">
        <f>IFERROR(VLOOKUP($A3511,'BTC-Web'!$A$2:$H$10000,2,0),"")</f>
        <v>39978.628905999998</v>
      </c>
      <c r="C3511">
        <f>VLOOKUP(A3511,H_SPBTFDUE!$B$2:$C$5828,2,0)</f>
        <v>218.44</v>
      </c>
      <c r="D3511" s="2">
        <f>D3510*(1-D$1+IF(AND(WEEKDAY($A3511)&lt;&gt;1,WEEKDAY($A3511)&lt;&gt;7),-VLOOKUP($A3511,ETF_OP_Fee!$G$5:$H$14,2,1),0))^($A3511-$A3510)*(1+2*(C3511/C3510-1))+IFERROR(VLOOKUP(A3511,BITXeom!$C$9:$D$100,2,0),0)</f>
        <v>23.816528358214782</v>
      </c>
      <c r="E3511" s="9">
        <v>23.42</v>
      </c>
      <c r="F3511" s="2">
        <f>F3510*(1-F$1+IF(AND(WEEKDAY($A3511)&lt;&gt;1,WEEKDAY($A3511)&lt;&gt;7),-VLOOKUP($A3511,ETF_OP_Fee!$I$5:$J$14,2,1),0))^($A3511-$A3510)*(1+1*(B3511/B3510-1))</f>
        <v>20.563061500245354</v>
      </c>
      <c r="G3511" s="9">
        <f>IFERROR(VLOOKUP(A3511,'BITO-IV'!$A$1:$J$10000,4,0),"")</f>
        <v>20.769400000000001</v>
      </c>
      <c r="J3511">
        <f t="shared" si="111"/>
        <v>370.33520133884917</v>
      </c>
      <c r="K3511">
        <f t="shared" si="110"/>
        <v>290.07145585015854</v>
      </c>
      <c r="L3511">
        <f t="shared" si="109"/>
        <v>334.00611620795104</v>
      </c>
      <c r="M3511">
        <f t="shared" si="109"/>
        <v>232.86072871986769</v>
      </c>
      <c r="N3511">
        <f>VLOOKUP(A3511,Tbills!$B$4:$C$10000,2,1)</f>
        <v>5.2499986813186883</v>
      </c>
    </row>
    <row r="3512" spans="1:14">
      <c r="A3512" s="25">
        <v>45265</v>
      </c>
      <c r="B3512">
        <f>IFERROR(VLOOKUP($A3512,'BTC-Web'!$A$2:$H$10000,2,0),"")</f>
        <v>41986.265625</v>
      </c>
      <c r="C3512">
        <f>VLOOKUP(A3512,H_SPBTFDUE!$B$2:$C$5828,2,0)</f>
        <v>228.87</v>
      </c>
      <c r="D3512" s="2">
        <f>D3511*(1-D$1+IF(AND(WEEKDAY($A3512)&lt;&gt;1,WEEKDAY($A3512)&lt;&gt;7),-VLOOKUP($A3512,ETF_OP_Fee!$G$5:$H$14,2,1),0))^($A3512-$A3511)*(1+2*(C3512/C3511-1))+IFERROR(VLOOKUP(A3512,BITXeom!$C$9:$D$100,2,0),0)</f>
        <v>26.087786142852554</v>
      </c>
      <c r="E3512" s="9">
        <v>25.73</v>
      </c>
      <c r="F3512" s="2">
        <f>F3511*(1-F$1+IF(AND(WEEKDAY($A3512)&lt;&gt;1,WEEKDAY($A3512)&lt;&gt;7),-VLOOKUP($A3512,ETF_OP_Fee!$I$5:$J$14,2,1),0))^($A3512-$A3511)*(1+1*(B3512/B3511-1))</f>
        <v>21.578563506467212</v>
      </c>
      <c r="G3512" s="9">
        <f>IFERROR(VLOOKUP(A3512,'BITO-IV'!$A$1:$J$10000,4,0),"")</f>
        <v>21.7697</v>
      </c>
      <c r="J3512">
        <f t="shared" si="111"/>
        <v>388.93260122202895</v>
      </c>
      <c r="K3512">
        <f t="shared" si="110"/>
        <v>304.39656718438357</v>
      </c>
      <c r="L3512">
        <f t="shared" si="109"/>
        <v>349.95412844036696</v>
      </c>
      <c r="M3512">
        <f t="shared" si="109"/>
        <v>255.06743890393196</v>
      </c>
      <c r="N3512">
        <f>VLOOKUP(A3512,Tbills!$B$4:$C$10000,2,1)</f>
        <v>5.2499986813186883</v>
      </c>
    </row>
    <row r="3513" spans="1:14">
      <c r="A3513" s="25">
        <v>45266</v>
      </c>
      <c r="B3513">
        <f>IFERROR(VLOOKUP($A3513,'BTC-Web'!$A$2:$H$10000,2,0),"")</f>
        <v>44080.023437999997</v>
      </c>
      <c r="C3513">
        <f>VLOOKUP(A3513,H_SPBTFDUE!$B$2:$C$5828,2,0)</f>
        <v>228.48</v>
      </c>
      <c r="D3513" s="2">
        <f>D3512*(1-D$1+IF(AND(WEEKDAY($A3513)&lt;&gt;1,WEEKDAY($A3513)&lt;&gt;7),-VLOOKUP($A3513,ETF_OP_Fee!$G$5:$H$14,2,1),0))^($A3513-$A3512)*(1+2*(C3513/C3512-1))+IFERROR(VLOOKUP(A3513,BITXeom!$C$9:$D$100,2,0),0)</f>
        <v>25.995779212896892</v>
      </c>
      <c r="E3513" s="9">
        <v>25.62</v>
      </c>
      <c r="F3513" s="2">
        <f>F3512*(1-F$1+IF(AND(WEEKDAY($A3513)&lt;&gt;1,WEEKDAY($A3513)&lt;&gt;7),-VLOOKUP($A3513,ETF_OP_Fee!$I$5:$J$14,2,1),0))^($A3513-$A3512)*(1+1*(B3513/B3512-1))</f>
        <v>22.636667945183795</v>
      </c>
      <c r="G3513" s="9">
        <f>IFERROR(VLOOKUP(A3513,'BITO-IV'!$A$1:$J$10000,4,0),"")</f>
        <v>21.738199999999999</v>
      </c>
      <c r="J3513">
        <f t="shared" si="111"/>
        <v>408.32776915175685</v>
      </c>
      <c r="K3513">
        <f t="shared" si="110"/>
        <v>319.32264689174485</v>
      </c>
      <c r="L3513">
        <f t="shared" si="109"/>
        <v>349.35779816513752</v>
      </c>
      <c r="M3513">
        <f t="shared" si="109"/>
        <v>254.16786191964141</v>
      </c>
      <c r="N3513">
        <f>VLOOKUP(A3513,Tbills!$B$4:$C$10000,2,1)</f>
        <v>5.2499986813186883</v>
      </c>
    </row>
    <row r="3514" spans="1:14">
      <c r="A3514" s="25">
        <v>45267</v>
      </c>
      <c r="B3514">
        <f>IFERROR(VLOOKUP($A3514,'BTC-Web'!$A$2:$H$10000,2,0),"")</f>
        <v>43769.132812999997</v>
      </c>
      <c r="C3514">
        <f>VLOOKUP(A3514,H_SPBTFDUE!$B$2:$C$5828,2,0)</f>
        <v>225.78</v>
      </c>
      <c r="D3514" s="2">
        <f>D3513*(1-D$1+IF(AND(WEEKDAY($A3514)&lt;&gt;1,WEEKDAY($A3514)&lt;&gt;7),-VLOOKUP($A3514,ETF_OP_Fee!$G$5:$H$14,2,1),0))^($A3514-$A3513)*(1+2*(C3514/C3513-1))+IFERROR(VLOOKUP(A3514,BITXeom!$C$9:$D$100,2,0),0)</f>
        <v>25.378358266005634</v>
      </c>
      <c r="E3514" s="9">
        <v>25.04</v>
      </c>
      <c r="F3514" s="2">
        <f>F3513*(1-F$1+IF(AND(WEEKDAY($A3514)&lt;&gt;1,WEEKDAY($A3514)&lt;&gt;7),-VLOOKUP($A3514,ETF_OP_Fee!$I$5:$J$14,2,1),0))^($A3514-$A3513)*(1+1*(B3514/B3513-1))</f>
        <v>22.459186835119755</v>
      </c>
      <c r="G3514" s="9">
        <f>IFERROR(VLOOKUP(A3514,'BITO-IV'!$A$1:$J$10000,4,0),"")</f>
        <v>21.483899999999998</v>
      </c>
      <c r="J3514">
        <f t="shared" si="111"/>
        <v>405.44788694082746</v>
      </c>
      <c r="K3514">
        <f t="shared" si="110"/>
        <v>316.81902144756845</v>
      </c>
      <c r="L3514">
        <f t="shared" si="109"/>
        <v>345.2293577981651</v>
      </c>
      <c r="M3514">
        <f t="shared" si="109"/>
        <v>248.13116801288993</v>
      </c>
      <c r="N3514">
        <f>VLOOKUP(A3514,Tbills!$B$4:$C$10000,2,1)</f>
        <v>5.2499986813186883</v>
      </c>
    </row>
    <row r="3515" spans="1:14">
      <c r="A3515" s="25">
        <v>45268</v>
      </c>
      <c r="B3515">
        <f>IFERROR(VLOOKUP($A3515,'BTC-Web'!$A$2:$H$10000,2,0),"")</f>
        <v>43293.136719000002</v>
      </c>
      <c r="C3515">
        <f>VLOOKUP(A3515,H_SPBTFDUE!$B$2:$C$5828,2,0)</f>
        <v>232.05</v>
      </c>
      <c r="D3515" s="2">
        <f>D3514*(1-D$1+IF(AND(WEEKDAY($A3515)&lt;&gt;1,WEEKDAY($A3515)&lt;&gt;7),-VLOOKUP($A3515,ETF_OP_Fee!$G$5:$H$14,2,1),0))^($A3515-$A3514)*(1+2*(C3515/C3514-1))+IFERROR(VLOOKUP(A3515,BITXeom!$C$9:$D$100,2,0),0)</f>
        <v>26.784699852123037</v>
      </c>
      <c r="E3515" s="9">
        <v>26.3</v>
      </c>
      <c r="F3515" s="2">
        <f>F3514*(1-F$1+IF(AND(WEEKDAY($A3515)&lt;&gt;1,WEEKDAY($A3515)&lt;&gt;7),-VLOOKUP($A3515,ETF_OP_Fee!$I$5:$J$14,2,1),0))^($A3515-$A3514)*(1+1*(B3515/B3514-1))</f>
        <v>22.197319907377452</v>
      </c>
      <c r="G3515" s="9">
        <f>IFERROR(VLOOKUP(A3515,'BITO-IV'!$A$1:$J$10000,4,0),"")</f>
        <v>22.0839</v>
      </c>
      <c r="J3515">
        <f t="shared" si="111"/>
        <v>401.03857841445284</v>
      </c>
      <c r="K3515">
        <f t="shared" si="110"/>
        <v>313.12501309339842</v>
      </c>
      <c r="L3515">
        <f t="shared" si="109"/>
        <v>354.81651376146783</v>
      </c>
      <c r="M3515">
        <f t="shared" si="109"/>
        <v>261.88135534694771</v>
      </c>
      <c r="N3515">
        <f>VLOOKUP(A3515,Tbills!$B$4:$C$10000,2,1)</f>
        <v>5.2499986813186883</v>
      </c>
    </row>
    <row r="3516" spans="1:14">
      <c r="A3516" s="25">
        <v>45271</v>
      </c>
      <c r="B3516">
        <f>IFERROR(VLOOKUP($A3516,'BTC-Web'!$A$2:$H$10000,2,0),"")</f>
        <v>43792.019530999998</v>
      </c>
      <c r="C3516">
        <f>VLOOKUP(A3516,H_SPBTFDUE!$B$2:$C$5828,2,0)</f>
        <v>212.03</v>
      </c>
      <c r="D3516" s="2">
        <f>D3515*(1-D$1+IF(AND(WEEKDAY($A3516)&lt;&gt;1,WEEKDAY($A3516)&lt;&gt;7),-VLOOKUP($A3516,ETF_OP_Fee!$G$5:$H$14,2,1),0))^($A3516-$A3515)*(1+2*(C3516/C3515-1))+IFERROR(VLOOKUP(A3516,BITXeom!$C$9:$D$100,2,0),0)</f>
        <v>22.155103055626203</v>
      </c>
      <c r="E3516" s="9">
        <v>21.92</v>
      </c>
      <c r="F3516" s="2">
        <f>F3515*(1-F$1+IF(AND(WEEKDAY($A3516)&lt;&gt;1,WEEKDAY($A3516)&lt;&gt;7),-VLOOKUP($A3516,ETF_OP_Fee!$I$5:$J$14,2,1),0))^($A3516-$A3515)*(1+1*(B3516/B3515-1))</f>
        <v>22.399724097160199</v>
      </c>
      <c r="G3516" s="9">
        <f>IFERROR(VLOOKUP(A3516,'BITO-IV'!$A$1:$J$10000,4,0),"")</f>
        <v>20.181799999999999</v>
      </c>
      <c r="J3516">
        <f t="shared" si="111"/>
        <v>405.65989414443732</v>
      </c>
      <c r="K3516">
        <f t="shared" si="110"/>
        <v>315.98021429968537</v>
      </c>
      <c r="L3516">
        <f t="shared" si="109"/>
        <v>324.20489296636083</v>
      </c>
      <c r="M3516">
        <f t="shared" si="109"/>
        <v>216.61651794088735</v>
      </c>
      <c r="N3516">
        <f>VLOOKUP(A3516,Tbills!$B$4:$C$10000,2,1)</f>
        <v>5.2599995604395602</v>
      </c>
    </row>
    <row r="3517" spans="1:14">
      <c r="A3517" s="25">
        <v>45272</v>
      </c>
      <c r="B3517">
        <f>IFERROR(VLOOKUP($A3517,'BTC-Web'!$A$2:$H$10000,2,0),"")</f>
        <v>41238.734375</v>
      </c>
      <c r="C3517">
        <f>VLOOKUP(A3517,H_SPBTFDUE!$B$2:$C$5828,2,0)</f>
        <v>214.21</v>
      </c>
      <c r="D3517" s="2">
        <f>D3516*(1-D$1+IF(AND(WEEKDAY($A3517)&lt;&gt;1,WEEKDAY($A3517)&lt;&gt;7),-VLOOKUP($A3517,ETF_OP_Fee!$G$5:$H$14,2,1),0))^($A3517-$A3516)*(1+2*(C3517/C3516-1))+IFERROR(VLOOKUP(A3517,BITXeom!$C$9:$D$100,2,0),0)</f>
        <v>22.607986574863133</v>
      </c>
      <c r="E3517" s="9">
        <v>22.3</v>
      </c>
      <c r="F3517" s="2">
        <f>F3516*(1-F$1+IF(AND(WEEKDAY($A3517)&lt;&gt;1,WEEKDAY($A3517)&lt;&gt;7),-VLOOKUP($A3517,ETF_OP_Fee!$I$5:$J$14,2,1),0))^($A3517-$A3516)*(1+1*(B3517/B3516-1))</f>
        <v>21.076982060755718</v>
      </c>
      <c r="G3517" s="9">
        <f>IFERROR(VLOOKUP(A3517,'BITO-IV'!$A$1:$J$10000,4,0),"")</f>
        <v>20.390999999999998</v>
      </c>
      <c r="J3517">
        <f t="shared" si="111"/>
        <v>382.00797315069747</v>
      </c>
      <c r="K3517">
        <f t="shared" si="110"/>
        <v>297.32104196732263</v>
      </c>
      <c r="L3517">
        <f t="shared" si="109"/>
        <v>327.53822629969414</v>
      </c>
      <c r="M3517">
        <f t="shared" si="109"/>
        <v>221.04448429805609</v>
      </c>
      <c r="N3517">
        <f>VLOOKUP(A3517,Tbills!$B$4:$C$10000,2,1)</f>
        <v>5.2599995604395602</v>
      </c>
    </row>
    <row r="3518" spans="1:14">
      <c r="A3518" s="25">
        <v>45273</v>
      </c>
      <c r="B3518">
        <f>IFERROR(VLOOKUP($A3518,'BTC-Web'!$A$2:$H$10000,2,0),"")</f>
        <v>41468.464844000002</v>
      </c>
      <c r="C3518">
        <f>VLOOKUP(A3518,H_SPBTFDUE!$B$2:$C$5828,2,0)</f>
        <v>223.32</v>
      </c>
      <c r="D3518" s="2">
        <f>D3517*(1-D$1+IF(AND(WEEKDAY($A3518)&lt;&gt;1,WEEKDAY($A3518)&lt;&gt;7),-VLOOKUP($A3518,ETF_OP_Fee!$G$5:$H$14,2,1),0))^($A3518-$A3517)*(1+2*(C3518/C3517-1))+IFERROR(VLOOKUP(A3518,BITXeom!$C$9:$D$100,2,0),0)</f>
        <v>24.528024208345446</v>
      </c>
      <c r="E3518" s="9">
        <v>24.17</v>
      </c>
      <c r="F3518" s="2">
        <f>F3517*(1-F$1+IF(AND(WEEKDAY($A3518)&lt;&gt;1,WEEKDAY($A3518)&lt;&gt;7),-VLOOKUP($A3518,ETF_OP_Fee!$I$5:$J$14,2,1),0))^($A3518-$A3517)*(1+1*(B3518/B3517-1))</f>
        <v>21.177586200833712</v>
      </c>
      <c r="G3518" s="9">
        <f>IFERROR(VLOOKUP(A3518,'BITO-IV'!$A$1:$J$10000,4,0),"")</f>
        <v>21.259399999999999</v>
      </c>
      <c r="J3518">
        <f t="shared" si="111"/>
        <v>384.13604211701505</v>
      </c>
      <c r="K3518">
        <f t="shared" si="110"/>
        <v>298.74020756076447</v>
      </c>
      <c r="L3518">
        <f t="shared" si="109"/>
        <v>341.46788990825684</v>
      </c>
      <c r="M3518">
        <f t="shared" si="109"/>
        <v>239.81721875278393</v>
      </c>
      <c r="N3518">
        <f>VLOOKUP(A3518,Tbills!$B$4:$C$10000,2,1)</f>
        <v>5.2599995604395602</v>
      </c>
    </row>
    <row r="3519" spans="1:14">
      <c r="A3519" s="25">
        <v>45274</v>
      </c>
      <c r="B3519">
        <f>IFERROR(VLOOKUP($A3519,'BTC-Web'!$A$2:$H$10000,2,0),"")</f>
        <v>42884.261719000002</v>
      </c>
      <c r="C3519">
        <f>VLOOKUP(A3519,H_SPBTFDUE!$B$2:$C$5828,2,0)</f>
        <v>223.2</v>
      </c>
      <c r="D3519" s="2">
        <f>D3518*(1-D$1+IF(AND(WEEKDAY($A3519)&lt;&gt;1,WEEKDAY($A3519)&lt;&gt;7),-VLOOKUP($A3519,ETF_OP_Fee!$G$5:$H$14,2,1),0))^($A3519-$A3518)*(1+2*(C3519/C3518-1))+IFERROR(VLOOKUP(A3519,BITXeom!$C$9:$D$100,2,0),0)</f>
        <v>24.49874409948994</v>
      </c>
      <c r="E3519" s="9">
        <v>24.27</v>
      </c>
      <c r="F3519" s="2">
        <f>F3518*(1-F$1+IF(AND(WEEKDAY($A3519)&lt;&gt;1,WEEKDAY($A3519)&lt;&gt;7),-VLOOKUP($A3519,ETF_OP_Fee!$I$5:$J$14,2,1),0))^($A3519-$A3518)*(1+1*(B3519/B3518-1))</f>
        <v>21.883250922209921</v>
      </c>
      <c r="G3519" s="9">
        <f>IFERROR(VLOOKUP(A3519,'BITO-IV'!$A$1:$J$10000,4,0),"")</f>
        <v>21.244399999999999</v>
      </c>
      <c r="J3519">
        <f t="shared" si="111"/>
        <v>397.25103467943751</v>
      </c>
      <c r="K3519">
        <f t="shared" si="110"/>
        <v>308.69461989714017</v>
      </c>
      <c r="L3519">
        <f t="shared" si="109"/>
        <v>341.28440366972472</v>
      </c>
      <c r="M3519">
        <f t="shared" si="109"/>
        <v>239.53093909932056</v>
      </c>
      <c r="N3519">
        <f>VLOOKUP(A3519,Tbills!$B$4:$C$10000,2,1)</f>
        <v>5.2599995604395602</v>
      </c>
    </row>
    <row r="3520" spans="1:14">
      <c r="A3520" s="25">
        <v>45275</v>
      </c>
      <c r="B3520">
        <f>IFERROR(VLOOKUP($A3520,'BTC-Web'!$A$2:$H$10000,2,0),"")</f>
        <v>43028.25</v>
      </c>
      <c r="C3520">
        <f>VLOOKUP(A3520,H_SPBTFDUE!$B$2:$C$5828,2,0)</f>
        <v>219.53</v>
      </c>
      <c r="D3520" s="2">
        <f>D3519*(1-D$1+IF(AND(WEEKDAY($A3520)&lt;&gt;1,WEEKDAY($A3520)&lt;&gt;7),-VLOOKUP($A3520,ETF_OP_Fee!$G$5:$H$14,2,1),0))^($A3520-$A3519)*(1+2*(C3520/C3519-1))+IFERROR(VLOOKUP(A3520,BITXeom!$C$9:$D$100,2,0),0)</f>
        <v>23.69027173832788</v>
      </c>
      <c r="E3520" s="9">
        <v>23.31</v>
      </c>
      <c r="F3520" s="2">
        <f>F3519*(1-F$1+IF(AND(WEEKDAY($A3520)&lt;&gt;1,WEEKDAY($A3520)&lt;&gt;7),-VLOOKUP($A3520,ETF_OP_Fee!$I$5:$J$14,2,1),0))^($A3520-$A3519)*(1+1*(B3520/B3519-1))</f>
        <v>21.939311175895767</v>
      </c>
      <c r="G3520" s="9">
        <f>IFERROR(VLOOKUP(A3520,'BITO-IV'!$A$1:$J$10000,4,0),"")</f>
        <v>20.899699999999999</v>
      </c>
      <c r="J3520">
        <f t="shared" si="111"/>
        <v>398.58484553022851</v>
      </c>
      <c r="K3520">
        <f t="shared" si="110"/>
        <v>309.48543012750338</v>
      </c>
      <c r="L3520">
        <f t="shared" si="109"/>
        <v>335.67278287461767</v>
      </c>
      <c r="M3520">
        <f t="shared" si="109"/>
        <v>231.62628312517921</v>
      </c>
      <c r="N3520">
        <f>VLOOKUP(A3520,Tbills!$B$4:$C$10000,2,1)</f>
        <v>5.2599995604395602</v>
      </c>
    </row>
    <row r="3521" spans="1:14">
      <c r="A3521" s="25">
        <v>45278</v>
      </c>
      <c r="B3521">
        <f>IFERROR(VLOOKUP($A3521,'BTC-Web'!$A$2:$H$10000,2,0),"")</f>
        <v>41348.203125</v>
      </c>
      <c r="C3521">
        <f>VLOOKUP(A3521,H_SPBTFDUE!$B$2:$C$5828,2,0)</f>
        <v>217.81</v>
      </c>
      <c r="D3521" s="2">
        <f>D3520*(1-D$1+IF(AND(WEEKDAY($A3521)&lt;&gt;1,WEEKDAY($A3521)&lt;&gt;7),-VLOOKUP($A3521,ETF_OP_Fee!$G$5:$H$14,2,1),0))^($A3521-$A3520)*(1+2*(C3521/C3520-1))+IFERROR(VLOOKUP(A3521,BITXeom!$C$9:$D$100,2,0),0)</f>
        <v>23.310712602942829</v>
      </c>
      <c r="E3521" s="9">
        <v>23.08</v>
      </c>
      <c r="F3521" s="2">
        <f>F3520*(1-F$1+IF(AND(WEEKDAY($A3521)&lt;&gt;1,WEEKDAY($A3521)&lt;&gt;7),-VLOOKUP($A3521,ETF_OP_Fee!$I$5:$J$14,2,1),0))^($A3521-$A3520)*(1+1*(B3521/B3520-1))</f>
        <v>21.032560793610955</v>
      </c>
      <c r="G3521" s="9">
        <f>IFERROR(VLOOKUP(A3521,'BITO-IV'!$A$1:$J$10000,4,0),"")</f>
        <v>20.738199999999999</v>
      </c>
      <c r="J3521">
        <f t="shared" si="111"/>
        <v>383.02201822129967</v>
      </c>
      <c r="K3521">
        <f t="shared" si="110"/>
        <v>296.6944163244807</v>
      </c>
      <c r="L3521">
        <f t="shared" si="109"/>
        <v>333.04281345565744</v>
      </c>
      <c r="M3521">
        <f t="shared" si="109"/>
        <v>227.91522937592191</v>
      </c>
      <c r="N3521">
        <f>VLOOKUP(A3521,Tbills!$B$4:$C$10000,2,1)</f>
        <v>5.2599995604395602</v>
      </c>
    </row>
    <row r="3522" spans="1:14">
      <c r="A3522" s="25">
        <v>45279</v>
      </c>
      <c r="B3522">
        <f>IFERROR(VLOOKUP($A3522,'BTC-Web'!$A$2:$H$10000,2,0),"")</f>
        <v>42641.511719000002</v>
      </c>
      <c r="C3522">
        <f>VLOOKUP(A3522,H_SPBTFDUE!$B$2:$C$5828,2,0)</f>
        <v>219</v>
      </c>
      <c r="D3522" s="2">
        <f>D3521*(1-D$1+IF(AND(WEEKDAY($A3522)&lt;&gt;1,WEEKDAY($A3522)&lt;&gt;7),-VLOOKUP($A3522,ETF_OP_Fee!$G$5:$H$14,2,1),0))^($A3522-$A3521)*(1+2*(C3522/C3521-1))+IFERROR(VLOOKUP(A3522,BITXeom!$C$9:$D$100,2,0),0)</f>
        <v>23.562619220756982</v>
      </c>
      <c r="E3522" s="9">
        <v>23.29</v>
      </c>
      <c r="F3522" s="2">
        <f>F3521*(1-F$1+IF(AND(WEEKDAY($A3522)&lt;&gt;1,WEEKDAY($A3522)&lt;&gt;7),-VLOOKUP($A3522,ETF_OP_Fee!$I$5:$J$14,2,1),0))^($A3522-$A3521)*(1+1*(B3522/B3521-1))</f>
        <v>21.673223370315185</v>
      </c>
      <c r="G3522" s="9">
        <f>IFERROR(VLOOKUP(A3522,'BITO-IV'!$A$1:$J$10000,4,0),"")</f>
        <v>20.857199999999999</v>
      </c>
      <c r="J3522">
        <f t="shared" si="111"/>
        <v>395.00236151117105</v>
      </c>
      <c r="K3522">
        <f t="shared" si="110"/>
        <v>305.73188024156775</v>
      </c>
      <c r="L3522">
        <f t="shared" si="109"/>
        <v>334.86238532110087</v>
      </c>
      <c r="M3522">
        <f t="shared" si="109"/>
        <v>230.37818945605164</v>
      </c>
      <c r="N3522">
        <f>VLOOKUP(A3522,Tbills!$B$4:$C$10000,2,1)</f>
        <v>5.2599995604395602</v>
      </c>
    </row>
    <row r="3523" spans="1:14">
      <c r="A3523" s="25">
        <v>45280</v>
      </c>
      <c r="B3523">
        <f>IFERROR(VLOOKUP($A3523,'BTC-Web'!$A$2:$H$10000,2,0),"")</f>
        <v>42261.300780999998</v>
      </c>
      <c r="C3523">
        <f>VLOOKUP(A3523,H_SPBTFDUE!$B$2:$C$5828,2,0)</f>
        <v>225.93</v>
      </c>
      <c r="D3523" s="2">
        <f>D3522*(1-D$1+IF(AND(WEEKDAY($A3523)&lt;&gt;1,WEEKDAY($A3523)&lt;&gt;7),-VLOOKUP($A3523,ETF_OP_Fee!$G$5:$H$14,2,1),0))^($A3523-$A3522)*(1+2*(C3523/C3522-1))+IFERROR(VLOOKUP(A3523,BITXeom!$C$9:$D$100,2,0),0)</f>
        <v>25.050856650482718</v>
      </c>
      <c r="E3523" s="9">
        <v>24.76</v>
      </c>
      <c r="F3523" s="2">
        <f>F3522*(1-F$1+IF(AND(WEEKDAY($A3523)&lt;&gt;1,WEEKDAY($A3523)&lt;&gt;7),-VLOOKUP($A3523,ETF_OP_Fee!$I$5:$J$14,2,1),0))^($A3523-$A3522)*(1+1*(B3523/B3522-1))</f>
        <v>21.462938285127226</v>
      </c>
      <c r="G3523" s="9">
        <f>IFERROR(VLOOKUP(A3523,'BITO-IV'!$A$1:$J$10000,4,0),"")</f>
        <v>21.3535</v>
      </c>
      <c r="J3523">
        <f t="shared" si="111"/>
        <v>391.48034241925734</v>
      </c>
      <c r="K3523">
        <f t="shared" si="110"/>
        <v>302.76550770976758</v>
      </c>
      <c r="L3523">
        <f t="shared" si="109"/>
        <v>345.45871559633025</v>
      </c>
      <c r="M3523">
        <f t="shared" si="109"/>
        <v>244.92909491052293</v>
      </c>
      <c r="N3523">
        <f>VLOOKUP(A3523,Tbills!$B$4:$C$10000,2,1)</f>
        <v>5.2599995604395602</v>
      </c>
    </row>
    <row r="3524" spans="1:14">
      <c r="A3524" s="25">
        <v>45281</v>
      </c>
      <c r="B3524">
        <f>IFERROR(VLOOKUP($A3524,'BTC-Web'!$A$2:$H$10000,2,0),"")</f>
        <v>43648.125</v>
      </c>
      <c r="C3524">
        <f>VLOOKUP(A3524,H_SPBTFDUE!$B$2:$C$5828,2,0)</f>
        <v>227.02</v>
      </c>
      <c r="D3524" s="2">
        <f>D3523*(1-D$1+IF(AND(WEEKDAY($A3524)&lt;&gt;1,WEEKDAY($A3524)&lt;&gt;7),-VLOOKUP($A3524,ETF_OP_Fee!$G$5:$H$14,2,1),0))^($A3524-$A3523)*(1+2*(C3524/C3523-1))+IFERROR(VLOOKUP(A3524,BITXeom!$C$9:$D$100,2,0),0)</f>
        <v>25.289558204572756</v>
      </c>
      <c r="E3524" s="9">
        <v>25.03</v>
      </c>
      <c r="F3524" s="2">
        <f>F3523*(1-F$1+IF(AND(WEEKDAY($A3524)&lt;&gt;1,WEEKDAY($A3524)&lt;&gt;7),-VLOOKUP($A3524,ETF_OP_Fee!$I$5:$J$14,2,1),0))^($A3524-$A3523)*(1+1*(B3524/B3523-1))</f>
        <v>22.149672603114428</v>
      </c>
      <c r="G3524" s="9">
        <f>IFERROR(VLOOKUP(A3524,'BITO-IV'!$A$1:$J$10000,4,0),"")</f>
        <v>21.461600000000001</v>
      </c>
      <c r="J3524">
        <f t="shared" si="111"/>
        <v>404.3269517307607</v>
      </c>
      <c r="K3524">
        <f t="shared" si="110"/>
        <v>312.45287957306897</v>
      </c>
      <c r="L3524">
        <f t="shared" si="109"/>
        <v>347.12538226299694</v>
      </c>
      <c r="M3524">
        <f t="shared" si="109"/>
        <v>247.26294546153321</v>
      </c>
      <c r="N3524">
        <f>VLOOKUP(A3524,Tbills!$B$4:$C$10000,2,1)</f>
        <v>5.2599995604395602</v>
      </c>
    </row>
    <row r="3525" spans="1:14">
      <c r="A3525" s="25">
        <v>45282</v>
      </c>
      <c r="B3525">
        <f>IFERROR(VLOOKUP($A3525,'BTC-Web'!$A$2:$H$10000,2,0),"")</f>
        <v>43868.988280999998</v>
      </c>
      <c r="C3525">
        <f>VLOOKUP(A3525,H_SPBTFDUE!$B$2:$C$5828,2,0)</f>
        <v>226.67</v>
      </c>
      <c r="D3525" s="2">
        <f>D3524*(1-D$1+IF(AND(WEEKDAY($A3525)&lt;&gt;1,WEEKDAY($A3525)&lt;&gt;7),-VLOOKUP($A3525,ETF_OP_Fee!$G$5:$H$14,2,1),0))^($A3525-$A3524)*(1+2*(C3525/C3524-1))+IFERROR(VLOOKUP(A3525,BITXeom!$C$9:$D$100,2,0),0)</f>
        <v>25.208574985441405</v>
      </c>
      <c r="E3525" s="9">
        <v>24.95</v>
      </c>
      <c r="F3525" s="2">
        <f>F3524*(1-F$1+IF(AND(WEEKDAY($A3525)&lt;&gt;1,WEEKDAY($A3525)&lt;&gt;7),-VLOOKUP($A3525,ETF_OP_Fee!$I$5:$J$14,2,1),0))^($A3525-$A3524)*(1+1*(B3525/B3524-1))</f>
        <v>22.244094935114152</v>
      </c>
      <c r="G3525" s="9">
        <f>IFERROR(VLOOKUP(A3525,'BITO-IV'!$A$1:$J$10000,4,0),"")</f>
        <v>21.428799999999999</v>
      </c>
      <c r="J3525">
        <f t="shared" si="111"/>
        <v>406.3728810153745</v>
      </c>
      <c r="K3525">
        <f t="shared" si="110"/>
        <v>313.78484190307512</v>
      </c>
      <c r="L3525">
        <f t="shared" si="109"/>
        <v>346.59021406727823</v>
      </c>
      <c r="M3525">
        <f t="shared" si="109"/>
        <v>246.47115032089079</v>
      </c>
      <c r="N3525">
        <f>VLOOKUP(A3525,Tbills!$B$4:$C$10000,2,1)</f>
        <v>5.2599995604395602</v>
      </c>
    </row>
    <row r="3526" spans="1:14">
      <c r="A3526" s="25">
        <v>45286</v>
      </c>
      <c r="B3526">
        <f>IFERROR(VLOOKUP($A3526,'BTC-Web'!$A$2:$H$10000,2,0),"")</f>
        <v>43599.847655999998</v>
      </c>
      <c r="C3526">
        <f>VLOOKUP(A3526,H_SPBTFDUE!$B$2:$C$5828,2,0)</f>
        <v>218.26</v>
      </c>
      <c r="D3526" s="2">
        <f>D3525*(1-D$1+IF(AND(WEEKDAY($A3526)&lt;&gt;1,WEEKDAY($A3526)&lt;&gt;7),-VLOOKUP($A3526,ETF_OP_Fee!$G$5:$H$14,2,1),0))^($A3526-$A3525)*(1+2*(C3526/C3525-1))+IFERROR(VLOOKUP(A3526,BITXeom!$C$9:$D$100,2,0),0)</f>
        <v>23.32685443146773</v>
      </c>
      <c r="E3526" s="9">
        <v>23.07</v>
      </c>
      <c r="F3526" s="2">
        <f>F3525*(1-F$1+IF(AND(WEEKDAY($A3526)&lt;&gt;1,WEEKDAY($A3526)&lt;&gt;7),-VLOOKUP($A3526,ETF_OP_Fee!$I$5:$J$14,2,1),0))^($A3526-$A3525)*(1+1*(B3526/B3525-1))</f>
        <v>22.037569880302019</v>
      </c>
      <c r="G3526" s="9">
        <f>IFERROR(VLOOKUP(A3526,'BITO-IV'!$A$1:$J$10000,4,0),"")</f>
        <v>20.638000000000002</v>
      </c>
      <c r="J3526">
        <f t="shared" si="111"/>
        <v>403.87974279939937</v>
      </c>
      <c r="K3526">
        <f t="shared" si="110"/>
        <v>310.87150998904207</v>
      </c>
      <c r="L3526">
        <f t="shared" si="109"/>
        <v>333.73088685015284</v>
      </c>
      <c r="M3526">
        <f t="shared" si="109"/>
        <v>228.07305245981746</v>
      </c>
      <c r="N3526">
        <f>VLOOKUP(A3526,Tbills!$B$4:$C$10000,2,1)</f>
        <v>5.2599995604395602</v>
      </c>
    </row>
    <row r="3527" spans="1:14">
      <c r="A3527" s="25">
        <v>45287</v>
      </c>
      <c r="B3527">
        <f>IFERROR(VLOOKUP($A3527,'BTC-Web'!$A$2:$H$10000,2,0),"")</f>
        <v>42518.46875</v>
      </c>
      <c r="C3527">
        <f>VLOOKUP(A3527,H_SPBTFDUE!$B$2:$C$5828,2,0)</f>
        <v>225.55</v>
      </c>
      <c r="D3527" s="2">
        <f>D3526*(1-D$1+IF(AND(WEEKDAY($A3527)&lt;&gt;1,WEEKDAY($A3527)&lt;&gt;7),-VLOOKUP($A3527,ETF_OP_Fee!$G$5:$H$14,2,1),0))^($A3527-$A3526)*(1+2*(C3527/C3526-1))+IFERROR(VLOOKUP(A3527,BITXeom!$C$9:$D$100,2,0),0)</f>
        <v>24.88214734277194</v>
      </c>
      <c r="E3527" s="9">
        <v>24.64</v>
      </c>
      <c r="F3527" s="2">
        <f>F3526*(1-F$1+IF(AND(WEEKDAY($A3527)&lt;&gt;1,WEEKDAY($A3527)&lt;&gt;7),-VLOOKUP($A3527,ETF_OP_Fee!$I$5:$J$14,2,1),0))^($A3527-$A3526)*(1+1*(B3527/B3526-1))</f>
        <v>21.473940655052619</v>
      </c>
      <c r="G3527" s="9">
        <f>IFERROR(VLOOKUP(A3527,'BITO-IV'!$A$1:$J$10000,4,0),"")</f>
        <v>21.323499999999999</v>
      </c>
      <c r="J3527">
        <f t="shared" si="111"/>
        <v>393.86257398106125</v>
      </c>
      <c r="K3527">
        <f t="shared" si="110"/>
        <v>302.92071190745099</v>
      </c>
      <c r="L3527">
        <f t="shared" si="109"/>
        <v>344.87767584097855</v>
      </c>
      <c r="M3527">
        <f t="shared" si="109"/>
        <v>243.27957774561651</v>
      </c>
      <c r="N3527">
        <f>VLOOKUP(A3527,Tbills!$B$4:$C$10000,2,1)</f>
        <v>5.2599995604395602</v>
      </c>
    </row>
    <row r="3528" spans="1:14">
      <c r="A3528" s="25">
        <v>45288</v>
      </c>
      <c r="B3528">
        <f>IFERROR(VLOOKUP($A3528,'BTC-Web'!$A$2:$H$10000,2,0),"")</f>
        <v>43468.199219000002</v>
      </c>
      <c r="C3528">
        <f>VLOOKUP(A3528,H_SPBTFDUE!$B$2:$C$5828,2,0)</f>
        <v>219.94</v>
      </c>
      <c r="D3528" s="2">
        <f>D3527*(1-D$1+IF(AND(WEEKDAY($A3528)&lt;&gt;1,WEEKDAY($A3528)&lt;&gt;7),-VLOOKUP($A3528,ETF_OP_Fee!$G$5:$H$14,2,1),0))^($A3528-$A3527)*(1+2*(C3528/C3527-1))+IFERROR(VLOOKUP(A3528,BITXeom!$C$9:$D$100,2,0),0)</f>
        <v>23.641565348612239</v>
      </c>
      <c r="E3528" s="9">
        <v>23.38</v>
      </c>
      <c r="F3528" s="2">
        <f>F3527*(1-F$1+IF(AND(WEEKDAY($A3528)&lt;&gt;1,WEEKDAY($A3528)&lt;&gt;7),-VLOOKUP($A3528,ETF_OP_Fee!$I$5:$J$14,2,1),0))^($A3528-$A3527)*(1+1*(B3528/B3527-1))</f>
        <v>21.936189246392537</v>
      </c>
      <c r="G3528" s="9">
        <f>IFERROR(VLOOKUP(A3528,'BITO-IV'!$A$1:$J$10000,4,0),"")</f>
        <v>20.7989</v>
      </c>
      <c r="J3528">
        <f t="shared" si="111"/>
        <v>402.6602399861095</v>
      </c>
      <c r="K3528">
        <f t="shared" si="110"/>
        <v>309.44139083714515</v>
      </c>
      <c r="L3528">
        <f t="shared" si="109"/>
        <v>336.29969418960241</v>
      </c>
      <c r="M3528">
        <f t="shared" si="109"/>
        <v>231.15006739667712</v>
      </c>
      <c r="N3528">
        <f>VLOOKUP(A3528,Tbills!$B$4:$C$10000,2,1)</f>
        <v>5.2599995604395602</v>
      </c>
    </row>
    <row r="3529" spans="1:14">
      <c r="A3529" s="25">
        <v>45289</v>
      </c>
      <c r="B3529">
        <f>IFERROR(VLOOKUP($A3529,'BTC-Web'!$A$2:$H$10000,2,0),"")</f>
        <v>42614.644530999998</v>
      </c>
      <c r="C3529">
        <f>VLOOKUP(A3529,H_SPBTFDUE!$B$2:$C$5828,2,0)</f>
        <v>216.74</v>
      </c>
      <c r="D3529" s="2">
        <f>D3528*(1-D$1+IF(AND(WEEKDAY($A3529)&lt;&gt;1,WEEKDAY($A3529)&lt;&gt;7),-VLOOKUP($A3529,ETF_OP_Fee!$G$5:$H$14,2,1),0))^($A3529-$A3528)*(1+2*(C3529/C3528-1))+IFERROR(VLOOKUP(A3529,BITXeom!$C$9:$D$100,2,0),0)</f>
        <v>22.950887530895258</v>
      </c>
      <c r="E3529" s="9">
        <v>22.76</v>
      </c>
      <c r="F3529" s="2">
        <f>F3528*(1-F$1+IF(AND(WEEKDAY($A3529)&lt;&gt;1,WEEKDAY($A3529)&lt;&gt;7),-VLOOKUP($A3529,ETF_OP_Fee!$I$5:$J$14,2,1),0))^($A3529-$A3528)*(1+1*(B3529/B3528-1))</f>
        <v>21.488386551919572</v>
      </c>
      <c r="G3529" s="9">
        <f>IFERROR(VLOOKUP(A3529,'BITO-IV'!$A$1:$J$10000,4,0),"")</f>
        <v>20.495799999999999</v>
      </c>
      <c r="J3529">
        <f t="shared" si="111"/>
        <v>394.75348190349899</v>
      </c>
      <c r="K3529">
        <f t="shared" si="110"/>
        <v>303.12449198831143</v>
      </c>
      <c r="L3529">
        <f t="shared" si="109"/>
        <v>331.40672782874617</v>
      </c>
      <c r="M3529">
        <f t="shared" si="109"/>
        <v>224.39712097538435</v>
      </c>
      <c r="N3529">
        <f>VLOOKUP(A3529,Tbills!$B$4:$C$10000,2,1)</f>
        <v>5.2599995604395602</v>
      </c>
    </row>
    <row r="3530" spans="1:14">
      <c r="A3530" s="25">
        <v>45293</v>
      </c>
      <c r="B3530">
        <f>IFERROR(VLOOKUP($A3530,'BTC-Web'!$A$2:$H$10000,2,0),"")</f>
        <v>44187.140625</v>
      </c>
      <c r="C3530">
        <f>VLOOKUP(A3530,H_SPBTFDUE!$B$2:$C$5828,2,0)</f>
        <v>231.26</v>
      </c>
      <c r="D3530" s="2">
        <f>D3529*(1-D$1+IF(AND(WEEKDAY($A3530)&lt;&gt;1,WEEKDAY($A3530)&lt;&gt;7),-VLOOKUP($A3530,ETF_OP_Fee!$G$5:$H$14,2,1),0))^($A3530-$A3529)*(1+2*(C3530/C3529-1))+IFERROR(VLOOKUP(A3530,BITXeom!$C$9:$D$100,2,0),0)</f>
        <v>26.013567159546689</v>
      </c>
      <c r="E3530" s="9">
        <v>25.719999000000001</v>
      </c>
      <c r="F3530" s="2">
        <f>F3529*(1-F$1+IF(AND(WEEKDAY($A3530)&lt;&gt;1,WEEKDAY($A3530)&lt;&gt;7),-VLOOKUP($A3530,ETF_OP_Fee!$I$5:$J$14,2,1),0))^($A3530-$A3529)*(1+1*(B3530/B3529-1))</f>
        <v>22.210710230843425</v>
      </c>
      <c r="G3530" s="9">
        <f>IFERROR(VLOOKUP(A3530,'BITO-IV'!$A$1:$J$10000,4,0),"")</f>
        <v>21.870100000000001</v>
      </c>
      <c r="J3530">
        <f t="shared" si="111"/>
        <v>409.32003092010734</v>
      </c>
      <c r="K3530">
        <f t="shared" si="110"/>
        <v>313.31390279846659</v>
      </c>
      <c r="L3530">
        <f t="shared" si="109"/>
        <v>353.60856269113145</v>
      </c>
      <c r="M3530">
        <f t="shared" si="109"/>
        <v>254.34177955184214</v>
      </c>
      <c r="N3530">
        <f>VLOOKUP(A3530,Tbills!$B$4:$C$10000,2,1)</f>
        <v>5.2449982417582248</v>
      </c>
    </row>
    <row r="3531" spans="1:14">
      <c r="A3531" s="25">
        <v>45294</v>
      </c>
      <c r="B3531">
        <f>IFERROR(VLOOKUP($A3531,'BTC-Web'!$A$2:$H$10000,2,0),"")</f>
        <v>44961.601562999997</v>
      </c>
      <c r="C3531">
        <f>VLOOKUP(A3531,H_SPBTFDUE!$B$2:$C$5828,2,0)</f>
        <v>219.76</v>
      </c>
      <c r="D3531" s="2">
        <f>D3530*(1-D$1+IF(AND(WEEKDAY($A3531)&lt;&gt;1,WEEKDAY($A3531)&lt;&gt;7),-VLOOKUP($A3531,ETF_OP_Fee!$G$5:$H$14,2,1),0))^($A3531-$A3530)*(1+2*(C3531/C3530-1))+IFERROR(VLOOKUP(A3531,BITXeom!$C$9:$D$100,2,0),0)</f>
        <v>23.423591797965898</v>
      </c>
      <c r="E3531" s="9">
        <v>23.309999000000001</v>
      </c>
      <c r="F3531" s="2">
        <f>F3530*(1-F$1+IF(AND(WEEKDAY($A3531)&lt;&gt;1,WEEKDAY($A3531)&lt;&gt;7),-VLOOKUP($A3531,ETF_OP_Fee!$I$5:$J$14,2,1),0))^($A3531-$A3530)*(1+1*(B3531/B3530-1))</f>
        <v>22.582068591878571</v>
      </c>
      <c r="G3531" s="9">
        <f>IFERROR(VLOOKUP(A3531,'BITO-IV'!$A$1:$J$10000,4,0),"")</f>
        <v>20.781700000000001</v>
      </c>
      <c r="J3531">
        <f t="shared" si="111"/>
        <v>416.49411755718705</v>
      </c>
      <c r="K3531">
        <f t="shared" si="110"/>
        <v>318.55244475518384</v>
      </c>
      <c r="L3531">
        <f t="shared" si="109"/>
        <v>336.02446483180421</v>
      </c>
      <c r="M3531">
        <f t="shared" si="109"/>
        <v>229.01888021936307</v>
      </c>
      <c r="N3531">
        <f>VLOOKUP(A3531,Tbills!$B$4:$C$10000,2,1)</f>
        <v>5.2449982417582248</v>
      </c>
    </row>
    <row r="3532" spans="1:14">
      <c r="A3532" s="25">
        <v>45295</v>
      </c>
      <c r="B3532">
        <f>IFERROR(VLOOKUP($A3532,'BTC-Web'!$A$2:$H$10000,2,0),"")</f>
        <v>42855.816405999998</v>
      </c>
      <c r="C3532">
        <f>VLOOKUP(A3532,H_SPBTFDUE!$B$2:$C$5828,2,0)</f>
        <v>227.68</v>
      </c>
      <c r="D3532" s="2">
        <f>D3531*(1-D$1+IF(AND(WEEKDAY($A3532)&lt;&gt;1,WEEKDAY($A3532)&lt;&gt;7),-VLOOKUP($A3532,ETF_OP_Fee!$G$5:$H$14,2,1),0))^($A3532-$A3531)*(1+2*(C3532/C3531-1))+IFERROR(VLOOKUP(A3532,BITXeom!$C$9:$D$100,2,0),0)</f>
        <v>25.108939441425257</v>
      </c>
      <c r="E3532" s="9">
        <v>24.83</v>
      </c>
      <c r="F3532" s="2">
        <f>F3531*(1-F$1+IF(AND(WEEKDAY($A3532)&lt;&gt;1,WEEKDAY($A3532)&lt;&gt;7),-VLOOKUP($A3532,ETF_OP_Fee!$I$5:$J$14,2,1),0))^($A3532-$A3531)*(1+1*(B3532/B3531-1))</f>
        <v>21.507360997358237</v>
      </c>
      <c r="G3532" s="9">
        <f>IFERROR(VLOOKUP(A3532,'BITO-IV'!$A$1:$J$10000,4,0),"")</f>
        <v>21.5413</v>
      </c>
      <c r="J3532">
        <f t="shared" si="111"/>
        <v>396.98753638033946</v>
      </c>
      <c r="K3532">
        <f t="shared" si="110"/>
        <v>303.39215373762232</v>
      </c>
      <c r="L3532">
        <f t="shared" si="109"/>
        <v>348.13455657492352</v>
      </c>
      <c r="M3532">
        <f t="shared" si="109"/>
        <v>245.49698628501449</v>
      </c>
      <c r="N3532">
        <f>VLOOKUP(A3532,Tbills!$B$4:$C$10000,2,1)</f>
        <v>5.2449982417582248</v>
      </c>
    </row>
    <row r="3533" spans="1:14">
      <c r="A3533" s="25">
        <v>45296</v>
      </c>
      <c r="B3533">
        <f>IFERROR(VLOOKUP($A3533,'BTC-Web'!$A$2:$H$10000,2,0),"")</f>
        <v>44192.980469000002</v>
      </c>
      <c r="C3533">
        <f>VLOOKUP(A3533,H_SPBTFDUE!$B$2:$C$5828,2,0)</f>
        <v>226.33</v>
      </c>
      <c r="D3533" s="2">
        <f>D3532*(1-D$1+IF(AND(WEEKDAY($A3533)&lt;&gt;1,WEEKDAY($A3533)&lt;&gt;7),-VLOOKUP($A3533,ETF_OP_Fee!$G$5:$H$14,2,1),0))^($A3533-$A3532)*(1+2*(C3533/C3532-1))+IFERROR(VLOOKUP(A3533,BITXeom!$C$9:$D$100,2,0),0)</f>
        <v>24.808221879170976</v>
      </c>
      <c r="E3533" s="9">
        <v>24.57</v>
      </c>
      <c r="F3533" s="2">
        <f>F3532*(1-F$1+IF(AND(WEEKDAY($A3533)&lt;&gt;1,WEEKDAY($A3533)&lt;&gt;7),-VLOOKUP($A3533,ETF_OP_Fee!$I$5:$J$14,2,1),0))^($A3533-$A3532)*(1+1*(B3533/B3532-1))</f>
        <v>22.160831241426241</v>
      </c>
      <c r="G3533" s="9">
        <f>IFERROR(VLOOKUP(A3533,'BITO-IV'!$A$1:$J$10000,4,0),"")</f>
        <v>21.413699999999999</v>
      </c>
      <c r="J3533">
        <f t="shared" si="111"/>
        <v>409.37412731767552</v>
      </c>
      <c r="K3533">
        <f t="shared" si="110"/>
        <v>312.61028816032501</v>
      </c>
      <c r="L3533">
        <f t="shared" si="109"/>
        <v>346.07033639143731</v>
      </c>
      <c r="M3533">
        <f t="shared" si="109"/>
        <v>242.55678821617036</v>
      </c>
      <c r="N3533">
        <f>VLOOKUP(A3533,Tbills!$B$4:$C$10000,2,1)</f>
        <v>5.2449982417582248</v>
      </c>
    </row>
    <row r="3534" spans="1:14">
      <c r="A3534" s="25">
        <v>45299</v>
      </c>
      <c r="B3534">
        <f>IFERROR(VLOOKUP($A3534,'BTC-Web'!$A$2:$H$10000,2,0),"")</f>
        <v>43948.707030999998</v>
      </c>
      <c r="C3534">
        <f>VLOOKUP(A3534,H_SPBTFDUE!$B$2:$C$5828,2,0)</f>
        <v>241.16</v>
      </c>
      <c r="D3534" s="2">
        <f>D3533*(1-D$1+IF(AND(WEEKDAY($A3534)&lt;&gt;1,WEEKDAY($A3534)&lt;&gt;7),-VLOOKUP($A3534,ETF_OP_Fee!$G$5:$H$14,2,1),0))^($A3534-$A3533)*(1+2*(C3534/C3533-1))+IFERROR(VLOOKUP(A3534,BITXeom!$C$9:$D$100,2,0),0)</f>
        <v>28.049248496337377</v>
      </c>
      <c r="E3534" s="9">
        <v>27.719999000000001</v>
      </c>
      <c r="F3534" s="2">
        <f>F3533*(1-F$1+IF(AND(WEEKDAY($A3534)&lt;&gt;1,WEEKDAY($A3534)&lt;&gt;7),-VLOOKUP($A3534,ETF_OP_Fee!$I$5:$J$14,2,1),0))^($A3534-$A3533)*(1+1*(B3534/B3533-1))</f>
        <v>21.985941292689215</v>
      </c>
      <c r="G3534" s="9">
        <f>IFERROR(VLOOKUP(A3534,'BITO-IV'!$A$1:$J$10000,4,0),"")</f>
        <v>22.818200000000001</v>
      </c>
      <c r="J3534">
        <f t="shared" si="111"/>
        <v>407.11134204166802</v>
      </c>
      <c r="K3534">
        <f t="shared" si="110"/>
        <v>310.14321476062219</v>
      </c>
      <c r="L3534">
        <f t="shared" si="109"/>
        <v>368.74617737003052</v>
      </c>
      <c r="M3534">
        <f t="shared" si="109"/>
        <v>274.24519420559926</v>
      </c>
      <c r="N3534">
        <f>VLOOKUP(A3534,Tbills!$B$4:$C$10000,2,1)</f>
        <v>5.2449982417582248</v>
      </c>
    </row>
    <row r="3535" spans="1:14">
      <c r="A3535" s="25">
        <v>45300</v>
      </c>
      <c r="B3535">
        <f>IFERROR(VLOOKUP($A3535,'BTC-Web'!$A$2:$H$10000,2,0),"")</f>
        <v>46987.640625</v>
      </c>
      <c r="C3535">
        <f>VLOOKUP(A3535,H_SPBTFDUE!$B$2:$C$5828,2,0)</f>
        <v>239.89</v>
      </c>
      <c r="D3535" s="2">
        <f>D3534*(1-D$1+IF(AND(WEEKDAY($A3535)&lt;&gt;1,WEEKDAY($A3535)&lt;&gt;7),-VLOOKUP($A3535,ETF_OP_Fee!$G$5:$H$14,2,1),0))^($A3535-$A3534)*(1+2*(C3535/C3534-1))+IFERROR(VLOOKUP(A3535,BITXeom!$C$9:$D$100,2,0),0)</f>
        <v>27.750514197970478</v>
      </c>
      <c r="E3535" s="9">
        <v>27.469999000000001</v>
      </c>
      <c r="F3535" s="2">
        <f>F3534*(1-F$1+IF(AND(WEEKDAY($A3535)&lt;&gt;1,WEEKDAY($A3535)&lt;&gt;7),-VLOOKUP($A3535,ETF_OP_Fee!$I$5:$J$14,2,1),0))^($A3535-$A3534)*(1+1*(B3535/B3534-1))</f>
        <v>23.487565386926054</v>
      </c>
      <c r="G3535" s="9">
        <f>IFERROR(VLOOKUP(A3535,'BITO-IV'!$A$1:$J$10000,4,0),"")</f>
        <v>22.701499999999999</v>
      </c>
      <c r="J3535">
        <f t="shared" si="111"/>
        <v>435.26198440200369</v>
      </c>
      <c r="K3535">
        <f t="shared" si="110"/>
        <v>331.32577491343591</v>
      </c>
      <c r="L3535">
        <f t="shared" si="109"/>
        <v>366.8042813455657</v>
      </c>
      <c r="M3535">
        <f t="shared" si="109"/>
        <v>271.32438705163213</v>
      </c>
      <c r="N3535">
        <f>VLOOKUP(A3535,Tbills!$B$4:$C$10000,2,1)</f>
        <v>5.2449982417582248</v>
      </c>
    </row>
    <row r="3536" spans="1:14">
      <c r="A3536" s="25">
        <v>45301</v>
      </c>
      <c r="B3536">
        <f>IFERROR(VLOOKUP($A3536,'BTC-Web'!$A$2:$H$10000,2,0),"")</f>
        <v>46121.539062999997</v>
      </c>
      <c r="C3536">
        <f>VLOOKUP(A3536,H_SPBTFDUE!$B$2:$C$5828,2,0)</f>
        <v>236.17</v>
      </c>
      <c r="D3536" s="2">
        <f>D3535*(1-D$1+IF(AND(WEEKDAY($A3536)&lt;&gt;1,WEEKDAY($A3536)&lt;&gt;7),-VLOOKUP($A3536,ETF_OP_Fee!$G$5:$H$14,2,1),0))^($A3536-$A3535)*(1+2*(C3536/C3535-1))+IFERROR(VLOOKUP(A3536,BITXeom!$C$9:$D$100,2,0),0)</f>
        <v>26.886649107274117</v>
      </c>
      <c r="E3536" s="9">
        <v>26.690000999999999</v>
      </c>
      <c r="F3536" s="2">
        <f>F3535*(1-F$1+IF(AND(WEEKDAY($A3536)&lt;&gt;1,WEEKDAY($A3536)&lt;&gt;7),-VLOOKUP($A3536,ETF_OP_Fee!$I$5:$J$14,2,1),0))^($A3536-$A3535)*(1+1*(B3536/B3535-1))</f>
        <v>23.036344104595347</v>
      </c>
      <c r="G3536" s="9">
        <f>IFERROR(VLOOKUP(A3536,'BITO-IV'!$A$1:$J$10000,4,0),"")</f>
        <v>22.3492</v>
      </c>
      <c r="J3536">
        <f t="shared" si="111"/>
        <v>427.23900049484359</v>
      </c>
      <c r="K3536">
        <f t="shared" si="110"/>
        <v>324.96065198294809</v>
      </c>
      <c r="L3536">
        <f t="shared" si="109"/>
        <v>361.11620795107029</v>
      </c>
      <c r="M3536">
        <f t="shared" si="109"/>
        <v>262.87814117105546</v>
      </c>
      <c r="N3536">
        <f>VLOOKUP(A3536,Tbills!$B$4:$C$10000,2,1)</f>
        <v>5.2449982417582248</v>
      </c>
    </row>
    <row r="3537" spans="1:14">
      <c r="A3537" s="25">
        <v>45302</v>
      </c>
      <c r="B3537">
        <f>IFERROR(VLOOKUP($A3537,'BTC-Web'!$A$2:$H$10000,2,0),"")</f>
        <v>46656.074219000002</v>
      </c>
      <c r="C3537">
        <f>VLOOKUP(A3537,H_SPBTFDUE!$B$2:$C$5828,2,0)</f>
        <v>235.95</v>
      </c>
      <c r="D3537" s="2">
        <f>D3536*(1-D$1+IF(AND(WEEKDAY($A3537)&lt;&gt;1,WEEKDAY($A3537)&lt;&gt;7),-VLOOKUP($A3537,ETF_OP_Fee!$G$5:$H$14,2,1),0))^($A3537-$A3536)*(1+2*(C3537/C3536-1))+IFERROR(VLOOKUP(A3537,BITXeom!$C$9:$D$100,2,0),0)</f>
        <v>26.833359209845117</v>
      </c>
      <c r="E3537" s="9">
        <v>26.66</v>
      </c>
      <c r="F3537" s="2">
        <f>F3536*(1-F$1+IF(AND(WEEKDAY($A3537)&lt;&gt;1,WEEKDAY($A3537)&lt;&gt;7),-VLOOKUP($A3537,ETF_OP_Fee!$I$5:$J$14,2,1),0))^($A3537-$A3536)*(1+1*(B3537/B3536-1))</f>
        <v>23.284845547997783</v>
      </c>
      <c r="G3537" s="9">
        <f>IFERROR(VLOOKUP(A3537,'BITO-IV'!$A$1:$J$10000,4,0),"")</f>
        <v>22.323899999999998</v>
      </c>
      <c r="J3537">
        <f t="shared" si="111"/>
        <v>432.19057562478122</v>
      </c>
      <c r="K3537">
        <f t="shared" si="110"/>
        <v>328.46612102352606</v>
      </c>
      <c r="L3537">
        <f t="shared" si="109"/>
        <v>360.77981651376138</v>
      </c>
      <c r="M3537">
        <f t="shared" si="109"/>
        <v>262.35711123075168</v>
      </c>
      <c r="N3537">
        <f>VLOOKUP(A3537,Tbills!$B$4:$C$10000,2,1)</f>
        <v>5.2350013186812987</v>
      </c>
    </row>
    <row r="3538" spans="1:14">
      <c r="A3538" s="25">
        <v>45303</v>
      </c>
      <c r="B3538">
        <f>IFERROR(VLOOKUP($A3538,'BTC-Web'!$A$2:$H$10000,2,0),"")</f>
        <v>46354.792969000002</v>
      </c>
      <c r="C3538">
        <f>VLOOKUP(A3538,H_SPBTFDUE!$B$2:$C$5828,2,0)</f>
        <v>222.41</v>
      </c>
      <c r="D3538" s="2">
        <f>D3537*(1-D$1+IF(AND(WEEKDAY($A3538)&lt;&gt;1,WEEKDAY($A3538)&lt;&gt;7),-VLOOKUP($A3538,ETF_OP_Fee!$G$5:$H$14,2,1),0))^($A3538-$A3537)*(1+2*(C3538/C3537-1))+IFERROR(VLOOKUP(A3538,BITXeom!$C$9:$D$100,2,0),0)</f>
        <v>23.750861549909491</v>
      </c>
      <c r="E3538" s="9">
        <v>23.440000999999999</v>
      </c>
      <c r="F3538" s="2">
        <f>F3537*(1-F$1+IF(AND(WEEKDAY($A3538)&lt;&gt;1,WEEKDAY($A3538)&lt;&gt;7),-VLOOKUP($A3538,ETF_OP_Fee!$I$5:$J$14,2,1),0))^($A3538-$A3537)*(1+1*(B3538/B3537-1))</f>
        <v>23.116134700485812</v>
      </c>
      <c r="G3538" s="9">
        <f>IFERROR(VLOOKUP(A3538,'BITO-IV'!$A$1:$J$10000,4,0),"")</f>
        <v>21.0474</v>
      </c>
      <c r="J3538">
        <f t="shared" si="111"/>
        <v>429.3997082180797</v>
      </c>
      <c r="K3538">
        <f t="shared" si="110"/>
        <v>326.08621270321453</v>
      </c>
      <c r="L3538">
        <f t="shared" si="109"/>
        <v>340.07645259938835</v>
      </c>
      <c r="M3538">
        <f t="shared" si="109"/>
        <v>232.21868632793345</v>
      </c>
      <c r="N3538">
        <f>VLOOKUP(A3538,Tbills!$B$4:$C$10000,2,1)</f>
        <v>5.2350013186812987</v>
      </c>
    </row>
    <row r="3539" spans="1:14">
      <c r="A3539" s="25">
        <v>45307</v>
      </c>
      <c r="B3539">
        <f>IFERROR(VLOOKUP($A3539,'BTC-Web'!$A$2:$H$10000,2,0),"")</f>
        <v>42499.335937999997</v>
      </c>
      <c r="C3539">
        <f>VLOOKUP(A3539,H_SPBTFDUE!$B$2:$C$5828,2,0)</f>
        <v>220.67</v>
      </c>
      <c r="D3539" s="2">
        <f>D3538*(1-D$1+IF(AND(WEEKDAY($A3539)&lt;&gt;1,WEEKDAY($A3539)&lt;&gt;7),-VLOOKUP($A3539,ETF_OP_Fee!$G$5:$H$14,2,1),0))^($A3539-$A3538)*(1+2*(C3539/C3538-1))+IFERROR(VLOOKUP(A3539,BITXeom!$C$9:$D$100,2,0),0)</f>
        <v>23.368093902392612</v>
      </c>
      <c r="E3539" s="9">
        <v>23.190000999999999</v>
      </c>
      <c r="F3539" s="2">
        <f>F3538*(1-F$1+IF(AND(WEEKDAY($A3539)&lt;&gt;1,WEEKDAY($A3539)&lt;&gt;7),-VLOOKUP($A3539,ETF_OP_Fee!$I$5:$J$14,2,1),0))^($A3539-$A3538)*(1+1*(B3539/B3538-1))</f>
        <v>21.126342890172936</v>
      </c>
      <c r="G3539" s="9">
        <f>IFERROR(VLOOKUP(A3539,'BITO-IV'!$A$1:$J$10000,4,0),"")</f>
        <v>20.885000000000002</v>
      </c>
      <c r="J3539">
        <f t="shared" si="111"/>
        <v>393.68534044459204</v>
      </c>
      <c r="K3539">
        <f t="shared" si="110"/>
        <v>298.01734721597705</v>
      </c>
      <c r="L3539">
        <f t="shared" si="109"/>
        <v>337.4159021406727</v>
      </c>
      <c r="M3539">
        <f t="shared" si="109"/>
        <v>228.47626207572597</v>
      </c>
      <c r="N3539">
        <f>VLOOKUP(A3539,Tbills!$B$4:$C$10000,2,1)</f>
        <v>5.2350013186812987</v>
      </c>
    </row>
    <row r="3540" spans="1:14">
      <c r="A3540" s="25">
        <v>45308</v>
      </c>
      <c r="B3540">
        <f>IFERROR(VLOOKUP($A3540,'BTC-Web'!$A$2:$H$10000,2,0),"")</f>
        <v>43132.101562999997</v>
      </c>
      <c r="C3540">
        <f>VLOOKUP(A3540,H_SPBTFDUE!$B$2:$C$5828,2,0)</f>
        <v>218.36</v>
      </c>
      <c r="D3540" s="2">
        <f>D3539*(1-D$1+IF(AND(WEEKDAY($A3540)&lt;&gt;1,WEEKDAY($A3540)&lt;&gt;7),-VLOOKUP($A3540,ETF_OP_Fee!$G$5:$H$14,2,1),0))^($A3540-$A3539)*(1+2*(C3540/C3539-1))+IFERROR(VLOOKUP(A3540,BITXeom!$C$9:$D$100,2,0),0)</f>
        <v>22.876127230736799</v>
      </c>
      <c r="E3540" s="9">
        <v>22.67</v>
      </c>
      <c r="F3540" s="2">
        <f>F3539*(1-F$1+IF(AND(WEEKDAY($A3540)&lt;&gt;1,WEEKDAY($A3540)&lt;&gt;7),-VLOOKUP($A3540,ETF_OP_Fee!$I$5:$J$14,2,1),0))^($A3540-$A3539)*(1+1*(B3540/B3539-1))</f>
        <v>21.423883679630602</v>
      </c>
      <c r="G3540" s="9">
        <f>IFERROR(VLOOKUP(A3540,'BITO-IV'!$A$1:$J$10000,4,0),"")</f>
        <v>20.665600000000001</v>
      </c>
      <c r="J3540">
        <f t="shared" si="111"/>
        <v>399.54685674835673</v>
      </c>
      <c r="K3540">
        <f t="shared" si="110"/>
        <v>302.21458652160089</v>
      </c>
      <c r="L3540">
        <f t="shared" si="109"/>
        <v>333.88379204892965</v>
      </c>
      <c r="M3540">
        <f t="shared" si="109"/>
        <v>223.66616901998694</v>
      </c>
      <c r="N3540">
        <f>VLOOKUP(A3540,Tbills!$B$4:$C$10000,2,1)</f>
        <v>5.2350013186812987</v>
      </c>
    </row>
    <row r="3541" spans="1:14">
      <c r="A3541" s="25">
        <v>45309</v>
      </c>
      <c r="B3541">
        <f>IFERROR(VLOOKUP($A3541,'BTC-Web'!$A$2:$H$10000,2,0),"")</f>
        <v>42742.3125</v>
      </c>
      <c r="C3541">
        <f>VLOOKUP(A3541,H_SPBTFDUE!$B$2:$C$5828,2,0)</f>
        <v>208.49</v>
      </c>
      <c r="D3541" s="2">
        <f>D3540*(1-D$1+IF(AND(WEEKDAY($A3541)&lt;&gt;1,WEEKDAY($A3541)&lt;&gt;7),-VLOOKUP($A3541,ETF_OP_Fee!$G$5:$H$14,2,1),0))^($A3541-$A3540)*(1+2*(C3541/C3540-1))+IFERROR(VLOOKUP(A3541,BITXeom!$C$9:$D$100,2,0),0)</f>
        <v>20.80561864038366</v>
      </c>
      <c r="E3541" s="9">
        <v>20.629999000000002</v>
      </c>
      <c r="F3541" s="2">
        <f>F3540*(1-F$1+IF(AND(WEEKDAY($A3541)&lt;&gt;1,WEEKDAY($A3541)&lt;&gt;7),-VLOOKUP($A3541,ETF_OP_Fee!$I$5:$J$14,2,1),0))^($A3541-$A3540)*(1+1*(B3541/B3540-1))</f>
        <v>21.213435119969489</v>
      </c>
      <c r="G3541" s="9">
        <f>IFERROR(VLOOKUP(A3541,'BITO-IV'!$A$1:$J$10000,4,0),"")</f>
        <v>19.733499999999999</v>
      </c>
      <c r="J3541">
        <f t="shared" si="111"/>
        <v>395.93611233125341</v>
      </c>
      <c r="K3541">
        <f t="shared" si="110"/>
        <v>299.24590794804612</v>
      </c>
      <c r="L3541">
        <f t="shared" si="109"/>
        <v>318.79204892966357</v>
      </c>
      <c r="M3541">
        <f t="shared" si="109"/>
        <v>203.42223875783023</v>
      </c>
      <c r="N3541">
        <f>VLOOKUP(A3541,Tbills!$B$4:$C$10000,2,1)</f>
        <v>5.2250004395604277</v>
      </c>
    </row>
    <row r="3542" spans="1:14">
      <c r="A3542" s="25">
        <v>45310</v>
      </c>
      <c r="B3542">
        <f>IFERROR(VLOOKUP($A3542,'BTC-Web'!$A$2:$H$10000,2,0),"")</f>
        <v>41278.460937999997</v>
      </c>
      <c r="C3542">
        <f>VLOOKUP(A3542,H_SPBTFDUE!$B$2:$C$5828,2,0)</f>
        <v>212.08</v>
      </c>
      <c r="D3542" s="2">
        <f>D3541*(1-D$1+IF(AND(WEEKDAY($A3542)&lt;&gt;1,WEEKDAY($A3542)&lt;&gt;7),-VLOOKUP($A3542,ETF_OP_Fee!$G$5:$H$14,2,1),0))^($A3542-$A3541)*(1+2*(C3542/C3541-1))+IFERROR(VLOOKUP(A3542,BITXeom!$C$9:$D$100,2,0),0)</f>
        <v>21.519559703129872</v>
      </c>
      <c r="E3542" s="9">
        <v>21.35</v>
      </c>
      <c r="F3542" s="2">
        <f>F3541*(1-F$1+IF(AND(WEEKDAY($A3542)&lt;&gt;1,WEEKDAY($A3542)&lt;&gt;7),-VLOOKUP($A3542,ETF_OP_Fee!$I$5:$J$14,2,1),0))^($A3542-$A3541)*(1+1*(B3542/B3541-1))</f>
        <v>20.470661812116539</v>
      </c>
      <c r="G3542" s="9">
        <f>IFERROR(VLOOKUP(A3542,'BITO-IV'!$A$1:$J$10000,4,0),"")</f>
        <v>20.076699999999999</v>
      </c>
      <c r="J3542">
        <f t="shared" si="111"/>
        <v>382.37597338256376</v>
      </c>
      <c r="K3542">
        <f t="shared" si="110"/>
        <v>288.76802581104175</v>
      </c>
      <c r="L3542">
        <f t="shared" si="109"/>
        <v>324.28134556574923</v>
      </c>
      <c r="M3542">
        <f t="shared" si="109"/>
        <v>210.4026363050142</v>
      </c>
      <c r="N3542">
        <f>VLOOKUP(A3542,Tbills!$B$4:$C$10000,2,1)</f>
        <v>5.2250004395604277</v>
      </c>
    </row>
    <row r="3543" spans="1:14">
      <c r="A3543" s="25">
        <v>45313</v>
      </c>
      <c r="B3543">
        <f>IFERROR(VLOOKUP($A3543,'BTC-Web'!$A$2:$H$10000,2,0),"")</f>
        <v>41553.652344000002</v>
      </c>
      <c r="C3543">
        <f>VLOOKUP(A3543,H_SPBTFDUE!$B$2:$C$5828,2,0)</f>
        <v>204.77</v>
      </c>
      <c r="D3543" s="2">
        <f>D3542*(1-D$1+IF(AND(WEEKDAY($A3543)&lt;&gt;1,WEEKDAY($A3543)&lt;&gt;7),-VLOOKUP($A3543,ETF_OP_Fee!$G$5:$H$14,2,1),0))^($A3543-$A3542)*(1+2*(C3543/C3542-1))+IFERROR(VLOOKUP(A3543,BITXeom!$C$9:$D$100,2,0),0)</f>
        <v>20.028919213643867</v>
      </c>
      <c r="E3543" s="9">
        <v>19.870000999999998</v>
      </c>
      <c r="F3543" s="2">
        <f>F3542*(1-F$1+IF(AND(WEEKDAY($A3543)&lt;&gt;1,WEEKDAY($A3543)&lt;&gt;7),-VLOOKUP($A3543,ETF_OP_Fee!$I$5:$J$14,2,1),0))^($A3543-$A3542)*(1+1*(B3543/B3542-1))</f>
        <v>20.558138911418546</v>
      </c>
      <c r="G3543" s="9">
        <f>IFERROR(VLOOKUP(A3543,'BITO-IV'!$A$1:$J$10000,4,0),"")</f>
        <v>19.393899999999999</v>
      </c>
      <c r="J3543">
        <f t="shared" si="111"/>
        <v>384.92516197498293</v>
      </c>
      <c r="K3543">
        <f t="shared" si="110"/>
        <v>290.00201567912529</v>
      </c>
      <c r="L3543">
        <f t="shared" si="109"/>
        <v>313.10397553516816</v>
      </c>
      <c r="M3543">
        <f t="shared" si="109"/>
        <v>195.82823547630039</v>
      </c>
      <c r="N3543">
        <f>VLOOKUP(A3543,Tbills!$B$4:$C$10000,2,1)</f>
        <v>5.2250004395604277</v>
      </c>
    </row>
    <row r="3544" spans="1:14">
      <c r="A3544" s="25">
        <v>45314</v>
      </c>
      <c r="B3544">
        <f>IFERROR(VLOOKUP($A3544,'BTC-Web'!$A$2:$H$10000,2,0),"")</f>
        <v>39518.714844000002</v>
      </c>
      <c r="C3544">
        <f>VLOOKUP(A3544,H_SPBTFDUE!$B$2:$C$5828,2,0)</f>
        <v>200.08</v>
      </c>
      <c r="D3544" s="2">
        <f>D3543*(1-D$1+IF(AND(WEEKDAY($A3544)&lt;&gt;1,WEEKDAY($A3544)&lt;&gt;7),-VLOOKUP($A3544,ETF_OP_Fee!$G$5:$H$14,2,1),0))^($A3544-$A3543)*(1+2*(C3544/C3543-1))+IFERROR(VLOOKUP(A3544,BITXeom!$C$9:$D$100,2,0),0)</f>
        <v>19.10916700505706</v>
      </c>
      <c r="E3544" s="9">
        <v>18.899999999999999</v>
      </c>
      <c r="F3544" s="2">
        <f>F3543*(1-F$1+IF(AND(WEEKDAY($A3544)&lt;&gt;1,WEEKDAY($A3544)&lt;&gt;7),-VLOOKUP($A3544,ETF_OP_Fee!$I$5:$J$14,2,1),0))^($A3544-$A3543)*(1+1*(B3544/B3543-1))</f>
        <v>19.535872376688342</v>
      </c>
      <c r="G3544" s="9">
        <f>IFERROR(VLOOKUP(A3544,'BITO-IV'!$A$1:$J$10000,4,0),"")</f>
        <v>18.951799999999999</v>
      </c>
      <c r="J3544">
        <f t="shared" si="111"/>
        <v>366.07486596942448</v>
      </c>
      <c r="K3544">
        <f t="shared" si="110"/>
        <v>275.58148097457519</v>
      </c>
      <c r="L3544">
        <f t="shared" si="109"/>
        <v>305.93272171253818</v>
      </c>
      <c r="M3544">
        <f t="shared" si="109"/>
        <v>186.83556591875933</v>
      </c>
      <c r="N3544">
        <f>VLOOKUP(A3544,Tbills!$B$4:$C$10000,2,1)</f>
        <v>5.2250004395604277</v>
      </c>
    </row>
    <row r="3545" spans="1:14">
      <c r="A3545" s="25">
        <v>45315</v>
      </c>
      <c r="B3545">
        <f>IFERROR(VLOOKUP($A3545,'BTC-Web'!$A$2:$H$10000,2,0),"")</f>
        <v>39877.59375</v>
      </c>
      <c r="C3545">
        <f>VLOOKUP(A3545,H_SPBTFDUE!$B$2:$C$5828,2,0)</f>
        <v>202.15</v>
      </c>
      <c r="D3545" s="2">
        <f>D3544*(1-D$1+IF(AND(WEEKDAY($A3545)&lt;&gt;1,WEEKDAY($A3545)&lt;&gt;7),-VLOOKUP($A3545,ETF_OP_Fee!$G$5:$H$14,2,1),0))^($A3545-$A3544)*(1+2*(C3545/C3544-1))+IFERROR(VLOOKUP(A3545,BITXeom!$C$9:$D$100,2,0),0)</f>
        <v>19.5022440843433</v>
      </c>
      <c r="E3545" s="9">
        <v>19.219999000000001</v>
      </c>
      <c r="F3545" s="2">
        <f>F3544*(1-F$1+IF(AND(WEEKDAY($A3545)&lt;&gt;1,WEEKDAY($A3545)&lt;&gt;7),-VLOOKUP($A3545,ETF_OP_Fee!$I$5:$J$14,2,1),0))^($A3545-$A3544)*(1+1*(B3545/B3544-1))</f>
        <v>19.6976467051485</v>
      </c>
      <c r="G3545" s="9">
        <f>IFERROR(VLOOKUP(A3545,'BITO-IV'!$A$1:$J$10000,4,0),"")</f>
        <v>19.1478</v>
      </c>
      <c r="J3545">
        <f t="shared" si="111"/>
        <v>369.39927942598075</v>
      </c>
      <c r="K3545">
        <f t="shared" si="110"/>
        <v>277.86353975142896</v>
      </c>
      <c r="L3545">
        <f t="shared" si="109"/>
        <v>309.09785932721707</v>
      </c>
      <c r="M3545">
        <f t="shared" si="109"/>
        <v>190.67878831242527</v>
      </c>
      <c r="N3545">
        <f>VLOOKUP(A3545,Tbills!$B$4:$C$10000,2,1)</f>
        <v>5.2250004395604277</v>
      </c>
    </row>
    <row r="3546" spans="1:14">
      <c r="A3546" s="25">
        <v>45316</v>
      </c>
      <c r="B3546">
        <f>IFERROR(VLOOKUP($A3546,'BTC-Web'!$A$2:$H$10000,2,0),"")</f>
        <v>40075.550780999998</v>
      </c>
      <c r="C3546">
        <f>VLOOKUP(A3546,H_SPBTFDUE!$B$2:$C$5828,2,0)</f>
        <v>202.45</v>
      </c>
      <c r="D3546" s="2">
        <f>D3545*(1-D$1+IF(AND(WEEKDAY($A3546)&lt;&gt;1,WEEKDAY($A3546)&lt;&gt;7),-VLOOKUP($A3546,ETF_OP_Fee!$G$5:$H$14,2,1),0))^($A3546-$A3545)*(1+2*(C3546/C3545-1))+IFERROR(VLOOKUP(A3546,BITXeom!$C$9:$D$100,2,0),0)</f>
        <v>19.557797419890125</v>
      </c>
      <c r="E3546" s="9">
        <v>19.469999000000001</v>
      </c>
      <c r="F3546" s="2">
        <f>F3545*(1-F$1+IF(AND(WEEKDAY($A3546)&lt;&gt;1,WEEKDAY($A3546)&lt;&gt;7),-VLOOKUP($A3546,ETF_OP_Fee!$I$5:$J$14,2,1),0))^($A3546-$A3545)*(1+1*(B3546/B3545-1))</f>
        <v>19.779727365677271</v>
      </c>
      <c r="G3546" s="9">
        <f>IFERROR(VLOOKUP(A3546,'BITO-IV'!$A$1:$J$10000,4,0),"")</f>
        <v>19.173400000000001</v>
      </c>
      <c r="J3546">
        <f t="shared" si="111"/>
        <v>371.23302057563842</v>
      </c>
      <c r="K3546">
        <f t="shared" si="110"/>
        <v>279.02140511580768</v>
      </c>
      <c r="L3546">
        <f t="shared" si="109"/>
        <v>309.55657492354732</v>
      </c>
      <c r="M3546">
        <f t="shared" si="109"/>
        <v>191.22194850788637</v>
      </c>
      <c r="N3546">
        <f>VLOOKUP(A3546,Tbills!$B$4:$C$10000,2,1)</f>
        <v>5.2250004395604277</v>
      </c>
    </row>
    <row r="3547" spans="1:14">
      <c r="A3547" s="25">
        <v>45317</v>
      </c>
      <c r="B3547">
        <f>IFERROR(VLOOKUP($A3547,'BTC-Web'!$A$2:$H$10000,2,0),"")</f>
        <v>39936.816405999998</v>
      </c>
      <c r="C3547">
        <f>VLOOKUP(A3547,H_SPBTFDUE!$B$2:$C$5828,2,0)</f>
        <v>214.41</v>
      </c>
      <c r="D3547" s="2">
        <f>D3546*(1-D$1+IF(AND(WEEKDAY($A3547)&lt;&gt;1,WEEKDAY($A3547)&lt;&gt;7),-VLOOKUP($A3547,ETF_OP_Fee!$G$5:$H$14,2,1),0))^($A3547-$A3546)*(1+2*(C3547/C3546-1))+IFERROR(VLOOKUP(A3547,BITXeom!$C$9:$D$100,2,0),0)</f>
        <v>21.86599636939421</v>
      </c>
      <c r="E3547" s="9">
        <v>21.59</v>
      </c>
      <c r="F3547" s="2">
        <f>F3546*(1-F$1+IF(AND(WEEKDAY($A3547)&lt;&gt;1,WEEKDAY($A3547)&lt;&gt;7),-VLOOKUP($A3547,ETF_OP_Fee!$I$5:$J$14,2,1),0))^($A3547-$A3546)*(1+1*(B3547/B3546-1))</f>
        <v>19.695619499985511</v>
      </c>
      <c r="G3547" s="9">
        <f>IFERROR(VLOOKUP(A3547,'BITO-IV'!$A$1:$J$10000,4,0),"")</f>
        <v>20.3066</v>
      </c>
      <c r="J3547">
        <f t="shared" si="111"/>
        <v>369.94787838581874</v>
      </c>
      <c r="K3547">
        <f t="shared" si="110"/>
        <v>277.83494311697706</v>
      </c>
      <c r="L3547">
        <f t="shared" si="109"/>
        <v>327.84403669724765</v>
      </c>
      <c r="M3547">
        <f t="shared" si="109"/>
        <v>213.78984259084427</v>
      </c>
      <c r="N3547">
        <f>VLOOKUP(A3547,Tbills!$B$4:$C$10000,2,1)</f>
        <v>5.2250004395604277</v>
      </c>
    </row>
    <row r="3548" spans="1:14">
      <c r="A3548" s="25">
        <v>45320</v>
      </c>
      <c r="B3548">
        <f>IFERROR(VLOOKUP($A3548,'BTC-Web'!$A$2:$H$10000,2,0),"")</f>
        <v>42030.914062999997</v>
      </c>
      <c r="C3548">
        <f>VLOOKUP(A3548,H_SPBTFDUE!$B$2:$C$5828,2,0)</f>
        <v>220.18</v>
      </c>
      <c r="D3548" s="2">
        <f>D3547*(1-D$1+IF(AND(WEEKDAY($A3548)&lt;&gt;1,WEEKDAY($A3548)&lt;&gt;7),-VLOOKUP($A3548,ETF_OP_Fee!$G$5:$H$14,2,1),0))^($A3548-$A3547)*(1+2*(C3548/C3547-1))+IFERROR(VLOOKUP(A3548,BITXeom!$C$9:$D$100,2,0),0)</f>
        <v>23.034632939956214</v>
      </c>
      <c r="E3548" s="9">
        <v>22.809999000000001</v>
      </c>
      <c r="F3548" s="2">
        <f>F3547*(1-F$1+IF(AND(WEEKDAY($A3548)&lt;&gt;1,WEEKDAY($A3548)&lt;&gt;7),-VLOOKUP($A3548,ETF_OP_Fee!$I$5:$J$14,2,1),0))^($A3548-$A3547)*(1+1*(B3548/B3547-1))</f>
        <v>20.679081539695488</v>
      </c>
      <c r="G3548" s="9">
        <f>IFERROR(VLOOKUP(A3548,'BITO-IV'!$A$1:$J$10000,4,0),"")</f>
        <v>20.856999999999999</v>
      </c>
      <c r="J3548">
        <f t="shared" si="111"/>
        <v>389.3461944024022</v>
      </c>
      <c r="K3548">
        <f t="shared" si="110"/>
        <v>291.70808480011772</v>
      </c>
      <c r="L3548">
        <f t="shared" si="109"/>
        <v>336.66666666666663</v>
      </c>
      <c r="M3548">
        <f t="shared" si="109"/>
        <v>225.21592280441547</v>
      </c>
      <c r="N3548">
        <f>VLOOKUP(A3548,Tbills!$B$4:$C$10000,2,1)</f>
        <v>5.2250004395604277</v>
      </c>
    </row>
    <row r="3549" spans="1:14">
      <c r="A3549" s="25">
        <v>45321</v>
      </c>
      <c r="B3549">
        <f>IFERROR(VLOOKUP($A3549,'BTC-Web'!$A$2:$H$10000,2,0),"")</f>
        <v>43300.226562999997</v>
      </c>
      <c r="C3549">
        <f>VLOOKUP(A3549,H_SPBTFDUE!$B$2:$C$5828,2,0)</f>
        <v>221.95</v>
      </c>
      <c r="D3549" s="2">
        <f>D3548*(1-D$1+IF(AND(WEEKDAY($A3549)&lt;&gt;1,WEEKDAY($A3549)&lt;&gt;7),-VLOOKUP($A3549,ETF_OP_Fee!$G$5:$H$14,2,1),0))^($A3549-$A3548)*(1+2*(C3549/C3548-1))+IFERROR(VLOOKUP(A3549,BITXeom!$C$9:$D$100,2,0),0)</f>
        <v>23.402188754441489</v>
      </c>
      <c r="E3549" s="9">
        <v>23.200001</v>
      </c>
      <c r="F3549" s="2">
        <f>F3548*(1-F$1+IF(AND(WEEKDAY($A3549)&lt;&gt;1,WEEKDAY($A3549)&lt;&gt;7),-VLOOKUP($A3549,ETF_OP_Fee!$I$5:$J$14,2,1),0))^($A3549-$A3548)*(1+1*(B3549/B3548-1))</f>
        <v>21.286682470137507</v>
      </c>
      <c r="G3549" s="9">
        <f>IFERROR(VLOOKUP(A3549,'BITO-IV'!$A$1:$J$10000,4,0),"")</f>
        <v>21.015000000000001</v>
      </c>
      <c r="J3549">
        <f t="shared" si="111"/>
        <v>401.10425397354646</v>
      </c>
      <c r="K3549">
        <f t="shared" si="110"/>
        <v>300.27916680885096</v>
      </c>
      <c r="L3549">
        <f t="shared" si="109"/>
        <v>339.3730886850152</v>
      </c>
      <c r="M3549">
        <f t="shared" si="109"/>
        <v>228.80961679368843</v>
      </c>
      <c r="N3549">
        <f>VLOOKUP(A3549,Tbills!$B$4:$C$10000,2,1)</f>
        <v>5.2250004395604277</v>
      </c>
    </row>
    <row r="3550" spans="1:14">
      <c r="A3550" s="25">
        <v>45322</v>
      </c>
      <c r="B3550">
        <f>IFERROR(VLOOKUP($A3550,'BTC-Web'!$A$2:$H$10000,2,0),"")</f>
        <v>42946.25</v>
      </c>
      <c r="C3550">
        <f>VLOOKUP(A3550,H_SPBTFDUE!$B$2:$C$5828,2,0)</f>
        <v>216.53</v>
      </c>
      <c r="D3550" s="2">
        <f>D3549*(1-D$1+IF(AND(WEEKDAY($A3550)&lt;&gt;1,WEEKDAY($A3550)&lt;&gt;7),-VLOOKUP($A3550,ETF_OP_Fee!$G$5:$H$14,2,1),0))^($A3550-$A3549)*(1+2*(C3550/C3549-1))+IFERROR(VLOOKUP(A3550,BITXeom!$C$9:$D$100,2,0),0)</f>
        <v>22.256577050030973</v>
      </c>
      <c r="E3550" s="9">
        <v>22.09</v>
      </c>
      <c r="F3550" s="2">
        <f>F3549*(1-F$1+IF(AND(WEEKDAY($A3550)&lt;&gt;1,WEEKDAY($A3550)&lt;&gt;7),-VLOOKUP($A3550,ETF_OP_Fee!$I$5:$J$14,2,1),0))^($A3550-$A3549)*(1+1*(B3550/B3549-1))</f>
        <v>21.095919687236549</v>
      </c>
      <c r="G3550" s="9">
        <f>IFERROR(VLOOKUP(A3550,'BITO-IV'!$A$1:$J$10000,4,0),"")</f>
        <v>20.5077</v>
      </c>
      <c r="J3550">
        <f t="shared" si="111"/>
        <v>397.82525253415082</v>
      </c>
      <c r="K3550">
        <f t="shared" si="110"/>
        <v>297.58818433246006</v>
      </c>
      <c r="L3550">
        <f t="shared" si="109"/>
        <v>331.08562691131493</v>
      </c>
      <c r="M3550">
        <f t="shared" si="109"/>
        <v>217.60865701035254</v>
      </c>
      <c r="N3550">
        <f>VLOOKUP(A3550,Tbills!$B$4:$C$10000,2,1)</f>
        <v>5.2250004395604277</v>
      </c>
    </row>
    <row r="3551" spans="1:14">
      <c r="A3551" s="25">
        <v>45323</v>
      </c>
      <c r="B3551">
        <f>IFERROR(VLOOKUP($A3551,'BTC-Web'!$A$2:$H$10000,2,0),"")</f>
        <v>42569.761719000002</v>
      </c>
      <c r="C3551">
        <f>VLOOKUP(A3551,H_SPBTFDUE!$B$2:$C$5828,2,0)</f>
        <v>218.9</v>
      </c>
      <c r="D3551" s="2">
        <f>D3550*(1-D$1+IF(AND(WEEKDAY($A3551)&lt;&gt;1,WEEKDAY($A3551)&lt;&gt;7),-VLOOKUP($A3551,ETF_OP_Fee!$G$5:$H$14,2,1),0))^($A3551-$A3550)*(1+2*(C3551/C3550-1))+IFERROR(VLOOKUP(A3551,BITXeom!$C$9:$D$100,2,0),0)</f>
        <v>22.741079231667868</v>
      </c>
      <c r="E3551" s="9">
        <v>22.58</v>
      </c>
      <c r="F3551" s="2">
        <f>F3550*(1-F$1+IF(AND(WEEKDAY($A3551)&lt;&gt;1,WEEKDAY($A3551)&lt;&gt;7),-VLOOKUP($A3551,ETF_OP_Fee!$I$5:$J$14,2,1),0))^($A3551-$A3550)*(1+1*(B3551/B3550-1))</f>
        <v>20.894396756991249</v>
      </c>
      <c r="G3551" s="9">
        <f>IFERROR(VLOOKUP(A3551,'BITO-IV'!$A$1:$J$10000,4,0),"")</f>
        <v>20.377199999999998</v>
      </c>
      <c r="J3551">
        <f t="shared" si="111"/>
        <v>394.33771763960306</v>
      </c>
      <c r="K3551">
        <f t="shared" si="110"/>
        <v>294.74541455507318</v>
      </c>
      <c r="L3551">
        <f t="shared" ref="L3551:M3600" si="112">IF($A3551&gt;=$J$2,C3551*L$4,"")</f>
        <v>334.70948012232412</v>
      </c>
      <c r="M3551">
        <f t="shared" si="112"/>
        <v>222.34576770026629</v>
      </c>
      <c r="N3551">
        <f>VLOOKUP(A3551,Tbills!$B$4:$C$10000,2,1)</f>
        <v>5.2099991208791483</v>
      </c>
    </row>
    <row r="3552" spans="1:14">
      <c r="A3552" s="25">
        <v>45324</v>
      </c>
      <c r="B3552">
        <f>IFERROR(VLOOKUP($A3552,'BTC-Web'!$A$2:$H$10000,2,0),"")</f>
        <v>43077.640625</v>
      </c>
      <c r="C3552">
        <f>VLOOKUP(A3552,H_SPBTFDUE!$B$2:$C$5828,2,0)</f>
        <v>218.48</v>
      </c>
      <c r="D3552" s="2">
        <f>D3551*(1-D$1+IF(AND(WEEKDAY($A3552)&lt;&gt;1,WEEKDAY($A3552)&lt;&gt;7),-VLOOKUP($A3552,ETF_OP_Fee!$G$5:$H$14,2,1),0))^($A3552-$A3551)*(1+2*(C3552/C3551-1))+IFERROR(VLOOKUP(A3552,BITXeom!$C$9:$D$100,2,0),0)</f>
        <v>22.651113488869189</v>
      </c>
      <c r="E3552" s="9">
        <v>22.49</v>
      </c>
      <c r="F3552" s="2">
        <f>F3551*(1-F$1+IF(AND(WEEKDAY($A3552)&lt;&gt;1,WEEKDAY($A3552)&lt;&gt;7),-VLOOKUP($A3552,ETF_OP_Fee!$I$5:$J$14,2,1),0))^($A3552-$A3551)*(1+1*(B3552/B3551-1))</f>
        <v>21.12690741374939</v>
      </c>
      <c r="G3552" s="9">
        <f>IFERROR(VLOOKUP(A3552,'BITO-IV'!$A$1:$J$10000,4,0),"")</f>
        <v>20.349399999999999</v>
      </c>
      <c r="J3552">
        <f t="shared" si="111"/>
        <v>399.04236715000775</v>
      </c>
      <c r="K3552">
        <f t="shared" si="110"/>
        <v>298.02531063016426</v>
      </c>
      <c r="L3552">
        <f t="shared" si="112"/>
        <v>334.0672782874617</v>
      </c>
      <c r="M3552">
        <f t="shared" si="112"/>
        <v>221.46614796254332</v>
      </c>
      <c r="N3552">
        <f>VLOOKUP(A3552,Tbills!$B$4:$C$10000,2,1)</f>
        <v>5.2099991208791483</v>
      </c>
    </row>
    <row r="3553" spans="1:14">
      <c r="A3553" s="25">
        <v>45327</v>
      </c>
      <c r="B3553">
        <f>IFERROR(VLOOKUP($A3553,'BTC-Web'!$A$2:$H$10000,2,0),"")</f>
        <v>42577.621094000002</v>
      </c>
      <c r="C3553">
        <f>VLOOKUP(A3553,H_SPBTFDUE!$B$2:$C$5828,2,0)</f>
        <v>215.29</v>
      </c>
      <c r="D3553" s="2">
        <f>D3552*(1-D$1+IF(AND(WEEKDAY($A3553)&lt;&gt;1,WEEKDAY($A3553)&lt;&gt;7),-VLOOKUP($A3553,ETF_OP_Fee!$G$5:$H$14,2,1),0))^($A3553-$A3552)*(1+2*(C3553/C3552-1))+IFERROR(VLOOKUP(A3553,BITXeom!$C$9:$D$100,2,0),0)</f>
        <v>21.981800043454712</v>
      </c>
      <c r="E3553" s="9">
        <v>21.809999000000001</v>
      </c>
      <c r="F3553" s="2">
        <f>F3552*(1-F$1+IF(AND(WEEKDAY($A3553)&lt;&gt;1,WEEKDAY($A3553)&lt;&gt;7),-VLOOKUP($A3553,ETF_OP_Fee!$I$5:$J$14,2,1),0))^($A3553-$A3552)*(1+1*(B3553/B3552-1))</f>
        <v>20.832031332314067</v>
      </c>
      <c r="G3553" s="9">
        <f>IFERROR(VLOOKUP(A3553,'BITO-IV'!$A$1:$J$10000,4,0),"")</f>
        <v>20.0594</v>
      </c>
      <c r="J3553">
        <f t="shared" si="111"/>
        <v>394.41052161769511</v>
      </c>
      <c r="K3553">
        <f t="shared" si="110"/>
        <v>293.86566085056728</v>
      </c>
      <c r="L3553">
        <f t="shared" si="112"/>
        <v>329.18960244648315</v>
      </c>
      <c r="M3553">
        <f t="shared" si="112"/>
        <v>214.9220868677842</v>
      </c>
      <c r="N3553">
        <f>VLOOKUP(A3553,Tbills!$B$4:$C$10000,2,1)</f>
        <v>5.2099991208791483</v>
      </c>
    </row>
    <row r="3554" spans="1:14">
      <c r="A3554" s="25">
        <v>45328</v>
      </c>
      <c r="B3554">
        <f>IFERROR(VLOOKUP($A3554,'BTC-Web'!$A$2:$H$10000,2,0),"")</f>
        <v>42657.390625</v>
      </c>
      <c r="C3554">
        <f>VLOOKUP(A3554,H_SPBTFDUE!$B$2:$C$5828,2,0)</f>
        <v>219.11</v>
      </c>
      <c r="D3554" s="2">
        <f>D3553*(1-D$1+IF(AND(WEEKDAY($A3554)&lt;&gt;1,WEEKDAY($A3554)&lt;&gt;7),-VLOOKUP($A3554,ETF_OP_Fee!$G$5:$H$14,2,1),0))^($A3554-$A3553)*(1+2*(C3554/C3553-1))+IFERROR(VLOOKUP(A3554,BITXeom!$C$9:$D$100,2,0),0)</f>
        <v>22.75915585068304</v>
      </c>
      <c r="E3554" s="9">
        <v>22.59</v>
      </c>
      <c r="F3554" s="2">
        <f>F3553*(1-F$1+IF(AND(WEEKDAY($A3554)&lt;&gt;1,WEEKDAY($A3554)&lt;&gt;7),-VLOOKUP($A3554,ETF_OP_Fee!$I$5:$J$14,2,1),0))^($A3554-$A3553)*(1+1*(B3554/B3553-1))</f>
        <v>20.854506422329393</v>
      </c>
      <c r="G3554" s="9">
        <f>IFERROR(VLOOKUP(A3554,'BITO-IV'!$A$1:$J$10000,4,0),"")</f>
        <v>20.422899999999998</v>
      </c>
      <c r="J3554">
        <f t="shared" si="111"/>
        <v>395.14945304510974</v>
      </c>
      <c r="K3554">
        <f t="shared" si="110"/>
        <v>294.18270420916599</v>
      </c>
      <c r="L3554">
        <f t="shared" si="112"/>
        <v>335.0305810397553</v>
      </c>
      <c r="M3554">
        <f t="shared" si="112"/>
        <v>222.52250776134292</v>
      </c>
      <c r="N3554">
        <f>VLOOKUP(A3554,Tbills!$B$4:$C$10000,2,1)</f>
        <v>5.2099991208791483</v>
      </c>
    </row>
    <row r="3555" spans="1:14">
      <c r="A3555" s="25">
        <v>45329</v>
      </c>
      <c r="B3555">
        <f>IFERROR(VLOOKUP($A3555,'BTC-Web'!$A$2:$H$10000,2,0),"")</f>
        <v>43090.019530999998</v>
      </c>
      <c r="C3555">
        <f>VLOOKUP(A3555,H_SPBTFDUE!$B$2:$C$5828,2,0)</f>
        <v>224.67</v>
      </c>
      <c r="D3555" s="2">
        <f>D3554*(1-D$1+IF(AND(WEEKDAY($A3555)&lt;&gt;1,WEEKDAY($A3555)&lt;&gt;7),-VLOOKUP($A3555,ETF_OP_Fee!$G$5:$H$14,2,1),0))^($A3555-$A3554)*(1+2*(C3555/C3554-1))+IFERROR(VLOOKUP(A3555,BITXeom!$C$9:$D$100,2,0),0)</f>
        <v>23.91135035994137</v>
      </c>
      <c r="E3555" s="9">
        <v>23.709999</v>
      </c>
      <c r="F3555" s="2">
        <f>F3554*(1-F$1+IF(AND(WEEKDAY($A3555)&lt;&gt;1,WEEKDAY($A3555)&lt;&gt;7),-VLOOKUP($A3555,ETF_OP_Fee!$I$5:$J$14,2,1),0))^($A3555-$A3554)*(1+1*(B3555/B3554-1))</f>
        <v>21.049303156134307</v>
      </c>
      <c r="G3555" s="9">
        <f>IFERROR(VLOOKUP(A3555,'BITO-IV'!$A$1:$J$10000,4,0),"")</f>
        <v>20.944600000000001</v>
      </c>
      <c r="J3555">
        <f t="shared" si="111"/>
        <v>399.15703703167486</v>
      </c>
      <c r="K3555">
        <f t="shared" si="110"/>
        <v>296.93059134498827</v>
      </c>
      <c r="L3555">
        <f t="shared" si="112"/>
        <v>343.53211009174305</v>
      </c>
      <c r="M3555">
        <f t="shared" si="112"/>
        <v>233.78782943281075</v>
      </c>
      <c r="N3555">
        <f>VLOOKUP(A3555,Tbills!$B$4:$C$10000,2,1)</f>
        <v>5.2099991208791483</v>
      </c>
    </row>
    <row r="3556" spans="1:14">
      <c r="A3556" s="25">
        <v>45330</v>
      </c>
      <c r="B3556">
        <f>IFERROR(VLOOKUP($A3556,'BTC-Web'!$A$2:$H$10000,2,0),"")</f>
        <v>44332.125</v>
      </c>
      <c r="C3556">
        <f>VLOOKUP(A3556,H_SPBTFDUE!$B$2:$C$5828,2,0)</f>
        <v>231.47</v>
      </c>
      <c r="D3556" s="2">
        <f>D3555*(1-D$1+IF(AND(WEEKDAY($A3556)&lt;&gt;1,WEEKDAY($A3556)&lt;&gt;7),-VLOOKUP($A3556,ETF_OP_Fee!$G$5:$H$14,2,1),0))^($A3556-$A3555)*(1+2*(C3556/C3555-1))+IFERROR(VLOOKUP(A3556,BITXeom!$C$9:$D$100,2,0),0)</f>
        <v>25.355759336487946</v>
      </c>
      <c r="E3556" s="9">
        <v>25.139999</v>
      </c>
      <c r="F3556" s="2">
        <f>F3555*(1-F$1+IF(AND(WEEKDAY($A3556)&lt;&gt;1,WEEKDAY($A3556)&lt;&gt;7),-VLOOKUP($A3556,ETF_OP_Fee!$I$5:$J$14,2,1),0))^($A3556-$A3555)*(1+1*(B3556/B3555-1))</f>
        <v>21.638890213267587</v>
      </c>
      <c r="G3556" s="9">
        <f>IFERROR(VLOOKUP(A3556,'BITO-IV'!$A$1:$J$10000,4,0),"")</f>
        <v>21.579699999999999</v>
      </c>
      <c r="J3556">
        <f t="shared" si="111"/>
        <v>410.66306891755488</v>
      </c>
      <c r="K3556">
        <f t="shared" si="110"/>
        <v>305.24756185110778</v>
      </c>
      <c r="L3556">
        <f t="shared" si="112"/>
        <v>353.92966360856263</v>
      </c>
      <c r="M3556">
        <f t="shared" si="112"/>
        <v>247.9102120819235</v>
      </c>
      <c r="N3556">
        <f>VLOOKUP(A3556,Tbills!$B$4:$C$10000,2,1)</f>
        <v>5.2350013186812987</v>
      </c>
    </row>
    <row r="3557" spans="1:14">
      <c r="A3557" s="25">
        <v>45331</v>
      </c>
      <c r="B3557">
        <f>IFERROR(VLOOKUP($A3557,'BTC-Web'!$A$2:$H$10000,2,0),"")</f>
        <v>45297.382812999997</v>
      </c>
      <c r="C3557">
        <f>VLOOKUP(A3557,H_SPBTFDUE!$B$2:$C$5828,2,0)</f>
        <v>241.67</v>
      </c>
      <c r="D3557" s="2">
        <f>D3556*(1-D$1+IF(AND(WEEKDAY($A3557)&lt;&gt;1,WEEKDAY($A3557)&lt;&gt;7),-VLOOKUP($A3557,ETF_OP_Fee!$G$5:$H$14,2,1),0))^($A3557-$A3556)*(1+2*(C3557/C3556-1))+IFERROR(VLOOKUP(A3557,BITXeom!$C$9:$D$100,2,0),0)</f>
        <v>27.587134360944042</v>
      </c>
      <c r="E3557" s="9">
        <v>27.34</v>
      </c>
      <c r="F3557" s="2">
        <f>F3556*(1-F$1+IF(AND(WEEKDAY($A3557)&lt;&gt;1,WEEKDAY($A3557)&lt;&gt;7),-VLOOKUP($A3557,ETF_OP_Fee!$I$5:$J$14,2,1),0))^($A3557-$A3556)*(1+1*(B3557/B3556-1))</f>
        <v>22.092504231648753</v>
      </c>
      <c r="G3557" s="9">
        <f>IFERROR(VLOOKUP(A3557,'BITO-IV'!$A$1:$J$10000,4,0),"")</f>
        <v>22.5365</v>
      </c>
      <c r="J3557">
        <f t="shared" si="111"/>
        <v>419.6045698219944</v>
      </c>
      <c r="K3557">
        <f t="shared" si="110"/>
        <v>311.64643775313698</v>
      </c>
      <c r="L3557">
        <f t="shared" si="112"/>
        <v>369.52599388379195</v>
      </c>
      <c r="M3557">
        <f t="shared" si="112"/>
        <v>269.72697758305242</v>
      </c>
      <c r="N3557">
        <f>VLOOKUP(A3557,Tbills!$B$4:$C$10000,2,1)</f>
        <v>5.2350013186812987</v>
      </c>
    </row>
    <row r="3558" spans="1:14">
      <c r="A3558" s="25">
        <v>45334</v>
      </c>
      <c r="B3558">
        <f>IFERROR(VLOOKUP($A3558,'BTC-Web'!$A$2:$H$10000,2,0),"")</f>
        <v>48296.386719000002</v>
      </c>
      <c r="C3558">
        <f>VLOOKUP(A3558,H_SPBTFDUE!$B$2:$C$5828,2,0)</f>
        <v>255.4</v>
      </c>
      <c r="D3558" s="2">
        <f>D3557*(1-D$1+IF(AND(WEEKDAY($A3558)&lt;&gt;1,WEEKDAY($A3558)&lt;&gt;7),-VLOOKUP($A3558,ETF_OP_Fee!$G$5:$H$14,2,1),0))^($A3558-$A3557)*(1+2*(C3558/C3557-1))+IFERROR(VLOOKUP(A3558,BITXeom!$C$9:$D$100,2,0),0)</f>
        <v>30.710767843707799</v>
      </c>
      <c r="E3558" s="9">
        <v>30.41</v>
      </c>
      <c r="F3558" s="2">
        <f>F3557*(1-F$1+IF(AND(WEEKDAY($A3558)&lt;&gt;1,WEEKDAY($A3558)&lt;&gt;7),-VLOOKUP($A3558,ETF_OP_Fee!$I$5:$J$14,2,1),0))^($A3558-$A3557)*(1+1*(B3558/B3557-1))</f>
        <v>23.499178714576093</v>
      </c>
      <c r="G3558" s="9">
        <f>IFERROR(VLOOKUP(A3558,'BITO-IV'!$A$1:$J$10000,4,0),"")</f>
        <v>23.8156</v>
      </c>
      <c r="J3558">
        <f t="shared" si="111"/>
        <v>447.38533033671587</v>
      </c>
      <c r="K3558">
        <f t="shared" si="110"/>
        <v>331.48959754552169</v>
      </c>
      <c r="L3558">
        <f t="shared" si="112"/>
        <v>390.51987767584092</v>
      </c>
      <c r="M3558">
        <f t="shared" si="112"/>
        <v>300.26759870591485</v>
      </c>
      <c r="N3558">
        <f>VLOOKUP(A3558,Tbills!$B$4:$C$10000,2,1)</f>
        <v>5.2350013186812987</v>
      </c>
    </row>
    <row r="3559" spans="1:14">
      <c r="A3559" s="25">
        <v>45335</v>
      </c>
      <c r="B3559">
        <f>IFERROR(VLOOKUP($A3559,'BTC-Web'!$A$2:$H$10000,2,0),"")</f>
        <v>49941.359375</v>
      </c>
      <c r="C3559">
        <f>VLOOKUP(A3559,H_SPBTFDUE!$B$2:$C$5828,2,0)</f>
        <v>251.29</v>
      </c>
      <c r="D3559" s="2">
        <f>D3558*(1-D$1+IF(AND(WEEKDAY($A3559)&lt;&gt;1,WEEKDAY($A3559)&lt;&gt;7),-VLOOKUP($A3559,ETF_OP_Fee!$G$5:$H$14,2,1),0))^($A3559-$A3558)*(1+2*(C3559/C3558-1))+IFERROR(VLOOKUP(A3559,BITXeom!$C$9:$D$100,2,0),0)</f>
        <v>29.71880542030657</v>
      </c>
      <c r="E3559" s="9">
        <v>29.629999000000002</v>
      </c>
      <c r="F3559" s="2">
        <f>F3558*(1-F$1+IF(AND(WEEKDAY($A3559)&lt;&gt;1,WEEKDAY($A3559)&lt;&gt;7),-VLOOKUP($A3559,ETF_OP_Fee!$I$5:$J$14,2,1),0))^($A3559-$A3558)*(1+1*(B3559/B3558-1))</f>
        <v>24.280286421983003</v>
      </c>
      <c r="G3559" s="9">
        <f>IFERROR(VLOOKUP(A3559,'BITO-IV'!$A$1:$J$10000,4,0),"")</f>
        <v>23.432600000000001</v>
      </c>
      <c r="J3559">
        <f t="shared" si="111"/>
        <v>462.62325360789725</v>
      </c>
      <c r="K3559">
        <f t="shared" si="110"/>
        <v>342.50824133358793</v>
      </c>
      <c r="L3559">
        <f t="shared" si="112"/>
        <v>384.23547400611614</v>
      </c>
      <c r="M3559">
        <f t="shared" si="112"/>
        <v>290.56891007666871</v>
      </c>
      <c r="N3559">
        <f>VLOOKUP(A3559,Tbills!$B$4:$C$10000,2,1)</f>
        <v>5.2350013186812987</v>
      </c>
    </row>
    <row r="3560" spans="1:14">
      <c r="A3560" s="25">
        <v>45336</v>
      </c>
      <c r="B3560">
        <f>IFERROR(VLOOKUP($A3560,'BTC-Web'!$A$2:$H$10000,2,0),"")</f>
        <v>49733.445312999997</v>
      </c>
      <c r="C3560">
        <f>VLOOKUP(A3560,H_SPBTFDUE!$B$2:$C$5828,2,0)</f>
        <v>263.33</v>
      </c>
      <c r="D3560" s="2">
        <f>D3559*(1-D$1+IF(AND(WEEKDAY($A3560)&lt;&gt;1,WEEKDAY($A3560)&lt;&gt;7),-VLOOKUP($A3560,ETF_OP_Fee!$G$5:$H$14,2,1),0))^($A3560-$A3559)*(1+2*(C3560/C3559-1))+IFERROR(VLOOKUP(A3560,BITXeom!$C$9:$D$100,2,0),0)</f>
        <v>32.562744776147085</v>
      </c>
      <c r="E3560" s="9">
        <v>32.340000000000003</v>
      </c>
      <c r="F3560" s="2">
        <f>F3559*(1-F$1+IF(AND(WEEKDAY($A3560)&lt;&gt;1,WEEKDAY($A3560)&lt;&gt;7),-VLOOKUP($A3560,ETF_OP_Fee!$I$5:$J$14,2,1),0))^($A3560-$A3559)*(1+1*(B3560/B3559-1))</f>
        <v>24.160025859363326</v>
      </c>
      <c r="G3560" s="9">
        <f>IFERROR(VLOOKUP(A3560,'BITO-IV'!$A$1:$J$10000,4,0),"")</f>
        <v>24.5534</v>
      </c>
      <c r="J3560">
        <f t="shared" si="111"/>
        <v>460.6972772020282</v>
      </c>
      <c r="K3560">
        <f t="shared" ref="K3560:K3600" si="113">IF($A3560&gt;=$J$2,F3560*K$4,"")</f>
        <v>340.8117937263076</v>
      </c>
      <c r="L3560">
        <f t="shared" si="112"/>
        <v>402.64525993883785</v>
      </c>
      <c r="M3560">
        <f t="shared" si="112"/>
        <v>318.37488502295906</v>
      </c>
      <c r="N3560">
        <f>VLOOKUP(A3560,Tbills!$B$4:$C$10000,2,1)</f>
        <v>5.2350013186812987</v>
      </c>
    </row>
    <row r="3561" spans="1:14">
      <c r="A3561" s="25">
        <v>45337</v>
      </c>
      <c r="B3561">
        <f>IFERROR(VLOOKUP($A3561,'BTC-Web'!$A$2:$H$10000,2,0),"")</f>
        <v>51836.785155999998</v>
      </c>
      <c r="C3561">
        <f>VLOOKUP(A3561,H_SPBTFDUE!$B$2:$C$5828,2,0)</f>
        <v>263.24</v>
      </c>
      <c r="D3561" s="2">
        <f>D3560*(1-D$1+IF(AND(WEEKDAY($A3561)&lt;&gt;1,WEEKDAY($A3561)&lt;&gt;7),-VLOOKUP($A3561,ETF_OP_Fee!$G$5:$H$14,2,1),0))^($A3561-$A3560)*(1+2*(C3561/C3560-1))+IFERROR(VLOOKUP(A3561,BITXeom!$C$9:$D$100,2,0),0)</f>
        <v>32.536608302923341</v>
      </c>
      <c r="E3561" s="9">
        <v>32.290000999999997</v>
      </c>
      <c r="F3561" s="2">
        <f>F3560*(1-F$1+IF(AND(WEEKDAY($A3561)&lt;&gt;1,WEEKDAY($A3561)&lt;&gt;7),-VLOOKUP($A3561,ETF_OP_Fee!$I$5:$J$14,2,1),0))^($A3561-$A3560)*(1+1*(B3561/B3560-1))</f>
        <v>25.161835007321205</v>
      </c>
      <c r="G3561" s="9">
        <f>IFERROR(VLOOKUP(A3561,'BITO-IV'!$A$1:$J$10000,4,0),"")</f>
        <v>24.5441</v>
      </c>
      <c r="J3561">
        <f t="shared" ref="J3561:J3600" si="114">IF($A3561&gt;=$J$2,B3561*J$4,"")</f>
        <v>480.18120663024644</v>
      </c>
      <c r="K3561">
        <f t="shared" si="113"/>
        <v>354.9437476685103</v>
      </c>
      <c r="L3561">
        <f t="shared" si="112"/>
        <v>402.50764525993878</v>
      </c>
      <c r="M3561">
        <f t="shared" si="112"/>
        <v>318.1193415571143</v>
      </c>
      <c r="N3561">
        <f>VLOOKUP(A3561,Tbills!$B$4:$C$10000,2,1)</f>
        <v>5.2300008791208912</v>
      </c>
    </row>
    <row r="3562" spans="1:14">
      <c r="A3562" s="25">
        <v>45338</v>
      </c>
      <c r="B3562">
        <f>IFERROR(VLOOKUP($A3562,'BTC-Web'!$A$2:$H$10000,2,0),"")</f>
        <v>51937.726562999997</v>
      </c>
      <c r="C3562">
        <f>VLOOKUP(A3562,H_SPBTFDUE!$B$2:$C$5828,2,0)</f>
        <v>263.70999999999998</v>
      </c>
      <c r="D3562" s="2">
        <f>D3561*(1-D$1+IF(AND(WEEKDAY($A3562)&lt;&gt;1,WEEKDAY($A3562)&lt;&gt;7),-VLOOKUP($A3562,ETF_OP_Fee!$G$5:$H$14,2,1),0))^($A3562-$A3561)*(1+2*(C3562/C3561-1))+IFERROR(VLOOKUP(A3562,BITXeom!$C$9:$D$100,2,0),0)</f>
        <v>32.648901320986326</v>
      </c>
      <c r="E3562" s="9">
        <v>32.43</v>
      </c>
      <c r="F3562" s="2">
        <f>F3561*(1-F$1+IF(AND(WEEKDAY($A3562)&lt;&gt;1,WEEKDAY($A3562)&lt;&gt;7),-VLOOKUP($A3562,ETF_OP_Fee!$I$5:$J$14,2,1),0))^($A3562-$A3561)*(1+1*(B3562/B3561-1))</f>
        <v>25.190836482544579</v>
      </c>
      <c r="G3562" s="9">
        <f>IFERROR(VLOOKUP(A3562,'BITO-IV'!$A$1:$J$10000,4,0),"")</f>
        <v>24.592500000000001</v>
      </c>
      <c r="J3562">
        <f t="shared" si="114"/>
        <v>481.1162601152638</v>
      </c>
      <c r="K3562">
        <f t="shared" si="113"/>
        <v>355.35285504484852</v>
      </c>
      <c r="L3562">
        <f t="shared" si="112"/>
        <v>403.22629969418949</v>
      </c>
      <c r="M3562">
        <f t="shared" si="112"/>
        <v>319.21726118767543</v>
      </c>
      <c r="N3562">
        <f>VLOOKUP(A3562,Tbills!$B$4:$C$10000,2,1)</f>
        <v>5.2300008791208912</v>
      </c>
    </row>
    <row r="3563" spans="1:14">
      <c r="A3563" s="25">
        <v>45342</v>
      </c>
      <c r="B3563">
        <f>IFERROR(VLOOKUP($A3563,'BTC-Web'!$A$2:$H$10000,2,0),"")</f>
        <v>51777.726562999997</v>
      </c>
      <c r="C3563">
        <f>VLOOKUP(A3563,H_SPBTFDUE!$B$2:$C$5828,2,0)</f>
        <v>264.31</v>
      </c>
      <c r="D3563" s="2">
        <f>D3562*(1-D$1+IF(AND(WEEKDAY($A3563)&lt;&gt;1,WEEKDAY($A3563)&lt;&gt;7),-VLOOKUP($A3563,ETF_OP_Fee!$G$5:$H$14,2,1),0))^($A3563-$A3562)*(1+2*(C3563/C3562-1))+IFERROR(VLOOKUP(A3563,BITXeom!$C$9:$D$100,2,0),0)</f>
        <v>32.781836453975707</v>
      </c>
      <c r="E3563" s="9">
        <v>32.529998999999997</v>
      </c>
      <c r="F3563" s="2">
        <f>F3562*(1-F$1+IF(AND(WEEKDAY($A3563)&lt;&gt;1,WEEKDAY($A3563)&lt;&gt;7),-VLOOKUP($A3563,ETF_OP_Fee!$I$5:$J$14,2,1),0))^($A3563-$A3562)*(1+1*(B3563/B3562-1))</f>
        <v>25.033653709261017</v>
      </c>
      <c r="G3563" s="9">
        <f>IFERROR(VLOOKUP(A3563,'BITO-IV'!$A$1:$J$10000,4,0),"")</f>
        <v>24.645900000000001</v>
      </c>
      <c r="J3563">
        <f t="shared" si="114"/>
        <v>479.63412743999032</v>
      </c>
      <c r="K3563">
        <f t="shared" si="113"/>
        <v>353.13556673491547</v>
      </c>
      <c r="L3563">
        <f t="shared" si="112"/>
        <v>404.14373088685011</v>
      </c>
      <c r="M3563">
        <f t="shared" si="112"/>
        <v>320.51700443634678</v>
      </c>
      <c r="N3563">
        <f>VLOOKUP(A3563,Tbills!$B$4:$C$10000,2,1)</f>
        <v>5.2300008791208912</v>
      </c>
    </row>
    <row r="3564" spans="1:14">
      <c r="A3564" s="25">
        <v>45343</v>
      </c>
      <c r="B3564">
        <f>IFERROR(VLOOKUP($A3564,'BTC-Web'!$A$2:$H$10000,2,0),"")</f>
        <v>52273.535155999998</v>
      </c>
      <c r="C3564">
        <f>VLOOKUP(A3564,H_SPBTFDUE!$B$2:$C$5828,2,0)</f>
        <v>258.48</v>
      </c>
      <c r="D3564" s="2">
        <f>D3563*(1-D$1+IF(AND(WEEKDAY($A3564)&lt;&gt;1,WEEKDAY($A3564)&lt;&gt;7),-VLOOKUP($A3564,ETF_OP_Fee!$G$5:$H$14,2,1),0))^($A3564-$A3563)*(1+2*(C3564/C3563-1))+IFERROR(VLOOKUP(A3564,BITXeom!$C$9:$D$100,2,0),0)</f>
        <v>31.331935635332293</v>
      </c>
      <c r="E3564" s="9">
        <v>31.139999</v>
      </c>
      <c r="F3564" s="2">
        <f>F3563*(1-F$1+IF(AND(WEEKDAY($A3564)&lt;&gt;1,WEEKDAY($A3564)&lt;&gt;7),-VLOOKUP($A3564,ETF_OP_Fee!$I$5:$J$14,2,1),0))^($A3564-$A3563)*(1+1*(B3564/B3563-1))</f>
        <v>25.253323175526589</v>
      </c>
      <c r="G3564" s="9">
        <f>IFERROR(VLOOKUP(A3564,'BITO-IV'!$A$1:$J$10000,4,0),"")</f>
        <v>24.1113</v>
      </c>
      <c r="J3564">
        <f t="shared" si="114"/>
        <v>484.22696566728206</v>
      </c>
      <c r="K3564">
        <f t="shared" si="113"/>
        <v>356.23431941260998</v>
      </c>
      <c r="L3564">
        <f t="shared" si="112"/>
        <v>395.2293577981651</v>
      </c>
      <c r="M3564">
        <f t="shared" si="112"/>
        <v>306.3409265410819</v>
      </c>
      <c r="N3564">
        <f>VLOOKUP(A3564,Tbills!$B$4:$C$10000,2,1)</f>
        <v>5.2300008791208912</v>
      </c>
    </row>
    <row r="3565" spans="1:14">
      <c r="A3565" s="25">
        <v>45344</v>
      </c>
      <c r="B3565">
        <f>IFERROR(VLOOKUP($A3565,'BTC-Web'!$A$2:$H$10000,2,0),"")</f>
        <v>51854.644530999998</v>
      </c>
      <c r="C3565">
        <f>VLOOKUP(A3565,H_SPBTFDUE!$B$2:$C$5828,2,0)</f>
        <v>263.91000000000003</v>
      </c>
      <c r="D3565" s="2">
        <f>D3564*(1-D$1+IF(AND(WEEKDAY($A3565)&lt;&gt;1,WEEKDAY($A3565)&lt;&gt;7),-VLOOKUP($A3565,ETF_OP_Fee!$G$5:$H$14,2,1),0))^($A3565-$A3564)*(1+2*(C3565/C3564-1))+IFERROR(VLOOKUP(A3565,BITXeom!$C$9:$D$100,2,0),0)</f>
        <v>32.644451434977952</v>
      </c>
      <c r="E3565" s="9">
        <v>32.369999</v>
      </c>
      <c r="F3565" s="2">
        <f>F3564*(1-F$1+IF(AND(WEEKDAY($A3565)&lt;&gt;1,WEEKDAY($A3565)&lt;&gt;7),-VLOOKUP($A3565,ETF_OP_Fee!$I$5:$J$14,2,1),0))^($A3565-$A3564)*(1+1*(B3565/B3564-1))</f>
        <v>25.031088104215502</v>
      </c>
      <c r="G3565" s="9">
        <f>IFERROR(VLOOKUP(A3565,'BITO-IV'!$A$1:$J$10000,4,0),"")</f>
        <v>24.613499999999998</v>
      </c>
      <c r="J3565">
        <f t="shared" si="114"/>
        <v>480.34664390054309</v>
      </c>
      <c r="K3565">
        <f t="shared" si="113"/>
        <v>353.09937519842271</v>
      </c>
      <c r="L3565">
        <f t="shared" si="112"/>
        <v>403.53211009174311</v>
      </c>
      <c r="M3565">
        <f t="shared" si="112"/>
        <v>319.17375343192509</v>
      </c>
      <c r="N3565">
        <f>VLOOKUP(A3565,Tbills!$B$4:$C$10000,2,1)</f>
        <v>5.2300008791208912</v>
      </c>
    </row>
    <row r="3566" spans="1:14">
      <c r="A3566" s="25">
        <v>45345</v>
      </c>
      <c r="B3566">
        <f>IFERROR(VLOOKUP($A3566,'BTC-Web'!$A$2:$H$10000,2,0),"")</f>
        <v>51283.90625</v>
      </c>
      <c r="C3566">
        <f>VLOOKUP(A3566,H_SPBTFDUE!$B$2:$C$5828,2,0)</f>
        <v>259.08</v>
      </c>
      <c r="D3566" s="2">
        <f>D3565*(1-D$1+IF(AND(WEEKDAY($A3566)&lt;&gt;1,WEEKDAY($A3566)&lt;&gt;7),-VLOOKUP($A3566,ETF_OP_Fee!$G$5:$H$14,2,1),0))^($A3566-$A3565)*(1+2*(C3566/C3565-1))+IFERROR(VLOOKUP(A3566,BITXeom!$C$9:$D$100,2,0),0)</f>
        <v>31.445805831252475</v>
      </c>
      <c r="E3566" s="9">
        <v>31.200001</v>
      </c>
      <c r="F3566" s="2">
        <f>F3565*(1-F$1+IF(AND(WEEKDAY($A3566)&lt;&gt;1,WEEKDAY($A3566)&lt;&gt;7),-VLOOKUP($A3566,ETF_OP_Fee!$I$5:$J$14,2,1),0))^($A3566-$A3565)*(1+1*(B3566/B3565-1))</f>
        <v>24.735948459458019</v>
      </c>
      <c r="G3566" s="9">
        <f>IFERROR(VLOOKUP(A3566,'BITO-IV'!$A$1:$J$10000,4,0),"")</f>
        <v>24.167899999999999</v>
      </c>
      <c r="J3566">
        <f t="shared" si="114"/>
        <v>475.05970730492106</v>
      </c>
      <c r="K3566">
        <f t="shared" si="113"/>
        <v>348.93600748039688</v>
      </c>
      <c r="L3566">
        <f t="shared" si="112"/>
        <v>396.1467889908256</v>
      </c>
      <c r="M3566">
        <f t="shared" si="112"/>
        <v>307.45426667204612</v>
      </c>
      <c r="N3566">
        <f>VLOOKUP(A3566,Tbills!$B$4:$C$10000,2,1)</f>
        <v>5.2300008791208912</v>
      </c>
    </row>
    <row r="3567" spans="1:14">
      <c r="A3567" s="25">
        <v>45348</v>
      </c>
      <c r="B3567">
        <f>IFERROR(VLOOKUP($A3567,'BTC-Web'!$A$2:$H$10000,2,0),"")</f>
        <v>51730.539062999997</v>
      </c>
      <c r="C3567">
        <f>VLOOKUP(A3567,H_SPBTFDUE!$B$2:$C$5828,2,0)</f>
        <v>276.79000000000002</v>
      </c>
      <c r="D3567" s="2">
        <f>D3566*(1-D$1+IF(AND(WEEKDAY($A3567)&lt;&gt;1,WEEKDAY($A3567)&lt;&gt;7),-VLOOKUP($A3567,ETF_OP_Fee!$G$5:$H$14,2,1),0))^($A3567-$A3566)*(1+2*(C3567/C3566-1))+IFERROR(VLOOKUP(A3567,BITXeom!$C$9:$D$100,2,0),0)</f>
        <v>35.732125839056231</v>
      </c>
      <c r="E3567" s="9">
        <v>35.43</v>
      </c>
      <c r="F3567" s="2">
        <f>F3566*(1-F$1+IF(AND(WEEKDAY($A3567)&lt;&gt;1,WEEKDAY($A3567)&lt;&gt;7),-VLOOKUP($A3567,ETF_OP_Fee!$I$5:$J$14,2,1),0))^($A3567-$A3566)*(1+1*(B3567/B3566-1))</f>
        <v>24.892050927007563</v>
      </c>
      <c r="G3567" s="9">
        <f>IFERROR(VLOOKUP(A3567,'BITO-IV'!$A$1:$J$10000,4,0),"")</f>
        <v>25.818000000000001</v>
      </c>
      <c r="J3567">
        <f t="shared" si="114"/>
        <v>479.19701409239991</v>
      </c>
      <c r="K3567">
        <f t="shared" si="113"/>
        <v>351.13805652953084</v>
      </c>
      <c r="L3567">
        <f t="shared" si="112"/>
        <v>423.22629969418955</v>
      </c>
      <c r="M3567">
        <f t="shared" si="112"/>
        <v>349.36279278179131</v>
      </c>
      <c r="N3567">
        <f>VLOOKUP(A3567,Tbills!$B$4:$C$10000,2,1)</f>
        <v>5.2300008791208912</v>
      </c>
    </row>
    <row r="3568" spans="1:14">
      <c r="A3568" s="25">
        <v>45349</v>
      </c>
      <c r="B3568">
        <f>IFERROR(VLOOKUP($A3568,'BTC-Web'!$A$2:$H$10000,2,0),"")</f>
        <v>54519.363280999998</v>
      </c>
      <c r="C3568">
        <f>VLOOKUP(A3568,H_SPBTFDUE!$B$2:$C$5828,2,0)</f>
        <v>288.45</v>
      </c>
      <c r="D3568" s="2">
        <f>D3567*(1-D$1+IF(AND(WEEKDAY($A3568)&lt;&gt;1,WEEKDAY($A3568)&lt;&gt;7),-VLOOKUP($A3568,ETF_OP_Fee!$G$5:$H$14,2,1),0))^($A3568-$A3567)*(1+2*(C3568/C3567-1))+IFERROR(VLOOKUP(A3568,BITXeom!$C$9:$D$100,2,0),0)</f>
        <v>38.737997294904581</v>
      </c>
      <c r="E3568" s="9">
        <v>38.610000999999997</v>
      </c>
      <c r="F3568" s="2">
        <f>F3567*(1-F$1+IF(AND(WEEKDAY($A3568)&lt;&gt;1,WEEKDAY($A3568)&lt;&gt;7),-VLOOKUP($A3568,ETF_OP_Fee!$I$5:$J$14,2,1),0))^($A3568-$A3567)*(1+1*(B3568/B3567-1))</f>
        <v>26.213188728430701</v>
      </c>
      <c r="G3568" s="9">
        <f>IFERROR(VLOOKUP(A3568,'BITO-IV'!$A$1:$J$10000,4,0),"")</f>
        <v>26.9025</v>
      </c>
      <c r="J3568">
        <f t="shared" si="114"/>
        <v>505.03081096172389</v>
      </c>
      <c r="K3568">
        <f t="shared" si="113"/>
        <v>369.77459882810416</v>
      </c>
      <c r="L3568">
        <f t="shared" si="112"/>
        <v>441.05504587155957</v>
      </c>
      <c r="M3568">
        <f t="shared" si="112"/>
        <v>378.75202227483243</v>
      </c>
      <c r="N3568">
        <f>VLOOKUP(A3568,Tbills!$B$4:$C$10000,2,1)</f>
        <v>5.2300008791208912</v>
      </c>
    </row>
    <row r="3569" spans="1:18">
      <c r="A3569" s="25">
        <v>45350</v>
      </c>
      <c r="B3569">
        <f>IFERROR(VLOOKUP($A3569,'BTC-Web'!$A$2:$H$10000,2,0),"")</f>
        <v>57071.097655999998</v>
      </c>
      <c r="C3569">
        <f>VLOOKUP(A3569,H_SPBTFDUE!$B$2:$C$5828,2,0)</f>
        <v>304.67</v>
      </c>
      <c r="D3569" s="2">
        <f>D3568*(1-D$1+IF(AND(WEEKDAY($A3569)&lt;&gt;1,WEEKDAY($A3569)&lt;&gt;7),-VLOOKUP($A3569,ETF_OP_Fee!$G$5:$H$14,2,1),0))^($A3569-$A3568)*(1+2*(C3569/C3568-1))+IFERROR(VLOOKUP(A3569,BITXeom!$C$9:$D$100,2,0),0)</f>
        <v>43.089459152743125</v>
      </c>
      <c r="E3569" s="9">
        <v>43.09</v>
      </c>
      <c r="F3569" s="2">
        <f>F3568*(1-F$1+IF(AND(WEEKDAY($A3569)&lt;&gt;1,WEEKDAY($A3569)&lt;&gt;7),-VLOOKUP($A3569,ETF_OP_Fee!$I$5:$J$14,2,1),0))^($A3569-$A3568)*(1+1*(B3569/B3568-1))</f>
        <v>27.418311553072172</v>
      </c>
      <c r="G3569" s="9">
        <f>IFERROR(VLOOKUP(A3569,'BITO-IV'!$A$1:$J$10000,4,0),"")</f>
        <v>28.410499999999999</v>
      </c>
      <c r="J3569">
        <f t="shared" si="114"/>
        <v>528.66836656051191</v>
      </c>
      <c r="K3569">
        <f t="shared" si="113"/>
        <v>386.77458359291342</v>
      </c>
      <c r="L3569">
        <f t="shared" si="112"/>
        <v>465.85626911314984</v>
      </c>
      <c r="M3569">
        <f t="shared" si="112"/>
        <v>421.29745811554727</v>
      </c>
      <c r="N3569">
        <f>VLOOKUP(A3569,Tbills!$B$4:$C$10000,2,1)</f>
        <v>5.2300008791208912</v>
      </c>
    </row>
    <row r="3570" spans="1:18">
      <c r="A3570" s="25">
        <v>45351</v>
      </c>
      <c r="B3570">
        <f>IFERROR(VLOOKUP($A3570,'BTC-Web'!$A$2:$H$10000,2,0),"")</f>
        <v>62499.183594000002</v>
      </c>
      <c r="C3570">
        <f>VLOOKUP(A3570,H_SPBTFDUE!$B$2:$C$5828,2,0)</f>
        <v>314.12</v>
      </c>
      <c r="D3570" s="2">
        <f>D3569*(1-D$1+IF(AND(WEEKDAY($A3570)&lt;&gt;1,WEEKDAY($A3570)&lt;&gt;7),-VLOOKUP($A3570,ETF_OP_Fee!$G$5:$H$14,2,1),0))^($A3570-$A3569)*(1+2*(C3570/C3569-1))+IFERROR(VLOOKUP(A3570,BITXeom!$C$9:$D$100,2,0),0)</f>
        <v>43.900031092166763</v>
      </c>
      <c r="E3570" s="9">
        <v>43.900002000000001</v>
      </c>
      <c r="F3570" s="2">
        <f>F3569*(1-F$1+IF(AND(WEEKDAY($A3570)&lt;&gt;1,WEEKDAY($A3570)&lt;&gt;7),-VLOOKUP($A3570,ETF_OP_Fee!$I$5:$J$14,2,1),0))^($A3570-$A3569)*(1+1*(B3570/B3569-1))</f>
        <v>30.002277814617209</v>
      </c>
      <c r="G3570" s="9">
        <f>IFERROR(VLOOKUP(A3570,'BITO-IV'!$A$1:$J$10000,4,0),"")</f>
        <v>29.292200000000001</v>
      </c>
      <c r="J3570">
        <f t="shared" si="114"/>
        <v>578.95051364115159</v>
      </c>
      <c r="K3570">
        <f t="shared" si="113"/>
        <v>423.22513135522581</v>
      </c>
      <c r="L3570">
        <f t="shared" si="112"/>
        <v>480.30581039755344</v>
      </c>
      <c r="M3570">
        <f t="shared" si="112"/>
        <v>429.22264224209783</v>
      </c>
      <c r="N3570">
        <f>VLOOKUP(A3570,Tbills!$B$4:$C$10000,2,1)</f>
        <v>5.2549991208790958</v>
      </c>
      <c r="R3570"/>
    </row>
    <row r="3571" spans="1:18">
      <c r="A3571" s="25">
        <v>45352</v>
      </c>
      <c r="B3571">
        <f>IFERROR(VLOOKUP($A3571,'BTC-Web'!$A$2:$H$10000,2,0),"")</f>
        <v>61168.0625</v>
      </c>
      <c r="C3571">
        <f>VLOOKUP(A3571,H_SPBTFDUE!$B$2:$C$5828,2,0)</f>
        <v>319.47000000000003</v>
      </c>
      <c r="D3571" s="2">
        <f>D3570*(1-D$1+IF(AND(WEEKDAY($A3571)&lt;&gt;1,WEEKDAY($A3571)&lt;&gt;7),-VLOOKUP($A3571,ETF_OP_Fee!$G$5:$H$14,2,1),0))^($A3571-$A3570)*(1+2*(C3571/C3570-1))+IFERROR(VLOOKUP(A3571,BITXeom!$C$9:$D$100,2,0),0)</f>
        <v>45.390005942351713</v>
      </c>
      <c r="E3571" s="9">
        <v>45.380001</v>
      </c>
      <c r="F3571" s="2">
        <f>F3570*(1-F$1+IF(AND(WEEKDAY($A3571)&lt;&gt;1,WEEKDAY($A3571)&lt;&gt;7),-VLOOKUP($A3571,ETF_OP_Fee!$I$5:$J$14,2,1),0))^($A3571-$A3570)*(1+1*(B3571/B3570-1))</f>
        <v>29.339993321986061</v>
      </c>
      <c r="G3571" s="9">
        <f>IFERROR(VLOOKUP(A3571,'BITO-IV'!$A$1:$J$10000,4,0),"")</f>
        <v>29.0595</v>
      </c>
      <c r="J3571">
        <f t="shared" si="114"/>
        <v>566.61990071513162</v>
      </c>
      <c r="K3571">
        <f t="shared" si="113"/>
        <v>413.88265932292609</v>
      </c>
      <c r="L3571">
        <f t="shared" si="112"/>
        <v>488.48623853211006</v>
      </c>
      <c r="M3571">
        <f t="shared" si="112"/>
        <v>443.79053493283379</v>
      </c>
      <c r="N3571">
        <f>VLOOKUP(A3571,Tbills!$B$4:$C$10000,2,1)</f>
        <v>5.2549991208790958</v>
      </c>
    </row>
    <row r="3572" spans="1:18">
      <c r="A3572" s="25">
        <v>45355</v>
      </c>
      <c r="B3572">
        <f>IFERROR(VLOOKUP($A3572,'BTC-Web'!$A$2:$H$10000,2,0),"")</f>
        <v>63137.003905999998</v>
      </c>
      <c r="C3572">
        <f>VLOOKUP(A3572,H_SPBTFDUE!$B$2:$C$5828,2,0)</f>
        <v>342.84</v>
      </c>
      <c r="D3572" s="2">
        <f>D3571*(1-D$1+IF(AND(WEEKDAY($A3572)&lt;&gt;1,WEEKDAY($A3572)&lt;&gt;7),-VLOOKUP($A3572,ETF_OP_Fee!$G$5:$H$14,2,1),0))^($A3572-$A3571)*(1+2*(C3572/C3571-1))+IFERROR(VLOOKUP(A3572,BITXeom!$C$9:$D$100,2,0),0)</f>
        <v>52.012181901779442</v>
      </c>
      <c r="E3572" s="9">
        <v>52.07</v>
      </c>
      <c r="F3572" s="2">
        <f>F3571*(1-F$1+IF(AND(WEEKDAY($A3572)&lt;&gt;1,WEEKDAY($A3572)&lt;&gt;7),-VLOOKUP($A3572,ETF_OP_Fee!$I$5:$J$14,2,1),0))^($A3572-$A3571)*(1+1*(B3572/B3571-1))</f>
        <v>30.212416449442017</v>
      </c>
      <c r="G3572" s="9">
        <f>IFERROR(VLOOKUP(A3572,'BITO-IV'!$A$1:$J$10000,4,0),"")</f>
        <v>31.197800000000001</v>
      </c>
      <c r="J3572">
        <f t="shared" si="114"/>
        <v>584.85885317470365</v>
      </c>
      <c r="K3572">
        <f t="shared" si="113"/>
        <v>426.18943799474391</v>
      </c>
      <c r="L3572">
        <f t="shared" si="112"/>
        <v>524.2201834862384</v>
      </c>
      <c r="M3572">
        <f t="shared" si="112"/>
        <v>508.53736521935832</v>
      </c>
      <c r="N3572">
        <f>VLOOKUP(A3572,Tbills!$B$4:$C$10000,2,1)</f>
        <v>5.2549991208790958</v>
      </c>
    </row>
    <row r="3573" spans="1:18">
      <c r="A3573" s="25">
        <v>45356</v>
      </c>
      <c r="B3573">
        <f>IFERROR(VLOOKUP($A3573,'BTC-Web'!$A$2:$H$10000,2,0),"")</f>
        <v>68341.054688000004</v>
      </c>
      <c r="C3573">
        <f>VLOOKUP(A3573,H_SPBTFDUE!$B$2:$C$5828,2,0)</f>
        <v>312.52999999999997</v>
      </c>
      <c r="D3573" s="2">
        <f>D3572*(1-D$1+IF(AND(WEEKDAY($A3573)&lt;&gt;1,WEEKDAY($A3573)&lt;&gt;7),-VLOOKUP($A3573,ETF_OP_Fee!$G$5:$H$14,2,1),0))^($A3573-$A3572)*(1+2*(C3573/C3572-1))+IFERROR(VLOOKUP(A3573,BITXeom!$C$9:$D$100,2,0),0)</f>
        <v>42.810432201009938</v>
      </c>
      <c r="E3573" s="9">
        <v>43.110000999999997</v>
      </c>
      <c r="F3573" s="2">
        <f>F3572*(1-F$1+IF(AND(WEEKDAY($A3573)&lt;&gt;1,WEEKDAY($A3573)&lt;&gt;7),-VLOOKUP($A3573,ETF_OP_Fee!$I$5:$J$14,2,1),0))^($A3573-$A3572)*(1+1*(B3573/B3572-1))</f>
        <v>32.676728710283108</v>
      </c>
      <c r="G3573" s="9">
        <f>IFERROR(VLOOKUP(A3573,'BITO-IV'!$A$1:$J$10000,4,0),"")</f>
        <v>28.446899999999999</v>
      </c>
      <c r="J3573">
        <f t="shared" si="114"/>
        <v>633.06568884835849</v>
      </c>
      <c r="K3573">
        <f t="shared" si="113"/>
        <v>460.952094574993</v>
      </c>
      <c r="L3573">
        <f t="shared" si="112"/>
        <v>477.87461773700295</v>
      </c>
      <c r="M3573">
        <f t="shared" si="112"/>
        <v>418.56933509376097</v>
      </c>
      <c r="N3573">
        <f>VLOOKUP(A3573,Tbills!$B$4:$C$10000,2,1)</f>
        <v>5.2549991208790958</v>
      </c>
    </row>
    <row r="3574" spans="1:18">
      <c r="A3574" s="25">
        <v>45357</v>
      </c>
      <c r="B3574">
        <f>IFERROR(VLOOKUP($A3574,'BTC-Web'!$A$2:$H$10000,2,0),"")</f>
        <v>63776.050780999998</v>
      </c>
      <c r="C3574">
        <f>VLOOKUP(A3574,H_SPBTFDUE!$B$2:$C$5828,2,0)</f>
        <v>339.25</v>
      </c>
      <c r="D3574" s="2">
        <f>D3573*(1-D$1+IF(AND(WEEKDAY($A3574)&lt;&gt;1,WEEKDAY($A3574)&lt;&gt;7),-VLOOKUP($A3574,ETF_OP_Fee!$G$5:$H$14,2,1),0))^($A3574-$A3573)*(1+2*(C3574/C3573-1))+IFERROR(VLOOKUP(A3574,BITXeom!$C$9:$D$100,2,0),0)</f>
        <v>50.124681373946864</v>
      </c>
      <c r="E3574" s="9">
        <v>50.060001</v>
      </c>
      <c r="F3574" s="2">
        <f>F3573*(1-F$1+IF(AND(WEEKDAY($A3574)&lt;&gt;1,WEEKDAY($A3574)&lt;&gt;7),-VLOOKUP($A3574,ETF_OP_Fee!$I$5:$J$14,2,1),0))^($A3574-$A3573)*(1+1*(B3574/B3573-1))</f>
        <v>30.469822259044165</v>
      </c>
      <c r="G3574" s="9">
        <f>IFERROR(VLOOKUP(A3574,'BITO-IV'!$A$1:$J$10000,4),"")</f>
        <v>30.888300000000001</v>
      </c>
      <c r="J3574">
        <f t="shared" si="114"/>
        <v>590.77855476513434</v>
      </c>
      <c r="K3574">
        <f t="shared" si="113"/>
        <v>429.8205158833498</v>
      </c>
      <c r="L3574">
        <f t="shared" si="112"/>
        <v>518.73088685015284</v>
      </c>
      <c r="M3574">
        <f t="shared" si="112"/>
        <v>490.08275496888371</v>
      </c>
      <c r="N3574">
        <f>VLOOKUP(A3574,Tbills!$B$4:$C$10000,2,1)</f>
        <v>5.2549991208790958</v>
      </c>
    </row>
    <row r="3575" spans="1:18">
      <c r="A3575" s="25">
        <v>45358</v>
      </c>
      <c r="B3575">
        <f>IFERROR(VLOOKUP($A3575,'BTC-Web'!$A$2:$H$10000,2,0),"")</f>
        <v>66099.742188000004</v>
      </c>
      <c r="C3575">
        <f>VLOOKUP(A3575,H_SPBTFDUE!$B$2:$C$5828,2,0)</f>
        <v>342.23</v>
      </c>
      <c r="D3575" s="2">
        <f>D3574*(1-D$1+IF(AND(WEEKDAY($A3575)&lt;&gt;1,WEEKDAY($A3575)&lt;&gt;7),-VLOOKUP($A3575,ETF_OP_Fee!$G$5:$H$14,2,1),0))^($A3575-$A3574)*(1+2*(C3575/C3574-1))+IFERROR(VLOOKUP(A3575,BITXeom!$C$9:$D$100,2,0),0)</f>
        <v>50.999201338947842</v>
      </c>
      <c r="E3575" s="9">
        <v>51.16</v>
      </c>
      <c r="F3575" s="2">
        <f>F3574*(1-F$1+IF(AND(WEEKDAY($A3575)&lt;&gt;1,WEEKDAY($A3575)&lt;&gt;7),-VLOOKUP($A3575,ETF_OP_Fee!$I$5:$J$14,2,1),0))^($A3575-$A3574)*(1+1*(B3575/B3574-1))</f>
        <v>31.554947791860673</v>
      </c>
      <c r="G3575" s="9">
        <f>IFERROR(VLOOKUP(A3575,'BITO-IV'!$A$1:$J$10000,4),"")</f>
        <v>31.161300000000001</v>
      </c>
      <c r="J3575">
        <f t="shared" si="114"/>
        <v>612.30367327492775</v>
      </c>
      <c r="K3575">
        <f t="shared" si="113"/>
        <v>445.12776685278874</v>
      </c>
      <c r="L3575">
        <f t="shared" si="112"/>
        <v>523.28746177370022</v>
      </c>
      <c r="M3575">
        <f t="shared" si="112"/>
        <v>498.63317647731321</v>
      </c>
      <c r="N3575">
        <f>VLOOKUP(A3575,Tbills!$B$4:$C$10000,2,1)</f>
        <v>5.2400017582417631</v>
      </c>
    </row>
    <row r="3576" spans="1:18">
      <c r="A3576" s="25">
        <v>45359</v>
      </c>
      <c r="B3576">
        <f>IFERROR(VLOOKUP($A3576,'BTC-Web'!$A$2:$H$10000,2,0),"")</f>
        <v>66938.09375</v>
      </c>
      <c r="C3576">
        <f>VLOOKUP(A3576,H_SPBTFDUE!$B$2:$C$5828,2,0)</f>
        <v>349.42</v>
      </c>
      <c r="D3576" s="2">
        <f>D3575*(1-D$1+IF(AND(WEEKDAY($A3576)&lt;&gt;1,WEEKDAY($A3576)&lt;&gt;7),-VLOOKUP($A3576,ETF_OP_Fee!$G$5:$H$14,2,1),0))^($A3576-$A3575)*(1+2*(C3576/C3575-1))+IFERROR(VLOOKUP(A3576,BITXeom!$C$9:$D$100,2,0),0)</f>
        <v>53.1357792085292</v>
      </c>
      <c r="E3576" s="9">
        <v>53.27</v>
      </c>
      <c r="F3576" s="2">
        <f>F3575*(1-F$1+IF(AND(WEEKDAY($A3576)&lt;&gt;1,WEEKDAY($A3576)&lt;&gt;7),-VLOOKUP($A3576,ETF_OP_Fee!$I$5:$J$14,2,1),0))^($A3576-$A3575)*(1+1*(B3576/B3575-1))</f>
        <v>31.929818008029446</v>
      </c>
      <c r="G3576" s="9">
        <f>IFERROR(VLOOKUP(A3576,'BITO-IV'!$A$1:$J$10000,4),"")</f>
        <v>31.823499999999999</v>
      </c>
      <c r="J3576">
        <f t="shared" si="114"/>
        <v>620.06959979622002</v>
      </c>
      <c r="K3576">
        <f t="shared" si="113"/>
        <v>450.41584855976816</v>
      </c>
      <c r="L3576">
        <f t="shared" si="112"/>
        <v>534.28134556574923</v>
      </c>
      <c r="M3576">
        <f t="shared" si="112"/>
        <v>519.52308419998315</v>
      </c>
      <c r="N3576">
        <f>VLOOKUP(A3576,Tbills!$B$4:$C$10000,2,1)</f>
        <v>5.2400017582417631</v>
      </c>
    </row>
    <row r="3577" spans="1:18">
      <c r="A3577" s="25">
        <v>45362</v>
      </c>
      <c r="B3577">
        <f>IFERROR(VLOOKUP($A3577,'BTC-Web'!$A$2:$H$10000,2,0),"")</f>
        <v>69020.546875</v>
      </c>
      <c r="C3577">
        <f>VLOOKUP(A3577,H_SPBTFDUE!$B$2:$C$5828,2,0)</f>
        <v>363.92</v>
      </c>
      <c r="D3577" s="2">
        <f>D3576*(1-D$1+IF(AND(WEEKDAY($A3577)&lt;&gt;1,WEEKDAY($A3577)&lt;&gt;7),-VLOOKUP($A3577,ETF_OP_Fee!$G$5:$H$14,2,1),0))^($A3577-$A3576)*(1+2*(C3577/C3576-1))+IFERROR(VLOOKUP(A3577,BITXeom!$C$9:$D$100,2,0),0)</f>
        <v>57.525193905244919</v>
      </c>
      <c r="E3577" s="9">
        <v>57.919998</v>
      </c>
      <c r="F3577" s="2">
        <f>F3576*(1-F$1+IF(AND(WEEKDAY($A3577)&lt;&gt;1,WEEKDAY($A3577)&lt;&gt;7),-VLOOKUP($A3577,ETF_OP_Fee!$I$5:$J$14,2,1),0))^($A3577-$A3576)*(1+1*(B3577/B3576-1))</f>
        <v>32.844881992916186</v>
      </c>
      <c r="G3577" s="9">
        <f>IFERROR(VLOOKUP(A3577,'BITO-IV'!$A$1:$J$10000,4),"")</f>
        <v>33.148899999999998</v>
      </c>
      <c r="J3577">
        <f t="shared" si="114"/>
        <v>639.36004867926931</v>
      </c>
      <c r="K3577">
        <f t="shared" si="113"/>
        <v>463.32413764352043</v>
      </c>
      <c r="L3577">
        <f t="shared" si="112"/>
        <v>556.4525993883791</v>
      </c>
      <c r="M3577">
        <f t="shared" si="112"/>
        <v>562.43959535381669</v>
      </c>
      <c r="N3577">
        <f>VLOOKUP(A3577,Tbills!$B$4:$C$10000,2,1)</f>
        <v>5.2400017582417631</v>
      </c>
    </row>
    <row r="3578" spans="1:18">
      <c r="A3578" s="25">
        <v>45363</v>
      </c>
      <c r="B3578">
        <f>IFERROR(VLOOKUP($A3578,'BTC-Web'!$A$2:$H$10000,2,0),"")</f>
        <v>72125.125</v>
      </c>
      <c r="C3578">
        <f>VLOOKUP(A3578,H_SPBTFDUE!$B$2:$C$5828,2,0)</f>
        <v>359.67</v>
      </c>
      <c r="D3578" s="2">
        <f>D3577*(1-D$1+IF(AND(WEEKDAY($A3578)&lt;&gt;1,WEEKDAY($A3578)&lt;&gt;7),-VLOOKUP($A3578,ETF_OP_Fee!$G$5:$H$14,2,1),0))^($A3578-$A3577)*(1+2*(C3578/C3577-1))+IFERROR(VLOOKUP(A3578,BITXeom!$C$9:$D$100,2,0),0)</f>
        <v>56.174894894148117</v>
      </c>
      <c r="E3578" s="9">
        <v>56.59</v>
      </c>
      <c r="F3578" s="2">
        <f>F3577*(1-F$1+IF(AND(WEEKDAY($A3578)&lt;&gt;1,WEEKDAY($A3578)&lt;&gt;7),-VLOOKUP($A3578,ETF_OP_Fee!$I$5:$J$14,2,1),0))^($A3578-$A3577)*(1+1*(B3578/B3577-1))</f>
        <v>34.295038204862664</v>
      </c>
      <c r="G3578" s="9">
        <f>IFERROR(VLOOKUP(A3578,'BITO-IV'!$A$1:$J$10000,4),"")</f>
        <v>32.7639</v>
      </c>
      <c r="J3578">
        <f t="shared" si="114"/>
        <v>668.11877794178065</v>
      </c>
      <c r="K3578">
        <f t="shared" si="113"/>
        <v>483.78066954682902</v>
      </c>
      <c r="L3578">
        <f t="shared" si="112"/>
        <v>549.95412844036696</v>
      </c>
      <c r="M3578">
        <f t="shared" si="112"/>
        <v>549.23735164371431</v>
      </c>
      <c r="N3578">
        <f>VLOOKUP(A3578,Tbills!$B$4:$C$10000,2,1)</f>
        <v>5.2400017582417631</v>
      </c>
    </row>
    <row r="3579" spans="1:18">
      <c r="A3579" s="25">
        <v>45364</v>
      </c>
      <c r="B3579">
        <f>IFERROR(VLOOKUP($A3579,'BTC-Web'!$A$2:$H$10000,2,0),"")</f>
        <v>71482.117188000004</v>
      </c>
      <c r="C3579">
        <f>VLOOKUP(A3579,H_SPBTFDUE!$B$2:$C$5828,2,0)</f>
        <v>370.26</v>
      </c>
      <c r="D3579" s="2">
        <f>D3578*(1-D$1+IF(AND(WEEKDAY($A3579)&lt;&gt;1,WEEKDAY($A3579)&lt;&gt;7),-VLOOKUP($A3579,ETF_OP_Fee!$G$5:$H$14,2,1),0))^($A3579-$A3578)*(1+2*(C3579/C3578-1))+IFERROR(VLOOKUP(A3579,BITXeom!$C$9:$D$100,2,0),0)</f>
        <v>59.475794477356999</v>
      </c>
      <c r="E3579" s="9">
        <v>59.669998</v>
      </c>
      <c r="F3579" s="2">
        <f>F3578*(1-F$1+IF(AND(WEEKDAY($A3579)&lt;&gt;1,WEEKDAY($A3579)&lt;&gt;7),-VLOOKUP($A3579,ETF_OP_Fee!$I$5:$J$14,2,1),0))^($A3579-$A3578)*(1+1*(B3579/B3578-1))</f>
        <v>33.962333449642962</v>
      </c>
      <c r="G3579" s="9">
        <f>IFERROR(VLOOKUP(A3579,'BITO-IV'!$A$1:$J$10000,4),"")</f>
        <v>33.731400000000001</v>
      </c>
      <c r="J3579">
        <f t="shared" si="114"/>
        <v>662.16238488789747</v>
      </c>
      <c r="K3579">
        <f t="shared" si="113"/>
        <v>479.08739210301565</v>
      </c>
      <c r="L3579">
        <f t="shared" si="112"/>
        <v>566.1467889908256</v>
      </c>
      <c r="M3579">
        <f t="shared" si="112"/>
        <v>581.51115204048813</v>
      </c>
      <c r="N3579">
        <f>VLOOKUP(A3579,Tbills!$B$4:$C$10000,2,1)</f>
        <v>5.2400017582417631</v>
      </c>
    </row>
    <row r="3580" spans="1:18">
      <c r="A3580" s="25">
        <v>45365</v>
      </c>
      <c r="B3580">
        <f>IFERROR(VLOOKUP($A3580,'BTC-Web'!$A$2:$H$10000,2,0),"")</f>
        <v>73079.375</v>
      </c>
      <c r="C3580">
        <f>VLOOKUP(A3580,H_SPBTFDUE!$B$2:$C$5828,2,0)</f>
        <v>348.42</v>
      </c>
      <c r="D3580" s="2">
        <f>D3579*(1-D$1+IF(AND(WEEKDAY($A3580)&lt;&gt;1,WEEKDAY($A3580)&lt;&gt;7),-VLOOKUP($A3580,ETF_OP_Fee!$G$5:$H$14,2,1),0))^($A3580-$A3579)*(1+2*(C3580/C3579-1))+IFERROR(VLOOKUP(A3580,BITXeom!$C$9:$D$100,2,0),0)</f>
        <v>52.453114277607135</v>
      </c>
      <c r="E3580" s="9">
        <v>52.82</v>
      </c>
      <c r="F3580" s="2">
        <f>F3579*(1-F$1+IF(AND(WEEKDAY($A3580)&lt;&gt;1,WEEKDAY($A3580)&lt;&gt;7),-VLOOKUP($A3580,ETF_OP_Fee!$I$5:$J$14,2,1),0))^($A3580-$A3579)*(1+1*(B3580/B3579-1))</f>
        <v>34.69367783649011</v>
      </c>
      <c r="G3580" s="9">
        <f>IFERROR(VLOOKUP(A3580,'BITO-IV'!$A$1:$J$10000,4),"")</f>
        <v>31.7468</v>
      </c>
      <c r="J3580">
        <f t="shared" si="114"/>
        <v>676.95830985040391</v>
      </c>
      <c r="K3580">
        <f t="shared" si="113"/>
        <v>489.40405292796441</v>
      </c>
      <c r="L3580">
        <f t="shared" si="112"/>
        <v>532.75229357798162</v>
      </c>
      <c r="M3580">
        <f t="shared" si="112"/>
        <v>512.84848197017573</v>
      </c>
      <c r="N3580">
        <f>VLOOKUP(A3580,Tbills!$B$4:$C$10000,2,1)</f>
        <v>5.2499986813186883</v>
      </c>
    </row>
    <row r="3581" spans="1:18">
      <c r="A3581" s="25">
        <v>45366</v>
      </c>
      <c r="B3581">
        <f>IFERROR(VLOOKUP($A3581,'BTC-Web'!$A$2:$H$10000,2,0),"")</f>
        <v>71387.875</v>
      </c>
      <c r="C3581">
        <f>VLOOKUP(A3581,H_SPBTFDUE!$B$2:$C$5828,2,0)</f>
        <v>346.26</v>
      </c>
      <c r="D3581" s="2">
        <f>D3580*(1-D$1+IF(AND(WEEKDAY($A3581)&lt;&gt;1,WEEKDAY($A3581)&lt;&gt;7),-VLOOKUP($A3581,ETF_OP_Fee!$G$5:$H$14,2,1),0))^($A3581-$A3580)*(1+2*(C3581/C3580-1))+IFERROR(VLOOKUP(A3581,BITXeom!$C$9:$D$100,2,0),0)</f>
        <v>51.796583329947289</v>
      </c>
      <c r="E3581" s="9">
        <v>52.43</v>
      </c>
      <c r="F3581" s="2">
        <f>F3580*(1-F$1+IF(AND(WEEKDAY($A3581)&lt;&gt;1,WEEKDAY($A3581)&lt;&gt;7),-VLOOKUP($A3581,ETF_OP_Fee!$I$5:$J$14,2,1),0))^($A3581-$A3580)*(1+1*(B3581/B3580-1))</f>
        <v>33.863775300285091</v>
      </c>
      <c r="G3581" s="9">
        <f>IFERROR(VLOOKUP(A3581,'BITO-IV'!$A$1:$J$10000,4),"")</f>
        <v>31.5578</v>
      </c>
      <c r="J3581">
        <f t="shared" si="114"/>
        <v>661.28938847399695</v>
      </c>
      <c r="K3581">
        <f t="shared" si="113"/>
        <v>477.69708814123476</v>
      </c>
      <c r="L3581">
        <f t="shared" si="112"/>
        <v>529.44954128440361</v>
      </c>
      <c r="M3581">
        <f t="shared" si="112"/>
        <v>506.42939886117654</v>
      </c>
      <c r="N3581">
        <f>VLOOKUP(A3581,Tbills!$B$4:$C$10000,2,1)</f>
        <v>5.2499986813186883</v>
      </c>
    </row>
    <row r="3582" spans="1:18">
      <c r="A3582" s="25">
        <v>45369</v>
      </c>
      <c r="B3582">
        <f>IFERROR(VLOOKUP($A3582,'BTC-Web'!$A$2:$H$10000,2,0),"")</f>
        <v>68371.304688000004</v>
      </c>
      <c r="C3582">
        <f>VLOOKUP(A3582,H_SPBTFDUE!$B$2:$C$5828,2,0)</f>
        <v>336.14</v>
      </c>
      <c r="D3582" s="2">
        <f>D3581*(1-D$1+IF(AND(WEEKDAY($A3582)&lt;&gt;1,WEEKDAY($A3582)&lt;&gt;7),-VLOOKUP($A3582,ETF_OP_Fee!$G$5:$H$14,2,1),0))^($A3582-$A3581)*(1+2*(C3582/C3581-1))+IFERROR(VLOOKUP(A3582,BITXeom!$C$9:$D$100,2,0),0)</f>
        <v>48.751473561156494</v>
      </c>
      <c r="E3582" s="9">
        <v>48.799999</v>
      </c>
      <c r="F3582" s="2">
        <f>F3581*(1-F$1+IF(AND(WEEKDAY($A3582)&lt;&gt;1,WEEKDAY($A3582)&lt;&gt;7),-VLOOKUP($A3582,ETF_OP_Fee!$I$5:$J$14,2,1),0))^($A3582-$A3581)*(1+1*(B3582/B3581-1))</f>
        <v>32.355714427198329</v>
      </c>
      <c r="G3582" s="9">
        <f>IFERROR(VLOOKUP(A3582,'BITO-IV'!$A$1:$J$10000,4),"")</f>
        <v>30.641200000000001</v>
      </c>
      <c r="J3582">
        <f t="shared" si="114"/>
        <v>633.34590455727732</v>
      </c>
      <c r="K3582">
        <f t="shared" si="113"/>
        <v>456.42372799679714</v>
      </c>
      <c r="L3582">
        <f t="shared" si="112"/>
        <v>513.97553516819562</v>
      </c>
      <c r="M3582">
        <f t="shared" si="112"/>
        <v>476.65652562257822</v>
      </c>
      <c r="N3582">
        <f>VLOOKUP(A3582,Tbills!$B$4:$C$10000,2,1)</f>
        <v>5.2499986813186883</v>
      </c>
    </row>
    <row r="3583" spans="1:18">
      <c r="A3583" s="25">
        <v>45370</v>
      </c>
      <c r="B3583">
        <f>IFERROR(VLOOKUP($A3583,'BTC-Web'!$A$2:$H$10000,2,0),"")</f>
        <v>67556.132813000004</v>
      </c>
      <c r="C3583">
        <f>VLOOKUP(A3583,H_SPBTFDUE!$B$2:$C$5828,2,0)</f>
        <v>323.22000000000003</v>
      </c>
      <c r="D3583" s="2">
        <f>D3582*(1-D$1+IF(AND(WEEKDAY($A3583)&lt;&gt;1,WEEKDAY($A3583)&lt;&gt;7),-VLOOKUP($A3583,ETF_OP_Fee!$G$5:$H$14,2,1),0))^($A3583-$A3582)*(1+2*(C3583/C3582-1))+IFERROR(VLOOKUP(A3583,BITXeom!$C$9:$D$100,2,0),0)</f>
        <v>44.998451150671102</v>
      </c>
      <c r="E3583" s="9">
        <v>45.110000999999997</v>
      </c>
      <c r="F3583" s="2">
        <f>F3582*(1-F$1+IF(AND(WEEKDAY($A3583)&lt;&gt;1,WEEKDAY($A3583)&lt;&gt;7),-VLOOKUP($A3583,ETF_OP_Fee!$I$5:$J$14,2,1),0))^($A3583-$A3582)*(1+1*(B3583/B3582-1))</f>
        <v>31.944589341018787</v>
      </c>
      <c r="G3583" s="9">
        <f>IFERROR(VLOOKUP(A3583,'BITO-IV'!$A$1:$J$10000,4),"")</f>
        <v>29.466000000000001</v>
      </c>
      <c r="J3583">
        <f t="shared" si="114"/>
        <v>625.79469910789328</v>
      </c>
      <c r="K3583">
        <f t="shared" si="113"/>
        <v>450.62421938358807</v>
      </c>
      <c r="L3583">
        <f t="shared" si="112"/>
        <v>494.22018348623851</v>
      </c>
      <c r="M3583">
        <f t="shared" si="112"/>
        <v>439.96219636252937</v>
      </c>
      <c r="N3583">
        <f>VLOOKUP(A3583,Tbills!$B$4:$C$10000,2,1)</f>
        <v>5.2499986813186883</v>
      </c>
    </row>
    <row r="3584" spans="1:18">
      <c r="A3584" s="25">
        <v>45371</v>
      </c>
      <c r="B3584">
        <f>IFERROR(VLOOKUP($A3584,'BTC-Web'!$A$2:$H$10000,2,0),"")</f>
        <v>61930.15625</v>
      </c>
      <c r="C3584">
        <f>VLOOKUP(A3584,H_SPBTFDUE!$B$2:$C$5828,2,0)</f>
        <v>330.29</v>
      </c>
      <c r="D3584" s="2">
        <f>D3583*(1-D$1+IF(AND(WEEKDAY($A3584)&lt;&gt;1,WEEKDAY($A3584)&lt;&gt;7),-VLOOKUP($A3584,ETF_OP_Fee!$G$5:$H$14,2,1),0))^($A3584-$A3583)*(1+2*(C3584/C3583-1))+IFERROR(VLOOKUP(A3584,BITXeom!$C$9:$D$100,2,0),0)</f>
        <v>46.961414133289843</v>
      </c>
      <c r="E3584" s="9">
        <v>47.25</v>
      </c>
      <c r="F3584" s="2">
        <f>F3583*(1-F$1+IF(AND(WEEKDAY($A3584)&lt;&gt;1,WEEKDAY($A3584)&lt;&gt;7),-VLOOKUP($A3584,ETF_OP_Fee!$I$5:$J$14,2,1),0))^($A3584-$A3583)*(1+1*(B3584/B3583-1))</f>
        <v>29.261063510024201</v>
      </c>
      <c r="G3584" s="9">
        <f>IFERROR(VLOOKUP(A3584,'BITO-IV'!$A$1:$J$10000,4),"")</f>
        <v>30.11</v>
      </c>
      <c r="J3584">
        <f t="shared" si="114"/>
        <v>573.67942601823609</v>
      </c>
      <c r="K3584">
        <f t="shared" si="113"/>
        <v>412.76924119374905</v>
      </c>
      <c r="L3584">
        <f t="shared" si="112"/>
        <v>505.0305810397553</v>
      </c>
      <c r="M3584">
        <f t="shared" si="112"/>
        <v>459.15462372674108</v>
      </c>
      <c r="N3584">
        <f>VLOOKUP(A3584,Tbills!$B$4:$C$10000,2,1)</f>
        <v>5.2499986813186883</v>
      </c>
    </row>
    <row r="3585" spans="1:14">
      <c r="A3585" s="25">
        <v>45372</v>
      </c>
      <c r="B3585">
        <f>IFERROR(VLOOKUP($A3585,'BTC-Web'!$A$2:$H$10000,2,0),"")</f>
        <v>67911.585938000004</v>
      </c>
      <c r="C3585">
        <f>VLOOKUP(A3585,H_SPBTFDUE!$B$2:$C$5828,2,0)</f>
        <v>327.5</v>
      </c>
      <c r="D3585" s="2">
        <f>D3584*(1-D$1+IF(AND(WEEKDAY($A3585)&lt;&gt;1,WEEKDAY($A3585)&lt;&gt;7),-VLOOKUP($A3585,ETF_OP_Fee!$G$5:$H$14,2,1),0))^($A3585-$A3584)*(1+2*(C3585/C3584-1))+IFERROR(VLOOKUP(A3585,BITXeom!$C$9:$D$100,2,0),0)</f>
        <v>46.162534305066316</v>
      </c>
      <c r="E3585" s="9">
        <v>46.110000999999997</v>
      </c>
      <c r="F3585" s="2">
        <f>F3584*(1-F$1+IF(AND(WEEKDAY($A3585)&lt;&gt;1,WEEKDAY($A3585)&lt;&gt;7),-VLOOKUP($A3585,ETF_OP_Fee!$I$5:$J$14,2,1),0))^($A3585-$A3584)*(1+1*(B3585/B3584-1))</f>
        <v>32.061748717704454</v>
      </c>
      <c r="G3585" s="9">
        <f>IFERROR(VLOOKUP(A3585,'BITO-IV'!$A$1:$J$10000,4),"")</f>
        <v>29.854700000000001</v>
      </c>
      <c r="J3585">
        <f t="shared" si="114"/>
        <v>629.08737842720939</v>
      </c>
      <c r="K3585">
        <f t="shared" si="113"/>
        <v>452.2769203182861</v>
      </c>
      <c r="L3585">
        <f t="shared" si="112"/>
        <v>500.76452599388375</v>
      </c>
      <c r="M3585">
        <f t="shared" si="112"/>
        <v>451.34375657760137</v>
      </c>
      <c r="N3585">
        <f>VLOOKUP(A3585,Tbills!$B$4:$C$10000,2,1)</f>
        <v>5.2449982417582248</v>
      </c>
    </row>
    <row r="3586" spans="1:14">
      <c r="A3586" s="25">
        <v>45373</v>
      </c>
      <c r="B3586">
        <f>IFERROR(VLOOKUP($A3586,'BTC-Web'!$A$2:$H$10000,2,0),"")</f>
        <v>65489.929687999997</v>
      </c>
      <c r="C3586">
        <f>VLOOKUP(A3586,H_SPBTFDUE!$B$2:$C$5828,2,0)</f>
        <v>320.45999999999998</v>
      </c>
      <c r="D3586" s="2">
        <f>D3585*(1-D$1+IF(AND(WEEKDAY($A3586)&lt;&gt;1,WEEKDAY($A3586)&lt;&gt;7),-VLOOKUP($A3586,ETF_OP_Fee!$G$5:$H$14,2,1),0))^($A3586-$A3585)*(1+2*(C3586/C3585-1))+IFERROR(VLOOKUP(A3586,BITXeom!$C$9:$D$100,2,0),0)</f>
        <v>44.172632678581493</v>
      </c>
      <c r="E3586" s="9">
        <v>44.16</v>
      </c>
      <c r="F3586" s="2">
        <f>F3585*(1-F$1+IF(AND(WEEKDAY($A3586)&lt;&gt;1,WEEKDAY($A3586)&lt;&gt;7),-VLOOKUP($A3586,ETF_OP_Fee!$I$5:$J$14,2,1),0))^($A3586-$A3585)*(1+1*(B3586/B3585-1))</f>
        <v>30.893937235277107</v>
      </c>
      <c r="G3586" s="9">
        <f>IFERROR(VLOOKUP(A3586,'BITO-IV'!$A$1:$J$10000,4),"")</f>
        <v>29.215900000000001</v>
      </c>
      <c r="J3586">
        <f t="shared" si="114"/>
        <v>606.65477932467638</v>
      </c>
      <c r="K3586">
        <f t="shared" si="113"/>
        <v>435.80326551439464</v>
      </c>
      <c r="L3586">
        <f t="shared" si="112"/>
        <v>489.99999999999989</v>
      </c>
      <c r="M3586">
        <f t="shared" si="112"/>
        <v>431.88794270520378</v>
      </c>
      <c r="N3586">
        <f>VLOOKUP(A3586,Tbills!$B$4:$C$10000,2,1)</f>
        <v>5.2449982417582248</v>
      </c>
    </row>
    <row r="3587" spans="1:14">
      <c r="A3587" s="25">
        <v>45376</v>
      </c>
      <c r="B3587">
        <f>IFERROR(VLOOKUP($A3587,'BTC-Web'!$A$2:$H$10000,2,0),"")</f>
        <v>67234.09375</v>
      </c>
      <c r="C3587">
        <f>VLOOKUP(A3587,H_SPBTFDUE!$B$2:$C$5828,2,0)</f>
        <v>356.18</v>
      </c>
      <c r="D3587" s="2">
        <f>D3586*(1-D$1+IF(AND(WEEKDAY($A3587)&lt;&gt;1,WEEKDAY($A3587)&lt;&gt;7),-VLOOKUP($A3587,ETF_OP_Fee!$G$5:$H$14,2,1),0))^($A3587-$A3586)*(1+2*(C3587/C3586-1))+IFERROR(VLOOKUP(A3587,BITXeom!$C$9:$D$100,2,0),0)</f>
        <v>54.00070560419541</v>
      </c>
      <c r="E3587" s="9">
        <v>54.060001</v>
      </c>
      <c r="F3587" s="2">
        <f>F3586*(1-F$1+IF(AND(WEEKDAY($A3587)&lt;&gt;1,WEEKDAY($A3587)&lt;&gt;7),-VLOOKUP($A3587,ETF_OP_Fee!$I$5:$J$14,2,1),0))^($A3587-$A3586)*(1+1*(B3587/B3586-1))</f>
        <v>31.641313097735019</v>
      </c>
      <c r="G3587" s="9">
        <f>IFERROR(VLOOKUP(A3587,'BITO-IV'!$A$1:$J$10000,4),"")</f>
        <v>32.4754</v>
      </c>
      <c r="J3587">
        <f t="shared" si="114"/>
        <v>622.81154524547594</v>
      </c>
      <c r="K3587">
        <f t="shared" si="113"/>
        <v>446.34607328102254</v>
      </c>
      <c r="L3587">
        <f t="shared" si="112"/>
        <v>544.6177370030581</v>
      </c>
      <c r="M3587">
        <f t="shared" si="112"/>
        <v>527.9797067502808</v>
      </c>
      <c r="N3587">
        <f>VLOOKUP(A3587,Tbills!$B$4:$C$10000,2,1)</f>
        <v>5.2449982417582248</v>
      </c>
    </row>
    <row r="3588" spans="1:14">
      <c r="A3588" s="25">
        <v>45377</v>
      </c>
      <c r="B3588">
        <f>IFERROR(VLOOKUP($A3588,'BTC-Web'!$A$2:$H$10000,2,0),"")</f>
        <v>69931.328125</v>
      </c>
      <c r="C3588">
        <f>VLOOKUP(A3588,H_SPBTFDUE!$B$2:$C$5828,2,0)</f>
        <v>347.69</v>
      </c>
      <c r="D3588" s="2">
        <f>D3587*(1-D$1+IF(AND(WEEKDAY($A3588)&lt;&gt;1,WEEKDAY($A3588)&lt;&gt;7),-VLOOKUP($A3588,ETF_OP_Fee!$G$5:$H$14,2,1),0))^($A3588-$A3587)*(1+2*(C3588/C3587-1))+IFERROR(VLOOKUP(A3588,BITXeom!$C$9:$D$100,2,0),0)</f>
        <v>51.420226714927836</v>
      </c>
      <c r="E3588" s="9">
        <v>51.490001999999997</v>
      </c>
      <c r="F3588" s="2">
        <f>F3587*(1-F$1+IF(AND(WEEKDAY($A3588)&lt;&gt;1,WEEKDAY($A3588)&lt;&gt;7),-VLOOKUP($A3588,ETF_OP_Fee!$I$5:$J$14,2,1),0))^($A3588-$A3587)*(1+1*(B3588/B3587-1))</f>
        <v>32.884566528639411</v>
      </c>
      <c r="G3588" s="9">
        <f>IFERROR(VLOOKUP(A3588,'BITO-IV'!$A$1:$J$10000,4),"")</f>
        <v>31.7028</v>
      </c>
      <c r="J3588">
        <f t="shared" si="114"/>
        <v>647.79691524584075</v>
      </c>
      <c r="K3588">
        <f t="shared" si="113"/>
        <v>463.8839449004231</v>
      </c>
      <c r="L3588">
        <f t="shared" si="112"/>
        <v>531.63608562691127</v>
      </c>
      <c r="M3588">
        <f t="shared" si="112"/>
        <v>502.74965703172791</v>
      </c>
      <c r="N3588">
        <f>VLOOKUP(A3588,Tbills!$B$4:$C$10000,2,1)</f>
        <v>5.2449982417582248</v>
      </c>
    </row>
    <row r="3589" spans="1:14">
      <c r="A3589" s="25">
        <v>45378</v>
      </c>
      <c r="B3589">
        <f>IFERROR(VLOOKUP($A3589,'BTC-Web'!$A$2:$H$10000,2,0),"")</f>
        <v>69991.898438000004</v>
      </c>
      <c r="C3589">
        <f>VLOOKUP(A3589,H_SPBTFDUE!$B$2:$C$5828,2,0)</f>
        <v>343.23</v>
      </c>
      <c r="D3589" s="2">
        <f>D3588*(1-D$1+IF(AND(WEEKDAY($A3589)&lt;&gt;1,WEEKDAY($A3589)&lt;&gt;7),-VLOOKUP($A3589,ETF_OP_Fee!$G$5:$H$14,2,1),0))^($A3589-$A3588)*(1+2*(C3589/C3588-1))+IFERROR(VLOOKUP(A3589,BITXeom!$C$9:$D$100,2,0),0)</f>
        <v>50.095067922850461</v>
      </c>
      <c r="E3589" s="9">
        <v>50.060001</v>
      </c>
      <c r="F3589" s="2">
        <f>F3588*(1-F$1+IF(AND(WEEKDAY($A3589)&lt;&gt;1,WEEKDAY($A3589)&lt;&gt;7),-VLOOKUP($A3589,ETF_OP_Fee!$I$5:$J$14,2,1),0))^($A3589-$A3588)*(1+1*(B3589/B3588-1))</f>
        <v>32.886944156058632</v>
      </c>
      <c r="G3589" s="9">
        <f>IFERROR(VLOOKUP(A3589,'BITO-IV'!$A$1:$J$10000,4),"")</f>
        <v>31.286100000000001</v>
      </c>
      <c r="J3589">
        <f t="shared" si="114"/>
        <v>648.35799799614608</v>
      </c>
      <c r="K3589">
        <f t="shared" si="113"/>
        <v>463.91748474306547</v>
      </c>
      <c r="L3589">
        <f t="shared" si="112"/>
        <v>524.81651376146783</v>
      </c>
      <c r="M3589">
        <f t="shared" si="112"/>
        <v>489.79321613692207</v>
      </c>
      <c r="N3589">
        <f>VLOOKUP(A3589,Tbills!$B$4:$C$10000,2,1)</f>
        <v>5.2449982417582248</v>
      </c>
    </row>
    <row r="3590" spans="1:14">
      <c r="A3590" s="25">
        <v>45379</v>
      </c>
      <c r="B3590">
        <f>IFERROR(VLOOKUP($A3590,'BTC-Web'!$A$2:$H$10000,2,0),"")</f>
        <v>69452.773438000004</v>
      </c>
      <c r="C3590">
        <f>VLOOKUP(A3590,H_SPBTFDUE!$B$2:$C$5828,2,0)</f>
        <v>354.22</v>
      </c>
      <c r="D3590" s="2">
        <f>D3589*(1-D$1+IF(AND(WEEKDAY($A3590)&lt;&gt;1,WEEKDAY($A3590)&lt;&gt;7),-VLOOKUP($A3590,ETF_OP_Fee!$G$5:$H$14,2,1),0))^($A3590-$A3589)*(1+2*(C3590/C3589-1))+IFERROR(VLOOKUP(A3590,BITXeom!$C$9:$D$100,2,0),0)</f>
        <v>53.296737950937889</v>
      </c>
      <c r="E3590" s="9">
        <v>53.25</v>
      </c>
      <c r="F3590" s="2">
        <f>F3589*(1-F$1+IF(AND(WEEKDAY($A3590)&lt;&gt;1,WEEKDAY($A3590)&lt;&gt;7),-VLOOKUP($A3590,ETF_OP_Fee!$I$5:$J$14,2,1),0))^($A3590-$A3589)*(1+1*(B3590/B3589-1))</f>
        <v>32.607743257940783</v>
      </c>
      <c r="G3590" s="9">
        <f>IFERROR(VLOOKUP(A3590,'BITO-IV'!$A$1:$J$10000,4),"")</f>
        <v>32.296199999999999</v>
      </c>
      <c r="J3590">
        <f t="shared" si="114"/>
        <v>643.36390563016596</v>
      </c>
      <c r="K3590">
        <f t="shared" si="113"/>
        <v>459.97895589167092</v>
      </c>
      <c r="L3590">
        <f t="shared" si="112"/>
        <v>541.62079510703359</v>
      </c>
      <c r="M3590">
        <f t="shared" si="112"/>
        <v>521.09682196257324</v>
      </c>
      <c r="N3590">
        <f>VLOOKUP(A3590,Tbills!$B$4:$C$10000,2,1)</f>
        <v>5.2300008791208912</v>
      </c>
    </row>
    <row r="3591" spans="1:14">
      <c r="A3591" s="25">
        <v>45383</v>
      </c>
      <c r="B3591">
        <f>IFERROR(VLOOKUP($A3591,'BTC-Web'!$A$2:$H$10000,2,0),"")</f>
        <v>71333.484375</v>
      </c>
      <c r="C3591">
        <f>VLOOKUP(A3591,H_SPBTFDUE!$B$2:$C$5828,2,0)</f>
        <v>348.53</v>
      </c>
      <c r="D3591" s="2">
        <f>D3590*(1-D$1+IF(AND(WEEKDAY($A3591)&lt;&gt;1,WEEKDAY($A3591)&lt;&gt;7),-VLOOKUP($A3591,ETF_OP_Fee!$G$5:$H$14,2,1),0))^($A3591-$A3590)*(1+2*(C3591/C3590-1))+IFERROR(VLOOKUP(A3591,BITXeom!$C$9:$D$100,2,0),0)</f>
        <v>51.559890993061209</v>
      </c>
      <c r="E3591" s="9">
        <v>51.57</v>
      </c>
      <c r="F3591" s="2">
        <f>F3590*(1-F$1+IF(AND(WEEKDAY($A3591)&lt;&gt;1,WEEKDAY($A3591)&lt;&gt;7),-VLOOKUP($A3591,ETF_OP_Fee!$I$5:$J$14,2,1),0))^($A3591-$A3590)*(1+1*(B3591/B3590-1))</f>
        <v>33.384601571416319</v>
      </c>
      <c r="G3591" s="9">
        <f>IFERROR(VLOOKUP(A3591,'BITO-IV'!$A$1:$J$10000,4),"")</f>
        <v>30.654</v>
      </c>
      <c r="J3591">
        <f t="shared" si="114"/>
        <v>660.78555020811541</v>
      </c>
      <c r="K3591">
        <f t="shared" si="113"/>
        <v>470.93765588760579</v>
      </c>
      <c r="L3591">
        <f t="shared" si="112"/>
        <v>532.92048929663599</v>
      </c>
      <c r="M3591">
        <f t="shared" si="112"/>
        <v>504.11519297773634</v>
      </c>
      <c r="N3591">
        <f>VLOOKUP(A3591,Tbills!$B$4:$C$10000,2,1)</f>
        <v>5.2300008791208912</v>
      </c>
    </row>
    <row r="3592" spans="1:14">
      <c r="A3592" s="25">
        <v>45384</v>
      </c>
      <c r="B3592">
        <f>IFERROR(VLOOKUP($A3592,'BTC-Web'!$A$2:$H$10000,2,0),"")</f>
        <v>69705.023438000004</v>
      </c>
      <c r="C3592">
        <f>VLOOKUP(A3592,H_SPBTFDUE!$B$2:$C$5828,2,0)</f>
        <v>329.56</v>
      </c>
      <c r="D3592" s="2">
        <f>D3591*(1-D$1+IF(AND(WEEKDAY($A3592)&lt;&gt;1,WEEKDAY($A3592)&lt;&gt;7),-VLOOKUP($A3592,ETF_OP_Fee!$G$5:$H$14,2,1),0))^($A3592-$A3591)*(1+2*(C3592/C3591-1))+IFERROR(VLOOKUP(A3592,BITXeom!$C$9:$D$100,2,0),0)</f>
        <v>45.941749712593975</v>
      </c>
      <c r="E3592" s="9">
        <v>45.73</v>
      </c>
      <c r="F3592" s="2">
        <f>F3591*(1-F$1+IF(AND(WEEKDAY($A3592)&lt;&gt;1,WEEKDAY($A3592)&lt;&gt;7),-VLOOKUP($A3592,ETF_OP_Fee!$I$5:$J$14,2,1),0))^($A3592-$A3591)*(1+1*(B3592/B3591-1))</f>
        <v>32.596595199221348</v>
      </c>
      <c r="G3592" s="9">
        <f>IFERROR(VLOOKUP(A3592,'BITO-IV'!$A$1:$J$10000,4),"")</f>
        <v>28.992599999999999</v>
      </c>
      <c r="J3592">
        <f t="shared" si="114"/>
        <v>645.70058042602682</v>
      </c>
      <c r="K3592">
        <f t="shared" si="113"/>
        <v>459.82169654472926</v>
      </c>
      <c r="L3592">
        <f t="shared" si="112"/>
        <v>503.91437308868495</v>
      </c>
      <c r="M3592">
        <f t="shared" si="112"/>
        <v>449.18508507351146</v>
      </c>
      <c r="N3592">
        <f>VLOOKUP(A3592,Tbills!$B$4:$C$10000,2,1)</f>
        <v>5.2300008791208912</v>
      </c>
    </row>
    <row r="3593" spans="1:14">
      <c r="A3593" s="25">
        <v>45385</v>
      </c>
      <c r="B3593">
        <f>IFERROR(VLOOKUP($A3593,'BTC-Web'!$A$2:$H$10000,2,0),"")</f>
        <v>65446.671875</v>
      </c>
      <c r="C3593">
        <f>VLOOKUP(A3593,H_SPBTFDUE!$B$2:$C$5828,2,0)</f>
        <v>328.34</v>
      </c>
      <c r="D3593" s="2">
        <f>D3592*(1-D$1+IF(AND(WEEKDAY($A3593)&lt;&gt;1,WEEKDAY($A3593)&lt;&gt;7),-VLOOKUP($A3593,ETF_OP_Fee!$G$5:$H$14,2,1),0))^($A3593-$A3592)*(1+2*(C3593/C3592-1))+IFERROR(VLOOKUP(A3593,BITXeom!$C$9:$D$100,2,0),0)</f>
        <v>45.596170962273852</v>
      </c>
      <c r="E3593" s="9">
        <v>45.560001</v>
      </c>
      <c r="F3593" s="2">
        <f>F3592*(1-F$1+IF(AND(WEEKDAY($A3593)&lt;&gt;1,WEEKDAY($A3593)&lt;&gt;7),-VLOOKUP($A3593,ETF_OP_Fee!$I$5:$J$14,2,1),0))^($A3593-$A3592)*(1+1*(B3593/B3592-1))</f>
        <v>30.580961114146429</v>
      </c>
      <c r="G3593" s="9">
        <f>IFERROR(VLOOKUP(A3593,'BITO-IV'!$A$1:$J$10000,4),"")</f>
        <v>28.896100000000001</v>
      </c>
      <c r="J3593">
        <f t="shared" si="114"/>
        <v>606.25406796150025</v>
      </c>
      <c r="K3593">
        <f t="shared" si="113"/>
        <v>431.38828873179693</v>
      </c>
      <c r="L3593">
        <f t="shared" si="112"/>
        <v>502.04892966360848</v>
      </c>
      <c r="M3593">
        <f t="shared" si="112"/>
        <v>445.80626686712543</v>
      </c>
      <c r="N3593">
        <f>VLOOKUP(A3593,Tbills!$B$4:$C$10000,2,1)</f>
        <v>5.2300008791208912</v>
      </c>
    </row>
    <row r="3594" spans="1:14">
      <c r="A3594" s="25">
        <v>45386</v>
      </c>
      <c r="B3594">
        <f>IFERROR(VLOOKUP($A3594,'BTC-Web'!$A$2:$H$10000,2,0),"")</f>
        <v>65975.695313000004</v>
      </c>
      <c r="C3594">
        <f>VLOOKUP(A3594,H_SPBTFDUE!$B$2:$C$5828,2,0)</f>
        <v>340.88</v>
      </c>
      <c r="D3594" s="2">
        <f>D3593*(1-D$1+IF(AND(WEEKDAY($A3594)&lt;&gt;1,WEEKDAY($A3594)&lt;&gt;7),-VLOOKUP($A3594,ETF_OP_Fee!$G$5:$H$14,2,1),0))^($A3594-$A3593)*(1+2*(C3594/C3593-1))+IFERROR(VLOOKUP(A3594,BITXeom!$C$9:$D$100,2,0),0)</f>
        <v>49.073150498000636</v>
      </c>
      <c r="E3594" s="9">
        <v>49.169998</v>
      </c>
      <c r="F3594" s="2">
        <f>F3593*(1-F$1+IF(AND(WEEKDAY($A3594)&lt;&gt;1,WEEKDAY($A3594)&lt;&gt;7),-VLOOKUP($A3594,ETF_OP_Fee!$I$5:$J$14,2,1),0))^($A3594-$A3593)*(1+1*(B3594/B3593-1))</f>
        <v>30.803704055984362</v>
      </c>
      <c r="G3594" s="9">
        <f>IFERROR(VLOOKUP(A3594,'BITO-IV'!$A$1:$J$10000,4),"")</f>
        <v>30.009699999999999</v>
      </c>
      <c r="J3594">
        <f t="shared" si="114"/>
        <v>611.15458623303357</v>
      </c>
      <c r="K3594">
        <f t="shared" si="113"/>
        <v>434.53039718770492</v>
      </c>
      <c r="L3594">
        <f t="shared" si="112"/>
        <v>521.223241590214</v>
      </c>
      <c r="M3594">
        <f t="shared" si="112"/>
        <v>479.80164924426106</v>
      </c>
      <c r="N3594">
        <f>VLOOKUP(A3594,Tbills!$B$4:$C$10000,2,1)</f>
        <v>5.2874742857142918</v>
      </c>
    </row>
    <row r="3595" spans="1:14">
      <c r="A3595" s="25">
        <v>45387</v>
      </c>
      <c r="B3595">
        <f>IFERROR(VLOOKUP($A3595,'BTC-Web'!$A$2:$H$10000,2,0),"")</f>
        <v>68515.757813000004</v>
      </c>
      <c r="C3595">
        <f>VLOOKUP(A3595,H_SPBTFDUE!$B$2:$C$5828,2,0)</f>
        <v>335.42</v>
      </c>
      <c r="D3595" s="2">
        <f>D3594*(1-D$1+IF(AND(WEEKDAY($A3595)&lt;&gt;1,WEEKDAY($A3595)&lt;&gt;7),-VLOOKUP($A3595,ETF_OP_Fee!$G$5:$H$14,2,1),0))^($A3595-$A3594)*(1+2*(C3595/C3594-1))+IFERROR(VLOOKUP(A3595,BITXeom!$C$9:$D$100,2,0),0)</f>
        <v>47.495444102763756</v>
      </c>
      <c r="E3595" s="9">
        <v>47.450001</v>
      </c>
      <c r="F3595" s="2">
        <f>F3594*(1-F$1+IF(AND(WEEKDAY($A3595)&lt;&gt;1,WEEKDAY($A3595)&lt;&gt;7),-VLOOKUP($A3595,ETF_OP_Fee!$I$5:$J$14,2,1),0))^($A3595-$A3594)*(1+1*(B3595/B3594-1))</f>
        <v>31.964273226440472</v>
      </c>
      <c r="G3595" s="9">
        <f>IFERROR(VLOOKUP(A3595,'BITO-IV'!$A$1:$J$10000,4),"")</f>
        <v>29.5336</v>
      </c>
      <c r="J3595">
        <f t="shared" si="114"/>
        <v>634.68402141107651</v>
      </c>
      <c r="K3595">
        <f t="shared" si="113"/>
        <v>450.90188880071196</v>
      </c>
      <c r="L3595">
        <f t="shared" si="112"/>
        <v>512.87461773700306</v>
      </c>
      <c r="M3595">
        <f t="shared" si="112"/>
        <v>464.37598117983316</v>
      </c>
      <c r="N3595">
        <f>VLOOKUP(A3595,Tbills!$B$4:$C$10000,2,1)</f>
        <v>5.2874742857142918</v>
      </c>
    </row>
    <row r="3596" spans="1:14">
      <c r="A3596" s="25">
        <v>45390</v>
      </c>
      <c r="B3596">
        <f>IFERROR(VLOOKUP($A3596,'BTC-Web'!$A$2:$H$10000,2,0),"")</f>
        <v>69362.554688000004</v>
      </c>
      <c r="C3596">
        <f>VLOOKUP(A3596,H_SPBTFDUE!$B$2:$C$5828,2,0)</f>
        <v>357.09</v>
      </c>
      <c r="D3596" s="2">
        <f>D3595*(1-D$1+IF(AND(WEEKDAY($A3596)&lt;&gt;1,WEEKDAY($A3596)&lt;&gt;7),-VLOOKUP($A3596,ETF_OP_Fee!$G$5:$H$14,2,1),0))^($A3596-$A3595)*(1+2*(C3596/C3595-1))+IFERROR(VLOOKUP(A3596,BITXeom!$C$9:$D$100,2,0),0)</f>
        <v>53.613211369144814</v>
      </c>
      <c r="E3596" s="9">
        <v>53.740001999999997</v>
      </c>
      <c r="F3596" s="2">
        <f>F3595*(1-F$1+IF(AND(WEEKDAY($A3596)&lt;&gt;1,WEEKDAY($A3596)&lt;&gt;7),-VLOOKUP($A3596,ETF_OP_Fee!$I$5:$J$14,2,1),0))^($A3596-$A3595)*(1+1*(B3596/B3595-1))</f>
        <v>32.282388228636684</v>
      </c>
      <c r="G3596" s="9">
        <f>IFERROR(VLOOKUP(A3596,'BITO-IV'!$A$1:$J$10000,4),"")</f>
        <v>31.4483</v>
      </c>
      <c r="J3596">
        <f t="shared" si="114"/>
        <v>642.52817964705764</v>
      </c>
      <c r="K3596">
        <f t="shared" si="113"/>
        <v>455.38935686638547</v>
      </c>
      <c r="L3596">
        <f t="shared" si="112"/>
        <v>546.00917431192647</v>
      </c>
      <c r="M3596">
        <f t="shared" si="112"/>
        <v>524.19106935563264</v>
      </c>
      <c r="N3596">
        <f>VLOOKUP(A3596,Tbills!$B$4:$C$10000,2,1)</f>
        <v>5.2874742857142918</v>
      </c>
    </row>
    <row r="3597" spans="1:14">
      <c r="A3597" s="25">
        <v>45391</v>
      </c>
      <c r="B3597">
        <f>IFERROR(VLOOKUP($A3597,'BTC-Web'!$A$2:$H$10000,2,0),"")</f>
        <v>71632.5</v>
      </c>
      <c r="C3597">
        <f>VLOOKUP(A3597,H_SPBTFDUE!$B$2:$C$5828,2,0)</f>
        <v>343.45</v>
      </c>
      <c r="D3597" s="2">
        <f>D3596*(1-D$1+IF(AND(WEEKDAY($A3597)&lt;&gt;1,WEEKDAY($A3597)&lt;&gt;7),-VLOOKUP($A3597,ETF_OP_Fee!$G$5:$H$14,2,1),0))^($A3597-$A3596)*(1+2*(C3597/C3596-1))+IFERROR(VLOOKUP(A3597,BITXeom!$C$9:$D$100,2,0),0)</f>
        <v>49.511512263467843</v>
      </c>
      <c r="E3597" s="9">
        <v>49.450001</v>
      </c>
      <c r="F3597" s="2">
        <f>F3596*(1-F$1+IF(AND(WEEKDAY($A3597)&lt;&gt;1,WEEKDAY($A3597)&lt;&gt;7),-VLOOKUP($A3597,ETF_OP_Fee!$I$5:$J$14,2,1),0))^($A3597-$A3596)*(1+1*(B3597/B3596-1))</f>
        <v>33.312412575698438</v>
      </c>
      <c r="G3597" s="9">
        <f>IFERROR(VLOOKUP(A3597,'BITO-IV'!$A$1:$J$10000,4),"")</f>
        <v>30.249400000000001</v>
      </c>
      <c r="J3597">
        <f t="shared" si="114"/>
        <v>663.55543038455187</v>
      </c>
      <c r="K3597">
        <f t="shared" si="113"/>
        <v>469.91932663327776</v>
      </c>
      <c r="L3597">
        <f t="shared" si="112"/>
        <v>525.15290519877669</v>
      </c>
      <c r="M3597">
        <f t="shared" si="112"/>
        <v>484.08763243267202</v>
      </c>
      <c r="N3597">
        <f>VLOOKUP(A3597,Tbills!$B$4:$C$10000,2,1)</f>
        <v>5.2874742857142918</v>
      </c>
    </row>
    <row r="3598" spans="1:14">
      <c r="A3598" s="25">
        <v>45392</v>
      </c>
      <c r="B3598">
        <f>IFERROR(VLOOKUP($A3598,'BTC-Web'!$A$2:$H$10000,2,0),"")</f>
        <v>69140.242188000004</v>
      </c>
      <c r="C3598">
        <f>VLOOKUP(A3598,H_SPBTFDUE!$B$2:$C$5828,2,0)</f>
        <v>348.65</v>
      </c>
      <c r="D3598" s="2">
        <f>D3597*(1-D$1+IF(AND(WEEKDAY($A3598)&lt;&gt;1,WEEKDAY($A3598)&lt;&gt;7),-VLOOKUP($A3598,ETF_OP_Fee!$G$5:$H$14,2,1),0))^($A3598-$A3597)*(1+2*(C3598/C3597-1))+IFERROR(VLOOKUP(A3598,BITXeom!$C$9:$D$100,2,0),0)</f>
        <v>51.004689638391469</v>
      </c>
      <c r="E3598" s="9">
        <v>51.080002</v>
      </c>
      <c r="F3598" s="2">
        <f>F3597*(1-F$1+IF(AND(WEEKDAY($A3598)&lt;&gt;1,WEEKDAY($A3598)&lt;&gt;7),-VLOOKUP($A3598,ETF_OP_Fee!$I$5:$J$14,2,1),0))^($A3598-$A3597)*(1+1*(B3598/B3597-1))</f>
        <v>32.127895386421045</v>
      </c>
      <c r="G3598" s="9">
        <f>IFERROR(VLOOKUP(A3598,'BITO-IV'!$A$1:$J$10000,4),"")</f>
        <v>30.709099999999999</v>
      </c>
      <c r="J3598">
        <f t="shared" si="114"/>
        <v>640.46882576973428</v>
      </c>
      <c r="K3598">
        <f t="shared" si="113"/>
        <v>453.21001388968989</v>
      </c>
      <c r="L3598">
        <f t="shared" si="112"/>
        <v>533.10397553516805</v>
      </c>
      <c r="M3598">
        <f t="shared" si="112"/>
        <v>498.68683708597348</v>
      </c>
      <c r="N3598">
        <f>VLOOKUP(A3598,Tbills!$B$4:$C$10000,2,1)</f>
        <v>5.2874742857142918</v>
      </c>
    </row>
    <row r="3599" spans="1:14">
      <c r="A3599" s="25">
        <v>45393</v>
      </c>
      <c r="B3599">
        <f>IFERROR(VLOOKUP($A3599,'BTC-Web'!$A$2:$H$10000,2,0),"")</f>
        <v>70575.734375</v>
      </c>
      <c r="C3599">
        <f>VLOOKUP(A3599,H_SPBTFDUE!$B$2:$C$5828,2,0)</f>
        <v>350.65</v>
      </c>
      <c r="D3599" s="2">
        <f>D3598*(1-D$1+IF(AND(WEEKDAY($A3599)&lt;&gt;1,WEEKDAY($A3599)&lt;&gt;7),-VLOOKUP($A3599,ETF_OP_Fee!$G$5:$H$14,2,1),0))^($A3599-$A3598)*(1+2*(C3599/C3598-1))+IFERROR(VLOOKUP(A3599,BITXeom!$C$9:$D$100,2,0),0)</f>
        <v>51.583709072700394</v>
      </c>
      <c r="E3599" s="9">
        <v>51.740001999999997</v>
      </c>
      <c r="F3599" s="2">
        <f>F3598*(1-F$1+IF(AND(WEEKDAY($A3599)&lt;&gt;1,WEEKDAY($A3599)&lt;&gt;7),-VLOOKUP($A3599,ETF_OP_Fee!$I$5:$J$14,2,1),0))^($A3599-$A3598)*(1+1*(B3599/B3598-1))</f>
        <v>32.768924576352831</v>
      </c>
      <c r="G3599" s="9">
        <f>IFERROR(VLOOKUP(A3599,'BITO-IV'!$A$1:$J$10000,4),"")</f>
        <v>30.8872</v>
      </c>
      <c r="J3599">
        <f t="shared" si="114"/>
        <v>653.76626249131243</v>
      </c>
      <c r="K3599">
        <f t="shared" si="113"/>
        <v>462.25264941182468</v>
      </c>
      <c r="L3599">
        <f t="shared" si="112"/>
        <v>536.16207951070328</v>
      </c>
      <c r="M3599">
        <f t="shared" si="112"/>
        <v>504.34806887375566</v>
      </c>
      <c r="N3599">
        <f>VLOOKUP(A3599,Tbills!$B$4:$C$10000,2,1)</f>
        <v>5.2250004395604277</v>
      </c>
    </row>
    <row r="3600" spans="1:14">
      <c r="A3600" s="25">
        <v>45394</v>
      </c>
      <c r="B3600">
        <f>IFERROR(VLOOKUP($A3600,'BTC-Web'!$A$2:$H$10000,2,0),"")</f>
        <v>70061.382813000004</v>
      </c>
      <c r="C3600">
        <f>VLOOKUP(A3600,H_SPBTFDUE!$B$2:$C$5828,2,0)</f>
        <v>332.7</v>
      </c>
      <c r="D3600" s="2">
        <f>D3599*(1-D$1+IF(AND(WEEKDAY($A3600)&lt;&gt;1,WEEKDAY($A3600)&lt;&gt;7),-VLOOKUP($A3600,ETF_OP_Fee!$G$5:$H$14,2,1),0))^($A3600-$A3599)*(1+2*(C3600/C3599-1))+IFERROR(VLOOKUP(A3600,BITXeom!$C$9:$D$100,2,0),0)</f>
        <v>46.296984054115647</v>
      </c>
      <c r="E3600" s="9">
        <v>46.139999000000003</v>
      </c>
      <c r="F3600" s="2">
        <f>F3599*(1-F$1+IF(AND(WEEKDAY($A3600)&lt;&gt;1,WEEKDAY($A3600)&lt;&gt;7),-VLOOKUP($A3600,ETF_OP_Fee!$I$5:$J$14,2,1),0))^($A3600-$A3599)*(1+1*(B3600/B3599-1))</f>
        <v>32.504305416009437</v>
      </c>
      <c r="G3600" s="9">
        <f>IFERROR(VLOOKUP(A3600,'BITO-IV'!$A$1:$J$10000,4),"")</f>
        <v>29.314</v>
      </c>
      <c r="J3600">
        <f t="shared" si="114"/>
        <v>649.00165463744895</v>
      </c>
      <c r="K3600">
        <f t="shared" si="113"/>
        <v>458.51981687199401</v>
      </c>
      <c r="L3600">
        <f t="shared" si="112"/>
        <v>508.71559633027516</v>
      </c>
      <c r="M3600">
        <f t="shared" si="112"/>
        <v>452.6583086428285</v>
      </c>
      <c r="N3600">
        <f>VLOOKUP(A3600,Tbills!$B$4:$C$10000,2,1)</f>
        <v>5.2250004395604277</v>
      </c>
    </row>
    <row r="3601" spans="1:5">
      <c r="A3601" s="25">
        <v>45397</v>
      </c>
      <c r="B3601">
        <f>IFERROR(VLOOKUP($A3601,'BTC-Web'!$A$2:$H$10000,2,0),"")</f>
        <v>65739.648438000004</v>
      </c>
      <c r="C3601">
        <f>VLOOKUP(A3601,H_SPBTFDUE!$B$2:$C$5828,2,0)</f>
        <v>314.89999999999998</v>
      </c>
      <c r="D3601" s="2">
        <f>D3600*(1-D$1+IF(AND(WEEKDAY($A3601)&lt;&gt;1,WEEKDAY($A3601)&lt;&gt;7),-VLOOKUP($A3601,ETF_OP_Fee!$G$5:$H$14,2,1),0))^($A3601-$A3600)*(1+2*(C3601/C3600-1))+IFERROR(VLOOKUP(A3601,BITXeom!$C$9:$D$100,2,0),0)</f>
        <v>41.328273893458935</v>
      </c>
      <c r="E3601" s="9">
        <v>41.290000999999997</v>
      </c>
    </row>
    <row r="3602" spans="1:5">
      <c r="A3602" s="25">
        <v>45398</v>
      </c>
      <c r="B3602">
        <f>IFERROR(VLOOKUP($A3602,'BTC-Web'!$A$2:$H$10000,2,0),"")</f>
        <v>63419.296875</v>
      </c>
      <c r="C3602">
        <f>VLOOKUP(A3602,H_SPBTFDUE!$B$2:$C$5828,2,0)</f>
        <v>311.70999999999998</v>
      </c>
      <c r="D3602" s="2">
        <f>D3601*(1-D$1+IF(AND(WEEKDAY($A3602)&lt;&gt;1,WEEKDAY($A3602)&lt;&gt;7),-VLOOKUP($A3602,ETF_OP_Fee!$G$5:$H$14,2,1),0))^($A3602-$A3601)*(1+2*(C3602/C3601-1))+IFERROR(VLOOKUP(A3602,BITXeom!$C$9:$D$100,2,0),0)</f>
        <v>40.486120894464889</v>
      </c>
      <c r="E3602" s="9">
        <v>40.549999</v>
      </c>
    </row>
    <row r="3603" spans="1:5">
      <c r="A3603" s="25">
        <v>45399</v>
      </c>
      <c r="B3603">
        <f>IFERROR(VLOOKUP($A3603,'BTC-Web'!$A$2:$H$10000,2,0),"")</f>
        <v>63831.847655999998</v>
      </c>
      <c r="C3603">
        <f>VLOOKUP(A3603,H_SPBTFDUE!$B$2:$C$5828,2,0)</f>
        <v>302.74</v>
      </c>
      <c r="D3603" s="2">
        <f>D3602*(1-D$1+IF(AND(WEEKDAY($A3603)&lt;&gt;1,WEEKDAY($A3603)&lt;&gt;7),-VLOOKUP($A3603,ETF_OP_Fee!$G$5:$H$14,2,1),0))^($A3603-$A3602)*(1+2*(C3603/C3602-1))+IFERROR(VLOOKUP(A3603,BITXeom!$C$9:$D$100,2,0),0)</f>
        <v>38.151455769166013</v>
      </c>
      <c r="E3603" s="9">
        <v>38.080002</v>
      </c>
    </row>
    <row r="3604" spans="1:5">
      <c r="A3604" s="25">
        <v>45400</v>
      </c>
      <c r="B3604">
        <f>IFERROR(VLOOKUP($A3604,'BTC-Web'!$A$2:$H$10000,2,0),"")</f>
        <v>61275.316405999998</v>
      </c>
      <c r="C3604">
        <f>VLOOKUP(A3604,H_SPBTFDUE!$B$2:$C$5828,2,0)</f>
        <v>315.13</v>
      </c>
      <c r="D3604" s="2">
        <f>D3603*(1-D$1+IF(AND(WEEKDAY($A3604)&lt;&gt;1,WEEKDAY($A3604)&lt;&gt;7),-VLOOKUP($A3604,ETF_OP_Fee!$G$5:$H$14,2,1),0))^($A3604-$A3603)*(1+2*(C3604/C3603-1))+IFERROR(VLOOKUP(A3604,BITXeom!$C$9:$D$100,2,0),0)</f>
        <v>41.269325559572152</v>
      </c>
      <c r="E3604" s="9">
        <v>41.310001</v>
      </c>
    </row>
    <row r="3605" spans="1:5">
      <c r="A3605" s="25">
        <v>45401</v>
      </c>
      <c r="B3605">
        <f>IFERROR(VLOOKUP($A3605,'BTC-Web'!$A$2:$H$10000,2,0),"")</f>
        <v>63510.75</v>
      </c>
      <c r="C3605">
        <f>VLOOKUP(A3605,H_SPBTFDUE!$B$2:$C$5828,2,0)</f>
        <v>318.52</v>
      </c>
      <c r="D3605" s="2">
        <f>D3604*(1-D$1+IF(AND(WEEKDAY($A3605)&lt;&gt;1,WEEKDAY($A3605)&lt;&gt;7),-VLOOKUP($A3605,ETF_OP_Fee!$G$5:$H$14,2,1),0))^($A3605-$A3604)*(1+2*(C3605/C3604-1))+IFERROR(VLOOKUP(A3605,BITXeom!$C$9:$D$100,2,0),0)</f>
        <v>42.152208006334227</v>
      </c>
      <c r="E3605" s="9">
        <v>42.220001000000003</v>
      </c>
    </row>
    <row r="3606" spans="1:5">
      <c r="A3606" s="25">
        <v>45404</v>
      </c>
      <c r="B3606" t="str">
        <f>IFERROR(VLOOKUP($A3606,'BTC-Web'!$A$2:$H$10000,2,0),"")</f>
        <v>null</v>
      </c>
      <c r="C3606">
        <f>VLOOKUP(A3606,H_SPBTFDUE!$B$2:$C$5828,2,0)</f>
        <v>329.76</v>
      </c>
      <c r="D3606" s="2">
        <f>D3605*(1-D$1+IF(AND(WEEKDAY($A3606)&lt;&gt;1,WEEKDAY($A3606)&lt;&gt;7),-VLOOKUP($A3606,ETF_OP_Fee!$G$5:$H$14,2,1),0))^($A3606-$A3605)*(1+2*(C3606/C3605-1))+IFERROR(VLOOKUP(A3606,BITXeom!$C$9:$D$100,2,0),0)</f>
        <v>45.111027188423648</v>
      </c>
      <c r="E3606" s="9">
        <v>45.150002000000001</v>
      </c>
    </row>
    <row r="3607" spans="1:5">
      <c r="A3607" s="25">
        <v>45405</v>
      </c>
    </row>
    <row r="3608" spans="1:5">
      <c r="A3608" s="25">
        <v>45406</v>
      </c>
    </row>
    <row r="3609" spans="1:5">
      <c r="A3609" s="25">
        <v>45407</v>
      </c>
    </row>
    <row r="3610" spans="1:5">
      <c r="A3610" s="25">
        <v>45408</v>
      </c>
    </row>
    <row r="3611" spans="1:5">
      <c r="A3611" s="25">
        <v>45411</v>
      </c>
    </row>
    <row r="3612" spans="1:5">
      <c r="A3612" s="25">
        <v>45412</v>
      </c>
    </row>
    <row r="3613" spans="1:5">
      <c r="A3613" s="25">
        <v>45413</v>
      </c>
    </row>
    <row r="3614" spans="1:5">
      <c r="A3614" s="25">
        <v>45414</v>
      </c>
    </row>
    <row r="3615" spans="1:5">
      <c r="A3615" s="25">
        <v>45415</v>
      </c>
    </row>
    <row r="3616" spans="1:5">
      <c r="A3616" s="25">
        <v>45418</v>
      </c>
    </row>
    <row r="3617" spans="1:1">
      <c r="A3617" s="25">
        <v>45419</v>
      </c>
    </row>
    <row r="3618" spans="1:1">
      <c r="A3618" s="25">
        <v>45420</v>
      </c>
    </row>
    <row r="3619" spans="1:1">
      <c r="A3619" s="25">
        <v>45421</v>
      </c>
    </row>
    <row r="3620" spans="1:1">
      <c r="A3620" s="25">
        <v>45422</v>
      </c>
    </row>
    <row r="3621" spans="1:1">
      <c r="A3621" s="25">
        <v>45425</v>
      </c>
    </row>
    <row r="3622" spans="1:1">
      <c r="A3622" s="25">
        <v>45426</v>
      </c>
    </row>
    <row r="3623" spans="1:1">
      <c r="A3623" s="25">
        <v>45427</v>
      </c>
    </row>
    <row r="3624" spans="1:1">
      <c r="A3624" s="25">
        <v>45428</v>
      </c>
    </row>
    <row r="3625" spans="1:1">
      <c r="A3625" s="25">
        <v>45429</v>
      </c>
    </row>
    <row r="3626" spans="1:1">
      <c r="A3626" s="25">
        <v>45432</v>
      </c>
    </row>
    <row r="3627" spans="1:1">
      <c r="A3627" s="25">
        <v>45433</v>
      </c>
    </row>
    <row r="3628" spans="1:1">
      <c r="A3628" s="25">
        <v>45434</v>
      </c>
    </row>
    <row r="3629" spans="1:1">
      <c r="A3629" s="25">
        <v>45435</v>
      </c>
    </row>
    <row r="3630" spans="1:1">
      <c r="A3630" s="25">
        <v>45440</v>
      </c>
    </row>
    <row r="3631" spans="1:1">
      <c r="A3631" s="25">
        <v>45441</v>
      </c>
    </row>
    <row r="3632" spans="1:1">
      <c r="A3632" s="25">
        <v>45442</v>
      </c>
    </row>
    <row r="3633" spans="1:1">
      <c r="A3633" s="25">
        <v>45443</v>
      </c>
    </row>
    <row r="3634" spans="1:1">
      <c r="A3634" s="25">
        <v>45446</v>
      </c>
    </row>
    <row r="3635" spans="1:1">
      <c r="A3635" s="25">
        <v>45447</v>
      </c>
    </row>
    <row r="3636" spans="1:1">
      <c r="A3636" s="25">
        <v>45448</v>
      </c>
    </row>
    <row r="3637" spans="1:1">
      <c r="A3637" s="25">
        <v>45449</v>
      </c>
    </row>
    <row r="3638" spans="1:1">
      <c r="A3638" s="25">
        <v>45450</v>
      </c>
    </row>
    <row r="3639" spans="1:1">
      <c r="A3639" s="25">
        <v>45453</v>
      </c>
    </row>
    <row r="3640" spans="1:1">
      <c r="A3640" s="25">
        <v>45454</v>
      </c>
    </row>
    <row r="3641" spans="1:1">
      <c r="A3641" s="25">
        <v>45455</v>
      </c>
    </row>
    <row r="3642" spans="1:1">
      <c r="A3642" s="25">
        <v>45456</v>
      </c>
    </row>
    <row r="3643" spans="1:1">
      <c r="A3643" s="25">
        <v>45457</v>
      </c>
    </row>
    <row r="3644" spans="1:1">
      <c r="A3644" s="25">
        <v>45460</v>
      </c>
    </row>
    <row r="3645" spans="1:1">
      <c r="A3645" s="25">
        <v>45461</v>
      </c>
    </row>
    <row r="3646" spans="1:1">
      <c r="A3646" s="25">
        <v>45462</v>
      </c>
    </row>
    <row r="3647" spans="1:1">
      <c r="A3647" s="25">
        <v>45463</v>
      </c>
    </row>
    <row r="3648" spans="1:1">
      <c r="A3648" s="25">
        <v>45464</v>
      </c>
    </row>
    <row r="3649" spans="1:1">
      <c r="A3649" s="25">
        <v>45467</v>
      </c>
    </row>
    <row r="3650" spans="1:1">
      <c r="A3650" s="25">
        <v>45468</v>
      </c>
    </row>
    <row r="3651" spans="1:1">
      <c r="A3651" s="25">
        <v>45469</v>
      </c>
    </row>
    <row r="3652" spans="1:1">
      <c r="A3652" s="25">
        <v>45470</v>
      </c>
    </row>
    <row r="3653" spans="1:1">
      <c r="A3653" s="25">
        <v>45471</v>
      </c>
    </row>
    <row r="3654" spans="1:1">
      <c r="A3654" s="25">
        <v>45474</v>
      </c>
    </row>
    <row r="3655" spans="1:1">
      <c r="A3655" s="25">
        <v>45475</v>
      </c>
    </row>
    <row r="3656" spans="1:1">
      <c r="A3656" s="25">
        <v>45476</v>
      </c>
    </row>
    <row r="3657" spans="1:1">
      <c r="A3657" s="25">
        <v>45478</v>
      </c>
    </row>
    <row r="3658" spans="1:1">
      <c r="A3658" s="25">
        <v>45481</v>
      </c>
    </row>
    <row r="3659" spans="1:1">
      <c r="A3659" s="25">
        <v>45482</v>
      </c>
    </row>
    <row r="3660" spans="1:1">
      <c r="A3660" s="25">
        <v>45483</v>
      </c>
    </row>
    <row r="3661" spans="1:1">
      <c r="A3661" s="25">
        <v>45484</v>
      </c>
    </row>
    <row r="3662" spans="1:1">
      <c r="A3662" s="25">
        <v>45485</v>
      </c>
    </row>
    <row r="3663" spans="1:1">
      <c r="A3663" s="25">
        <v>45488</v>
      </c>
    </row>
    <row r="3664" spans="1:1">
      <c r="A3664" s="25">
        <v>45489</v>
      </c>
    </row>
    <row r="3665" spans="1:1">
      <c r="A3665" s="25">
        <v>45490</v>
      </c>
    </row>
    <row r="3666" spans="1:1">
      <c r="A3666" s="25">
        <v>45491</v>
      </c>
    </row>
    <row r="3667" spans="1:1">
      <c r="A3667" s="25">
        <v>45492</v>
      </c>
    </row>
    <row r="3668" spans="1:1">
      <c r="A3668" s="25">
        <v>45495</v>
      </c>
    </row>
    <row r="3669" spans="1:1">
      <c r="A3669" s="25">
        <v>45496</v>
      </c>
    </row>
    <row r="3670" spans="1:1">
      <c r="A3670" s="25">
        <v>45497</v>
      </c>
    </row>
    <row r="3671" spans="1:1">
      <c r="A3671" s="25">
        <v>45498</v>
      </c>
    </row>
    <row r="3672" spans="1:1">
      <c r="A3672" s="25">
        <v>45499</v>
      </c>
    </row>
    <row r="3673" spans="1:1">
      <c r="A3673" s="25">
        <v>45502</v>
      </c>
    </row>
    <row r="3674" spans="1:1">
      <c r="A3674" s="25">
        <v>45503</v>
      </c>
    </row>
    <row r="3675" spans="1:1">
      <c r="A3675" s="25">
        <v>45504</v>
      </c>
    </row>
    <row r="3676" spans="1:1">
      <c r="A3676" s="25">
        <v>45505</v>
      </c>
    </row>
    <row r="3677" spans="1:1">
      <c r="A3677" s="25">
        <v>45506</v>
      </c>
    </row>
    <row r="3678" spans="1:1">
      <c r="A3678" s="25">
        <v>45509</v>
      </c>
    </row>
    <row r="3679" spans="1:1">
      <c r="A3679" s="25">
        <v>45510</v>
      </c>
    </row>
    <row r="3680" spans="1:1">
      <c r="A3680" s="25">
        <v>45511</v>
      </c>
    </row>
    <row r="3681" spans="1:1">
      <c r="A3681" s="25">
        <v>45512</v>
      </c>
    </row>
    <row r="3682" spans="1:1">
      <c r="A3682" s="25">
        <v>45513</v>
      </c>
    </row>
    <row r="3683" spans="1:1">
      <c r="A3683" s="25">
        <v>45516</v>
      </c>
    </row>
    <row r="3684" spans="1:1">
      <c r="A3684" s="25">
        <v>45517</v>
      </c>
    </row>
    <row r="3685" spans="1:1">
      <c r="A3685" s="25">
        <v>45518</v>
      </c>
    </row>
    <row r="3686" spans="1:1">
      <c r="A3686" s="25">
        <v>45519</v>
      </c>
    </row>
    <row r="3687" spans="1:1">
      <c r="A3687" s="25">
        <v>45520</v>
      </c>
    </row>
    <row r="3688" spans="1:1">
      <c r="A3688" s="25">
        <v>45523</v>
      </c>
    </row>
    <row r="3689" spans="1:1">
      <c r="A3689" s="25">
        <v>45524</v>
      </c>
    </row>
    <row r="3690" spans="1:1">
      <c r="A3690" s="25">
        <v>45525</v>
      </c>
    </row>
    <row r="3691" spans="1:1">
      <c r="A3691" s="25">
        <v>45526</v>
      </c>
    </row>
    <row r="3692" spans="1:1">
      <c r="A3692" s="25">
        <v>45527</v>
      </c>
    </row>
    <row r="3693" spans="1:1">
      <c r="A3693" s="25">
        <v>45530</v>
      </c>
    </row>
    <row r="3694" spans="1:1">
      <c r="A3694" s="25">
        <v>45531</v>
      </c>
    </row>
    <row r="3695" spans="1:1">
      <c r="A3695" s="25">
        <v>45532</v>
      </c>
    </row>
    <row r="3696" spans="1:1">
      <c r="A3696" s="25">
        <v>45533</v>
      </c>
    </row>
    <row r="3697" spans="1:1">
      <c r="A3697" s="25">
        <v>45534</v>
      </c>
    </row>
    <row r="3698" spans="1:1">
      <c r="A3698" s="25">
        <v>45538</v>
      </c>
    </row>
    <row r="3699" spans="1:1">
      <c r="A3699" s="25">
        <v>45539</v>
      </c>
    </row>
    <row r="3700" spans="1:1">
      <c r="A3700" s="25">
        <v>45540</v>
      </c>
    </row>
    <row r="3701" spans="1:1">
      <c r="A3701" s="25">
        <v>45541</v>
      </c>
    </row>
    <row r="3702" spans="1:1">
      <c r="A3702" s="25">
        <v>45544</v>
      </c>
    </row>
    <row r="3703" spans="1:1">
      <c r="A3703" s="25">
        <v>45545</v>
      </c>
    </row>
    <row r="3704" spans="1:1">
      <c r="A3704" s="25">
        <v>45546</v>
      </c>
    </row>
    <row r="3705" spans="1:1">
      <c r="A3705" s="25">
        <v>45547</v>
      </c>
    </row>
    <row r="3706" spans="1:1">
      <c r="A3706" s="25">
        <v>45548</v>
      </c>
    </row>
    <row r="3707" spans="1:1">
      <c r="A3707" s="25">
        <v>45551</v>
      </c>
    </row>
    <row r="3708" spans="1:1">
      <c r="A3708" s="25">
        <v>45552</v>
      </c>
    </row>
    <row r="3709" spans="1:1">
      <c r="A3709" s="25">
        <v>45553</v>
      </c>
    </row>
    <row r="3710" spans="1:1">
      <c r="A3710" s="25">
        <v>45554</v>
      </c>
    </row>
    <row r="3711" spans="1:1">
      <c r="A3711" s="25">
        <v>45555</v>
      </c>
    </row>
    <row r="3712" spans="1:1">
      <c r="A3712" s="25">
        <v>45558</v>
      </c>
    </row>
    <row r="3713" spans="1:1">
      <c r="A3713" s="25">
        <v>45559</v>
      </c>
    </row>
    <row r="3714" spans="1:1">
      <c r="A3714" s="25">
        <v>45560</v>
      </c>
    </row>
    <row r="3715" spans="1:1">
      <c r="A3715" s="25">
        <v>45561</v>
      </c>
    </row>
    <row r="3716" spans="1:1">
      <c r="A3716" s="25">
        <v>45562</v>
      </c>
    </row>
    <row r="3717" spans="1:1">
      <c r="A3717" s="25">
        <v>45565</v>
      </c>
    </row>
    <row r="3718" spans="1:1">
      <c r="A3718" s="25">
        <v>45566</v>
      </c>
    </row>
    <row r="3719" spans="1:1">
      <c r="A3719" s="25">
        <v>45567</v>
      </c>
    </row>
    <row r="3720" spans="1:1">
      <c r="A3720" s="25">
        <v>45568</v>
      </c>
    </row>
    <row r="3721" spans="1:1">
      <c r="A3721" s="25">
        <v>45569</v>
      </c>
    </row>
    <row r="3722" spans="1:1">
      <c r="A3722" s="25">
        <v>45572</v>
      </c>
    </row>
    <row r="3723" spans="1:1">
      <c r="A3723" s="25">
        <v>45573</v>
      </c>
    </row>
    <row r="3724" spans="1:1">
      <c r="A3724" s="25">
        <v>45574</v>
      </c>
    </row>
    <row r="3725" spans="1:1">
      <c r="A3725" s="25">
        <v>45575</v>
      </c>
    </row>
    <row r="3726" spans="1:1">
      <c r="A3726" s="25">
        <v>45576</v>
      </c>
    </row>
    <row r="3727" spans="1:1">
      <c r="A3727" s="25">
        <v>45579</v>
      </c>
    </row>
    <row r="3728" spans="1:1">
      <c r="A3728" s="25">
        <v>45580</v>
      </c>
    </row>
    <row r="3729" spans="1:1">
      <c r="A3729" s="25">
        <v>45581</v>
      </c>
    </row>
    <row r="3730" spans="1:1">
      <c r="A3730" s="25">
        <v>45582</v>
      </c>
    </row>
    <row r="3731" spans="1:1">
      <c r="A3731" s="25">
        <v>45583</v>
      </c>
    </row>
    <row r="3732" spans="1:1">
      <c r="A3732" s="25">
        <v>45586</v>
      </c>
    </row>
    <row r="3733" spans="1:1">
      <c r="A3733" s="25">
        <v>45587</v>
      </c>
    </row>
    <row r="3734" spans="1:1">
      <c r="A3734" s="25">
        <v>45588</v>
      </c>
    </row>
    <row r="3735" spans="1:1">
      <c r="A3735" s="25">
        <v>45589</v>
      </c>
    </row>
    <row r="3736" spans="1:1">
      <c r="A3736" s="25">
        <v>45590</v>
      </c>
    </row>
    <row r="3737" spans="1:1">
      <c r="A3737" s="25">
        <v>45593</v>
      </c>
    </row>
    <row r="3738" spans="1:1">
      <c r="A3738" s="25">
        <v>45594</v>
      </c>
    </row>
    <row r="3739" spans="1:1">
      <c r="A3739" s="25">
        <v>45595</v>
      </c>
    </row>
    <row r="3740" spans="1:1">
      <c r="A3740" s="25">
        <v>45596</v>
      </c>
    </row>
    <row r="3741" spans="1:1">
      <c r="A3741" s="25">
        <v>45597</v>
      </c>
    </row>
    <row r="3742" spans="1:1">
      <c r="A3742" s="25">
        <v>45600</v>
      </c>
    </row>
    <row r="3743" spans="1:1">
      <c r="A3743" s="25">
        <v>45601</v>
      </c>
    </row>
    <row r="3744" spans="1:1">
      <c r="A3744" s="25">
        <v>45602</v>
      </c>
    </row>
    <row r="3745" spans="1:1">
      <c r="A3745" s="25">
        <v>45603</v>
      </c>
    </row>
    <row r="3746" spans="1:1">
      <c r="A3746" s="25">
        <v>45604</v>
      </c>
    </row>
    <row r="3747" spans="1:1">
      <c r="A3747" s="25">
        <v>45607</v>
      </c>
    </row>
    <row r="3748" spans="1:1">
      <c r="A3748" s="25">
        <v>45608</v>
      </c>
    </row>
    <row r="3749" spans="1:1">
      <c r="A3749" s="25">
        <v>45609</v>
      </c>
    </row>
    <row r="3750" spans="1:1">
      <c r="A3750" s="25">
        <v>45610</v>
      </c>
    </row>
    <row r="3751" spans="1:1">
      <c r="A3751" s="25">
        <v>45611</v>
      </c>
    </row>
    <row r="3752" spans="1:1">
      <c r="A3752" s="25">
        <v>45614</v>
      </c>
    </row>
    <row r="3753" spans="1:1">
      <c r="A3753" s="25">
        <v>45615</v>
      </c>
    </row>
    <row r="3754" spans="1:1">
      <c r="A3754" s="25">
        <v>45616</v>
      </c>
    </row>
    <row r="3755" spans="1:1">
      <c r="A3755" s="25">
        <v>45617</v>
      </c>
    </row>
    <row r="3756" spans="1:1">
      <c r="A3756" s="25">
        <v>45618</v>
      </c>
    </row>
    <row r="3757" spans="1:1">
      <c r="A3757" s="25">
        <v>45621</v>
      </c>
    </row>
    <row r="3758" spans="1:1">
      <c r="A3758" s="25">
        <v>45622</v>
      </c>
    </row>
    <row r="3759" spans="1:1">
      <c r="A3759" s="25">
        <v>45623</v>
      </c>
    </row>
    <row r="3760" spans="1:1">
      <c r="A3760" s="25">
        <v>45625</v>
      </c>
    </row>
    <row r="3761" spans="1:1">
      <c r="A3761" s="25">
        <v>45628</v>
      </c>
    </row>
    <row r="3762" spans="1:1">
      <c r="A3762" s="25">
        <v>45629</v>
      </c>
    </row>
    <row r="3763" spans="1:1">
      <c r="A3763" s="25">
        <v>45630</v>
      </c>
    </row>
    <row r="3764" spans="1:1">
      <c r="A3764" s="25">
        <v>45631</v>
      </c>
    </row>
    <row r="3765" spans="1:1">
      <c r="A3765" s="25">
        <v>45632</v>
      </c>
    </row>
    <row r="3766" spans="1:1">
      <c r="A3766" s="25">
        <v>45635</v>
      </c>
    </row>
    <row r="3767" spans="1:1">
      <c r="A3767" s="25">
        <v>45636</v>
      </c>
    </row>
    <row r="3768" spans="1:1">
      <c r="A3768" s="25">
        <v>45637</v>
      </c>
    </row>
    <row r="3769" spans="1:1">
      <c r="A3769" s="25">
        <v>45638</v>
      </c>
    </row>
    <row r="3770" spans="1:1">
      <c r="A3770" s="25">
        <v>45639</v>
      </c>
    </row>
    <row r="3771" spans="1:1">
      <c r="A3771" s="25">
        <v>45642</v>
      </c>
    </row>
    <row r="3772" spans="1:1">
      <c r="A3772" s="25">
        <v>45643</v>
      </c>
    </row>
    <row r="3773" spans="1:1">
      <c r="A3773" s="25">
        <v>45644</v>
      </c>
    </row>
    <row r="3774" spans="1:1">
      <c r="A3774" s="25">
        <v>45645</v>
      </c>
    </row>
    <row r="3775" spans="1:1">
      <c r="A3775" s="25">
        <v>45646</v>
      </c>
    </row>
    <row r="3776" spans="1:1">
      <c r="A3776" s="25">
        <v>45649</v>
      </c>
    </row>
    <row r="3777" spans="1:1">
      <c r="A3777" s="25">
        <v>45650</v>
      </c>
    </row>
    <row r="3778" spans="1:1">
      <c r="A3778" s="25">
        <v>45652</v>
      </c>
    </row>
    <row r="3779" spans="1:1">
      <c r="A3779" s="25">
        <v>45653</v>
      </c>
    </row>
    <row r="3780" spans="1:1">
      <c r="A3780" s="25">
        <v>45656</v>
      </c>
    </row>
    <row r="3781" spans="1:1">
      <c r="A3781" s="25">
        <v>45657</v>
      </c>
    </row>
    <row r="3782" spans="1:1">
      <c r="A3782" s="1">
        <v>45659</v>
      </c>
    </row>
    <row r="3783" spans="1:1">
      <c r="A3783" s="1">
        <v>45660</v>
      </c>
    </row>
    <row r="3784" spans="1:1">
      <c r="A3784" s="1">
        <v>45663</v>
      </c>
    </row>
    <row r="3785" spans="1:1">
      <c r="A3785" s="1">
        <v>45664</v>
      </c>
    </row>
    <row r="3786" spans="1:1">
      <c r="A3786" s="1">
        <v>45665</v>
      </c>
    </row>
    <row r="3787" spans="1:1">
      <c r="A3787" s="1">
        <v>45666</v>
      </c>
    </row>
    <row r="3788" spans="1:1">
      <c r="A3788" s="1">
        <v>45667</v>
      </c>
    </row>
    <row r="3789" spans="1:1">
      <c r="A3789" s="1">
        <v>45670</v>
      </c>
    </row>
    <row r="3790" spans="1:1">
      <c r="A3790" s="1">
        <v>45671</v>
      </c>
    </row>
    <row r="3791" spans="1:1">
      <c r="A3791" s="1">
        <v>45672</v>
      </c>
    </row>
    <row r="3792" spans="1:1">
      <c r="A3792" s="1">
        <v>45673</v>
      </c>
    </row>
    <row r="3793" spans="1:1">
      <c r="A3793" s="1">
        <v>45674</v>
      </c>
    </row>
    <row r="3794" spans="1:1">
      <c r="A3794" s="1">
        <v>45678</v>
      </c>
    </row>
    <row r="3795" spans="1:1">
      <c r="A3795" s="1">
        <v>45679</v>
      </c>
    </row>
    <row r="3796" spans="1:1">
      <c r="A3796" s="1">
        <v>45680</v>
      </c>
    </row>
    <row r="3797" spans="1:1">
      <c r="A3797" s="1">
        <v>45681</v>
      </c>
    </row>
    <row r="3798" spans="1:1">
      <c r="A3798" s="1">
        <v>45684</v>
      </c>
    </row>
    <row r="3799" spans="1:1">
      <c r="A3799" s="1">
        <v>45685</v>
      </c>
    </row>
    <row r="3800" spans="1:1">
      <c r="A3800" s="1">
        <v>45686</v>
      </c>
    </row>
    <row r="3801" spans="1:1">
      <c r="A3801" s="1">
        <v>45687</v>
      </c>
    </row>
    <row r="3802" spans="1:1">
      <c r="A3802" s="1">
        <v>45688</v>
      </c>
    </row>
    <row r="3803" spans="1:1">
      <c r="A3803" s="1">
        <v>45691</v>
      </c>
    </row>
    <row r="3804" spans="1:1">
      <c r="A3804" s="1">
        <v>45692</v>
      </c>
    </row>
    <row r="3805" spans="1:1">
      <c r="A3805" s="1">
        <v>45693</v>
      </c>
    </row>
    <row r="3806" spans="1:1">
      <c r="A3806" s="1">
        <v>45694</v>
      </c>
    </row>
    <row r="3807" spans="1:1">
      <c r="A3807" s="1">
        <v>45695</v>
      </c>
    </row>
    <row r="3808" spans="1:1">
      <c r="A3808" s="1">
        <v>45698</v>
      </c>
    </row>
    <row r="3809" spans="1:1">
      <c r="A3809" s="1">
        <v>45699</v>
      </c>
    </row>
    <row r="3810" spans="1:1">
      <c r="A3810" s="1">
        <v>45700</v>
      </c>
    </row>
    <row r="3811" spans="1:1">
      <c r="A3811" s="1">
        <v>45701</v>
      </c>
    </row>
    <row r="3812" spans="1:1">
      <c r="A3812" s="1">
        <v>45702</v>
      </c>
    </row>
    <row r="3813" spans="1:1">
      <c r="A3813" s="1">
        <v>45706</v>
      </c>
    </row>
    <row r="3814" spans="1:1">
      <c r="A3814" s="1">
        <v>45707</v>
      </c>
    </row>
    <row r="3815" spans="1:1">
      <c r="A3815" s="1">
        <v>45708</v>
      </c>
    </row>
    <row r="3816" spans="1:1">
      <c r="A3816" s="1">
        <v>45709</v>
      </c>
    </row>
    <row r="3817" spans="1:1">
      <c r="A3817" s="1">
        <v>45712</v>
      </c>
    </row>
    <row r="3818" spans="1:1">
      <c r="A3818" s="1">
        <v>45713</v>
      </c>
    </row>
    <row r="3819" spans="1:1">
      <c r="A3819" s="1">
        <v>45714</v>
      </c>
    </row>
    <row r="3820" spans="1:1">
      <c r="A3820" s="1">
        <v>45715</v>
      </c>
    </row>
    <row r="3821" spans="1:1">
      <c r="A3821" s="1">
        <v>45716</v>
      </c>
    </row>
    <row r="3822" spans="1:1">
      <c r="A3822" s="1">
        <v>45719</v>
      </c>
    </row>
    <row r="3823" spans="1:1">
      <c r="A3823" s="1">
        <v>45720</v>
      </c>
    </row>
    <row r="3824" spans="1:1">
      <c r="A3824" s="1">
        <v>45721</v>
      </c>
    </row>
    <row r="3825" spans="1:1">
      <c r="A3825" s="1">
        <v>45722</v>
      </c>
    </row>
    <row r="3826" spans="1:1">
      <c r="A3826" s="1">
        <v>45723</v>
      </c>
    </row>
    <row r="3827" spans="1:1">
      <c r="A3827" s="1">
        <v>45726</v>
      </c>
    </row>
    <row r="3828" spans="1:1">
      <c r="A3828" s="1">
        <v>45727</v>
      </c>
    </row>
    <row r="3829" spans="1:1">
      <c r="A3829" s="1">
        <v>45728</v>
      </c>
    </row>
    <row r="3830" spans="1:1">
      <c r="A3830" s="1">
        <v>45729</v>
      </c>
    </row>
    <row r="3831" spans="1:1">
      <c r="A3831" s="1">
        <v>45730</v>
      </c>
    </row>
    <row r="3832" spans="1:1">
      <c r="A3832" s="1">
        <v>45733</v>
      </c>
    </row>
    <row r="3833" spans="1:1">
      <c r="A3833" s="1">
        <v>45734</v>
      </c>
    </row>
    <row r="3834" spans="1:1">
      <c r="A3834" s="1">
        <v>45735</v>
      </c>
    </row>
    <row r="3835" spans="1:1">
      <c r="A3835" s="1">
        <v>45736</v>
      </c>
    </row>
    <row r="3836" spans="1:1">
      <c r="A3836" s="1">
        <v>45737</v>
      </c>
    </row>
    <row r="3837" spans="1:1">
      <c r="A3837" s="1">
        <v>45740</v>
      </c>
    </row>
    <row r="3838" spans="1:1">
      <c r="A3838" s="1">
        <v>45741</v>
      </c>
    </row>
    <row r="3839" spans="1:1">
      <c r="A3839" s="1">
        <v>45742</v>
      </c>
    </row>
    <row r="3840" spans="1:1">
      <c r="A3840" s="1">
        <v>45743</v>
      </c>
    </row>
    <row r="3841" spans="1:1">
      <c r="A3841" s="1">
        <v>45744</v>
      </c>
    </row>
    <row r="3842" spans="1:1">
      <c r="A3842" s="1">
        <v>45747</v>
      </c>
    </row>
    <row r="3843" spans="1:1">
      <c r="A3843" s="1">
        <v>45748</v>
      </c>
    </row>
    <row r="3844" spans="1:1">
      <c r="A3844" s="1">
        <v>45749</v>
      </c>
    </row>
    <row r="3845" spans="1:1">
      <c r="A3845" s="1">
        <v>45750</v>
      </c>
    </row>
    <row r="3846" spans="1:1">
      <c r="A3846" s="1">
        <v>45751</v>
      </c>
    </row>
    <row r="3847" spans="1:1">
      <c r="A3847" s="1">
        <v>45754</v>
      </c>
    </row>
    <row r="3848" spans="1:1">
      <c r="A3848" s="1">
        <v>45755</v>
      </c>
    </row>
    <row r="3849" spans="1:1">
      <c r="A3849" s="1">
        <v>45756</v>
      </c>
    </row>
    <row r="3850" spans="1:1">
      <c r="A3850" s="1">
        <v>45757</v>
      </c>
    </row>
    <row r="3851" spans="1:1">
      <c r="A3851" s="1">
        <v>45758</v>
      </c>
    </row>
    <row r="3852" spans="1:1">
      <c r="A3852" s="1">
        <v>45761</v>
      </c>
    </row>
    <row r="3853" spans="1:1">
      <c r="A3853" s="1">
        <v>45762</v>
      </c>
    </row>
    <row r="3854" spans="1:1">
      <c r="A3854" s="1">
        <v>45763</v>
      </c>
    </row>
    <row r="3855" spans="1:1">
      <c r="A3855" s="1">
        <v>45764</v>
      </c>
    </row>
    <row r="3856" spans="1:1">
      <c r="A3856" s="1">
        <v>45768</v>
      </c>
    </row>
    <row r="3857" spans="1:1">
      <c r="A3857" s="1">
        <v>45769</v>
      </c>
    </row>
    <row r="3858" spans="1:1">
      <c r="A3858" s="1">
        <v>45770</v>
      </c>
    </row>
    <row r="3859" spans="1:1">
      <c r="A3859" s="1">
        <v>45771</v>
      </c>
    </row>
    <row r="3860" spans="1:1">
      <c r="A3860" s="1">
        <v>45772</v>
      </c>
    </row>
    <row r="3861" spans="1:1">
      <c r="A3861" s="1">
        <v>45775</v>
      </c>
    </row>
    <row r="3862" spans="1:1">
      <c r="A3862" s="1">
        <v>45776</v>
      </c>
    </row>
    <row r="3863" spans="1:1">
      <c r="A3863" s="1">
        <v>45777</v>
      </c>
    </row>
    <row r="3864" spans="1:1">
      <c r="A3864" s="1">
        <v>45778</v>
      </c>
    </row>
    <row r="3865" spans="1:1">
      <c r="A3865" s="1">
        <v>45779</v>
      </c>
    </row>
    <row r="3866" spans="1:1">
      <c r="A3866" s="1">
        <v>45782</v>
      </c>
    </row>
    <row r="3867" spans="1:1">
      <c r="A3867" s="1">
        <v>45783</v>
      </c>
    </row>
    <row r="3868" spans="1:1">
      <c r="A3868" s="1">
        <v>45784</v>
      </c>
    </row>
    <row r="3869" spans="1:1">
      <c r="A3869" s="1">
        <v>45785</v>
      </c>
    </row>
    <row r="3870" spans="1:1">
      <c r="A3870" s="1">
        <v>45786</v>
      </c>
    </row>
    <row r="3871" spans="1:1">
      <c r="A3871" s="1">
        <v>45789</v>
      </c>
    </row>
    <row r="3872" spans="1:1">
      <c r="A3872" s="1">
        <v>45790</v>
      </c>
    </row>
    <row r="3873" spans="1:1">
      <c r="A3873" s="1">
        <v>45791</v>
      </c>
    </row>
    <row r="3874" spans="1:1">
      <c r="A3874" s="1">
        <v>45792</v>
      </c>
    </row>
    <row r="3875" spans="1:1">
      <c r="A3875" s="1">
        <v>45793</v>
      </c>
    </row>
    <row r="3876" spans="1:1">
      <c r="A3876" s="1">
        <v>45796</v>
      </c>
    </row>
    <row r="3877" spans="1:1">
      <c r="A3877" s="1">
        <v>45797</v>
      </c>
    </row>
    <row r="3878" spans="1:1">
      <c r="A3878" s="1">
        <v>45798</v>
      </c>
    </row>
    <row r="3879" spans="1:1">
      <c r="A3879" s="1">
        <v>45799</v>
      </c>
    </row>
    <row r="3880" spans="1:1">
      <c r="A3880" s="1">
        <v>45800</v>
      </c>
    </row>
    <row r="3881" spans="1:1">
      <c r="A3881" s="1">
        <v>45804</v>
      </c>
    </row>
    <row r="3882" spans="1:1">
      <c r="A3882" s="1">
        <v>45805</v>
      </c>
    </row>
    <row r="3883" spans="1:1">
      <c r="A3883" s="1">
        <v>45806</v>
      </c>
    </row>
    <row r="3884" spans="1:1">
      <c r="A3884" s="1">
        <v>45807</v>
      </c>
    </row>
    <row r="3885" spans="1:1">
      <c r="A3885" s="1">
        <v>45810</v>
      </c>
    </row>
    <row r="3886" spans="1:1">
      <c r="A3886" s="1">
        <v>45811</v>
      </c>
    </row>
    <row r="3887" spans="1:1">
      <c r="A3887" s="1">
        <v>45812</v>
      </c>
    </row>
    <row r="3888" spans="1:1">
      <c r="A3888" s="1">
        <v>45813</v>
      </c>
    </row>
    <row r="3889" spans="1:1">
      <c r="A3889" s="1">
        <v>45814</v>
      </c>
    </row>
    <row r="3890" spans="1:1">
      <c r="A3890" s="1">
        <v>45817</v>
      </c>
    </row>
    <row r="3891" spans="1:1">
      <c r="A3891" s="1">
        <v>45818</v>
      </c>
    </row>
    <row r="3892" spans="1:1">
      <c r="A3892" s="1">
        <v>45819</v>
      </c>
    </row>
    <row r="3893" spans="1:1">
      <c r="A3893" s="1">
        <v>45820</v>
      </c>
    </row>
    <row r="3894" spans="1:1">
      <c r="A3894" s="1">
        <v>45821</v>
      </c>
    </row>
    <row r="3895" spans="1:1">
      <c r="A3895" s="1">
        <v>45824</v>
      </c>
    </row>
    <row r="3896" spans="1:1">
      <c r="A3896" s="1">
        <v>45825</v>
      </c>
    </row>
    <row r="3897" spans="1:1">
      <c r="A3897" s="1">
        <v>45826</v>
      </c>
    </row>
    <row r="3898" spans="1:1">
      <c r="A3898" s="1">
        <v>45828</v>
      </c>
    </row>
    <row r="3899" spans="1:1">
      <c r="A3899" s="1">
        <v>45831</v>
      </c>
    </row>
    <row r="3900" spans="1:1">
      <c r="A3900" s="1">
        <v>45832</v>
      </c>
    </row>
    <row r="3901" spans="1:1">
      <c r="A3901" s="1">
        <v>45833</v>
      </c>
    </row>
    <row r="3902" spans="1:1">
      <c r="A3902" s="1">
        <v>45834</v>
      </c>
    </row>
    <row r="3903" spans="1:1">
      <c r="A3903" s="1">
        <v>45835</v>
      </c>
    </row>
    <row r="3904" spans="1:1">
      <c r="A3904" s="1">
        <v>45838</v>
      </c>
    </row>
    <row r="3905" spans="1:1">
      <c r="A3905" s="1">
        <v>45839</v>
      </c>
    </row>
    <row r="3906" spans="1:1">
      <c r="A3906" s="1">
        <v>45840</v>
      </c>
    </row>
    <row r="3907" spans="1:1">
      <c r="A3907" s="1">
        <v>45841</v>
      </c>
    </row>
    <row r="3908" spans="1:1">
      <c r="A3908" s="1">
        <v>45845</v>
      </c>
    </row>
    <row r="3909" spans="1:1">
      <c r="A3909" s="1">
        <v>45846</v>
      </c>
    </row>
    <row r="3910" spans="1:1">
      <c r="A3910" s="1">
        <v>45847</v>
      </c>
    </row>
    <row r="3911" spans="1:1">
      <c r="A3911" s="1">
        <v>45848</v>
      </c>
    </row>
    <row r="3912" spans="1:1">
      <c r="A3912" s="1">
        <v>45849</v>
      </c>
    </row>
    <row r="3913" spans="1:1">
      <c r="A3913" s="1">
        <v>45852</v>
      </c>
    </row>
    <row r="3914" spans="1:1">
      <c r="A3914" s="1">
        <v>45853</v>
      </c>
    </row>
    <row r="3915" spans="1:1">
      <c r="A3915" s="1">
        <v>45854</v>
      </c>
    </row>
    <row r="3916" spans="1:1">
      <c r="A3916" s="1">
        <v>45855</v>
      </c>
    </row>
    <row r="3917" spans="1:1">
      <c r="A3917" s="1">
        <v>45856</v>
      </c>
    </row>
    <row r="3918" spans="1:1">
      <c r="A3918" s="1">
        <v>45859</v>
      </c>
    </row>
    <row r="3919" spans="1:1">
      <c r="A3919" s="1">
        <v>45860</v>
      </c>
    </row>
    <row r="3920" spans="1:1">
      <c r="A3920" s="1">
        <v>45861</v>
      </c>
    </row>
    <row r="3921" spans="1:1">
      <c r="A3921" s="1">
        <v>45862</v>
      </c>
    </row>
    <row r="3922" spans="1:1">
      <c r="A3922" s="1">
        <v>45863</v>
      </c>
    </row>
    <row r="3923" spans="1:1">
      <c r="A3923" s="1">
        <v>45866</v>
      </c>
    </row>
    <row r="3924" spans="1:1">
      <c r="A3924" s="1">
        <v>45867</v>
      </c>
    </row>
    <row r="3925" spans="1:1">
      <c r="A3925" s="1">
        <v>45868</v>
      </c>
    </row>
    <row r="3926" spans="1:1">
      <c r="A3926" s="1">
        <v>45869</v>
      </c>
    </row>
    <row r="3927" spans="1:1">
      <c r="A3927" s="1">
        <v>45870</v>
      </c>
    </row>
    <row r="3928" spans="1:1">
      <c r="A3928" s="1">
        <v>45873</v>
      </c>
    </row>
    <row r="3929" spans="1:1">
      <c r="A3929" s="1">
        <v>45874</v>
      </c>
    </row>
    <row r="3930" spans="1:1">
      <c r="A3930" s="1">
        <v>45875</v>
      </c>
    </row>
    <row r="3931" spans="1:1">
      <c r="A3931" s="1">
        <v>45876</v>
      </c>
    </row>
    <row r="3932" spans="1:1">
      <c r="A3932" s="1">
        <v>45877</v>
      </c>
    </row>
    <row r="3933" spans="1:1">
      <c r="A3933" s="1">
        <v>45880</v>
      </c>
    </row>
    <row r="3934" spans="1:1">
      <c r="A3934" s="1">
        <v>45881</v>
      </c>
    </row>
    <row r="3935" spans="1:1">
      <c r="A3935" s="1">
        <v>45882</v>
      </c>
    </row>
    <row r="3936" spans="1:1">
      <c r="A3936" s="1">
        <v>45883</v>
      </c>
    </row>
    <row r="3937" spans="1:1">
      <c r="A3937" s="1">
        <v>45884</v>
      </c>
    </row>
    <row r="3938" spans="1:1">
      <c r="A3938" s="1">
        <v>45887</v>
      </c>
    </row>
    <row r="3939" spans="1:1">
      <c r="A3939" s="1">
        <v>45888</v>
      </c>
    </row>
    <row r="3940" spans="1:1">
      <c r="A3940" s="1">
        <v>45889</v>
      </c>
    </row>
    <row r="3941" spans="1:1">
      <c r="A3941" s="1">
        <v>45890</v>
      </c>
    </row>
    <row r="3942" spans="1:1">
      <c r="A3942" s="1">
        <v>45891</v>
      </c>
    </row>
    <row r="3943" spans="1:1">
      <c r="A3943" s="1">
        <v>45894</v>
      </c>
    </row>
    <row r="3944" spans="1:1">
      <c r="A3944" s="1">
        <v>45895</v>
      </c>
    </row>
    <row r="3945" spans="1:1">
      <c r="A3945" s="1">
        <v>45896</v>
      </c>
    </row>
    <row r="3946" spans="1:1">
      <c r="A3946" s="1">
        <v>45897</v>
      </c>
    </row>
    <row r="3947" spans="1:1">
      <c r="A3947" s="1">
        <v>45898</v>
      </c>
    </row>
    <row r="3948" spans="1:1">
      <c r="A3948" s="1">
        <v>45902</v>
      </c>
    </row>
    <row r="3949" spans="1:1">
      <c r="A3949" s="1">
        <v>45903</v>
      </c>
    </row>
    <row r="3950" spans="1:1">
      <c r="A3950" s="1">
        <v>45904</v>
      </c>
    </row>
    <row r="3951" spans="1:1">
      <c r="A3951" s="1">
        <v>45905</v>
      </c>
    </row>
    <row r="3952" spans="1:1">
      <c r="A3952" s="1">
        <v>45908</v>
      </c>
    </row>
    <row r="3953" spans="1:1">
      <c r="A3953" s="1">
        <v>45909</v>
      </c>
    </row>
    <row r="3954" spans="1:1">
      <c r="A3954" s="1">
        <v>45910</v>
      </c>
    </row>
    <row r="3955" spans="1:1">
      <c r="A3955" s="1">
        <v>45911</v>
      </c>
    </row>
    <row r="3956" spans="1:1">
      <c r="A3956" s="1">
        <v>45912</v>
      </c>
    </row>
    <row r="3957" spans="1:1">
      <c r="A3957" s="1">
        <v>45915</v>
      </c>
    </row>
    <row r="3958" spans="1:1">
      <c r="A3958" s="1">
        <v>45916</v>
      </c>
    </row>
    <row r="3959" spans="1:1">
      <c r="A3959" s="1">
        <v>45917</v>
      </c>
    </row>
    <row r="3960" spans="1:1">
      <c r="A3960" s="1">
        <v>45918</v>
      </c>
    </row>
    <row r="3961" spans="1:1">
      <c r="A3961" s="1">
        <v>45919</v>
      </c>
    </row>
    <row r="3962" spans="1:1">
      <c r="A3962" s="1">
        <v>45922</v>
      </c>
    </row>
    <row r="3963" spans="1:1">
      <c r="A3963" s="1">
        <v>45923</v>
      </c>
    </row>
    <row r="3964" spans="1:1">
      <c r="A3964" s="1">
        <v>45924</v>
      </c>
    </row>
    <row r="3965" spans="1:1">
      <c r="A3965" s="1">
        <v>45925</v>
      </c>
    </row>
    <row r="3966" spans="1:1">
      <c r="A3966" s="1">
        <v>45926</v>
      </c>
    </row>
    <row r="3967" spans="1:1">
      <c r="A3967" s="1">
        <v>45929</v>
      </c>
    </row>
    <row r="3968" spans="1:1">
      <c r="A3968" s="1">
        <v>45930</v>
      </c>
    </row>
    <row r="3969" spans="1:1">
      <c r="A3969" s="1">
        <v>45931</v>
      </c>
    </row>
    <row r="3970" spans="1:1">
      <c r="A3970" s="1">
        <v>45932</v>
      </c>
    </row>
    <row r="3971" spans="1:1">
      <c r="A3971" s="1">
        <v>45933</v>
      </c>
    </row>
    <row r="3972" spans="1:1">
      <c r="A3972" s="1">
        <v>45936</v>
      </c>
    </row>
    <row r="3973" spans="1:1">
      <c r="A3973" s="1">
        <v>45937</v>
      </c>
    </row>
    <row r="3974" spans="1:1">
      <c r="A3974" s="1">
        <v>45938</v>
      </c>
    </row>
    <row r="3975" spans="1:1">
      <c r="A3975" s="1">
        <v>45939</v>
      </c>
    </row>
    <row r="3976" spans="1:1">
      <c r="A3976" s="1">
        <v>45940</v>
      </c>
    </row>
    <row r="3977" spans="1:1">
      <c r="A3977" s="1">
        <v>45943</v>
      </c>
    </row>
    <row r="3978" spans="1:1">
      <c r="A3978" s="1">
        <v>45944</v>
      </c>
    </row>
    <row r="3979" spans="1:1">
      <c r="A3979" s="1">
        <v>45945</v>
      </c>
    </row>
    <row r="3980" spans="1:1">
      <c r="A3980" s="1">
        <v>45946</v>
      </c>
    </row>
    <row r="3981" spans="1:1">
      <c r="A3981" s="1">
        <v>45947</v>
      </c>
    </row>
    <row r="3982" spans="1:1">
      <c r="A3982" s="1">
        <v>45950</v>
      </c>
    </row>
    <row r="3983" spans="1:1">
      <c r="A3983" s="1">
        <v>45951</v>
      </c>
    </row>
    <row r="3984" spans="1:1">
      <c r="A3984" s="1">
        <v>45952</v>
      </c>
    </row>
    <row r="3985" spans="1:1">
      <c r="A3985" s="1">
        <v>45953</v>
      </c>
    </row>
    <row r="3986" spans="1:1">
      <c r="A3986" s="1">
        <v>45954</v>
      </c>
    </row>
    <row r="3987" spans="1:1">
      <c r="A3987" s="1">
        <v>45957</v>
      </c>
    </row>
    <row r="3988" spans="1:1">
      <c r="A3988" s="1">
        <v>45958</v>
      </c>
    </row>
    <row r="3989" spans="1:1">
      <c r="A3989" s="1">
        <v>45959</v>
      </c>
    </row>
    <row r="3990" spans="1:1">
      <c r="A3990" s="1">
        <v>45960</v>
      </c>
    </row>
    <row r="3991" spans="1:1">
      <c r="A3991" s="1">
        <v>45961</v>
      </c>
    </row>
    <row r="3992" spans="1:1">
      <c r="A3992" s="1">
        <v>45964</v>
      </c>
    </row>
    <row r="3993" spans="1:1">
      <c r="A3993" s="1">
        <v>45965</v>
      </c>
    </row>
    <row r="3994" spans="1:1">
      <c r="A3994" s="1">
        <v>45966</v>
      </c>
    </row>
    <row r="3995" spans="1:1">
      <c r="A3995" s="1">
        <v>45967</v>
      </c>
    </row>
    <row r="3996" spans="1:1">
      <c r="A3996" s="1">
        <v>45968</v>
      </c>
    </row>
    <row r="3997" spans="1:1">
      <c r="A3997" s="1">
        <v>45971</v>
      </c>
    </row>
    <row r="3998" spans="1:1">
      <c r="A3998" s="1">
        <v>45972</v>
      </c>
    </row>
    <row r="3999" spans="1:1">
      <c r="A3999" s="1">
        <v>45973</v>
      </c>
    </row>
    <row r="4000" spans="1:1">
      <c r="A4000" s="1">
        <v>45974</v>
      </c>
    </row>
    <row r="4001" spans="1:1">
      <c r="A4001" s="1">
        <v>45975</v>
      </c>
    </row>
    <row r="4002" spans="1:1">
      <c r="A4002" s="1">
        <v>45978</v>
      </c>
    </row>
    <row r="4003" spans="1:1">
      <c r="A4003" s="1">
        <v>45979</v>
      </c>
    </row>
    <row r="4004" spans="1:1">
      <c r="A4004" s="1">
        <v>45980</v>
      </c>
    </row>
    <row r="4005" spans="1:1">
      <c r="A4005" s="1">
        <v>45981</v>
      </c>
    </row>
    <row r="4006" spans="1:1">
      <c r="A4006" s="1">
        <v>45982</v>
      </c>
    </row>
    <row r="4007" spans="1:1">
      <c r="A4007" s="1">
        <v>45985</v>
      </c>
    </row>
    <row r="4008" spans="1:1">
      <c r="A4008" s="1">
        <v>45986</v>
      </c>
    </row>
    <row r="4009" spans="1:1">
      <c r="A4009" s="1">
        <v>45987</v>
      </c>
    </row>
    <row r="4010" spans="1:1">
      <c r="A4010" s="1">
        <v>45989</v>
      </c>
    </row>
    <row r="4011" spans="1:1">
      <c r="A4011" s="1">
        <v>45992</v>
      </c>
    </row>
    <row r="4012" spans="1:1">
      <c r="A4012" s="1">
        <v>45993</v>
      </c>
    </row>
    <row r="4013" spans="1:1">
      <c r="A4013" s="1">
        <v>45994</v>
      </c>
    </row>
    <row r="4014" spans="1:1">
      <c r="A4014" s="1">
        <v>45995</v>
      </c>
    </row>
    <row r="4015" spans="1:1">
      <c r="A4015" s="1">
        <v>45996</v>
      </c>
    </row>
    <row r="4016" spans="1:1">
      <c r="A4016" s="1">
        <v>45999</v>
      </c>
    </row>
    <row r="4017" spans="1:1">
      <c r="A4017" s="1">
        <v>46000</v>
      </c>
    </row>
    <row r="4018" spans="1:1">
      <c r="A4018" s="1">
        <v>46001</v>
      </c>
    </row>
    <row r="4019" spans="1:1">
      <c r="A4019" s="1">
        <v>46002</v>
      </c>
    </row>
    <row r="4020" spans="1:1">
      <c r="A4020" s="1">
        <v>46003</v>
      </c>
    </row>
    <row r="4021" spans="1:1">
      <c r="A4021" s="1">
        <v>46006</v>
      </c>
    </row>
    <row r="4022" spans="1:1">
      <c r="A4022" s="1">
        <v>46007</v>
      </c>
    </row>
    <row r="4023" spans="1:1">
      <c r="A4023" s="1">
        <v>46008</v>
      </c>
    </row>
    <row r="4024" spans="1:1">
      <c r="A4024" s="1">
        <v>46009</v>
      </c>
    </row>
    <row r="4025" spans="1:1">
      <c r="A4025" s="1">
        <v>46010</v>
      </c>
    </row>
    <row r="4026" spans="1:1">
      <c r="A4026" s="1">
        <v>46013</v>
      </c>
    </row>
    <row r="4027" spans="1:1">
      <c r="A4027" s="1">
        <v>46014</v>
      </c>
    </row>
    <row r="4028" spans="1:1">
      <c r="A4028" s="1">
        <v>46015</v>
      </c>
    </row>
    <row r="4029" spans="1:1">
      <c r="A4029" s="1">
        <v>46017</v>
      </c>
    </row>
    <row r="4030" spans="1:1">
      <c r="A4030" s="1">
        <v>46020</v>
      </c>
    </row>
    <row r="4031" spans="1:1">
      <c r="A4031" s="1">
        <v>46021</v>
      </c>
    </row>
    <row r="4032" spans="1:1">
      <c r="A4032" s="1">
        <v>46022</v>
      </c>
    </row>
    <row r="4033" spans="1:1">
      <c r="A4033" s="1">
        <v>46024</v>
      </c>
    </row>
    <row r="4034" spans="1:1">
      <c r="A4034" s="1">
        <v>46027</v>
      </c>
    </row>
    <row r="4035" spans="1:1">
      <c r="A4035" s="1">
        <v>46028</v>
      </c>
    </row>
    <row r="4036" spans="1:1">
      <c r="A4036" s="1">
        <v>46029</v>
      </c>
    </row>
    <row r="4037" spans="1:1">
      <c r="A4037" s="1">
        <v>46030</v>
      </c>
    </row>
    <row r="4038" spans="1:1">
      <c r="A4038" s="1">
        <v>46031</v>
      </c>
    </row>
    <row r="4039" spans="1:1">
      <c r="A4039" s="1">
        <v>46034</v>
      </c>
    </row>
    <row r="4040" spans="1:1">
      <c r="A4040" s="1">
        <v>46035</v>
      </c>
    </row>
    <row r="4041" spans="1:1">
      <c r="A4041" s="1">
        <v>46036</v>
      </c>
    </row>
    <row r="4042" spans="1:1">
      <c r="A4042" s="1">
        <v>46037</v>
      </c>
    </row>
    <row r="4043" spans="1:1">
      <c r="A4043" s="1">
        <v>46038</v>
      </c>
    </row>
    <row r="4044" spans="1:1">
      <c r="A4044" s="1">
        <v>46042</v>
      </c>
    </row>
    <row r="4045" spans="1:1">
      <c r="A4045" s="1">
        <v>46043</v>
      </c>
    </row>
    <row r="4046" spans="1:1">
      <c r="A4046" s="1">
        <v>46044</v>
      </c>
    </row>
    <row r="4047" spans="1:1">
      <c r="A4047" s="1">
        <v>46045</v>
      </c>
    </row>
    <row r="4048" spans="1:1">
      <c r="A4048" s="1">
        <v>46048</v>
      </c>
    </row>
    <row r="4049" spans="1:1">
      <c r="A4049" s="1">
        <v>46049</v>
      </c>
    </row>
    <row r="4050" spans="1:1">
      <c r="A4050" s="1">
        <v>46050</v>
      </c>
    </row>
    <row r="4051" spans="1:1">
      <c r="A4051" s="1">
        <v>46051</v>
      </c>
    </row>
    <row r="4052" spans="1:1">
      <c r="A4052" s="1">
        <v>46052</v>
      </c>
    </row>
    <row r="4053" spans="1:1">
      <c r="A4053" s="1">
        <v>46055</v>
      </c>
    </row>
    <row r="4054" spans="1:1">
      <c r="A4054" s="1">
        <v>46056</v>
      </c>
    </row>
    <row r="4055" spans="1:1">
      <c r="A4055" s="1">
        <v>46057</v>
      </c>
    </row>
    <row r="4056" spans="1:1">
      <c r="A4056" s="1">
        <v>46058</v>
      </c>
    </row>
    <row r="4057" spans="1:1">
      <c r="A4057" s="1">
        <v>46059</v>
      </c>
    </row>
    <row r="4058" spans="1:1">
      <c r="A4058" s="1">
        <v>46062</v>
      </c>
    </row>
    <row r="4059" spans="1:1">
      <c r="A4059" s="1">
        <v>46063</v>
      </c>
    </row>
    <row r="4060" spans="1:1">
      <c r="A4060" s="1">
        <v>46064</v>
      </c>
    </row>
    <row r="4061" spans="1:1">
      <c r="A4061" s="1">
        <v>46065</v>
      </c>
    </row>
    <row r="4062" spans="1:1">
      <c r="A4062" s="1">
        <v>46066</v>
      </c>
    </row>
    <row r="4063" spans="1:1">
      <c r="A4063" s="1">
        <v>46070</v>
      </c>
    </row>
    <row r="4064" spans="1:1">
      <c r="A4064" s="1">
        <v>46071</v>
      </c>
    </row>
    <row r="4065" spans="1:1">
      <c r="A4065" s="1">
        <v>46072</v>
      </c>
    </row>
    <row r="4066" spans="1:1">
      <c r="A4066" s="1">
        <v>46073</v>
      </c>
    </row>
    <row r="4067" spans="1:1">
      <c r="A4067" s="1">
        <v>46076</v>
      </c>
    </row>
    <row r="4068" spans="1:1">
      <c r="A4068" s="1">
        <v>46077</v>
      </c>
    </row>
    <row r="4069" spans="1:1">
      <c r="A4069" s="1">
        <v>46078</v>
      </c>
    </row>
    <row r="4070" spans="1:1">
      <c r="A4070" s="1">
        <v>46079</v>
      </c>
    </row>
    <row r="4071" spans="1:1">
      <c r="A4071" s="1">
        <v>46080</v>
      </c>
    </row>
    <row r="4072" spans="1:1">
      <c r="A4072" s="1">
        <v>46083</v>
      </c>
    </row>
    <row r="4073" spans="1:1">
      <c r="A4073" s="1">
        <v>46084</v>
      </c>
    </row>
    <row r="4074" spans="1:1">
      <c r="A4074" s="1">
        <v>46085</v>
      </c>
    </row>
    <row r="4075" spans="1:1">
      <c r="A4075" s="1">
        <v>46086</v>
      </c>
    </row>
    <row r="4076" spans="1:1">
      <c r="A4076" s="1">
        <v>46087</v>
      </c>
    </row>
    <row r="4077" spans="1:1">
      <c r="A4077" s="1">
        <v>46090</v>
      </c>
    </row>
    <row r="4078" spans="1:1">
      <c r="A4078" s="1">
        <v>46091</v>
      </c>
    </row>
    <row r="4079" spans="1:1">
      <c r="A4079" s="1">
        <v>46092</v>
      </c>
    </row>
    <row r="4080" spans="1:1">
      <c r="A4080" s="1">
        <v>46093</v>
      </c>
    </row>
    <row r="4081" spans="1:1">
      <c r="A4081" s="1">
        <v>46094</v>
      </c>
    </row>
    <row r="4082" spans="1:1">
      <c r="A4082" s="1">
        <v>46097</v>
      </c>
    </row>
    <row r="4083" spans="1:1">
      <c r="A4083" s="1">
        <v>46098</v>
      </c>
    </row>
    <row r="4084" spans="1:1">
      <c r="A4084" s="1">
        <v>46099</v>
      </c>
    </row>
    <row r="4085" spans="1:1">
      <c r="A4085" s="1">
        <v>46100</v>
      </c>
    </row>
    <row r="4086" spans="1:1">
      <c r="A4086" s="1">
        <v>46101</v>
      </c>
    </row>
    <row r="4087" spans="1:1">
      <c r="A4087" s="1">
        <v>46104</v>
      </c>
    </row>
    <row r="4088" spans="1:1">
      <c r="A4088" s="1">
        <v>46105</v>
      </c>
    </row>
    <row r="4089" spans="1:1">
      <c r="A4089" s="1">
        <v>46106</v>
      </c>
    </row>
    <row r="4090" spans="1:1">
      <c r="A4090" s="1">
        <v>46107</v>
      </c>
    </row>
    <row r="4091" spans="1:1">
      <c r="A4091" s="1">
        <v>46108</v>
      </c>
    </row>
    <row r="4092" spans="1:1">
      <c r="A4092" s="1">
        <v>46111</v>
      </c>
    </row>
    <row r="4093" spans="1:1">
      <c r="A4093" s="1">
        <v>46112</v>
      </c>
    </row>
    <row r="4094" spans="1:1">
      <c r="A4094" s="1">
        <v>46113</v>
      </c>
    </row>
    <row r="4095" spans="1:1">
      <c r="A4095" s="1">
        <v>46114</v>
      </c>
    </row>
    <row r="4096" spans="1:1">
      <c r="A4096" s="1">
        <v>46115</v>
      </c>
    </row>
    <row r="4097" spans="1:1">
      <c r="A4097" s="1">
        <v>46118</v>
      </c>
    </row>
    <row r="4098" spans="1:1">
      <c r="A4098" s="1">
        <v>46119</v>
      </c>
    </row>
    <row r="4099" spans="1:1">
      <c r="A4099" s="1">
        <v>46120</v>
      </c>
    </row>
    <row r="4100" spans="1:1">
      <c r="A4100" s="1">
        <v>46121</v>
      </c>
    </row>
    <row r="4101" spans="1:1">
      <c r="A4101" s="1">
        <v>46122</v>
      </c>
    </row>
    <row r="4102" spans="1:1">
      <c r="A4102" s="1">
        <v>46125</v>
      </c>
    </row>
    <row r="4103" spans="1:1">
      <c r="A4103" s="1">
        <v>46126</v>
      </c>
    </row>
    <row r="4104" spans="1:1">
      <c r="A4104" s="1">
        <v>46127</v>
      </c>
    </row>
    <row r="4105" spans="1:1">
      <c r="A4105" s="1">
        <v>46128</v>
      </c>
    </row>
    <row r="4106" spans="1:1">
      <c r="A4106" s="1">
        <v>46129</v>
      </c>
    </row>
    <row r="4107" spans="1:1">
      <c r="A4107" s="1">
        <v>46132</v>
      </c>
    </row>
    <row r="4108" spans="1:1">
      <c r="A4108" s="1">
        <v>46133</v>
      </c>
    </row>
    <row r="4109" spans="1:1">
      <c r="A4109" s="1">
        <v>46134</v>
      </c>
    </row>
    <row r="4110" spans="1:1">
      <c r="A4110" s="1">
        <v>46135</v>
      </c>
    </row>
    <row r="4111" spans="1:1">
      <c r="A4111" s="1">
        <v>46136</v>
      </c>
    </row>
    <row r="4112" spans="1:1">
      <c r="A4112" s="1">
        <v>46139</v>
      </c>
    </row>
    <row r="4113" spans="1:1">
      <c r="A4113" s="1">
        <v>46140</v>
      </c>
    </row>
    <row r="4114" spans="1:1">
      <c r="A4114" s="1">
        <v>46141</v>
      </c>
    </row>
    <row r="4115" spans="1:1">
      <c r="A4115" s="1">
        <v>46142</v>
      </c>
    </row>
    <row r="4116" spans="1:1">
      <c r="A4116" s="1">
        <v>46143</v>
      </c>
    </row>
    <row r="4117" spans="1:1">
      <c r="A4117" s="1">
        <v>46146</v>
      </c>
    </row>
    <row r="4118" spans="1:1">
      <c r="A4118" s="1">
        <v>46147</v>
      </c>
    </row>
    <row r="4119" spans="1:1">
      <c r="A4119" s="1">
        <v>46148</v>
      </c>
    </row>
    <row r="4120" spans="1:1">
      <c r="A4120" s="1">
        <v>46149</v>
      </c>
    </row>
    <row r="4121" spans="1:1">
      <c r="A4121" s="1">
        <v>46150</v>
      </c>
    </row>
    <row r="4122" spans="1:1">
      <c r="A4122" s="1">
        <v>46153</v>
      </c>
    </row>
    <row r="4123" spans="1:1">
      <c r="A4123" s="1">
        <v>46154</v>
      </c>
    </row>
    <row r="4124" spans="1:1">
      <c r="A4124" s="1">
        <v>46155</v>
      </c>
    </row>
    <row r="4125" spans="1:1">
      <c r="A4125" s="1">
        <v>46156</v>
      </c>
    </row>
    <row r="4126" spans="1:1">
      <c r="A4126" s="1">
        <v>46157</v>
      </c>
    </row>
    <row r="4127" spans="1:1">
      <c r="A4127" s="1">
        <v>46160</v>
      </c>
    </row>
    <row r="4128" spans="1:1">
      <c r="A4128" s="1">
        <v>46161</v>
      </c>
    </row>
    <row r="4129" spans="1:1">
      <c r="A4129" s="1">
        <v>46162</v>
      </c>
    </row>
    <row r="4130" spans="1:1">
      <c r="A4130" s="1">
        <v>46163</v>
      </c>
    </row>
    <row r="4131" spans="1:1">
      <c r="A4131" s="1">
        <v>46164</v>
      </c>
    </row>
    <row r="4132" spans="1:1">
      <c r="A4132" s="1">
        <v>46167</v>
      </c>
    </row>
    <row r="4133" spans="1:1">
      <c r="A4133" s="1">
        <v>46168</v>
      </c>
    </row>
    <row r="4134" spans="1:1">
      <c r="A4134" s="1">
        <v>46169</v>
      </c>
    </row>
    <row r="4135" spans="1:1">
      <c r="A4135" s="1">
        <v>46170</v>
      </c>
    </row>
    <row r="4136" spans="1:1">
      <c r="A4136" s="1">
        <v>46171</v>
      </c>
    </row>
    <row r="4137" spans="1:1">
      <c r="A4137" s="1">
        <v>46174</v>
      </c>
    </row>
    <row r="4138" spans="1:1">
      <c r="A4138" s="1">
        <v>46175</v>
      </c>
    </row>
    <row r="4139" spans="1:1">
      <c r="A4139" s="1">
        <v>46176</v>
      </c>
    </row>
    <row r="4140" spans="1:1">
      <c r="A4140" s="1">
        <v>46177</v>
      </c>
    </row>
    <row r="4141" spans="1:1">
      <c r="A4141" s="1">
        <v>46178</v>
      </c>
    </row>
    <row r="4142" spans="1:1">
      <c r="A4142" s="1">
        <v>46181</v>
      </c>
    </row>
    <row r="4143" spans="1:1">
      <c r="A4143" s="1">
        <v>46182</v>
      </c>
    </row>
    <row r="4144" spans="1:1">
      <c r="A4144" s="1">
        <v>46183</v>
      </c>
    </row>
    <row r="4145" spans="1:1">
      <c r="A4145" s="1">
        <v>46184</v>
      </c>
    </row>
    <row r="4146" spans="1:1">
      <c r="A4146" s="1">
        <v>46185</v>
      </c>
    </row>
    <row r="4147" spans="1:1">
      <c r="A4147" s="1">
        <v>46188</v>
      </c>
    </row>
    <row r="4148" spans="1:1">
      <c r="A4148" s="1">
        <v>46189</v>
      </c>
    </row>
    <row r="4149" spans="1:1">
      <c r="A4149" s="1">
        <v>46190</v>
      </c>
    </row>
    <row r="4150" spans="1:1">
      <c r="A4150" s="1">
        <v>46191</v>
      </c>
    </row>
    <row r="4151" spans="1:1">
      <c r="A4151" s="1">
        <v>46192</v>
      </c>
    </row>
    <row r="4152" spans="1:1">
      <c r="A4152" s="1">
        <v>46195</v>
      </c>
    </row>
    <row r="4153" spans="1:1">
      <c r="A4153" s="1">
        <v>46196</v>
      </c>
    </row>
    <row r="4154" spans="1:1">
      <c r="A4154" s="1">
        <v>46197</v>
      </c>
    </row>
    <row r="4155" spans="1:1">
      <c r="A4155" s="1">
        <v>46198</v>
      </c>
    </row>
    <row r="4156" spans="1:1">
      <c r="A4156" s="1">
        <v>46199</v>
      </c>
    </row>
    <row r="4157" spans="1:1">
      <c r="A4157" s="1">
        <v>46202</v>
      </c>
    </row>
    <row r="4158" spans="1:1">
      <c r="A4158" s="1">
        <v>46203</v>
      </c>
    </row>
    <row r="4159" spans="1:1">
      <c r="A4159" s="1">
        <v>46204</v>
      </c>
    </row>
    <row r="4160" spans="1:1">
      <c r="A4160" s="1">
        <v>46205</v>
      </c>
    </row>
    <row r="4161" spans="1:1">
      <c r="A4161" s="1">
        <v>46206</v>
      </c>
    </row>
    <row r="4162" spans="1:1">
      <c r="A4162" s="1">
        <v>46209</v>
      </c>
    </row>
    <row r="4163" spans="1:1">
      <c r="A4163" s="1">
        <v>46210</v>
      </c>
    </row>
    <row r="4164" spans="1:1">
      <c r="A4164" s="1">
        <v>46211</v>
      </c>
    </row>
    <row r="4165" spans="1:1">
      <c r="A4165" s="1">
        <v>46212</v>
      </c>
    </row>
    <row r="4166" spans="1:1">
      <c r="A4166" s="1">
        <v>46213</v>
      </c>
    </row>
    <row r="4167" spans="1:1">
      <c r="A4167" s="1">
        <v>46216</v>
      </c>
    </row>
    <row r="4168" spans="1:1">
      <c r="A4168" s="1">
        <v>46217</v>
      </c>
    </row>
    <row r="4169" spans="1:1">
      <c r="A4169" s="1">
        <v>46218</v>
      </c>
    </row>
    <row r="4170" spans="1:1">
      <c r="A4170" s="1">
        <v>46219</v>
      </c>
    </row>
    <row r="4171" spans="1:1">
      <c r="A4171" s="1">
        <v>46220</v>
      </c>
    </row>
    <row r="4172" spans="1:1">
      <c r="A4172" s="1">
        <v>46223</v>
      </c>
    </row>
    <row r="4173" spans="1:1">
      <c r="A4173" s="1">
        <v>46224</v>
      </c>
    </row>
    <row r="4174" spans="1:1">
      <c r="A4174" s="1">
        <v>46225</v>
      </c>
    </row>
    <row r="4175" spans="1:1">
      <c r="A4175" s="1">
        <v>46226</v>
      </c>
    </row>
    <row r="4176" spans="1:1">
      <c r="A4176" s="1">
        <v>46227</v>
      </c>
    </row>
    <row r="4177" spans="1:1">
      <c r="A4177" s="1">
        <v>46230</v>
      </c>
    </row>
    <row r="4178" spans="1:1">
      <c r="A4178" s="1">
        <v>46231</v>
      </c>
    </row>
    <row r="4179" spans="1:1">
      <c r="A4179" s="1">
        <v>46232</v>
      </c>
    </row>
    <row r="4180" spans="1:1">
      <c r="A4180" s="1">
        <v>46233</v>
      </c>
    </row>
    <row r="4181" spans="1:1">
      <c r="A4181" s="1">
        <v>46234</v>
      </c>
    </row>
    <row r="4182" spans="1:1">
      <c r="A4182" s="1">
        <v>46237</v>
      </c>
    </row>
    <row r="4183" spans="1:1">
      <c r="A4183" s="1">
        <v>46238</v>
      </c>
    </row>
    <row r="4184" spans="1:1">
      <c r="A4184" s="1">
        <v>46239</v>
      </c>
    </row>
    <row r="4185" spans="1:1">
      <c r="A4185" s="1">
        <v>46240</v>
      </c>
    </row>
    <row r="4186" spans="1:1">
      <c r="A4186" s="1">
        <v>46241</v>
      </c>
    </row>
    <row r="4187" spans="1:1">
      <c r="A4187" s="1">
        <v>46244</v>
      </c>
    </row>
    <row r="4188" spans="1:1">
      <c r="A4188" s="1">
        <v>46245</v>
      </c>
    </row>
    <row r="4189" spans="1:1">
      <c r="A4189" s="1">
        <v>46246</v>
      </c>
    </row>
    <row r="4190" spans="1:1">
      <c r="A4190" s="1">
        <v>46247</v>
      </c>
    </row>
    <row r="4191" spans="1:1">
      <c r="A4191" s="1">
        <v>46248</v>
      </c>
    </row>
    <row r="4192" spans="1:1">
      <c r="A4192" s="1">
        <v>46251</v>
      </c>
    </row>
    <row r="4193" spans="1:1">
      <c r="A4193" s="1">
        <v>46252</v>
      </c>
    </row>
    <row r="4194" spans="1:1">
      <c r="A4194" s="1">
        <v>46253</v>
      </c>
    </row>
    <row r="4195" spans="1:1">
      <c r="A4195" s="1">
        <v>46254</v>
      </c>
    </row>
    <row r="4196" spans="1:1">
      <c r="A4196" s="1">
        <v>46255</v>
      </c>
    </row>
    <row r="4197" spans="1:1">
      <c r="A4197" s="1">
        <v>46258</v>
      </c>
    </row>
    <row r="4198" spans="1:1">
      <c r="A4198" s="1">
        <v>46259</v>
      </c>
    </row>
    <row r="4199" spans="1:1">
      <c r="A4199" s="1">
        <v>46260</v>
      </c>
    </row>
    <row r="4200" spans="1:1">
      <c r="A4200" s="1">
        <v>46261</v>
      </c>
    </row>
    <row r="4201" spans="1:1">
      <c r="A4201" s="1">
        <v>46262</v>
      </c>
    </row>
    <row r="4202" spans="1:1">
      <c r="A4202" s="1">
        <v>46265</v>
      </c>
    </row>
    <row r="4203" spans="1:1">
      <c r="A4203" s="1">
        <v>46266</v>
      </c>
    </row>
    <row r="4204" spans="1:1">
      <c r="A4204" s="1">
        <v>46267</v>
      </c>
    </row>
    <row r="4205" spans="1:1">
      <c r="A4205" s="1">
        <v>46268</v>
      </c>
    </row>
    <row r="4206" spans="1:1">
      <c r="A4206" s="1">
        <v>46269</v>
      </c>
    </row>
    <row r="4207" spans="1:1">
      <c r="A4207" s="1">
        <v>46272</v>
      </c>
    </row>
    <row r="4208" spans="1:1">
      <c r="A4208" s="1">
        <v>46273</v>
      </c>
    </row>
    <row r="4209" spans="1:1">
      <c r="A4209" s="1">
        <v>46274</v>
      </c>
    </row>
    <row r="4210" spans="1:1">
      <c r="A4210" s="1">
        <v>46275</v>
      </c>
    </row>
    <row r="4211" spans="1:1">
      <c r="A4211" s="1">
        <v>46276</v>
      </c>
    </row>
    <row r="4212" spans="1:1">
      <c r="A4212" s="1">
        <v>46279</v>
      </c>
    </row>
    <row r="4213" spans="1:1">
      <c r="A4213" s="1">
        <v>46280</v>
      </c>
    </row>
    <row r="4214" spans="1:1">
      <c r="A4214" s="1">
        <v>46281</v>
      </c>
    </row>
    <row r="4215" spans="1:1">
      <c r="A4215" s="1">
        <v>46282</v>
      </c>
    </row>
    <row r="4216" spans="1:1">
      <c r="A4216" s="1">
        <v>46283</v>
      </c>
    </row>
    <row r="4217" spans="1:1">
      <c r="A4217" s="1">
        <v>46286</v>
      </c>
    </row>
    <row r="4218" spans="1:1">
      <c r="A4218" s="1">
        <v>46287</v>
      </c>
    </row>
    <row r="4219" spans="1:1">
      <c r="A4219" s="1">
        <v>46288</v>
      </c>
    </row>
    <row r="4220" spans="1:1">
      <c r="A4220" s="1">
        <v>46289</v>
      </c>
    </row>
    <row r="4221" spans="1:1">
      <c r="A4221" s="1">
        <v>46290</v>
      </c>
    </row>
    <row r="4222" spans="1:1">
      <c r="A4222" s="1">
        <v>46293</v>
      </c>
    </row>
    <row r="4223" spans="1:1">
      <c r="A4223" s="1">
        <v>46294</v>
      </c>
    </row>
    <row r="4224" spans="1:1">
      <c r="A4224" s="1">
        <v>46295</v>
      </c>
    </row>
    <row r="4225" spans="1:1">
      <c r="A4225" s="1">
        <v>46296</v>
      </c>
    </row>
    <row r="4226" spans="1:1">
      <c r="A4226" s="1">
        <v>46297</v>
      </c>
    </row>
    <row r="4227" spans="1:1">
      <c r="A4227" s="1">
        <v>46300</v>
      </c>
    </row>
    <row r="4228" spans="1:1">
      <c r="A4228" s="1">
        <v>46301</v>
      </c>
    </row>
    <row r="4229" spans="1:1">
      <c r="A4229" s="1">
        <v>46302</v>
      </c>
    </row>
    <row r="4230" spans="1:1">
      <c r="A4230" s="1">
        <v>46303</v>
      </c>
    </row>
    <row r="4231" spans="1:1">
      <c r="A4231" s="1">
        <v>46304</v>
      </c>
    </row>
    <row r="4232" spans="1:1">
      <c r="A4232" s="1">
        <v>46307</v>
      </c>
    </row>
    <row r="4233" spans="1:1">
      <c r="A4233" s="1">
        <v>46308</v>
      </c>
    </row>
    <row r="4234" spans="1:1">
      <c r="A4234" s="1">
        <v>46309</v>
      </c>
    </row>
    <row r="4235" spans="1:1">
      <c r="A4235" s="1">
        <v>46310</v>
      </c>
    </row>
    <row r="4236" spans="1:1">
      <c r="A4236" s="1">
        <v>46311</v>
      </c>
    </row>
    <row r="4237" spans="1:1">
      <c r="A4237" s="1">
        <v>46314</v>
      </c>
    </row>
    <row r="4238" spans="1:1">
      <c r="A4238" s="1">
        <v>46315</v>
      </c>
    </row>
    <row r="4239" spans="1:1">
      <c r="A4239" s="1">
        <v>46316</v>
      </c>
    </row>
    <row r="4240" spans="1:1">
      <c r="A4240" s="1">
        <v>46317</v>
      </c>
    </row>
    <row r="4241" spans="1:1">
      <c r="A4241" s="1">
        <v>46318</v>
      </c>
    </row>
    <row r="4242" spans="1:1">
      <c r="A4242" s="1">
        <v>46321</v>
      </c>
    </row>
    <row r="4243" spans="1:1">
      <c r="A4243" s="1">
        <v>46322</v>
      </c>
    </row>
    <row r="4244" spans="1:1">
      <c r="A4244" s="1">
        <v>46323</v>
      </c>
    </row>
    <row r="4245" spans="1:1">
      <c r="A4245" s="1">
        <v>46324</v>
      </c>
    </row>
    <row r="4246" spans="1:1">
      <c r="A4246" s="1">
        <v>46325</v>
      </c>
    </row>
    <row r="4247" spans="1:1">
      <c r="A4247" s="1">
        <v>46328</v>
      </c>
    </row>
    <row r="4248" spans="1:1">
      <c r="A4248" s="1">
        <v>46329</v>
      </c>
    </row>
    <row r="4249" spans="1:1">
      <c r="A4249" s="1">
        <v>46330</v>
      </c>
    </row>
    <row r="4250" spans="1:1">
      <c r="A4250" s="1">
        <v>46331</v>
      </c>
    </row>
    <row r="4251" spans="1:1">
      <c r="A4251" s="1">
        <v>46332</v>
      </c>
    </row>
    <row r="4252" spans="1:1">
      <c r="A4252" s="1">
        <v>46335</v>
      </c>
    </row>
    <row r="4253" spans="1:1">
      <c r="A4253" s="1">
        <v>46336</v>
      </c>
    </row>
    <row r="4254" spans="1:1">
      <c r="A4254" s="1">
        <v>46337</v>
      </c>
    </row>
    <row r="4255" spans="1:1">
      <c r="A4255" s="1">
        <v>46338</v>
      </c>
    </row>
    <row r="4256" spans="1:1">
      <c r="A4256" s="1">
        <v>46339</v>
      </c>
    </row>
    <row r="4257" spans="1:1">
      <c r="A4257" s="1">
        <v>46342</v>
      </c>
    </row>
    <row r="4258" spans="1:1">
      <c r="A4258" s="1">
        <v>46343</v>
      </c>
    </row>
    <row r="4259" spans="1:1">
      <c r="A4259" s="1">
        <v>46344</v>
      </c>
    </row>
    <row r="4260" spans="1:1">
      <c r="A4260" s="1">
        <v>46345</v>
      </c>
    </row>
    <row r="4261" spans="1:1">
      <c r="A4261" s="1">
        <v>46346</v>
      </c>
    </row>
    <row r="4262" spans="1:1">
      <c r="A4262" s="1">
        <v>46349</v>
      </c>
    </row>
    <row r="4263" spans="1:1">
      <c r="A4263" s="1">
        <v>46350</v>
      </c>
    </row>
    <row r="4264" spans="1:1">
      <c r="A4264" s="1">
        <v>46351</v>
      </c>
    </row>
    <row r="4265" spans="1:1">
      <c r="A4265" s="1">
        <v>46352</v>
      </c>
    </row>
    <row r="4266" spans="1:1">
      <c r="A4266" s="1">
        <v>46353</v>
      </c>
    </row>
    <row r="4267" spans="1:1">
      <c r="A4267" s="1">
        <v>46356</v>
      </c>
    </row>
    <row r="4268" spans="1:1">
      <c r="A4268" s="1">
        <v>46357</v>
      </c>
    </row>
    <row r="4269" spans="1:1">
      <c r="A4269" s="1">
        <v>46358</v>
      </c>
    </row>
    <row r="4270" spans="1:1">
      <c r="A4270" s="1">
        <v>46359</v>
      </c>
    </row>
    <row r="4271" spans="1:1">
      <c r="A4271" s="1">
        <v>46360</v>
      </c>
    </row>
    <row r="4272" spans="1:1">
      <c r="A4272" s="1">
        <v>46363</v>
      </c>
    </row>
    <row r="4273" spans="1:1">
      <c r="A4273" s="1">
        <v>46364</v>
      </c>
    </row>
    <row r="4274" spans="1:1">
      <c r="A4274" s="1">
        <v>46365</v>
      </c>
    </row>
    <row r="4275" spans="1:1">
      <c r="A4275" s="1">
        <v>46366</v>
      </c>
    </row>
    <row r="4276" spans="1:1">
      <c r="A4276" s="1">
        <v>46367</v>
      </c>
    </row>
    <row r="4277" spans="1:1">
      <c r="A4277" s="1">
        <v>46370</v>
      </c>
    </row>
    <row r="4278" spans="1:1">
      <c r="A4278" s="1">
        <v>46371</v>
      </c>
    </row>
    <row r="4279" spans="1:1">
      <c r="A4279" s="1">
        <v>46372</v>
      </c>
    </row>
    <row r="4280" spans="1:1">
      <c r="A4280" s="1">
        <v>46373</v>
      </c>
    </row>
    <row r="4281" spans="1:1">
      <c r="A4281" s="1">
        <v>46374</v>
      </c>
    </row>
    <row r="4282" spans="1:1">
      <c r="A4282" s="1">
        <v>46377</v>
      </c>
    </row>
    <row r="4283" spans="1:1">
      <c r="A4283" s="1">
        <v>46378</v>
      </c>
    </row>
    <row r="4284" spans="1:1">
      <c r="A4284" s="1">
        <v>46379</v>
      </c>
    </row>
    <row r="4285" spans="1:1">
      <c r="A4285" s="1">
        <v>46380</v>
      </c>
    </row>
    <row r="4286" spans="1:1">
      <c r="A4286" s="1">
        <v>46381</v>
      </c>
    </row>
    <row r="4287" spans="1:1">
      <c r="A4287" s="1">
        <v>46384</v>
      </c>
    </row>
    <row r="4288" spans="1:1">
      <c r="A4288" s="1">
        <v>46385</v>
      </c>
    </row>
    <row r="4289" spans="1:1">
      <c r="A4289" s="1">
        <v>46386</v>
      </c>
    </row>
    <row r="4290" spans="1:1">
      <c r="A4290" s="1">
        <v>46387</v>
      </c>
    </row>
    <row r="4291" spans="1:1">
      <c r="A4291" s="1">
        <v>46388</v>
      </c>
    </row>
    <row r="4292" spans="1:1">
      <c r="A4292" s="1">
        <v>46391</v>
      </c>
    </row>
    <row r="4293" spans="1:1">
      <c r="A4293" s="1">
        <v>46392</v>
      </c>
    </row>
    <row r="4294" spans="1:1">
      <c r="A4294" s="1">
        <v>46393</v>
      </c>
    </row>
    <row r="4295" spans="1:1">
      <c r="A4295" s="1">
        <v>46394</v>
      </c>
    </row>
    <row r="4296" spans="1:1">
      <c r="A4296" s="1">
        <v>46395</v>
      </c>
    </row>
    <row r="4297" spans="1:1">
      <c r="A4297" s="1">
        <v>46398</v>
      </c>
    </row>
    <row r="4298" spans="1:1">
      <c r="A4298" s="1">
        <v>46399</v>
      </c>
    </row>
    <row r="4299" spans="1:1">
      <c r="A4299" s="1">
        <v>46400</v>
      </c>
    </row>
    <row r="4300" spans="1:1">
      <c r="A4300" s="1">
        <v>46401</v>
      </c>
    </row>
    <row r="4301" spans="1:1">
      <c r="A4301" s="1">
        <v>46402</v>
      </c>
    </row>
    <row r="4302" spans="1:1">
      <c r="A4302" s="1">
        <v>46405</v>
      </c>
    </row>
    <row r="4303" spans="1:1">
      <c r="A4303" s="1">
        <v>46406</v>
      </c>
    </row>
    <row r="4304" spans="1:1">
      <c r="A4304" s="1">
        <v>46407</v>
      </c>
    </row>
    <row r="4305" spans="1:1">
      <c r="A4305" s="1">
        <v>46408</v>
      </c>
    </row>
    <row r="4306" spans="1:1">
      <c r="A4306" s="1">
        <v>46409</v>
      </c>
    </row>
    <row r="4307" spans="1:1">
      <c r="A4307" s="1">
        <v>46412</v>
      </c>
    </row>
    <row r="4308" spans="1:1">
      <c r="A4308" s="1">
        <v>46413</v>
      </c>
    </row>
    <row r="4309" spans="1:1">
      <c r="A4309" s="1">
        <v>46414</v>
      </c>
    </row>
    <row r="4310" spans="1:1">
      <c r="A4310" s="1">
        <v>46415</v>
      </c>
    </row>
    <row r="4311" spans="1:1">
      <c r="A4311" s="1">
        <v>46416</v>
      </c>
    </row>
    <row r="4312" spans="1:1">
      <c r="A4312" s="1">
        <v>46419</v>
      </c>
    </row>
    <row r="4313" spans="1:1">
      <c r="A4313" s="1">
        <v>46420</v>
      </c>
    </row>
    <row r="4314" spans="1:1">
      <c r="A4314" s="1">
        <v>46421</v>
      </c>
    </row>
    <row r="4315" spans="1:1">
      <c r="A4315" s="1">
        <v>46422</v>
      </c>
    </row>
    <row r="4316" spans="1:1">
      <c r="A4316" s="1">
        <v>46423</v>
      </c>
    </row>
    <row r="4317" spans="1:1">
      <c r="A4317" s="1">
        <v>46426</v>
      </c>
    </row>
    <row r="4318" spans="1:1">
      <c r="A4318" s="1">
        <v>46427</v>
      </c>
    </row>
    <row r="4319" spans="1:1">
      <c r="A4319" s="1">
        <v>46428</v>
      </c>
    </row>
    <row r="4320" spans="1:1">
      <c r="A4320" s="1">
        <v>46429</v>
      </c>
    </row>
    <row r="4321" spans="1:1">
      <c r="A4321" s="1">
        <v>46430</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7EC69-B97A-4A4B-8C5C-7756A7A7C249}">
  <sheetPr codeName="Sheet4"/>
  <dimension ref="A1:I654"/>
  <sheetViews>
    <sheetView topLeftCell="A568" workbookViewId="0">
      <selection activeCell="A578" sqref="A578:I654"/>
    </sheetView>
  </sheetViews>
  <sheetFormatPr defaultRowHeight="15"/>
  <cols>
    <col min="1" max="1" width="14.7109375" customWidth="1"/>
    <col min="6" max="6" width="13" customWidth="1"/>
  </cols>
  <sheetData>
    <row r="1" spans="1:9">
      <c r="A1" t="s">
        <v>14</v>
      </c>
      <c r="B1" t="s">
        <v>30</v>
      </c>
      <c r="C1" t="s">
        <v>31</v>
      </c>
      <c r="D1" t="s">
        <v>32</v>
      </c>
      <c r="E1" t="s">
        <v>33</v>
      </c>
      <c r="F1" t="s">
        <v>34</v>
      </c>
      <c r="G1" t="s">
        <v>35</v>
      </c>
      <c r="H1" t="s">
        <v>36</v>
      </c>
      <c r="I1" t="s">
        <v>37</v>
      </c>
    </row>
    <row r="2" spans="1:9">
      <c r="A2" s="12">
        <v>45322</v>
      </c>
      <c r="B2" t="s">
        <v>38</v>
      </c>
      <c r="C2" t="s">
        <v>39</v>
      </c>
      <c r="D2">
        <v>20.5077</v>
      </c>
      <c r="E2">
        <v>21.015000000000001</v>
      </c>
      <c r="F2">
        <v>-2.4139900000000001</v>
      </c>
      <c r="G2">
        <v>-0.50729999999999997</v>
      </c>
      <c r="H2">
        <v>88050</v>
      </c>
      <c r="I2">
        <v>1805703005.5077</v>
      </c>
    </row>
    <row r="3" spans="1:9">
      <c r="A3" s="12">
        <v>45321</v>
      </c>
      <c r="B3" t="s">
        <v>38</v>
      </c>
      <c r="C3" t="s">
        <v>39</v>
      </c>
      <c r="D3">
        <v>21.015000000000001</v>
      </c>
      <c r="E3">
        <v>20.856999999999999</v>
      </c>
      <c r="F3">
        <v>0.75753999999999999</v>
      </c>
      <c r="G3">
        <v>0.158</v>
      </c>
      <c r="H3">
        <v>89200</v>
      </c>
      <c r="I3">
        <v>1874538021.0150001</v>
      </c>
    </row>
    <row r="4" spans="1:9">
      <c r="A4" s="12">
        <v>45320</v>
      </c>
      <c r="B4" t="s">
        <v>38</v>
      </c>
      <c r="C4" t="s">
        <v>39</v>
      </c>
      <c r="D4">
        <v>20.856999999999999</v>
      </c>
      <c r="E4">
        <v>20.3066</v>
      </c>
      <c r="F4">
        <v>2.7104499999999998</v>
      </c>
      <c r="G4">
        <v>0.5504</v>
      </c>
      <c r="H4">
        <v>96020</v>
      </c>
      <c r="I4">
        <v>2002689160.8570001</v>
      </c>
    </row>
    <row r="5" spans="1:9">
      <c r="A5" s="12">
        <v>45317</v>
      </c>
      <c r="B5" t="s">
        <v>38</v>
      </c>
      <c r="C5" t="s">
        <v>39</v>
      </c>
      <c r="D5">
        <v>20.3066</v>
      </c>
      <c r="E5">
        <v>19.173400000000001</v>
      </c>
      <c r="F5">
        <v>5.9102699999999997</v>
      </c>
      <c r="G5">
        <v>1.1332</v>
      </c>
      <c r="H5">
        <v>93400</v>
      </c>
      <c r="I5">
        <v>1896636460.3066001</v>
      </c>
    </row>
    <row r="6" spans="1:9">
      <c r="A6" s="12">
        <v>45316</v>
      </c>
      <c r="B6" t="s">
        <v>38</v>
      </c>
      <c r="C6" t="s">
        <v>39</v>
      </c>
      <c r="D6">
        <v>19.173400000000001</v>
      </c>
      <c r="E6">
        <v>19.1478</v>
      </c>
      <c r="F6">
        <v>0.13370000000000001</v>
      </c>
      <c r="G6">
        <v>2.5600000000000001E-2</v>
      </c>
      <c r="H6">
        <v>93230</v>
      </c>
      <c r="I6">
        <v>1787536101.1733999</v>
      </c>
    </row>
    <row r="7" spans="1:9">
      <c r="A7" s="12">
        <v>45315</v>
      </c>
      <c r="B7" t="s">
        <v>38</v>
      </c>
      <c r="C7" t="s">
        <v>39</v>
      </c>
      <c r="D7">
        <v>19.1478</v>
      </c>
      <c r="E7">
        <v>18.951799999999999</v>
      </c>
      <c r="F7">
        <v>1.0342</v>
      </c>
      <c r="G7">
        <v>0.19600000000000001</v>
      </c>
      <c r="H7">
        <v>93070</v>
      </c>
      <c r="I7">
        <v>1782085765.1478</v>
      </c>
    </row>
    <row r="8" spans="1:9">
      <c r="A8" s="12">
        <v>45314</v>
      </c>
      <c r="B8" t="s">
        <v>38</v>
      </c>
      <c r="C8" t="s">
        <v>39</v>
      </c>
      <c r="D8">
        <v>18.951799999999999</v>
      </c>
      <c r="E8">
        <v>19.393899999999999</v>
      </c>
      <c r="F8">
        <v>-2.2795800000000002</v>
      </c>
      <c r="G8">
        <v>-0.44209999999999999</v>
      </c>
      <c r="H8">
        <v>93270</v>
      </c>
      <c r="I8">
        <v>1767634404.9518001</v>
      </c>
    </row>
    <row r="9" spans="1:9">
      <c r="A9" s="12">
        <v>45313</v>
      </c>
      <c r="B9" t="s">
        <v>38</v>
      </c>
      <c r="C9" t="s">
        <v>39</v>
      </c>
      <c r="D9">
        <v>19.393899999999999</v>
      </c>
      <c r="E9">
        <v>20.076699999999999</v>
      </c>
      <c r="F9">
        <v>-3.40096</v>
      </c>
      <c r="G9">
        <v>-0.68279999999999996</v>
      </c>
      <c r="H9">
        <v>91870</v>
      </c>
      <c r="I9">
        <v>1781717612.3938999</v>
      </c>
    </row>
    <row r="10" spans="1:9">
      <c r="A10" s="12">
        <v>45310</v>
      </c>
      <c r="B10" t="s">
        <v>38</v>
      </c>
      <c r="C10" t="s">
        <v>39</v>
      </c>
      <c r="D10">
        <v>20.076699999999999</v>
      </c>
      <c r="E10">
        <v>19.733499999999999</v>
      </c>
      <c r="F10">
        <v>1.7391700000000001</v>
      </c>
      <c r="G10">
        <v>0.34320000000000001</v>
      </c>
      <c r="H10">
        <v>90770</v>
      </c>
      <c r="I10">
        <v>1822362079.0767</v>
      </c>
    </row>
    <row r="11" spans="1:9">
      <c r="A11" s="12">
        <v>45309</v>
      </c>
      <c r="B11" t="s">
        <v>38</v>
      </c>
      <c r="C11" t="s">
        <v>39</v>
      </c>
      <c r="D11">
        <v>19.733499999999999</v>
      </c>
      <c r="E11">
        <v>20.665600000000001</v>
      </c>
      <c r="F11">
        <v>-4.5103900000000001</v>
      </c>
      <c r="G11">
        <v>-0.93210000000000004</v>
      </c>
      <c r="H11">
        <v>93270</v>
      </c>
      <c r="I11">
        <v>1840543564.7335</v>
      </c>
    </row>
    <row r="12" spans="1:9">
      <c r="A12" s="12">
        <v>45308</v>
      </c>
      <c r="B12" t="s">
        <v>38</v>
      </c>
      <c r="C12" t="s">
        <v>39</v>
      </c>
      <c r="D12">
        <v>20.665600000000001</v>
      </c>
      <c r="E12">
        <v>20.885000000000002</v>
      </c>
      <c r="F12">
        <v>-1.0505100000000001</v>
      </c>
      <c r="G12">
        <v>-0.21940000000000001</v>
      </c>
      <c r="H12">
        <v>89780</v>
      </c>
      <c r="I12">
        <v>1855357588.6656001</v>
      </c>
    </row>
    <row r="13" spans="1:9">
      <c r="A13" s="12">
        <v>45307</v>
      </c>
      <c r="B13" t="s">
        <v>38</v>
      </c>
      <c r="C13" t="s">
        <v>39</v>
      </c>
      <c r="D13">
        <v>20.885000000000002</v>
      </c>
      <c r="E13">
        <v>21.0474</v>
      </c>
      <c r="F13">
        <v>-0.77159</v>
      </c>
      <c r="G13">
        <v>-0.16239999999999999</v>
      </c>
      <c r="H13">
        <v>88400</v>
      </c>
      <c r="I13">
        <v>1846234020.885</v>
      </c>
    </row>
    <row r="14" spans="1:9">
      <c r="A14" s="12">
        <v>45303</v>
      </c>
      <c r="B14" t="s">
        <v>38</v>
      </c>
      <c r="C14" t="s">
        <v>39</v>
      </c>
      <c r="D14">
        <v>21.0474</v>
      </c>
      <c r="E14">
        <v>22.323899999999998</v>
      </c>
      <c r="F14">
        <v>-5.7180900000000001</v>
      </c>
      <c r="G14">
        <v>-1.2765</v>
      </c>
      <c r="H14">
        <v>89900</v>
      </c>
      <c r="I14">
        <v>1892161281.0474</v>
      </c>
    </row>
    <row r="15" spans="1:9">
      <c r="A15" s="12">
        <v>45302</v>
      </c>
      <c r="B15" t="s">
        <v>38</v>
      </c>
      <c r="C15" t="s">
        <v>39</v>
      </c>
      <c r="D15">
        <v>22.323899999999998</v>
      </c>
      <c r="E15">
        <v>22.3492</v>
      </c>
      <c r="F15">
        <v>-0.1132</v>
      </c>
      <c r="G15">
        <v>-2.53E-2</v>
      </c>
      <c r="H15">
        <v>96740</v>
      </c>
      <c r="I15">
        <v>2159614108.3239002</v>
      </c>
    </row>
    <row r="16" spans="1:9">
      <c r="A16" s="12">
        <v>45301</v>
      </c>
      <c r="B16" t="s">
        <v>38</v>
      </c>
      <c r="C16" t="s">
        <v>39</v>
      </c>
      <c r="D16">
        <v>22.3492</v>
      </c>
      <c r="E16">
        <v>22.701499999999999</v>
      </c>
      <c r="F16">
        <v>-1.5518799999999999</v>
      </c>
      <c r="G16">
        <v>-0.3523</v>
      </c>
      <c r="H16">
        <v>101950</v>
      </c>
      <c r="I16">
        <v>2278500962.3491998</v>
      </c>
    </row>
    <row r="17" spans="1:9">
      <c r="A17" s="12">
        <v>45300</v>
      </c>
      <c r="B17" t="s">
        <v>38</v>
      </c>
      <c r="C17" t="s">
        <v>39</v>
      </c>
      <c r="D17">
        <v>22.701499999999999</v>
      </c>
      <c r="E17">
        <v>22.818200000000001</v>
      </c>
      <c r="F17">
        <v>-0.51143000000000005</v>
      </c>
      <c r="G17">
        <v>-0.1167</v>
      </c>
      <c r="H17">
        <v>97840</v>
      </c>
      <c r="I17">
        <v>2221114782.7014999</v>
      </c>
    </row>
    <row r="18" spans="1:9">
      <c r="A18" s="12">
        <v>45299</v>
      </c>
      <c r="B18" t="s">
        <v>38</v>
      </c>
      <c r="C18" t="s">
        <v>39</v>
      </c>
      <c r="D18">
        <v>22.818200000000001</v>
      </c>
      <c r="E18">
        <v>21.413699999999999</v>
      </c>
      <c r="F18">
        <v>6.5588899999999999</v>
      </c>
      <c r="G18">
        <v>1.4045000000000001</v>
      </c>
      <c r="H18">
        <v>88090</v>
      </c>
      <c r="I18">
        <v>2010055260.8182001</v>
      </c>
    </row>
    <row r="19" spans="1:9">
      <c r="A19" s="12">
        <v>45296</v>
      </c>
      <c r="B19" t="s">
        <v>38</v>
      </c>
      <c r="C19" t="s">
        <v>39</v>
      </c>
      <c r="D19">
        <v>21.413699999999999</v>
      </c>
      <c r="E19">
        <v>21.5413</v>
      </c>
      <c r="F19">
        <v>-0.59235000000000004</v>
      </c>
      <c r="G19">
        <v>-0.12759999999999999</v>
      </c>
      <c r="H19">
        <v>87210</v>
      </c>
      <c r="I19">
        <v>1867488798.4137001</v>
      </c>
    </row>
    <row r="20" spans="1:9">
      <c r="A20" s="12">
        <v>45295</v>
      </c>
      <c r="B20" t="s">
        <v>38</v>
      </c>
      <c r="C20" t="s">
        <v>39</v>
      </c>
      <c r="D20">
        <v>21.5413</v>
      </c>
      <c r="E20">
        <v>20.781700000000001</v>
      </c>
      <c r="F20">
        <v>3.6551399999999998</v>
      </c>
      <c r="G20">
        <v>0.75960000000000005</v>
      </c>
      <c r="H20">
        <v>85610</v>
      </c>
      <c r="I20">
        <v>1844150714.5413001</v>
      </c>
    </row>
    <row r="21" spans="1:9">
      <c r="A21" s="12">
        <v>45294</v>
      </c>
      <c r="B21" t="s">
        <v>38</v>
      </c>
      <c r="C21" t="s">
        <v>39</v>
      </c>
      <c r="D21">
        <v>20.781700000000001</v>
      </c>
      <c r="E21">
        <v>21.870100000000001</v>
      </c>
      <c r="F21">
        <v>-4.9766599999999999</v>
      </c>
      <c r="G21">
        <v>-1.0884</v>
      </c>
      <c r="H21">
        <v>83610</v>
      </c>
      <c r="I21">
        <v>1737557957.7816999</v>
      </c>
    </row>
    <row r="22" spans="1:9">
      <c r="A22" s="12">
        <v>45293</v>
      </c>
      <c r="B22" t="s">
        <v>38</v>
      </c>
      <c r="C22" t="s">
        <v>39</v>
      </c>
      <c r="D22">
        <v>21.870100000000001</v>
      </c>
      <c r="E22">
        <v>20.495799999999999</v>
      </c>
      <c r="F22">
        <v>6.7052800000000001</v>
      </c>
      <c r="G22">
        <v>1.3743000000000001</v>
      </c>
      <c r="H22">
        <v>83370</v>
      </c>
      <c r="I22">
        <v>1823310258.8701</v>
      </c>
    </row>
    <row r="23" spans="1:9">
      <c r="A23" s="12">
        <v>45289</v>
      </c>
      <c r="B23" t="s">
        <v>38</v>
      </c>
      <c r="C23" t="s">
        <v>39</v>
      </c>
      <c r="D23">
        <v>20.495799999999999</v>
      </c>
      <c r="E23">
        <v>20.7989</v>
      </c>
      <c r="F23">
        <v>-1.45729</v>
      </c>
      <c r="G23">
        <v>-0.30309999999999998</v>
      </c>
      <c r="H23">
        <v>82950</v>
      </c>
      <c r="I23">
        <v>1700126630.4958</v>
      </c>
    </row>
    <row r="24" spans="1:9">
      <c r="A24" s="12">
        <v>45288</v>
      </c>
      <c r="B24" t="s">
        <v>38</v>
      </c>
      <c r="C24" t="s">
        <v>39</v>
      </c>
      <c r="D24">
        <v>20.7989</v>
      </c>
      <c r="E24">
        <v>21.323499999999999</v>
      </c>
      <c r="F24">
        <v>-2.4601999999999999</v>
      </c>
      <c r="G24">
        <v>-0.52459999999999996</v>
      </c>
      <c r="H24">
        <v>82150</v>
      </c>
      <c r="I24">
        <v>1708629655.7988999</v>
      </c>
    </row>
    <row r="25" spans="1:9">
      <c r="A25" s="12">
        <v>45287</v>
      </c>
      <c r="B25" t="s">
        <v>38</v>
      </c>
      <c r="C25" t="s">
        <v>39</v>
      </c>
      <c r="D25">
        <v>21.323499999999999</v>
      </c>
      <c r="E25">
        <v>20.638000000000002</v>
      </c>
      <c r="F25">
        <v>3.3215400000000002</v>
      </c>
      <c r="G25">
        <v>0.6855</v>
      </c>
      <c r="H25">
        <v>78900</v>
      </c>
      <c r="I25">
        <v>1682424171.3234999</v>
      </c>
    </row>
    <row r="26" spans="1:9">
      <c r="A26" s="12">
        <v>45286</v>
      </c>
      <c r="B26" t="s">
        <v>38</v>
      </c>
      <c r="C26" t="s">
        <v>39</v>
      </c>
      <c r="D26">
        <v>20.638000000000002</v>
      </c>
      <c r="E26">
        <v>21.428799999999999</v>
      </c>
      <c r="F26">
        <v>-3.6903600000000001</v>
      </c>
      <c r="G26">
        <v>-0.79079999999999995</v>
      </c>
      <c r="H26">
        <v>77900</v>
      </c>
      <c r="I26">
        <v>1607700220.638</v>
      </c>
    </row>
    <row r="27" spans="1:9">
      <c r="A27" s="12">
        <v>45282</v>
      </c>
      <c r="B27" t="s">
        <v>38</v>
      </c>
      <c r="C27" t="s">
        <v>39</v>
      </c>
      <c r="D27">
        <v>21.428799999999999</v>
      </c>
      <c r="E27">
        <v>21.461600000000001</v>
      </c>
      <c r="F27">
        <v>-0.15282999999999999</v>
      </c>
      <c r="G27">
        <v>-3.2800000000000003E-2</v>
      </c>
      <c r="H27">
        <v>76780</v>
      </c>
      <c r="I27">
        <v>1645303285.4288001</v>
      </c>
    </row>
    <row r="28" spans="1:9">
      <c r="A28" s="12">
        <v>45281</v>
      </c>
      <c r="B28" t="s">
        <v>38</v>
      </c>
      <c r="C28" t="s">
        <v>39</v>
      </c>
      <c r="D28">
        <v>21.461600000000001</v>
      </c>
      <c r="E28">
        <v>21.3535</v>
      </c>
      <c r="F28">
        <v>0.50624000000000002</v>
      </c>
      <c r="G28">
        <v>0.1081</v>
      </c>
      <c r="H28">
        <v>76780</v>
      </c>
      <c r="I28">
        <v>1647821669.4616001</v>
      </c>
    </row>
    <row r="29" spans="1:9">
      <c r="A29" s="12">
        <v>45280</v>
      </c>
      <c r="B29" t="s">
        <v>38</v>
      </c>
      <c r="C29" t="s">
        <v>39</v>
      </c>
      <c r="D29">
        <v>21.3535</v>
      </c>
      <c r="E29">
        <v>20.857199999999999</v>
      </c>
      <c r="F29">
        <v>2.3795099999999998</v>
      </c>
      <c r="G29">
        <v>0.49630000000000002</v>
      </c>
      <c r="H29">
        <v>76280</v>
      </c>
      <c r="I29">
        <v>1628845001.3534999</v>
      </c>
    </row>
    <row r="30" spans="1:9">
      <c r="A30" s="12">
        <v>45279</v>
      </c>
      <c r="B30" t="s">
        <v>38</v>
      </c>
      <c r="C30" t="s">
        <v>39</v>
      </c>
      <c r="D30">
        <v>20.857199999999999</v>
      </c>
      <c r="E30">
        <v>20.738199999999999</v>
      </c>
      <c r="F30">
        <v>0.57382</v>
      </c>
      <c r="G30">
        <v>0.11899999999999999</v>
      </c>
      <c r="H30">
        <v>76280</v>
      </c>
      <c r="I30">
        <v>1590987236.8571999</v>
      </c>
    </row>
    <row r="31" spans="1:9">
      <c r="A31" s="12">
        <v>45278</v>
      </c>
      <c r="B31" t="s">
        <v>38</v>
      </c>
      <c r="C31" t="s">
        <v>39</v>
      </c>
      <c r="D31">
        <v>20.738199999999999</v>
      </c>
      <c r="E31">
        <v>20.899699999999999</v>
      </c>
      <c r="F31">
        <v>-0.77273999999999998</v>
      </c>
      <c r="G31">
        <v>-0.1615</v>
      </c>
      <c r="H31">
        <v>76280</v>
      </c>
      <c r="I31">
        <v>1581909916.7381999</v>
      </c>
    </row>
    <row r="32" spans="1:9">
      <c r="A32" s="12">
        <v>45275</v>
      </c>
      <c r="B32" t="s">
        <v>38</v>
      </c>
      <c r="C32" t="s">
        <v>39</v>
      </c>
      <c r="D32">
        <v>20.899699999999999</v>
      </c>
      <c r="E32">
        <v>21.244399999999999</v>
      </c>
      <c r="F32">
        <v>-1.6225499999999999</v>
      </c>
      <c r="G32">
        <v>-0.34470000000000001</v>
      </c>
      <c r="H32">
        <v>76280</v>
      </c>
      <c r="I32">
        <v>1594229136.8996999</v>
      </c>
    </row>
    <row r="33" spans="1:9">
      <c r="A33" s="12">
        <v>45274</v>
      </c>
      <c r="B33" t="s">
        <v>38</v>
      </c>
      <c r="C33" t="s">
        <v>39</v>
      </c>
      <c r="D33">
        <v>21.244399999999999</v>
      </c>
      <c r="E33">
        <v>21.259399999999999</v>
      </c>
      <c r="F33">
        <v>-7.0559999999999998E-2</v>
      </c>
      <c r="G33">
        <v>-1.4999999999999999E-2</v>
      </c>
      <c r="H33">
        <v>75280</v>
      </c>
      <c r="I33">
        <v>1599278453.2444</v>
      </c>
    </row>
    <row r="34" spans="1:9">
      <c r="A34" s="12">
        <v>45273</v>
      </c>
      <c r="B34" t="s">
        <v>38</v>
      </c>
      <c r="C34" t="s">
        <v>39</v>
      </c>
      <c r="D34">
        <v>21.259399999999999</v>
      </c>
      <c r="E34">
        <v>20.390999999999998</v>
      </c>
      <c r="F34">
        <v>4.2587400000000004</v>
      </c>
      <c r="G34">
        <v>0.86839999999999995</v>
      </c>
      <c r="H34">
        <v>75280</v>
      </c>
      <c r="I34">
        <v>1600407653.2593999</v>
      </c>
    </row>
    <row r="35" spans="1:9">
      <c r="A35" s="12">
        <v>45272</v>
      </c>
      <c r="B35" t="s">
        <v>38</v>
      </c>
      <c r="C35" t="s">
        <v>39</v>
      </c>
      <c r="D35">
        <v>20.390999999999998</v>
      </c>
      <c r="E35">
        <v>20.181799999999999</v>
      </c>
      <c r="F35">
        <v>1.0365800000000001</v>
      </c>
      <c r="G35">
        <v>0.2092</v>
      </c>
      <c r="H35">
        <v>75330</v>
      </c>
      <c r="I35">
        <v>1536054050.391</v>
      </c>
    </row>
    <row r="36" spans="1:9">
      <c r="A36" s="12">
        <v>45271</v>
      </c>
      <c r="B36" t="s">
        <v>38</v>
      </c>
      <c r="C36" t="s">
        <v>39</v>
      </c>
      <c r="D36">
        <v>20.181799999999999</v>
      </c>
      <c r="E36">
        <v>22.0839</v>
      </c>
      <c r="F36">
        <v>-8.6130600000000008</v>
      </c>
      <c r="G36">
        <v>-1.9020999999999999</v>
      </c>
      <c r="H36">
        <v>76480</v>
      </c>
      <c r="I36">
        <v>1543504084.1817999</v>
      </c>
    </row>
    <row r="37" spans="1:9">
      <c r="A37" s="12">
        <v>45268</v>
      </c>
      <c r="B37" t="s">
        <v>38</v>
      </c>
      <c r="C37" t="s">
        <v>39</v>
      </c>
      <c r="D37">
        <v>22.0839</v>
      </c>
      <c r="E37">
        <v>21.483899999999998</v>
      </c>
      <c r="F37">
        <v>2.7927900000000001</v>
      </c>
      <c r="G37">
        <v>0.6</v>
      </c>
      <c r="H37">
        <v>77190</v>
      </c>
      <c r="I37">
        <v>1704656263.0839</v>
      </c>
    </row>
    <row r="38" spans="1:9">
      <c r="A38" s="12">
        <v>45267</v>
      </c>
      <c r="B38" t="s">
        <v>38</v>
      </c>
      <c r="C38" t="s">
        <v>39</v>
      </c>
      <c r="D38">
        <v>21.483899999999998</v>
      </c>
      <c r="E38">
        <v>21.738199999999999</v>
      </c>
      <c r="F38">
        <v>-1.1698299999999999</v>
      </c>
      <c r="G38">
        <v>-0.25430000000000003</v>
      </c>
      <c r="H38">
        <v>77190</v>
      </c>
      <c r="I38">
        <v>1658342262.4839001</v>
      </c>
    </row>
    <row r="39" spans="1:9">
      <c r="A39" s="12">
        <v>45266</v>
      </c>
      <c r="B39" t="s">
        <v>38</v>
      </c>
      <c r="C39" t="s">
        <v>39</v>
      </c>
      <c r="D39">
        <v>21.738199999999999</v>
      </c>
      <c r="E39">
        <v>21.7697</v>
      </c>
      <c r="F39">
        <v>-0.1447</v>
      </c>
      <c r="G39">
        <v>-3.15E-2</v>
      </c>
      <c r="H39">
        <v>77190</v>
      </c>
      <c r="I39">
        <v>1677971679.7381999</v>
      </c>
    </row>
    <row r="40" spans="1:9">
      <c r="A40" s="12">
        <v>45265</v>
      </c>
      <c r="B40" t="s">
        <v>38</v>
      </c>
      <c r="C40" t="s">
        <v>39</v>
      </c>
      <c r="D40">
        <v>21.7697</v>
      </c>
      <c r="E40">
        <v>20.769400000000001</v>
      </c>
      <c r="F40">
        <v>4.8162200000000004</v>
      </c>
      <c r="G40">
        <v>1.0003</v>
      </c>
      <c r="H40">
        <v>76530</v>
      </c>
      <c r="I40">
        <v>1666035162.7697001</v>
      </c>
    </row>
    <row r="41" spans="1:9">
      <c r="A41" s="12">
        <v>45264</v>
      </c>
      <c r="B41" t="s">
        <v>38</v>
      </c>
      <c r="C41" t="s">
        <v>39</v>
      </c>
      <c r="D41">
        <v>20.769400000000001</v>
      </c>
      <c r="E41">
        <v>19.274799999999999</v>
      </c>
      <c r="F41">
        <v>7.7541700000000002</v>
      </c>
      <c r="G41">
        <v>1.4945999999999999</v>
      </c>
      <c r="H41">
        <v>76530</v>
      </c>
      <c r="I41">
        <v>1589482202.7693999</v>
      </c>
    </row>
    <row r="42" spans="1:9">
      <c r="A42" s="12">
        <v>45261</v>
      </c>
      <c r="B42" t="s">
        <v>38</v>
      </c>
      <c r="C42" t="s">
        <v>39</v>
      </c>
      <c r="D42">
        <v>19.274799999999999</v>
      </c>
      <c r="E42">
        <v>18.8796</v>
      </c>
      <c r="F42">
        <v>2.0932599999999999</v>
      </c>
      <c r="G42">
        <v>0.3952</v>
      </c>
      <c r="H42">
        <v>77220</v>
      </c>
      <c r="I42">
        <v>1488400075.2748001</v>
      </c>
    </row>
    <row r="43" spans="1:9">
      <c r="A43" s="12">
        <v>45260</v>
      </c>
      <c r="B43" t="s">
        <v>38</v>
      </c>
      <c r="C43" t="s">
        <v>39</v>
      </c>
      <c r="D43">
        <v>18.8796</v>
      </c>
      <c r="E43">
        <v>18.815999999999999</v>
      </c>
      <c r="F43">
        <v>0.33800999999999998</v>
      </c>
      <c r="G43">
        <v>6.3600000000000004E-2</v>
      </c>
      <c r="H43">
        <v>77220</v>
      </c>
      <c r="I43">
        <v>1457882730.8796</v>
      </c>
    </row>
    <row r="44" spans="1:9">
      <c r="A44" s="12">
        <v>45259</v>
      </c>
      <c r="B44" t="s">
        <v>38</v>
      </c>
      <c r="C44" t="s">
        <v>39</v>
      </c>
      <c r="D44">
        <v>18.815999999999999</v>
      </c>
      <c r="E44">
        <v>19.242000000000001</v>
      </c>
      <c r="F44">
        <v>-2.2139099999999998</v>
      </c>
      <c r="G44">
        <v>-0.42599999999999999</v>
      </c>
      <c r="H44">
        <v>77550</v>
      </c>
      <c r="I44">
        <v>1459180818.816</v>
      </c>
    </row>
    <row r="45" spans="1:9">
      <c r="A45" s="12">
        <v>45258</v>
      </c>
      <c r="B45" t="s">
        <v>38</v>
      </c>
      <c r="C45" t="s">
        <v>39</v>
      </c>
      <c r="D45">
        <v>19.242000000000001</v>
      </c>
      <c r="E45">
        <v>18.41</v>
      </c>
      <c r="F45">
        <v>4.5192800000000002</v>
      </c>
      <c r="G45">
        <v>0.83199999999999996</v>
      </c>
      <c r="H45">
        <v>76550</v>
      </c>
      <c r="I45">
        <v>1472975119.2420001</v>
      </c>
    </row>
    <row r="46" spans="1:9">
      <c r="A46" s="12">
        <v>45257</v>
      </c>
      <c r="B46" t="s">
        <v>38</v>
      </c>
      <c r="C46" t="s">
        <v>39</v>
      </c>
      <c r="D46">
        <v>18.41</v>
      </c>
      <c r="E46">
        <v>19.089700000000001</v>
      </c>
      <c r="F46">
        <v>-3.5605600000000002</v>
      </c>
      <c r="G46">
        <v>-0.67969999999999997</v>
      </c>
      <c r="H46">
        <v>76550</v>
      </c>
      <c r="I46">
        <v>1409285518.4100001</v>
      </c>
    </row>
    <row r="47" spans="1:9">
      <c r="A47" s="12">
        <v>45254</v>
      </c>
      <c r="B47" t="s">
        <v>38</v>
      </c>
      <c r="C47" t="s">
        <v>39</v>
      </c>
      <c r="D47">
        <v>19.089700000000001</v>
      </c>
      <c r="E47">
        <v>18.973299999999998</v>
      </c>
      <c r="F47">
        <v>0.61348999999999998</v>
      </c>
      <c r="G47">
        <v>0.1164</v>
      </c>
      <c r="H47">
        <v>75450</v>
      </c>
      <c r="I47">
        <v>1440317884.0897</v>
      </c>
    </row>
    <row r="48" spans="1:9">
      <c r="A48" s="12">
        <v>45252</v>
      </c>
      <c r="B48" t="s">
        <v>38</v>
      </c>
      <c r="C48" t="s">
        <v>39</v>
      </c>
      <c r="D48">
        <v>18.973299999999998</v>
      </c>
      <c r="E48">
        <v>18.5688</v>
      </c>
      <c r="F48">
        <v>2.1783899999999998</v>
      </c>
      <c r="G48">
        <v>0.40450000000000003</v>
      </c>
      <c r="H48">
        <v>75450</v>
      </c>
      <c r="I48">
        <v>1431535503.9733</v>
      </c>
    </row>
    <row r="49" spans="1:9">
      <c r="A49" s="12">
        <v>45251</v>
      </c>
      <c r="B49" t="s">
        <v>38</v>
      </c>
      <c r="C49" t="s">
        <v>39</v>
      </c>
      <c r="D49">
        <v>18.5688</v>
      </c>
      <c r="E49">
        <v>18.9392</v>
      </c>
      <c r="F49">
        <v>-1.95573</v>
      </c>
      <c r="G49">
        <v>-0.37040000000000001</v>
      </c>
      <c r="H49">
        <v>73850</v>
      </c>
      <c r="I49">
        <v>1371305898.5688</v>
      </c>
    </row>
    <row r="50" spans="1:9">
      <c r="A50" s="12">
        <v>45250</v>
      </c>
      <c r="B50" t="s">
        <v>38</v>
      </c>
      <c r="C50" t="s">
        <v>39</v>
      </c>
      <c r="D50">
        <v>18.9392</v>
      </c>
      <c r="E50">
        <v>18.372</v>
      </c>
      <c r="F50">
        <v>3.08731</v>
      </c>
      <c r="G50">
        <v>0.56720000000000004</v>
      </c>
      <c r="H50">
        <v>73850</v>
      </c>
      <c r="I50">
        <v>1398659938.9391999</v>
      </c>
    </row>
    <row r="51" spans="1:9">
      <c r="A51" s="12">
        <v>45247</v>
      </c>
      <c r="B51" t="s">
        <v>38</v>
      </c>
      <c r="C51" t="s">
        <v>39</v>
      </c>
      <c r="D51">
        <v>18.372</v>
      </c>
      <c r="E51">
        <v>18.097899999999999</v>
      </c>
      <c r="F51">
        <v>1.51454</v>
      </c>
      <c r="G51">
        <v>0.27410000000000001</v>
      </c>
      <c r="H51">
        <v>73850</v>
      </c>
      <c r="I51">
        <v>1356772218.372</v>
      </c>
    </row>
    <row r="52" spans="1:9">
      <c r="A52" s="12">
        <v>45246</v>
      </c>
      <c r="B52" t="s">
        <v>38</v>
      </c>
      <c r="C52" t="s">
        <v>39</v>
      </c>
      <c r="D52">
        <v>18.097899999999999</v>
      </c>
      <c r="E52">
        <v>18.980599999999999</v>
      </c>
      <c r="F52">
        <v>-4.6505400000000003</v>
      </c>
      <c r="G52">
        <v>-0.88270000000000004</v>
      </c>
      <c r="H52">
        <v>73850</v>
      </c>
      <c r="I52">
        <v>1336529933.0978999</v>
      </c>
    </row>
    <row r="53" spans="1:9">
      <c r="A53" s="12">
        <v>45245</v>
      </c>
      <c r="B53" t="s">
        <v>38</v>
      </c>
      <c r="C53" t="s">
        <v>39</v>
      </c>
      <c r="D53">
        <v>18.980599999999999</v>
      </c>
      <c r="E53">
        <v>17.744700000000002</v>
      </c>
      <c r="F53">
        <v>6.9649000000000001</v>
      </c>
      <c r="G53">
        <v>1.2359</v>
      </c>
      <c r="H53">
        <v>73850</v>
      </c>
      <c r="I53">
        <v>1401717328.9806001</v>
      </c>
    </row>
    <row r="54" spans="1:9">
      <c r="A54" s="12">
        <v>45244</v>
      </c>
      <c r="B54" t="s">
        <v>38</v>
      </c>
      <c r="C54" t="s">
        <v>39</v>
      </c>
      <c r="D54">
        <v>17.744700000000002</v>
      </c>
      <c r="E54">
        <v>18.516500000000001</v>
      </c>
      <c r="F54">
        <v>-4.1681699999999999</v>
      </c>
      <c r="G54">
        <v>-0.77180000000000004</v>
      </c>
      <c r="H54">
        <v>73850</v>
      </c>
      <c r="I54">
        <v>1310446112.7447</v>
      </c>
    </row>
    <row r="55" spans="1:9">
      <c r="A55" s="12">
        <v>45243</v>
      </c>
      <c r="B55" t="s">
        <v>38</v>
      </c>
      <c r="C55" t="s">
        <v>39</v>
      </c>
      <c r="D55">
        <v>18.516500000000001</v>
      </c>
      <c r="E55">
        <v>18.827999999999999</v>
      </c>
      <c r="F55">
        <v>-1.65445</v>
      </c>
      <c r="G55">
        <v>-0.3115</v>
      </c>
      <c r="H55">
        <v>75260</v>
      </c>
      <c r="I55">
        <v>1393551808.5165</v>
      </c>
    </row>
    <row r="56" spans="1:9">
      <c r="A56" s="12">
        <v>45240</v>
      </c>
      <c r="B56" t="s">
        <v>38</v>
      </c>
      <c r="C56" t="s">
        <v>39</v>
      </c>
      <c r="D56">
        <v>18.827999999999999</v>
      </c>
      <c r="E56">
        <v>18.444500000000001</v>
      </c>
      <c r="F56">
        <v>2.0792099999999998</v>
      </c>
      <c r="G56">
        <v>0.38350000000000001</v>
      </c>
      <c r="H56">
        <v>75260</v>
      </c>
      <c r="I56">
        <v>1416995298.8280001</v>
      </c>
    </row>
    <row r="57" spans="1:9">
      <c r="A57" s="12">
        <v>45239</v>
      </c>
      <c r="B57" t="s">
        <v>38</v>
      </c>
      <c r="C57" t="s">
        <v>39</v>
      </c>
      <c r="D57">
        <v>18.444500000000001</v>
      </c>
      <c r="E57">
        <v>18.002300000000002</v>
      </c>
      <c r="F57">
        <v>2.45635</v>
      </c>
      <c r="G57">
        <v>0.44219999999999998</v>
      </c>
      <c r="H57">
        <v>74920</v>
      </c>
      <c r="I57">
        <v>1381861958.4445</v>
      </c>
    </row>
    <row r="58" spans="1:9">
      <c r="A58" s="12">
        <v>45238</v>
      </c>
      <c r="B58" t="s">
        <v>38</v>
      </c>
      <c r="C58" t="s">
        <v>39</v>
      </c>
      <c r="D58">
        <v>18.002300000000002</v>
      </c>
      <c r="E58">
        <v>18.116800000000001</v>
      </c>
      <c r="F58">
        <v>-0.63200999999999996</v>
      </c>
      <c r="G58">
        <v>-0.1145</v>
      </c>
      <c r="H58">
        <v>74220</v>
      </c>
      <c r="I58">
        <v>1336130724.0023</v>
      </c>
    </row>
    <row r="59" spans="1:9">
      <c r="A59" s="12">
        <v>45237</v>
      </c>
      <c r="B59" t="s">
        <v>38</v>
      </c>
      <c r="C59" t="s">
        <v>39</v>
      </c>
      <c r="D59">
        <v>18.116800000000001</v>
      </c>
      <c r="E59">
        <v>17.702100000000002</v>
      </c>
      <c r="F59">
        <v>2.34266</v>
      </c>
      <c r="G59">
        <v>0.41470000000000001</v>
      </c>
      <c r="H59">
        <v>70720</v>
      </c>
      <c r="I59">
        <v>1281220114.1168001</v>
      </c>
    </row>
    <row r="60" spans="1:9">
      <c r="A60" s="12">
        <v>45236</v>
      </c>
      <c r="B60" t="s">
        <v>38</v>
      </c>
      <c r="C60" t="s">
        <v>39</v>
      </c>
      <c r="D60">
        <v>17.702100000000002</v>
      </c>
      <c r="E60">
        <v>17.435500000000001</v>
      </c>
      <c r="F60">
        <v>1.5290600000000001</v>
      </c>
      <c r="G60">
        <v>0.2666</v>
      </c>
      <c r="H60">
        <v>70720</v>
      </c>
      <c r="I60">
        <v>1251892529.7021</v>
      </c>
    </row>
    <row r="61" spans="1:9">
      <c r="A61" s="12">
        <v>45233</v>
      </c>
      <c r="B61" t="s">
        <v>38</v>
      </c>
      <c r="C61" t="s">
        <v>39</v>
      </c>
      <c r="D61">
        <v>17.435500000000001</v>
      </c>
      <c r="E61">
        <v>17.672499999999999</v>
      </c>
      <c r="F61">
        <v>-1.34107</v>
      </c>
      <c r="G61">
        <v>-0.23699999999999999</v>
      </c>
      <c r="H61">
        <v>70720</v>
      </c>
      <c r="I61">
        <v>1233038577.4354999</v>
      </c>
    </row>
    <row r="62" spans="1:9">
      <c r="A62" s="12">
        <v>45232</v>
      </c>
      <c r="B62" t="s">
        <v>38</v>
      </c>
      <c r="C62" t="s">
        <v>39</v>
      </c>
      <c r="D62">
        <v>17.672499999999999</v>
      </c>
      <c r="E62">
        <v>17.492799999999999</v>
      </c>
      <c r="F62">
        <v>1.02728</v>
      </c>
      <c r="G62">
        <v>0.1797</v>
      </c>
      <c r="H62">
        <v>70720</v>
      </c>
      <c r="I62">
        <v>1249799217.6724999</v>
      </c>
    </row>
    <row r="63" spans="1:9">
      <c r="A63" s="12">
        <v>45231</v>
      </c>
      <c r="B63" t="s">
        <v>38</v>
      </c>
      <c r="C63" t="s">
        <v>39</v>
      </c>
      <c r="D63">
        <v>17.492799999999999</v>
      </c>
      <c r="E63">
        <v>17.5945</v>
      </c>
      <c r="F63">
        <v>-0.57801999999999998</v>
      </c>
      <c r="G63">
        <v>-0.1017</v>
      </c>
      <c r="H63">
        <v>67770</v>
      </c>
      <c r="I63">
        <v>1185487073.4928</v>
      </c>
    </row>
    <row r="64" spans="1:9">
      <c r="A64" s="12">
        <v>45230</v>
      </c>
      <c r="B64" t="s">
        <v>38</v>
      </c>
      <c r="C64" t="s">
        <v>39</v>
      </c>
      <c r="D64">
        <v>17.5945</v>
      </c>
      <c r="E64">
        <v>17.5181</v>
      </c>
      <c r="F64">
        <v>0.43612000000000001</v>
      </c>
      <c r="G64">
        <v>7.6399999999999996E-2</v>
      </c>
      <c r="H64">
        <v>62520</v>
      </c>
      <c r="I64">
        <v>1100008157.5945001</v>
      </c>
    </row>
    <row r="65" spans="1:9">
      <c r="A65" s="12">
        <v>45229</v>
      </c>
      <c r="B65" t="s">
        <v>38</v>
      </c>
      <c r="C65" t="s">
        <v>39</v>
      </c>
      <c r="D65">
        <v>17.5181</v>
      </c>
      <c r="E65">
        <v>17.110099999999999</v>
      </c>
      <c r="F65">
        <v>2.38456</v>
      </c>
      <c r="G65">
        <v>0.40799999999999997</v>
      </c>
      <c r="H65">
        <v>62140</v>
      </c>
      <c r="I65">
        <v>1088574751.5181</v>
      </c>
    </row>
    <row r="66" spans="1:9">
      <c r="A66" s="12">
        <v>45226</v>
      </c>
      <c r="B66" t="s">
        <v>38</v>
      </c>
      <c r="C66" t="s">
        <v>39</v>
      </c>
      <c r="D66">
        <v>17.110099999999999</v>
      </c>
      <c r="E66">
        <v>17.288</v>
      </c>
      <c r="F66">
        <v>-1.02904</v>
      </c>
      <c r="G66">
        <v>-0.1779</v>
      </c>
      <c r="H66">
        <v>62680</v>
      </c>
      <c r="I66">
        <v>1072461085.1101</v>
      </c>
    </row>
    <row r="67" spans="1:9">
      <c r="A67" s="12">
        <v>45225</v>
      </c>
      <c r="B67" t="s">
        <v>38</v>
      </c>
      <c r="C67" t="s">
        <v>39</v>
      </c>
      <c r="D67">
        <v>17.288</v>
      </c>
      <c r="E67">
        <v>17.740600000000001</v>
      </c>
      <c r="F67">
        <v>-2.5512100000000002</v>
      </c>
      <c r="G67">
        <v>-0.4526</v>
      </c>
      <c r="H67">
        <v>62680</v>
      </c>
      <c r="I67">
        <v>1083611857.2880001</v>
      </c>
    </row>
    <row r="68" spans="1:9">
      <c r="A68" s="12">
        <v>45224</v>
      </c>
      <c r="B68" t="s">
        <v>38</v>
      </c>
      <c r="C68" t="s">
        <v>39</v>
      </c>
      <c r="D68">
        <v>17.740600000000001</v>
      </c>
      <c r="E68">
        <v>17.212900000000001</v>
      </c>
      <c r="F68">
        <v>3.0657199999999998</v>
      </c>
      <c r="G68">
        <v>0.52769999999999995</v>
      </c>
      <c r="H68">
        <v>61980</v>
      </c>
      <c r="I68">
        <v>1099562405.7406001</v>
      </c>
    </row>
    <row r="69" spans="1:9">
      <c r="A69" s="12">
        <v>45223</v>
      </c>
      <c r="B69" t="s">
        <v>38</v>
      </c>
      <c r="C69" t="s">
        <v>39</v>
      </c>
      <c r="D69">
        <v>17.212900000000001</v>
      </c>
      <c r="E69">
        <v>16.010999999999999</v>
      </c>
      <c r="F69">
        <v>7.50671</v>
      </c>
      <c r="G69">
        <v>1.2019</v>
      </c>
      <c r="H69">
        <v>61980</v>
      </c>
      <c r="I69">
        <v>1066855559.2129</v>
      </c>
    </row>
    <row r="70" spans="1:9">
      <c r="A70" s="12">
        <v>45222</v>
      </c>
      <c r="B70" t="s">
        <v>38</v>
      </c>
      <c r="C70" t="s">
        <v>39</v>
      </c>
      <c r="D70">
        <v>16.010999999999999</v>
      </c>
      <c r="E70">
        <v>15.0829</v>
      </c>
      <c r="F70">
        <v>6.1533300000000004</v>
      </c>
      <c r="G70">
        <v>0.92810000000000004</v>
      </c>
      <c r="H70">
        <v>61450</v>
      </c>
      <c r="I70">
        <v>983875966.01100004</v>
      </c>
    </row>
    <row r="71" spans="1:9">
      <c r="A71" s="12">
        <v>45219</v>
      </c>
      <c r="B71" t="s">
        <v>38</v>
      </c>
      <c r="C71" t="s">
        <v>39</v>
      </c>
      <c r="D71">
        <v>15.0829</v>
      </c>
      <c r="E71">
        <v>14.6791</v>
      </c>
      <c r="F71">
        <v>2.7508499999999998</v>
      </c>
      <c r="G71">
        <v>0.40379999999999999</v>
      </c>
      <c r="H71">
        <v>61830</v>
      </c>
      <c r="I71">
        <v>932575722.08290005</v>
      </c>
    </row>
    <row r="72" spans="1:9">
      <c r="A72" s="12">
        <v>45218</v>
      </c>
      <c r="B72" t="s">
        <v>38</v>
      </c>
      <c r="C72" t="s">
        <v>39</v>
      </c>
      <c r="D72">
        <v>14.6791</v>
      </c>
      <c r="E72">
        <v>14.3841</v>
      </c>
      <c r="F72">
        <v>2.0508799999999998</v>
      </c>
      <c r="G72">
        <v>0.29499999999999998</v>
      </c>
      <c r="H72">
        <v>61830</v>
      </c>
      <c r="I72">
        <v>907608767.67910004</v>
      </c>
    </row>
    <row r="73" spans="1:9">
      <c r="A73" s="12">
        <v>45217</v>
      </c>
      <c r="B73" t="s">
        <v>38</v>
      </c>
      <c r="C73" t="s">
        <v>39</v>
      </c>
      <c r="D73">
        <v>14.3841</v>
      </c>
      <c r="E73">
        <v>14.5341</v>
      </c>
      <c r="F73">
        <v>-1.03206</v>
      </c>
      <c r="G73">
        <v>-0.15</v>
      </c>
      <c r="H73">
        <v>61830</v>
      </c>
      <c r="I73">
        <v>889368917.38409996</v>
      </c>
    </row>
    <row r="74" spans="1:9">
      <c r="A74" s="12">
        <v>45216</v>
      </c>
      <c r="B74" t="s">
        <v>38</v>
      </c>
      <c r="C74" t="s">
        <v>39</v>
      </c>
      <c r="D74">
        <v>14.5341</v>
      </c>
      <c r="E74">
        <v>14.512</v>
      </c>
      <c r="F74">
        <v>0.15229000000000001</v>
      </c>
      <c r="G74">
        <v>2.2100000000000002E-2</v>
      </c>
      <c r="H74">
        <v>62080</v>
      </c>
      <c r="I74">
        <v>902276942.53410006</v>
      </c>
    </row>
    <row r="75" spans="1:9">
      <c r="A75" s="12">
        <v>45215</v>
      </c>
      <c r="B75" t="s">
        <v>38</v>
      </c>
      <c r="C75" t="s">
        <v>39</v>
      </c>
      <c r="D75">
        <v>14.512</v>
      </c>
      <c r="E75">
        <v>13.6257</v>
      </c>
      <c r="F75">
        <v>6.5046200000000001</v>
      </c>
      <c r="G75">
        <v>0.88629999999999998</v>
      </c>
      <c r="H75">
        <v>62230</v>
      </c>
      <c r="I75">
        <v>903081774.51199996</v>
      </c>
    </row>
    <row r="76" spans="1:9">
      <c r="A76" s="12">
        <v>45212</v>
      </c>
      <c r="B76" t="s">
        <v>38</v>
      </c>
      <c r="C76" t="s">
        <v>39</v>
      </c>
      <c r="D76">
        <v>13.6257</v>
      </c>
      <c r="E76">
        <v>13.581099999999999</v>
      </c>
      <c r="F76">
        <v>0.32840000000000003</v>
      </c>
      <c r="G76">
        <v>4.4600000000000001E-2</v>
      </c>
      <c r="H76">
        <v>62550</v>
      </c>
      <c r="I76">
        <v>852287548.6257</v>
      </c>
    </row>
    <row r="77" spans="1:9">
      <c r="A77" s="12">
        <v>45211</v>
      </c>
      <c r="B77" t="s">
        <v>38</v>
      </c>
      <c r="C77" t="s">
        <v>39</v>
      </c>
      <c r="D77">
        <v>13.581099999999999</v>
      </c>
      <c r="E77">
        <v>13.605700000000001</v>
      </c>
      <c r="F77">
        <v>-0.18081</v>
      </c>
      <c r="G77">
        <v>-2.46E-2</v>
      </c>
      <c r="H77">
        <v>62550</v>
      </c>
      <c r="I77">
        <v>849497818.58109999</v>
      </c>
    </row>
    <row r="78" spans="1:9">
      <c r="A78" s="12">
        <v>45210</v>
      </c>
      <c r="B78" t="s">
        <v>38</v>
      </c>
      <c r="C78" t="s">
        <v>39</v>
      </c>
      <c r="D78">
        <v>13.605700000000001</v>
      </c>
      <c r="E78">
        <v>13.9534</v>
      </c>
      <c r="F78">
        <v>-2.49187</v>
      </c>
      <c r="G78">
        <v>-0.34770000000000001</v>
      </c>
      <c r="H78">
        <v>62550</v>
      </c>
      <c r="I78">
        <v>851036548.60570002</v>
      </c>
    </row>
    <row r="79" spans="1:9">
      <c r="A79" s="12">
        <v>45209</v>
      </c>
      <c r="B79" t="s">
        <v>38</v>
      </c>
      <c r="C79" t="s">
        <v>39</v>
      </c>
      <c r="D79">
        <v>13.9534</v>
      </c>
      <c r="E79">
        <v>14.0784</v>
      </c>
      <c r="F79">
        <v>-0.88788</v>
      </c>
      <c r="G79">
        <v>-0.125</v>
      </c>
      <c r="H79">
        <v>62550</v>
      </c>
      <c r="I79">
        <v>872785183.95340002</v>
      </c>
    </row>
    <row r="80" spans="1:9">
      <c r="A80" s="12">
        <v>45208</v>
      </c>
      <c r="B80" t="s">
        <v>38</v>
      </c>
      <c r="C80" t="s">
        <v>39</v>
      </c>
      <c r="D80">
        <v>14.0784</v>
      </c>
      <c r="E80">
        <v>14.2821</v>
      </c>
      <c r="F80">
        <v>-1.4262600000000001</v>
      </c>
      <c r="G80">
        <v>-0.20369999999999999</v>
      </c>
      <c r="H80">
        <v>62550</v>
      </c>
      <c r="I80">
        <v>880603934.07840002</v>
      </c>
    </row>
    <row r="81" spans="1:9">
      <c r="A81" s="12">
        <v>45205</v>
      </c>
      <c r="B81" t="s">
        <v>38</v>
      </c>
      <c r="C81" t="s">
        <v>39</v>
      </c>
      <c r="D81">
        <v>14.2821</v>
      </c>
      <c r="E81">
        <v>14.0053</v>
      </c>
      <c r="F81">
        <v>1.9763900000000001</v>
      </c>
      <c r="G81">
        <v>0.27679999999999999</v>
      </c>
      <c r="H81">
        <v>62550</v>
      </c>
      <c r="I81">
        <v>893345369.28209996</v>
      </c>
    </row>
    <row r="82" spans="1:9">
      <c r="A82" s="12">
        <v>45204</v>
      </c>
      <c r="B82" t="s">
        <v>38</v>
      </c>
      <c r="C82" t="s">
        <v>39</v>
      </c>
      <c r="D82">
        <v>14.0053</v>
      </c>
      <c r="E82">
        <v>14.085699999999999</v>
      </c>
      <c r="F82">
        <v>-0.57079000000000002</v>
      </c>
      <c r="G82">
        <v>-8.0399999999999999E-2</v>
      </c>
      <c r="H82">
        <v>62840</v>
      </c>
      <c r="I82">
        <v>880093066.00530005</v>
      </c>
    </row>
    <row r="83" spans="1:9">
      <c r="A83" s="12">
        <v>45203</v>
      </c>
      <c r="B83" t="s">
        <v>38</v>
      </c>
      <c r="C83" t="s">
        <v>39</v>
      </c>
      <c r="D83">
        <v>14.085699999999999</v>
      </c>
      <c r="E83">
        <v>13.885999999999999</v>
      </c>
      <c r="F83">
        <v>1.43814</v>
      </c>
      <c r="G83">
        <v>0.19969999999999999</v>
      </c>
      <c r="H83">
        <v>63060</v>
      </c>
      <c r="I83">
        <v>888244256.08570004</v>
      </c>
    </row>
    <row r="84" spans="1:9">
      <c r="A84" s="12">
        <v>45202</v>
      </c>
      <c r="B84" t="s">
        <v>38</v>
      </c>
      <c r="C84" t="s">
        <v>39</v>
      </c>
      <c r="D84">
        <v>13.885999999999999</v>
      </c>
      <c r="E84">
        <v>14.265000000000001</v>
      </c>
      <c r="F84">
        <v>-2.6568499999999999</v>
      </c>
      <c r="G84">
        <v>-0.379</v>
      </c>
      <c r="H84">
        <v>63240</v>
      </c>
      <c r="I84">
        <v>878150653.88600004</v>
      </c>
    </row>
    <row r="85" spans="1:9">
      <c r="A85" s="12">
        <v>45201</v>
      </c>
      <c r="B85" t="s">
        <v>38</v>
      </c>
      <c r="C85" t="s">
        <v>39</v>
      </c>
      <c r="D85">
        <v>14.265000000000001</v>
      </c>
      <c r="E85">
        <v>13.805999999999999</v>
      </c>
      <c r="F85">
        <v>3.32464</v>
      </c>
      <c r="G85">
        <v>0.45900000000000002</v>
      </c>
      <c r="H85">
        <v>63410</v>
      </c>
      <c r="I85">
        <v>904543664.26499999</v>
      </c>
    </row>
    <row r="86" spans="1:9">
      <c r="A86" s="12">
        <v>45198</v>
      </c>
      <c r="B86" t="s">
        <v>38</v>
      </c>
      <c r="C86" t="s">
        <v>39</v>
      </c>
      <c r="D86">
        <v>13.805999999999999</v>
      </c>
      <c r="E86">
        <v>13.939</v>
      </c>
      <c r="F86">
        <v>-0.95416000000000001</v>
      </c>
      <c r="G86">
        <v>-0.13300000000000001</v>
      </c>
      <c r="H86">
        <v>63770</v>
      </c>
      <c r="I86">
        <v>880408633.80599999</v>
      </c>
    </row>
    <row r="87" spans="1:9">
      <c r="A87" s="12">
        <v>45197</v>
      </c>
      <c r="B87" t="s">
        <v>38</v>
      </c>
      <c r="C87" t="s">
        <v>39</v>
      </c>
      <c r="D87">
        <v>13.939</v>
      </c>
      <c r="E87">
        <v>13.4642</v>
      </c>
      <c r="F87">
        <v>3.5263900000000001</v>
      </c>
      <c r="G87">
        <v>0.4748</v>
      </c>
      <c r="H87">
        <v>63970</v>
      </c>
      <c r="I87">
        <v>891677843.93900001</v>
      </c>
    </row>
    <row r="88" spans="1:9">
      <c r="A88" s="12">
        <v>45196</v>
      </c>
      <c r="B88" t="s">
        <v>38</v>
      </c>
      <c r="C88" t="s">
        <v>39</v>
      </c>
      <c r="D88">
        <v>13.4642</v>
      </c>
      <c r="E88">
        <v>13.465</v>
      </c>
      <c r="F88">
        <v>-5.94E-3</v>
      </c>
      <c r="G88">
        <v>-8.0000000000000004E-4</v>
      </c>
      <c r="H88">
        <v>63970</v>
      </c>
      <c r="I88">
        <v>861304887.46420002</v>
      </c>
    </row>
    <row r="89" spans="1:9">
      <c r="A89" s="12">
        <v>45195</v>
      </c>
      <c r="B89" t="s">
        <v>38</v>
      </c>
      <c r="C89" t="s">
        <v>39</v>
      </c>
      <c r="D89">
        <v>13.465</v>
      </c>
      <c r="E89">
        <v>13.524800000000001</v>
      </c>
      <c r="F89">
        <v>-0.44214999999999999</v>
      </c>
      <c r="G89">
        <v>-5.9799999999999999E-2</v>
      </c>
      <c r="H89">
        <v>64360</v>
      </c>
      <c r="I89">
        <v>866607413.46500003</v>
      </c>
    </row>
    <row r="90" spans="1:9">
      <c r="A90" s="12">
        <v>45194</v>
      </c>
      <c r="B90" t="s">
        <v>38</v>
      </c>
      <c r="C90" t="s">
        <v>39</v>
      </c>
      <c r="D90">
        <v>13.524800000000001</v>
      </c>
      <c r="E90">
        <v>13.6144</v>
      </c>
      <c r="F90">
        <v>-0.65812999999999999</v>
      </c>
      <c r="G90">
        <v>-8.9599999999999999E-2</v>
      </c>
      <c r="H90">
        <v>64490</v>
      </c>
      <c r="I90">
        <v>872214365.52479994</v>
      </c>
    </row>
    <row r="91" spans="1:9">
      <c r="A91" s="12">
        <v>45191</v>
      </c>
      <c r="B91" t="s">
        <v>38</v>
      </c>
      <c r="C91" t="s">
        <v>39</v>
      </c>
      <c r="D91">
        <v>13.6144</v>
      </c>
      <c r="E91">
        <v>13.6614</v>
      </c>
      <c r="F91">
        <v>-0.34404000000000001</v>
      </c>
      <c r="G91">
        <v>-4.7E-2</v>
      </c>
      <c r="H91">
        <v>65110</v>
      </c>
      <c r="I91">
        <v>886433597.61440003</v>
      </c>
    </row>
    <row r="92" spans="1:9">
      <c r="A92" s="12">
        <v>45190</v>
      </c>
      <c r="B92" t="s">
        <v>38</v>
      </c>
      <c r="C92" t="s">
        <v>39</v>
      </c>
      <c r="D92">
        <v>13.6614</v>
      </c>
      <c r="E92">
        <v>13.8398</v>
      </c>
      <c r="F92">
        <v>-1.28904</v>
      </c>
      <c r="G92">
        <v>-0.1784</v>
      </c>
      <c r="H92">
        <v>65150</v>
      </c>
      <c r="I92">
        <v>890040223.66139996</v>
      </c>
    </row>
    <row r="93" spans="1:9">
      <c r="A93" s="12">
        <v>45189</v>
      </c>
      <c r="B93" t="s">
        <v>38</v>
      </c>
      <c r="C93" t="s">
        <v>39</v>
      </c>
      <c r="D93">
        <v>13.8398</v>
      </c>
      <c r="E93">
        <v>13.981199999999999</v>
      </c>
      <c r="F93">
        <v>-1.01136</v>
      </c>
      <c r="G93">
        <v>-0.1414</v>
      </c>
      <c r="H93">
        <v>65200</v>
      </c>
      <c r="I93">
        <v>902354973.8398</v>
      </c>
    </row>
    <row r="94" spans="1:9">
      <c r="A94" s="12">
        <v>45188</v>
      </c>
      <c r="B94" t="s">
        <v>38</v>
      </c>
      <c r="C94" t="s">
        <v>39</v>
      </c>
      <c r="D94">
        <v>13.981199999999999</v>
      </c>
      <c r="E94">
        <v>13.783300000000001</v>
      </c>
      <c r="F94">
        <v>1.4358</v>
      </c>
      <c r="G94">
        <v>0.19789999999999999</v>
      </c>
      <c r="H94">
        <v>65420</v>
      </c>
      <c r="I94">
        <v>914650117.98119998</v>
      </c>
    </row>
    <row r="95" spans="1:9">
      <c r="A95" s="12">
        <v>45187</v>
      </c>
      <c r="B95" t="s">
        <v>38</v>
      </c>
      <c r="C95" t="s">
        <v>39</v>
      </c>
      <c r="D95">
        <v>13.783300000000001</v>
      </c>
      <c r="E95">
        <v>13.5678</v>
      </c>
      <c r="F95">
        <v>1.58832</v>
      </c>
      <c r="G95">
        <v>0.2155</v>
      </c>
      <c r="H95">
        <v>65420</v>
      </c>
      <c r="I95">
        <v>901703499.78330004</v>
      </c>
    </row>
    <row r="96" spans="1:9">
      <c r="A96" s="12">
        <v>45184</v>
      </c>
      <c r="B96" t="s">
        <v>38</v>
      </c>
      <c r="C96" t="s">
        <v>39</v>
      </c>
      <c r="D96">
        <v>13.5678</v>
      </c>
      <c r="E96">
        <v>13.712999999999999</v>
      </c>
      <c r="F96">
        <v>-1.0588500000000001</v>
      </c>
      <c r="G96">
        <v>-0.1452</v>
      </c>
      <c r="H96">
        <v>65900</v>
      </c>
      <c r="I96">
        <v>894118033.56780005</v>
      </c>
    </row>
    <row r="97" spans="1:9">
      <c r="A97" s="12">
        <v>45183</v>
      </c>
      <c r="B97" t="s">
        <v>38</v>
      </c>
      <c r="C97" t="s">
        <v>39</v>
      </c>
      <c r="D97">
        <v>13.712999999999999</v>
      </c>
      <c r="E97">
        <v>13.4239</v>
      </c>
      <c r="F97">
        <v>2.1536200000000001</v>
      </c>
      <c r="G97">
        <v>0.28910000000000002</v>
      </c>
      <c r="H97">
        <v>65960</v>
      </c>
      <c r="I97">
        <v>904509493.71300006</v>
      </c>
    </row>
    <row r="98" spans="1:9">
      <c r="A98" s="12">
        <v>45182</v>
      </c>
      <c r="B98" t="s">
        <v>38</v>
      </c>
      <c r="C98" t="s">
        <v>39</v>
      </c>
      <c r="D98">
        <v>13.4239</v>
      </c>
      <c r="E98">
        <v>13.383100000000001</v>
      </c>
      <c r="F98">
        <v>0.30486000000000002</v>
      </c>
      <c r="G98">
        <v>4.0800000000000003E-2</v>
      </c>
      <c r="H98">
        <v>67040</v>
      </c>
      <c r="I98">
        <v>899938269.42390001</v>
      </c>
    </row>
    <row r="99" spans="1:9">
      <c r="A99" s="12">
        <v>45181</v>
      </c>
      <c r="B99" t="s">
        <v>38</v>
      </c>
      <c r="C99" t="s">
        <v>39</v>
      </c>
      <c r="D99">
        <v>13.383100000000001</v>
      </c>
      <c r="E99">
        <v>12.823700000000001</v>
      </c>
      <c r="F99">
        <v>4.3622399999999999</v>
      </c>
      <c r="G99">
        <v>0.55940000000000001</v>
      </c>
      <c r="H99">
        <v>67360</v>
      </c>
      <c r="I99">
        <v>901485629.38310003</v>
      </c>
    </row>
    <row r="100" spans="1:9">
      <c r="A100" s="12">
        <v>45180</v>
      </c>
      <c r="B100" t="s">
        <v>38</v>
      </c>
      <c r="C100" t="s">
        <v>39</v>
      </c>
      <c r="D100">
        <v>12.823700000000001</v>
      </c>
      <c r="E100">
        <v>13.319100000000001</v>
      </c>
      <c r="F100">
        <v>-3.7194699999999998</v>
      </c>
      <c r="G100">
        <v>-0.49540000000000001</v>
      </c>
      <c r="H100">
        <v>67690</v>
      </c>
      <c r="I100">
        <v>868036265.82369995</v>
      </c>
    </row>
    <row r="101" spans="1:9">
      <c r="A101" s="12">
        <v>45177</v>
      </c>
      <c r="B101" t="s">
        <v>38</v>
      </c>
      <c r="C101" t="s">
        <v>39</v>
      </c>
      <c r="D101">
        <v>13.319100000000001</v>
      </c>
      <c r="E101">
        <v>13.3043</v>
      </c>
      <c r="F101">
        <v>0.11124000000000001</v>
      </c>
      <c r="G101">
        <v>1.4800000000000001E-2</v>
      </c>
      <c r="H101">
        <v>68690</v>
      </c>
      <c r="I101">
        <v>914888992.31910002</v>
      </c>
    </row>
    <row r="102" spans="1:9">
      <c r="A102" s="12">
        <v>45176</v>
      </c>
      <c r="B102" t="s">
        <v>38</v>
      </c>
      <c r="C102" t="s">
        <v>39</v>
      </c>
      <c r="D102">
        <v>13.3043</v>
      </c>
      <c r="E102">
        <v>13.1629</v>
      </c>
      <c r="F102">
        <v>1.07423</v>
      </c>
      <c r="G102">
        <v>0.1414</v>
      </c>
      <c r="H102">
        <v>68690</v>
      </c>
      <c r="I102">
        <v>913872380.30429995</v>
      </c>
    </row>
    <row r="103" spans="1:9">
      <c r="A103" s="12">
        <v>45175</v>
      </c>
      <c r="B103" t="s">
        <v>38</v>
      </c>
      <c r="C103" t="s">
        <v>39</v>
      </c>
      <c r="D103">
        <v>13.1629</v>
      </c>
      <c r="E103">
        <v>13.1732</v>
      </c>
      <c r="F103">
        <v>-7.8189999999999996E-2</v>
      </c>
      <c r="G103">
        <v>-1.03E-2</v>
      </c>
      <c r="H103">
        <v>68690</v>
      </c>
      <c r="I103">
        <v>904159614.16289997</v>
      </c>
    </row>
    <row r="104" spans="1:9">
      <c r="A104" s="12">
        <v>45174</v>
      </c>
      <c r="B104" t="s">
        <v>38</v>
      </c>
      <c r="C104" t="s">
        <v>39</v>
      </c>
      <c r="D104">
        <v>13.1732</v>
      </c>
      <c r="E104">
        <v>13.158899999999999</v>
      </c>
      <c r="F104">
        <v>0.10867</v>
      </c>
      <c r="G104">
        <v>1.43E-2</v>
      </c>
      <c r="H104">
        <v>70690</v>
      </c>
      <c r="I104">
        <v>931213521.17320001</v>
      </c>
    </row>
    <row r="105" spans="1:9">
      <c r="A105" s="12">
        <v>45170</v>
      </c>
      <c r="B105" t="s">
        <v>38</v>
      </c>
      <c r="C105" t="s">
        <v>39</v>
      </c>
      <c r="D105">
        <v>13.158899999999999</v>
      </c>
      <c r="E105">
        <v>13.4389</v>
      </c>
      <c r="F105">
        <v>-2.0834999999999999</v>
      </c>
      <c r="G105">
        <v>-0.28000000000000003</v>
      </c>
      <c r="H105">
        <v>70690</v>
      </c>
      <c r="I105">
        <v>930202654.15890002</v>
      </c>
    </row>
    <row r="106" spans="1:9">
      <c r="A106" s="12">
        <v>45169</v>
      </c>
      <c r="B106" t="s">
        <v>38</v>
      </c>
      <c r="C106" t="s">
        <v>39</v>
      </c>
      <c r="D106">
        <v>13.4389</v>
      </c>
      <c r="E106">
        <v>13.9564</v>
      </c>
      <c r="F106">
        <v>-3.7079800000000001</v>
      </c>
      <c r="G106">
        <v>-0.51749999999999996</v>
      </c>
      <c r="H106">
        <v>70850</v>
      </c>
      <c r="I106">
        <v>952146078.43889999</v>
      </c>
    </row>
    <row r="107" spans="1:9">
      <c r="A107" s="12">
        <v>45168</v>
      </c>
      <c r="B107" t="s">
        <v>38</v>
      </c>
      <c r="C107" t="s">
        <v>39</v>
      </c>
      <c r="D107">
        <v>13.9564</v>
      </c>
      <c r="E107">
        <v>14.340199999999999</v>
      </c>
      <c r="F107">
        <v>-2.67639</v>
      </c>
      <c r="G107">
        <v>-0.38379999999999997</v>
      </c>
      <c r="H107">
        <v>70850</v>
      </c>
      <c r="I107">
        <v>988810953.95640004</v>
      </c>
    </row>
    <row r="108" spans="1:9">
      <c r="A108" s="12">
        <v>45167</v>
      </c>
      <c r="B108" t="s">
        <v>38</v>
      </c>
      <c r="C108" t="s">
        <v>39</v>
      </c>
      <c r="D108">
        <v>14.340199999999999</v>
      </c>
      <c r="E108">
        <v>13.354799999999999</v>
      </c>
      <c r="F108">
        <v>7.3786199999999997</v>
      </c>
      <c r="G108">
        <v>0.98540000000000005</v>
      </c>
      <c r="H108">
        <v>71970</v>
      </c>
      <c r="I108">
        <v>1032064208.3401999</v>
      </c>
    </row>
    <row r="109" spans="1:9">
      <c r="A109" s="12">
        <v>45166</v>
      </c>
      <c r="B109" t="s">
        <v>38</v>
      </c>
      <c r="C109" t="s">
        <v>39</v>
      </c>
      <c r="D109">
        <v>13.354799999999999</v>
      </c>
      <c r="E109">
        <v>13.354900000000001</v>
      </c>
      <c r="F109">
        <v>-7.5000000000000002E-4</v>
      </c>
      <c r="G109">
        <v>-1E-4</v>
      </c>
      <c r="H109">
        <v>70070</v>
      </c>
      <c r="I109">
        <v>935770849.35479999</v>
      </c>
    </row>
    <row r="110" spans="1:9">
      <c r="A110" s="12">
        <v>45163</v>
      </c>
      <c r="B110" t="s">
        <v>38</v>
      </c>
      <c r="C110" t="s">
        <v>39</v>
      </c>
      <c r="D110">
        <v>13.354900000000001</v>
      </c>
      <c r="E110">
        <v>13.3866</v>
      </c>
      <c r="F110">
        <v>-0.23680000000000001</v>
      </c>
      <c r="G110">
        <v>-3.1699999999999999E-2</v>
      </c>
      <c r="H110">
        <v>70400</v>
      </c>
      <c r="I110">
        <v>940184973.3549</v>
      </c>
    </row>
    <row r="111" spans="1:9">
      <c r="A111" s="12">
        <v>45162</v>
      </c>
      <c r="B111" t="s">
        <v>38</v>
      </c>
      <c r="C111" t="s">
        <v>39</v>
      </c>
      <c r="D111">
        <v>13.3866</v>
      </c>
      <c r="E111">
        <v>13.708399999999999</v>
      </c>
      <c r="F111">
        <v>-2.3474699999999999</v>
      </c>
      <c r="G111">
        <v>-0.32179999999999997</v>
      </c>
      <c r="H111">
        <v>70400</v>
      </c>
      <c r="I111">
        <v>942416653.38660002</v>
      </c>
    </row>
    <row r="112" spans="1:9">
      <c r="A112" s="12">
        <v>45161</v>
      </c>
      <c r="B112" t="s">
        <v>38</v>
      </c>
      <c r="C112" t="s">
        <v>39</v>
      </c>
      <c r="D112">
        <v>13.708399999999999</v>
      </c>
      <c r="E112">
        <v>13.2826</v>
      </c>
      <c r="F112">
        <v>3.2057000000000002</v>
      </c>
      <c r="G112">
        <v>0.42580000000000001</v>
      </c>
      <c r="H112">
        <v>70490</v>
      </c>
      <c r="I112">
        <v>966305129.70840001</v>
      </c>
    </row>
    <row r="113" spans="1:9">
      <c r="A113" s="12">
        <v>45160</v>
      </c>
      <c r="B113" t="s">
        <v>38</v>
      </c>
      <c r="C113" t="s">
        <v>39</v>
      </c>
      <c r="D113">
        <v>13.2826</v>
      </c>
      <c r="E113">
        <v>13.4575</v>
      </c>
      <c r="F113">
        <v>-1.29965</v>
      </c>
      <c r="G113">
        <v>-0.1749</v>
      </c>
      <c r="H113">
        <v>70700</v>
      </c>
      <c r="I113">
        <v>939079833.28260005</v>
      </c>
    </row>
    <row r="114" spans="1:9">
      <c r="A114" s="12">
        <v>45159</v>
      </c>
      <c r="B114" t="s">
        <v>38</v>
      </c>
      <c r="C114" t="s">
        <v>39</v>
      </c>
      <c r="D114">
        <v>13.4575</v>
      </c>
      <c r="E114">
        <v>13.4373</v>
      </c>
      <c r="F114">
        <v>0.15032999999999999</v>
      </c>
      <c r="G114">
        <v>2.0199999999999999E-2</v>
      </c>
      <c r="H114">
        <v>70970</v>
      </c>
      <c r="I114">
        <v>955078788.45749998</v>
      </c>
    </row>
    <row r="115" spans="1:9">
      <c r="A115" s="12">
        <v>45156</v>
      </c>
      <c r="B115" t="s">
        <v>38</v>
      </c>
      <c r="C115" t="s">
        <v>39</v>
      </c>
      <c r="D115">
        <v>13.4373</v>
      </c>
      <c r="E115">
        <v>14.382400000000001</v>
      </c>
      <c r="F115">
        <v>-6.5712299999999999</v>
      </c>
      <c r="G115">
        <v>-0.94510000000000005</v>
      </c>
      <c r="H115">
        <v>71050</v>
      </c>
      <c r="I115">
        <v>954720178.43729997</v>
      </c>
    </row>
    <row r="116" spans="1:9">
      <c r="A116" s="12">
        <v>45155</v>
      </c>
      <c r="B116" t="s">
        <v>38</v>
      </c>
      <c r="C116" t="s">
        <v>39</v>
      </c>
      <c r="D116">
        <v>14.382400000000001</v>
      </c>
      <c r="E116">
        <v>15.0357</v>
      </c>
      <c r="F116">
        <v>-4.3449900000000001</v>
      </c>
      <c r="G116">
        <v>-0.65329999999999999</v>
      </c>
      <c r="H116">
        <v>71480</v>
      </c>
      <c r="I116">
        <v>1028053966.3824</v>
      </c>
    </row>
    <row r="117" spans="1:9">
      <c r="A117" s="12">
        <v>45154</v>
      </c>
      <c r="B117" t="s">
        <v>38</v>
      </c>
      <c r="C117" t="s">
        <v>39</v>
      </c>
      <c r="D117">
        <v>15.0357</v>
      </c>
      <c r="E117">
        <v>15.0846</v>
      </c>
      <c r="F117">
        <v>-0.32417000000000001</v>
      </c>
      <c r="G117">
        <v>-4.8899999999999999E-2</v>
      </c>
      <c r="H117">
        <v>71480</v>
      </c>
      <c r="I117">
        <v>1074751851.0357001</v>
      </c>
    </row>
    <row r="118" spans="1:9">
      <c r="A118" s="12">
        <v>45153</v>
      </c>
      <c r="B118" t="s">
        <v>38</v>
      </c>
      <c r="C118" t="s">
        <v>39</v>
      </c>
      <c r="D118">
        <v>15.0846</v>
      </c>
      <c r="E118">
        <v>15.1699</v>
      </c>
      <c r="F118">
        <v>-0.56230000000000002</v>
      </c>
      <c r="G118">
        <v>-8.5300000000000001E-2</v>
      </c>
      <c r="H118">
        <v>71650</v>
      </c>
      <c r="I118">
        <v>1080811605.0846</v>
      </c>
    </row>
    <row r="119" spans="1:9">
      <c r="A119" s="12">
        <v>45152</v>
      </c>
      <c r="B119" t="s">
        <v>38</v>
      </c>
      <c r="C119" t="s">
        <v>39</v>
      </c>
      <c r="D119">
        <v>15.1699</v>
      </c>
      <c r="E119">
        <v>15.2051</v>
      </c>
      <c r="F119">
        <v>-0.23150000000000001</v>
      </c>
      <c r="G119">
        <v>-3.5200000000000002E-2</v>
      </c>
      <c r="H119">
        <v>71650</v>
      </c>
      <c r="I119">
        <v>1086923350.1698999</v>
      </c>
    </row>
    <row r="120" spans="1:9">
      <c r="A120" s="12">
        <v>45149</v>
      </c>
      <c r="B120" t="s">
        <v>38</v>
      </c>
      <c r="C120" t="s">
        <v>39</v>
      </c>
      <c r="D120">
        <v>15.2051</v>
      </c>
      <c r="E120">
        <v>15.218</v>
      </c>
      <c r="F120">
        <v>-8.4769999999999998E-2</v>
      </c>
      <c r="G120">
        <v>-1.29E-2</v>
      </c>
      <c r="H120">
        <v>71800</v>
      </c>
      <c r="I120">
        <v>1091726195.2051001</v>
      </c>
    </row>
    <row r="121" spans="1:9">
      <c r="A121" s="12">
        <v>45148</v>
      </c>
      <c r="B121" t="s">
        <v>38</v>
      </c>
      <c r="C121" t="s">
        <v>39</v>
      </c>
      <c r="D121">
        <v>15.218</v>
      </c>
      <c r="E121">
        <v>15.2258</v>
      </c>
      <c r="F121">
        <v>-5.1229999999999998E-2</v>
      </c>
      <c r="G121">
        <v>-7.7999999999999996E-3</v>
      </c>
      <c r="H121">
        <v>71800</v>
      </c>
      <c r="I121">
        <v>1092652415.2179999</v>
      </c>
    </row>
    <row r="122" spans="1:9">
      <c r="A122" s="12">
        <v>45147</v>
      </c>
      <c r="B122" t="s">
        <v>38</v>
      </c>
      <c r="C122" t="s">
        <v>39</v>
      </c>
      <c r="D122">
        <v>15.2258</v>
      </c>
      <c r="E122">
        <v>15.514799999999999</v>
      </c>
      <c r="F122">
        <v>-1.8627400000000001</v>
      </c>
      <c r="G122">
        <v>-0.28899999999999998</v>
      </c>
      <c r="H122">
        <v>71800</v>
      </c>
      <c r="I122">
        <v>1093212455.2258</v>
      </c>
    </row>
    <row r="123" spans="1:9">
      <c r="A123" s="12">
        <v>45146</v>
      </c>
      <c r="B123" t="s">
        <v>38</v>
      </c>
      <c r="C123" t="s">
        <v>39</v>
      </c>
      <c r="D123">
        <v>15.514799999999999</v>
      </c>
      <c r="E123">
        <v>15.090199999999999</v>
      </c>
      <c r="F123">
        <v>2.8137500000000002</v>
      </c>
      <c r="G123">
        <v>0.42459999999999998</v>
      </c>
      <c r="H123">
        <v>71920</v>
      </c>
      <c r="I123">
        <v>1115824431.5148001</v>
      </c>
    </row>
    <row r="124" spans="1:9">
      <c r="A124" s="12">
        <v>45145</v>
      </c>
      <c r="B124" t="s">
        <v>38</v>
      </c>
      <c r="C124" t="s">
        <v>39</v>
      </c>
      <c r="D124">
        <v>15.090199999999999</v>
      </c>
      <c r="E124">
        <v>15.007099999999999</v>
      </c>
      <c r="F124">
        <v>0.55374000000000001</v>
      </c>
      <c r="G124">
        <v>8.3099999999999993E-2</v>
      </c>
      <c r="H124">
        <v>71510</v>
      </c>
      <c r="I124">
        <v>1079100217.0901999</v>
      </c>
    </row>
    <row r="125" spans="1:9">
      <c r="A125" s="12">
        <v>45142</v>
      </c>
      <c r="B125" t="s">
        <v>38</v>
      </c>
      <c r="C125" t="s">
        <v>39</v>
      </c>
      <c r="D125">
        <v>15.007099999999999</v>
      </c>
      <c r="E125">
        <v>15.157500000000001</v>
      </c>
      <c r="F125">
        <v>-0.99224999999999997</v>
      </c>
      <c r="G125">
        <v>-0.15040000000000001</v>
      </c>
      <c r="H125">
        <v>71740</v>
      </c>
      <c r="I125">
        <v>1076609369.0071001</v>
      </c>
    </row>
    <row r="126" spans="1:9">
      <c r="A126" s="12">
        <v>45141</v>
      </c>
      <c r="B126" t="s">
        <v>38</v>
      </c>
      <c r="C126" t="s">
        <v>39</v>
      </c>
      <c r="D126">
        <v>15.157500000000001</v>
      </c>
      <c r="E126">
        <v>15.0908</v>
      </c>
      <c r="F126">
        <v>0.44198999999999999</v>
      </c>
      <c r="G126">
        <v>6.6699999999999995E-2</v>
      </c>
      <c r="H126">
        <v>71600</v>
      </c>
      <c r="I126">
        <v>1085277015.1575</v>
      </c>
    </row>
    <row r="127" spans="1:9">
      <c r="A127" s="12">
        <v>45140</v>
      </c>
      <c r="B127" t="s">
        <v>38</v>
      </c>
      <c r="C127" t="s">
        <v>39</v>
      </c>
      <c r="D127">
        <v>15.0908</v>
      </c>
      <c r="E127">
        <v>15.1698</v>
      </c>
      <c r="F127">
        <v>-0.52076999999999996</v>
      </c>
      <c r="G127">
        <v>-7.9000000000000001E-2</v>
      </c>
      <c r="H127">
        <v>71350</v>
      </c>
      <c r="I127">
        <v>1076728595.0908</v>
      </c>
    </row>
    <row r="128" spans="1:9">
      <c r="A128" s="12">
        <v>45139</v>
      </c>
      <c r="B128" t="s">
        <v>38</v>
      </c>
      <c r="C128" t="s">
        <v>39</v>
      </c>
      <c r="D128">
        <v>15.1698</v>
      </c>
      <c r="E128">
        <v>15.4735</v>
      </c>
      <c r="F128">
        <v>-1.96271</v>
      </c>
      <c r="G128">
        <v>-0.30370000000000003</v>
      </c>
      <c r="H128">
        <v>71640</v>
      </c>
      <c r="I128">
        <v>1086764487.1698</v>
      </c>
    </row>
    <row r="129" spans="1:9">
      <c r="A129" s="12">
        <v>45138</v>
      </c>
      <c r="B129" t="s">
        <v>38</v>
      </c>
      <c r="C129" t="s">
        <v>39</v>
      </c>
      <c r="D129">
        <v>15.4735</v>
      </c>
      <c r="E129">
        <v>15.601699999999999</v>
      </c>
      <c r="F129">
        <v>-0.82171000000000005</v>
      </c>
      <c r="G129">
        <v>-0.12820000000000001</v>
      </c>
      <c r="H129">
        <v>71640</v>
      </c>
      <c r="I129">
        <v>1108521555.4735</v>
      </c>
    </row>
    <row r="130" spans="1:9">
      <c r="A130" s="12">
        <v>45135</v>
      </c>
      <c r="B130" t="s">
        <v>38</v>
      </c>
      <c r="C130" t="s">
        <v>39</v>
      </c>
      <c r="D130">
        <v>15.601699999999999</v>
      </c>
      <c r="E130">
        <v>15.4862</v>
      </c>
      <c r="F130">
        <v>0.74582999999999999</v>
      </c>
      <c r="G130">
        <v>0.11550000000000001</v>
      </c>
      <c r="H130">
        <v>71640</v>
      </c>
      <c r="I130">
        <v>1117705803.6017001</v>
      </c>
    </row>
    <row r="131" spans="1:9">
      <c r="A131" s="12">
        <v>45134</v>
      </c>
      <c r="B131" t="s">
        <v>38</v>
      </c>
      <c r="C131" t="s">
        <v>39</v>
      </c>
      <c r="D131">
        <v>15.4862</v>
      </c>
      <c r="E131">
        <v>15.652200000000001</v>
      </c>
      <c r="F131">
        <v>-1.0605500000000001</v>
      </c>
      <c r="G131">
        <v>-0.16600000000000001</v>
      </c>
      <c r="H131">
        <v>71640</v>
      </c>
      <c r="I131">
        <v>1109431383.4862001</v>
      </c>
    </row>
    <row r="132" spans="1:9">
      <c r="A132" s="12">
        <v>45133</v>
      </c>
      <c r="B132" t="s">
        <v>38</v>
      </c>
      <c r="C132" t="s">
        <v>39</v>
      </c>
      <c r="D132">
        <v>15.652200000000001</v>
      </c>
      <c r="E132">
        <v>15.5787</v>
      </c>
      <c r="F132">
        <v>0.4718</v>
      </c>
      <c r="G132">
        <v>7.3499999999999996E-2</v>
      </c>
      <c r="H132">
        <v>71640</v>
      </c>
      <c r="I132">
        <v>1121323623.6522</v>
      </c>
    </row>
    <row r="133" spans="1:9">
      <c r="A133" s="12">
        <v>45132</v>
      </c>
      <c r="B133" t="s">
        <v>38</v>
      </c>
      <c r="C133" t="s">
        <v>39</v>
      </c>
      <c r="D133">
        <v>15.5787</v>
      </c>
      <c r="E133">
        <v>15.524699999999999</v>
      </c>
      <c r="F133">
        <v>0.34782999999999997</v>
      </c>
      <c r="G133">
        <v>5.3999999999999999E-2</v>
      </c>
      <c r="H133">
        <v>71700</v>
      </c>
      <c r="I133">
        <v>1116992805.5787001</v>
      </c>
    </row>
    <row r="134" spans="1:9">
      <c r="A134" s="12">
        <v>45131</v>
      </c>
      <c r="B134" t="s">
        <v>38</v>
      </c>
      <c r="C134" t="s">
        <v>39</v>
      </c>
      <c r="D134">
        <v>15.524699999999999</v>
      </c>
      <c r="E134">
        <v>15.950200000000001</v>
      </c>
      <c r="F134">
        <v>-2.6676799999999998</v>
      </c>
      <c r="G134">
        <v>-0.42549999999999999</v>
      </c>
      <c r="H134">
        <v>71700</v>
      </c>
      <c r="I134">
        <v>1113121005.5246999</v>
      </c>
    </row>
    <row r="135" spans="1:9">
      <c r="A135" s="12">
        <v>45128</v>
      </c>
      <c r="B135" t="s">
        <v>38</v>
      </c>
      <c r="C135" t="s">
        <v>39</v>
      </c>
      <c r="D135">
        <v>15.950200000000001</v>
      </c>
      <c r="E135">
        <v>15.882300000000001</v>
      </c>
      <c r="F135">
        <v>0.42752000000000001</v>
      </c>
      <c r="G135">
        <v>6.7900000000000002E-2</v>
      </c>
      <c r="H135">
        <v>72150</v>
      </c>
      <c r="I135">
        <v>1150806945.9502001</v>
      </c>
    </row>
    <row r="136" spans="1:9">
      <c r="A136" s="12">
        <v>45127</v>
      </c>
      <c r="B136" t="s">
        <v>38</v>
      </c>
      <c r="C136" t="s">
        <v>39</v>
      </c>
      <c r="D136">
        <v>15.882300000000001</v>
      </c>
      <c r="E136">
        <v>16.0503</v>
      </c>
      <c r="F136">
        <v>-1.04671</v>
      </c>
      <c r="G136">
        <v>-0.16800000000000001</v>
      </c>
      <c r="H136">
        <v>72150</v>
      </c>
      <c r="I136">
        <v>1145907960.8822999</v>
      </c>
    </row>
    <row r="137" spans="1:9">
      <c r="A137" s="12">
        <v>45126</v>
      </c>
      <c r="B137" t="s">
        <v>38</v>
      </c>
      <c r="C137" t="s">
        <v>39</v>
      </c>
      <c r="D137">
        <v>16.0503</v>
      </c>
      <c r="E137">
        <v>15.879300000000001</v>
      </c>
      <c r="F137">
        <v>1.07687</v>
      </c>
      <c r="G137">
        <v>0.17100000000000001</v>
      </c>
      <c r="H137">
        <v>72150</v>
      </c>
      <c r="I137">
        <v>1158029161.0502999</v>
      </c>
    </row>
    <row r="138" spans="1:9">
      <c r="A138" s="12">
        <v>45125</v>
      </c>
      <c r="B138" t="s">
        <v>38</v>
      </c>
      <c r="C138" t="s">
        <v>39</v>
      </c>
      <c r="D138">
        <v>15.879300000000001</v>
      </c>
      <c r="E138">
        <v>15.991899999999999</v>
      </c>
      <c r="F138">
        <v>-0.70411000000000001</v>
      </c>
      <c r="G138">
        <v>-0.11260000000000001</v>
      </c>
      <c r="H138">
        <v>72290</v>
      </c>
      <c r="I138">
        <v>1147914612.8793001</v>
      </c>
    </row>
    <row r="139" spans="1:9">
      <c r="A139" s="12">
        <v>45124</v>
      </c>
      <c r="B139" t="s">
        <v>38</v>
      </c>
      <c r="C139" t="s">
        <v>39</v>
      </c>
      <c r="D139">
        <v>15.991899999999999</v>
      </c>
      <c r="E139">
        <v>16.1295</v>
      </c>
      <c r="F139">
        <v>-0.85309999999999997</v>
      </c>
      <c r="G139">
        <v>-0.1376</v>
      </c>
      <c r="H139">
        <v>72320</v>
      </c>
      <c r="I139">
        <v>1156534223.9919</v>
      </c>
    </row>
    <row r="140" spans="1:9">
      <c r="A140" s="12">
        <v>45121</v>
      </c>
      <c r="B140" t="s">
        <v>38</v>
      </c>
      <c r="C140" t="s">
        <v>39</v>
      </c>
      <c r="D140">
        <v>16.1295</v>
      </c>
      <c r="E140">
        <v>17.029499999999999</v>
      </c>
      <c r="F140">
        <v>-5.2849500000000003</v>
      </c>
      <c r="G140">
        <v>-0.9</v>
      </c>
      <c r="H140">
        <v>74380</v>
      </c>
      <c r="I140">
        <v>1199712226.1294999</v>
      </c>
    </row>
    <row r="141" spans="1:9">
      <c r="A141" s="12">
        <v>45120</v>
      </c>
      <c r="B141" t="s">
        <v>38</v>
      </c>
      <c r="C141" t="s">
        <v>39</v>
      </c>
      <c r="D141">
        <v>17.029499999999999</v>
      </c>
      <c r="E141">
        <v>16.2058</v>
      </c>
      <c r="F141">
        <v>5.0827499999999999</v>
      </c>
      <c r="G141">
        <v>0.82369999999999999</v>
      </c>
      <c r="H141">
        <v>72610</v>
      </c>
      <c r="I141">
        <v>1236512012.0295</v>
      </c>
    </row>
    <row r="142" spans="1:9">
      <c r="A142" s="12">
        <v>45119</v>
      </c>
      <c r="B142" t="s">
        <v>38</v>
      </c>
      <c r="C142" t="s">
        <v>39</v>
      </c>
      <c r="D142">
        <v>16.2058</v>
      </c>
      <c r="E142">
        <v>16.392399999999999</v>
      </c>
      <c r="F142">
        <v>-1.1383300000000001</v>
      </c>
      <c r="G142">
        <v>-0.18659999999999999</v>
      </c>
      <c r="H142">
        <v>67850</v>
      </c>
      <c r="I142">
        <v>1099563546.2058001</v>
      </c>
    </row>
    <row r="143" spans="1:9">
      <c r="A143" s="12">
        <v>45118</v>
      </c>
      <c r="B143" t="s">
        <v>38</v>
      </c>
      <c r="C143" t="s">
        <v>39</v>
      </c>
      <c r="D143">
        <v>16.392399999999999</v>
      </c>
      <c r="E143">
        <v>16.541699999999999</v>
      </c>
      <c r="F143">
        <v>-0.90256999999999998</v>
      </c>
      <c r="G143">
        <v>-0.14929999999999999</v>
      </c>
      <c r="H143">
        <v>67050</v>
      </c>
      <c r="I143">
        <v>1099110436.3924</v>
      </c>
    </row>
    <row r="144" spans="1:9">
      <c r="A144" s="12">
        <v>45117</v>
      </c>
      <c r="B144" t="s">
        <v>38</v>
      </c>
      <c r="C144" t="s">
        <v>39</v>
      </c>
      <c r="D144">
        <v>16.541699999999999</v>
      </c>
      <c r="E144">
        <v>16.1876</v>
      </c>
      <c r="F144">
        <v>2.1874799999999999</v>
      </c>
      <c r="G144">
        <v>0.35410000000000003</v>
      </c>
      <c r="H144">
        <v>66050</v>
      </c>
      <c r="I144">
        <v>1092579301.5416999</v>
      </c>
    </row>
    <row r="145" spans="1:9">
      <c r="A145" s="12">
        <v>45114</v>
      </c>
      <c r="B145" t="s">
        <v>38</v>
      </c>
      <c r="C145" t="s">
        <v>39</v>
      </c>
      <c r="D145">
        <v>16.1876</v>
      </c>
      <c r="E145">
        <v>16.251899999999999</v>
      </c>
      <c r="F145">
        <v>-0.39565</v>
      </c>
      <c r="G145">
        <v>-6.4299999999999996E-2</v>
      </c>
      <c r="H145">
        <v>66050</v>
      </c>
      <c r="I145">
        <v>1069190996.1876</v>
      </c>
    </row>
    <row r="146" spans="1:9">
      <c r="A146" s="12">
        <v>45113</v>
      </c>
      <c r="B146" t="s">
        <v>38</v>
      </c>
      <c r="C146" t="s">
        <v>39</v>
      </c>
      <c r="D146">
        <v>16.251899999999999</v>
      </c>
      <c r="E146">
        <v>16.340499999999999</v>
      </c>
      <c r="F146">
        <v>-0.54220999999999997</v>
      </c>
      <c r="G146">
        <v>-8.8599999999999998E-2</v>
      </c>
      <c r="H146">
        <v>65810</v>
      </c>
      <c r="I146">
        <v>1069537555.2519</v>
      </c>
    </row>
    <row r="147" spans="1:9">
      <c r="A147" s="12">
        <v>45112</v>
      </c>
      <c r="B147" t="s">
        <v>38</v>
      </c>
      <c r="C147" t="s">
        <v>39</v>
      </c>
      <c r="D147">
        <v>16.340499999999999</v>
      </c>
      <c r="E147">
        <v>16.876100000000001</v>
      </c>
      <c r="F147">
        <v>-3.1737199999999999</v>
      </c>
      <c r="G147">
        <v>-0.53559999999999997</v>
      </c>
      <c r="H147">
        <v>65810</v>
      </c>
      <c r="I147">
        <v>1075368321.3405001</v>
      </c>
    </row>
    <row r="148" spans="1:9">
      <c r="A148" s="12">
        <v>45110</v>
      </c>
      <c r="B148" t="s">
        <v>38</v>
      </c>
      <c r="C148" t="s">
        <v>39</v>
      </c>
      <c r="D148">
        <v>16.876100000000001</v>
      </c>
      <c r="E148">
        <v>16.991499999999998</v>
      </c>
      <c r="F148">
        <v>-0.67915999999999999</v>
      </c>
      <c r="G148">
        <v>-0.1154</v>
      </c>
      <c r="H148">
        <v>64490</v>
      </c>
      <c r="I148">
        <v>1088339705.8761001</v>
      </c>
    </row>
    <row r="149" spans="1:9">
      <c r="A149" s="12">
        <v>45107</v>
      </c>
      <c r="B149" t="s">
        <v>38</v>
      </c>
      <c r="C149" t="s">
        <v>39</v>
      </c>
      <c r="D149">
        <v>16.991499999999998</v>
      </c>
      <c r="E149">
        <v>17.191299999999998</v>
      </c>
      <c r="F149">
        <v>-1.16222</v>
      </c>
      <c r="G149">
        <v>-0.19980000000000001</v>
      </c>
      <c r="H149">
        <v>63090</v>
      </c>
      <c r="I149">
        <v>1071993751.9915</v>
      </c>
    </row>
    <row r="150" spans="1:9">
      <c r="A150" s="12">
        <v>45106</v>
      </c>
      <c r="B150" t="s">
        <v>38</v>
      </c>
      <c r="C150" t="s">
        <v>39</v>
      </c>
      <c r="D150">
        <v>17.191299999999998</v>
      </c>
      <c r="E150">
        <v>16.8902</v>
      </c>
      <c r="F150">
        <v>1.7826900000000001</v>
      </c>
      <c r="G150">
        <v>0.30109999999999998</v>
      </c>
      <c r="H150">
        <v>62390</v>
      </c>
      <c r="I150">
        <v>1072565224.1913</v>
      </c>
    </row>
    <row r="151" spans="1:9">
      <c r="A151" s="12">
        <v>45105</v>
      </c>
      <c r="B151" t="s">
        <v>38</v>
      </c>
      <c r="C151" t="s">
        <v>39</v>
      </c>
      <c r="D151">
        <v>16.8902</v>
      </c>
      <c r="E151">
        <v>17.203600000000002</v>
      </c>
      <c r="F151">
        <v>-1.8217099999999999</v>
      </c>
      <c r="G151">
        <v>-0.31340000000000001</v>
      </c>
      <c r="H151">
        <v>62390</v>
      </c>
      <c r="I151">
        <v>1053779594.8902</v>
      </c>
    </row>
    <row r="152" spans="1:9">
      <c r="A152" s="12">
        <v>45104</v>
      </c>
      <c r="B152" t="s">
        <v>38</v>
      </c>
      <c r="C152" t="s">
        <v>39</v>
      </c>
      <c r="D152">
        <v>17.203600000000002</v>
      </c>
      <c r="E152">
        <v>16.970800000000001</v>
      </c>
      <c r="F152">
        <v>1.3717699999999999</v>
      </c>
      <c r="G152">
        <v>0.23280000000000001</v>
      </c>
      <c r="H152">
        <v>61510</v>
      </c>
      <c r="I152">
        <v>1058193453.2036</v>
      </c>
    </row>
    <row r="153" spans="1:9">
      <c r="A153" s="12">
        <v>45103</v>
      </c>
      <c r="B153" t="s">
        <v>38</v>
      </c>
      <c r="C153" t="s">
        <v>39</v>
      </c>
      <c r="D153">
        <v>16.970800000000001</v>
      </c>
      <c r="E153">
        <v>17.4071</v>
      </c>
      <c r="F153">
        <v>-2.5064500000000001</v>
      </c>
      <c r="G153">
        <v>-0.43630000000000002</v>
      </c>
      <c r="H153">
        <v>61510</v>
      </c>
      <c r="I153">
        <v>1043873924.9708</v>
      </c>
    </row>
    <row r="154" spans="1:9">
      <c r="A154" s="12">
        <v>45100</v>
      </c>
      <c r="B154" t="s">
        <v>38</v>
      </c>
      <c r="C154" t="s">
        <v>39</v>
      </c>
      <c r="D154">
        <v>17.4071</v>
      </c>
      <c r="E154">
        <v>16.975100000000001</v>
      </c>
      <c r="F154">
        <v>2.5449000000000002</v>
      </c>
      <c r="G154">
        <v>0.432</v>
      </c>
      <c r="H154">
        <v>61510</v>
      </c>
      <c r="I154">
        <v>1070710738.4071</v>
      </c>
    </row>
    <row r="155" spans="1:9">
      <c r="A155" s="12">
        <v>45099</v>
      </c>
      <c r="B155" t="s">
        <v>38</v>
      </c>
      <c r="C155" t="s">
        <v>39</v>
      </c>
      <c r="D155">
        <v>16.975100000000001</v>
      </c>
      <c r="E155">
        <v>16.913</v>
      </c>
      <c r="F155">
        <v>0.36717</v>
      </c>
      <c r="G155">
        <v>6.2100000000000002E-2</v>
      </c>
      <c r="H155">
        <v>60960</v>
      </c>
      <c r="I155">
        <v>1034802112.9751</v>
      </c>
    </row>
    <row r="156" spans="1:9">
      <c r="A156" s="12">
        <v>45098</v>
      </c>
      <c r="B156" t="s">
        <v>38</v>
      </c>
      <c r="C156" t="s">
        <v>39</v>
      </c>
      <c r="D156">
        <v>16.913</v>
      </c>
      <c r="E156">
        <v>15.7486</v>
      </c>
      <c r="F156">
        <v>7.3936700000000002</v>
      </c>
      <c r="G156">
        <v>1.1644000000000001</v>
      </c>
      <c r="H156">
        <v>60650</v>
      </c>
      <c r="I156">
        <v>1025773466.913</v>
      </c>
    </row>
    <row r="157" spans="1:9">
      <c r="A157" s="12">
        <v>45097</v>
      </c>
      <c r="B157" t="s">
        <v>38</v>
      </c>
      <c r="C157" t="s">
        <v>39</v>
      </c>
      <c r="D157">
        <v>15.7486</v>
      </c>
      <c r="E157">
        <v>14.773199999999999</v>
      </c>
      <c r="F157">
        <v>6.6025</v>
      </c>
      <c r="G157">
        <v>0.97540000000000004</v>
      </c>
      <c r="H157">
        <v>58850</v>
      </c>
      <c r="I157">
        <v>926805125.74860001</v>
      </c>
    </row>
    <row r="158" spans="1:9">
      <c r="A158" s="12">
        <v>45093</v>
      </c>
      <c r="B158" t="s">
        <v>38</v>
      </c>
      <c r="C158" t="s">
        <v>39</v>
      </c>
      <c r="D158">
        <v>14.773199999999999</v>
      </c>
      <c r="E158">
        <v>14.230700000000001</v>
      </c>
      <c r="F158">
        <v>3.8121800000000001</v>
      </c>
      <c r="G158">
        <v>0.54249999999999998</v>
      </c>
      <c r="H158">
        <v>57860</v>
      </c>
      <c r="I158">
        <v>854777366.77320004</v>
      </c>
    </row>
    <row r="159" spans="1:9">
      <c r="A159" s="12">
        <v>45092</v>
      </c>
      <c r="B159" t="s">
        <v>38</v>
      </c>
      <c r="C159" t="s">
        <v>39</v>
      </c>
      <c r="D159">
        <v>14.230700000000001</v>
      </c>
      <c r="E159">
        <v>14.4678</v>
      </c>
      <c r="F159">
        <v>-1.6388100000000001</v>
      </c>
      <c r="G159">
        <v>-0.23710000000000001</v>
      </c>
      <c r="H159">
        <v>57060</v>
      </c>
      <c r="I159">
        <v>812003756.23070002</v>
      </c>
    </row>
    <row r="160" spans="1:9">
      <c r="A160" s="12">
        <v>45091</v>
      </c>
      <c r="B160" t="s">
        <v>38</v>
      </c>
      <c r="C160" t="s">
        <v>39</v>
      </c>
      <c r="D160">
        <v>14.4678</v>
      </c>
      <c r="E160">
        <v>14.4871</v>
      </c>
      <c r="F160">
        <v>-0.13322000000000001</v>
      </c>
      <c r="G160">
        <v>-1.9300000000000001E-2</v>
      </c>
      <c r="H160">
        <v>56820</v>
      </c>
      <c r="I160">
        <v>822060410.46780002</v>
      </c>
    </row>
    <row r="161" spans="1:9">
      <c r="A161" s="12">
        <v>45090</v>
      </c>
      <c r="B161" t="s">
        <v>38</v>
      </c>
      <c r="C161" t="s">
        <v>39</v>
      </c>
      <c r="D161">
        <v>14.4871</v>
      </c>
      <c r="E161">
        <v>14.4587</v>
      </c>
      <c r="F161">
        <v>0.19642000000000001</v>
      </c>
      <c r="G161">
        <v>2.8400000000000002E-2</v>
      </c>
      <c r="H161">
        <v>56820</v>
      </c>
      <c r="I161">
        <v>823157036.48710001</v>
      </c>
    </row>
    <row r="162" spans="1:9">
      <c r="A162" s="12">
        <v>45089</v>
      </c>
      <c r="B162" t="s">
        <v>38</v>
      </c>
      <c r="C162" t="s">
        <v>39</v>
      </c>
      <c r="D162">
        <v>14.4587</v>
      </c>
      <c r="E162">
        <v>14.7865</v>
      </c>
      <c r="F162">
        <v>-2.2168899999999998</v>
      </c>
      <c r="G162">
        <v>-0.32779999999999998</v>
      </c>
      <c r="H162">
        <v>57570</v>
      </c>
      <c r="I162">
        <v>832387373.45869994</v>
      </c>
    </row>
    <row r="163" spans="1:9">
      <c r="A163" s="12">
        <v>45086</v>
      </c>
      <c r="B163" t="s">
        <v>38</v>
      </c>
      <c r="C163" t="s">
        <v>39</v>
      </c>
      <c r="D163">
        <v>14.7865</v>
      </c>
      <c r="E163">
        <v>14.879099999999999</v>
      </c>
      <c r="F163">
        <v>-0.62234999999999996</v>
      </c>
      <c r="G163">
        <v>-9.2600000000000002E-2</v>
      </c>
      <c r="H163">
        <v>57570</v>
      </c>
      <c r="I163">
        <v>851258819.78649998</v>
      </c>
    </row>
    <row r="164" spans="1:9">
      <c r="A164" s="12">
        <v>45085</v>
      </c>
      <c r="B164" t="s">
        <v>38</v>
      </c>
      <c r="C164" t="s">
        <v>39</v>
      </c>
      <c r="D164">
        <v>14.879099999999999</v>
      </c>
      <c r="E164">
        <v>14.856299999999999</v>
      </c>
      <c r="F164">
        <v>0.15347</v>
      </c>
      <c r="G164">
        <v>2.2800000000000001E-2</v>
      </c>
      <c r="H164">
        <v>57570</v>
      </c>
      <c r="I164">
        <v>856589801.87909997</v>
      </c>
    </row>
    <row r="165" spans="1:9">
      <c r="A165" s="12">
        <v>45084</v>
      </c>
      <c r="B165" t="s">
        <v>38</v>
      </c>
      <c r="C165" t="s">
        <v>39</v>
      </c>
      <c r="D165">
        <v>14.856299999999999</v>
      </c>
      <c r="E165">
        <v>15.213699999999999</v>
      </c>
      <c r="F165">
        <v>-2.3492000000000002</v>
      </c>
      <c r="G165">
        <v>-0.3574</v>
      </c>
      <c r="H165">
        <v>57570</v>
      </c>
      <c r="I165">
        <v>855277205.8563</v>
      </c>
    </row>
    <row r="166" spans="1:9">
      <c r="A166" s="12">
        <v>45083</v>
      </c>
      <c r="B166" t="s">
        <v>38</v>
      </c>
      <c r="C166" t="s">
        <v>39</v>
      </c>
      <c r="D166">
        <v>15.213699999999999</v>
      </c>
      <c r="E166">
        <v>14.3117</v>
      </c>
      <c r="F166">
        <v>6.3025399999999996</v>
      </c>
      <c r="G166">
        <v>0.90200000000000002</v>
      </c>
      <c r="H166">
        <v>57570</v>
      </c>
      <c r="I166">
        <v>875852724.21370006</v>
      </c>
    </row>
    <row r="167" spans="1:9">
      <c r="A167" s="12">
        <v>45082</v>
      </c>
      <c r="B167" t="s">
        <v>38</v>
      </c>
      <c r="C167" t="s">
        <v>39</v>
      </c>
      <c r="D167">
        <v>14.3117</v>
      </c>
      <c r="E167">
        <v>15.279500000000001</v>
      </c>
      <c r="F167">
        <v>-6.3339800000000004</v>
      </c>
      <c r="G167">
        <v>-0.96779999999999999</v>
      </c>
      <c r="H167">
        <v>57270</v>
      </c>
      <c r="I167">
        <v>819631073.31169999</v>
      </c>
    </row>
    <row r="168" spans="1:9">
      <c r="A168" s="12">
        <v>45079</v>
      </c>
      <c r="B168" t="s">
        <v>38</v>
      </c>
      <c r="C168" t="s">
        <v>39</v>
      </c>
      <c r="D168">
        <v>15.279500000000001</v>
      </c>
      <c r="E168">
        <v>15.020300000000001</v>
      </c>
      <c r="F168">
        <v>1.72566</v>
      </c>
      <c r="G168">
        <v>0.25919999999999999</v>
      </c>
      <c r="H168">
        <v>57650</v>
      </c>
      <c r="I168">
        <v>880863190.27950001</v>
      </c>
    </row>
    <row r="169" spans="1:9">
      <c r="A169" s="12">
        <v>45078</v>
      </c>
      <c r="B169" t="s">
        <v>38</v>
      </c>
      <c r="C169" t="s">
        <v>39</v>
      </c>
      <c r="D169">
        <v>15.020300000000001</v>
      </c>
      <c r="E169">
        <v>15.532299999999999</v>
      </c>
      <c r="F169">
        <v>-3.29636</v>
      </c>
      <c r="G169">
        <v>-0.51200000000000001</v>
      </c>
      <c r="H169">
        <v>57650</v>
      </c>
      <c r="I169">
        <v>865920310.02030003</v>
      </c>
    </row>
    <row r="170" spans="1:9">
      <c r="A170" s="12">
        <v>45077</v>
      </c>
      <c r="B170" t="s">
        <v>38</v>
      </c>
      <c r="C170" t="s">
        <v>39</v>
      </c>
      <c r="D170">
        <v>15.532299999999999</v>
      </c>
      <c r="E170">
        <v>16.101400000000002</v>
      </c>
      <c r="F170">
        <v>-3.5344799999999998</v>
      </c>
      <c r="G170">
        <v>-0.56910000000000005</v>
      </c>
      <c r="H170">
        <v>57380</v>
      </c>
      <c r="I170">
        <v>891243389.5323</v>
      </c>
    </row>
    <row r="171" spans="1:9">
      <c r="A171" s="12">
        <v>45076</v>
      </c>
      <c r="B171" t="s">
        <v>38</v>
      </c>
      <c r="C171" t="s">
        <v>39</v>
      </c>
      <c r="D171">
        <v>16.101400000000002</v>
      </c>
      <c r="E171">
        <v>15.4396</v>
      </c>
      <c r="F171">
        <v>4.2863800000000003</v>
      </c>
      <c r="G171">
        <v>0.66180000000000005</v>
      </c>
      <c r="H171">
        <v>57380</v>
      </c>
      <c r="I171">
        <v>923898348.10140002</v>
      </c>
    </row>
    <row r="172" spans="1:9">
      <c r="A172" s="12">
        <v>45072</v>
      </c>
      <c r="B172" t="s">
        <v>38</v>
      </c>
      <c r="C172" t="s">
        <v>39</v>
      </c>
      <c r="D172">
        <v>15.4396</v>
      </c>
      <c r="E172">
        <v>15.238099999999999</v>
      </c>
      <c r="F172">
        <v>1.3223400000000001</v>
      </c>
      <c r="G172">
        <v>0.20150000000000001</v>
      </c>
      <c r="H172">
        <v>57600</v>
      </c>
      <c r="I172">
        <v>889320975.43959999</v>
      </c>
    </row>
    <row r="173" spans="1:9">
      <c r="A173" s="12">
        <v>45071</v>
      </c>
      <c r="B173" t="s">
        <v>38</v>
      </c>
      <c r="C173" t="s">
        <v>39</v>
      </c>
      <c r="D173">
        <v>15.238099999999999</v>
      </c>
      <c r="E173">
        <v>15.1333</v>
      </c>
      <c r="F173">
        <v>0.69250999999999996</v>
      </c>
      <c r="G173">
        <v>0.1048</v>
      </c>
      <c r="H173">
        <v>57600</v>
      </c>
      <c r="I173">
        <v>877714575.23810005</v>
      </c>
    </row>
    <row r="174" spans="1:9">
      <c r="A174" s="12">
        <v>45070</v>
      </c>
      <c r="B174" t="s">
        <v>38</v>
      </c>
      <c r="C174" t="s">
        <v>39</v>
      </c>
      <c r="D174">
        <v>15.1333</v>
      </c>
      <c r="E174">
        <v>15.7204</v>
      </c>
      <c r="F174">
        <v>-3.7346400000000002</v>
      </c>
      <c r="G174">
        <v>-0.58709999999999996</v>
      </c>
      <c r="H174">
        <v>57600</v>
      </c>
      <c r="I174">
        <v>871678095.13329995</v>
      </c>
    </row>
    <row r="175" spans="1:9">
      <c r="A175" s="12">
        <v>45069</v>
      </c>
      <c r="B175" t="s">
        <v>38</v>
      </c>
      <c r="C175" t="s">
        <v>39</v>
      </c>
      <c r="D175">
        <v>15.7204</v>
      </c>
      <c r="E175">
        <v>15.523400000000001</v>
      </c>
      <c r="F175">
        <v>1.26905</v>
      </c>
      <c r="G175">
        <v>0.19700000000000001</v>
      </c>
      <c r="H175">
        <v>57600</v>
      </c>
      <c r="I175">
        <v>905495055.72039998</v>
      </c>
    </row>
    <row r="176" spans="1:9">
      <c r="A176" s="12">
        <v>45068</v>
      </c>
      <c r="B176" t="s">
        <v>38</v>
      </c>
      <c r="C176" t="s">
        <v>39</v>
      </c>
      <c r="D176">
        <v>15.523400000000001</v>
      </c>
      <c r="E176">
        <v>15.5261</v>
      </c>
      <c r="F176">
        <v>-1.7389999999999999E-2</v>
      </c>
      <c r="G176">
        <v>-2.7000000000000001E-3</v>
      </c>
      <c r="H176">
        <v>57600</v>
      </c>
      <c r="I176">
        <v>894147855.52339995</v>
      </c>
    </row>
    <row r="177" spans="1:9">
      <c r="A177" s="12">
        <v>45065</v>
      </c>
      <c r="B177" t="s">
        <v>38</v>
      </c>
      <c r="C177" t="s">
        <v>39</v>
      </c>
      <c r="D177">
        <v>15.5261</v>
      </c>
      <c r="E177">
        <v>15.4627</v>
      </c>
      <c r="F177">
        <v>0.41002</v>
      </c>
      <c r="G177">
        <v>6.3399999999999998E-2</v>
      </c>
      <c r="H177">
        <v>57600</v>
      </c>
      <c r="I177">
        <v>894303375.52610004</v>
      </c>
    </row>
    <row r="178" spans="1:9">
      <c r="A178" s="12">
        <v>45064</v>
      </c>
      <c r="B178" t="s">
        <v>38</v>
      </c>
      <c r="C178" t="s">
        <v>39</v>
      </c>
      <c r="D178">
        <v>15.4627</v>
      </c>
      <c r="E178">
        <v>15.835100000000001</v>
      </c>
      <c r="F178">
        <v>-2.3517399999999999</v>
      </c>
      <c r="G178">
        <v>-0.37240000000000001</v>
      </c>
      <c r="H178">
        <v>57600</v>
      </c>
      <c r="I178">
        <v>890651535.46270001</v>
      </c>
    </row>
    <row r="179" spans="1:9">
      <c r="A179" s="12">
        <v>45063</v>
      </c>
      <c r="B179" t="s">
        <v>38</v>
      </c>
      <c r="C179" t="s">
        <v>39</v>
      </c>
      <c r="D179">
        <v>15.835100000000001</v>
      </c>
      <c r="E179">
        <v>15.5665</v>
      </c>
      <c r="F179">
        <v>1.7255</v>
      </c>
      <c r="G179">
        <v>0.26860000000000001</v>
      </c>
      <c r="H179">
        <v>57900</v>
      </c>
      <c r="I179">
        <v>916852305.83510005</v>
      </c>
    </row>
    <row r="180" spans="1:9">
      <c r="A180" s="12">
        <v>45062</v>
      </c>
      <c r="B180" t="s">
        <v>38</v>
      </c>
      <c r="C180" t="s">
        <v>39</v>
      </c>
      <c r="D180">
        <v>15.5665</v>
      </c>
      <c r="E180">
        <v>15.856400000000001</v>
      </c>
      <c r="F180">
        <v>-1.8282799999999999</v>
      </c>
      <c r="G180">
        <v>-0.28989999999999999</v>
      </c>
      <c r="H180">
        <v>57900</v>
      </c>
      <c r="I180">
        <v>901300365.56649995</v>
      </c>
    </row>
    <row r="181" spans="1:9">
      <c r="A181" s="12">
        <v>45061</v>
      </c>
      <c r="B181" t="s">
        <v>38</v>
      </c>
      <c r="C181" t="s">
        <v>39</v>
      </c>
      <c r="D181">
        <v>15.856400000000001</v>
      </c>
      <c r="E181">
        <v>15.2844</v>
      </c>
      <c r="F181">
        <v>3.7423799999999998</v>
      </c>
      <c r="G181">
        <v>0.57199999999999995</v>
      </c>
      <c r="H181">
        <v>57900</v>
      </c>
      <c r="I181">
        <v>918085575.85640001</v>
      </c>
    </row>
    <row r="182" spans="1:9">
      <c r="A182" s="12">
        <v>45058</v>
      </c>
      <c r="B182" t="s">
        <v>38</v>
      </c>
      <c r="C182" t="s">
        <v>39</v>
      </c>
      <c r="D182">
        <v>15.2844</v>
      </c>
      <c r="E182">
        <v>15.4902</v>
      </c>
      <c r="F182">
        <v>-1.3285800000000001</v>
      </c>
      <c r="G182">
        <v>-0.20580000000000001</v>
      </c>
      <c r="H182">
        <v>57900</v>
      </c>
      <c r="I182">
        <v>884966775.28439999</v>
      </c>
    </row>
    <row r="183" spans="1:9">
      <c r="A183" s="12">
        <v>45057</v>
      </c>
      <c r="B183" t="s">
        <v>38</v>
      </c>
      <c r="C183" t="s">
        <v>39</v>
      </c>
      <c r="D183">
        <v>15.4902</v>
      </c>
      <c r="E183">
        <v>16.0227</v>
      </c>
      <c r="F183">
        <v>-3.32341</v>
      </c>
      <c r="G183">
        <v>-0.53249999999999997</v>
      </c>
      <c r="H183">
        <v>57900</v>
      </c>
      <c r="I183">
        <v>896882595.49020004</v>
      </c>
    </row>
    <row r="184" spans="1:9">
      <c r="A184" s="12">
        <v>45056</v>
      </c>
      <c r="B184" t="s">
        <v>38</v>
      </c>
      <c r="C184" t="s">
        <v>39</v>
      </c>
      <c r="D184">
        <v>16.0227</v>
      </c>
      <c r="E184">
        <v>16.018999999999998</v>
      </c>
      <c r="F184">
        <v>2.3099999999999999E-2</v>
      </c>
      <c r="G184">
        <v>3.7000000000000002E-3</v>
      </c>
      <c r="H184">
        <v>57900</v>
      </c>
      <c r="I184">
        <v>927714346.02269995</v>
      </c>
    </row>
    <row r="185" spans="1:9">
      <c r="A185" s="12">
        <v>45055</v>
      </c>
      <c r="B185" t="s">
        <v>38</v>
      </c>
      <c r="C185" t="s">
        <v>39</v>
      </c>
      <c r="D185">
        <v>16.018999999999998</v>
      </c>
      <c r="E185">
        <v>15.784700000000001</v>
      </c>
      <c r="F185">
        <v>1.4843500000000001</v>
      </c>
      <c r="G185">
        <v>0.23430000000000001</v>
      </c>
      <c r="H185">
        <v>57900</v>
      </c>
      <c r="I185">
        <v>927500116.01900005</v>
      </c>
    </row>
    <row r="186" spans="1:9">
      <c r="A186" s="12">
        <v>45054</v>
      </c>
      <c r="B186" t="s">
        <v>38</v>
      </c>
      <c r="C186" t="s">
        <v>39</v>
      </c>
      <c r="D186">
        <v>15.784700000000001</v>
      </c>
      <c r="E186">
        <v>17.170000000000002</v>
      </c>
      <c r="F186">
        <v>-8.0681399999999996</v>
      </c>
      <c r="G186">
        <v>-1.3853</v>
      </c>
      <c r="H186">
        <v>57900</v>
      </c>
      <c r="I186">
        <v>913934145.78470004</v>
      </c>
    </row>
    <row r="187" spans="1:9">
      <c r="A187" s="12">
        <v>45051</v>
      </c>
      <c r="B187" t="s">
        <v>38</v>
      </c>
      <c r="C187" t="s">
        <v>39</v>
      </c>
      <c r="D187">
        <v>17.170000000000002</v>
      </c>
      <c r="E187">
        <v>16.723700000000001</v>
      </c>
      <c r="F187">
        <v>2.6686700000000001</v>
      </c>
      <c r="G187">
        <v>0.44629999999999997</v>
      </c>
      <c r="H187">
        <v>57900</v>
      </c>
      <c r="I187">
        <v>994143017.16999996</v>
      </c>
    </row>
    <row r="188" spans="1:9">
      <c r="A188" s="12">
        <v>45050</v>
      </c>
      <c r="B188" t="s">
        <v>38</v>
      </c>
      <c r="C188" t="s">
        <v>39</v>
      </c>
      <c r="D188">
        <v>16.723700000000001</v>
      </c>
      <c r="E188">
        <v>16.374099999999999</v>
      </c>
      <c r="F188">
        <v>2.1350799999999999</v>
      </c>
      <c r="G188">
        <v>0.34960000000000002</v>
      </c>
      <c r="H188">
        <v>57900</v>
      </c>
      <c r="I188">
        <v>968302246.72370005</v>
      </c>
    </row>
    <row r="189" spans="1:9">
      <c r="A189" s="12">
        <v>45049</v>
      </c>
      <c r="B189" t="s">
        <v>38</v>
      </c>
      <c r="C189" t="s">
        <v>39</v>
      </c>
      <c r="D189">
        <v>16.374099999999999</v>
      </c>
      <c r="E189">
        <v>16.628900000000002</v>
      </c>
      <c r="F189">
        <v>-1.53227</v>
      </c>
      <c r="G189">
        <v>-0.25480000000000003</v>
      </c>
      <c r="H189">
        <v>57900</v>
      </c>
      <c r="I189">
        <v>948060406.37409997</v>
      </c>
    </row>
    <row r="190" spans="1:9">
      <c r="A190" s="12">
        <v>45048</v>
      </c>
      <c r="B190" t="s">
        <v>38</v>
      </c>
      <c r="C190" t="s">
        <v>39</v>
      </c>
      <c r="D190">
        <v>16.628900000000002</v>
      </c>
      <c r="E190">
        <v>16.079699999999999</v>
      </c>
      <c r="F190">
        <v>3.4154900000000001</v>
      </c>
      <c r="G190">
        <v>0.54920000000000002</v>
      </c>
      <c r="H190">
        <v>58630</v>
      </c>
      <c r="I190">
        <v>974952423.62890005</v>
      </c>
    </row>
    <row r="191" spans="1:9">
      <c r="A191" s="12">
        <v>45047</v>
      </c>
      <c r="B191" t="s">
        <v>38</v>
      </c>
      <c r="C191" t="s">
        <v>39</v>
      </c>
      <c r="D191">
        <v>16.079699999999999</v>
      </c>
      <c r="E191">
        <v>17.3965</v>
      </c>
      <c r="F191">
        <v>-7.5693400000000004</v>
      </c>
      <c r="G191">
        <v>-1.3168</v>
      </c>
      <c r="H191">
        <v>56800</v>
      </c>
      <c r="I191">
        <v>913326976.07969999</v>
      </c>
    </row>
    <row r="192" spans="1:9">
      <c r="A192" s="12">
        <v>45044</v>
      </c>
      <c r="B192" t="s">
        <v>38</v>
      </c>
      <c r="C192" t="s">
        <v>39</v>
      </c>
      <c r="D192">
        <v>17.3965</v>
      </c>
      <c r="E192">
        <v>17.678000000000001</v>
      </c>
      <c r="F192">
        <v>-1.5923700000000001</v>
      </c>
      <c r="G192">
        <v>-0.28149999999999997</v>
      </c>
      <c r="H192">
        <v>56800</v>
      </c>
      <c r="I192">
        <v>988121217.39649999</v>
      </c>
    </row>
    <row r="193" spans="1:9">
      <c r="A193" s="12">
        <v>45043</v>
      </c>
      <c r="B193" t="s">
        <v>38</v>
      </c>
      <c r="C193" t="s">
        <v>39</v>
      </c>
      <c r="D193">
        <v>17.678000000000001</v>
      </c>
      <c r="E193">
        <v>16.597300000000001</v>
      </c>
      <c r="F193">
        <v>6.5113000000000003</v>
      </c>
      <c r="G193">
        <v>1.0807</v>
      </c>
      <c r="H193">
        <v>56800</v>
      </c>
      <c r="I193">
        <v>1004110417.678</v>
      </c>
    </row>
    <row r="194" spans="1:9">
      <c r="A194" s="12">
        <v>45042</v>
      </c>
      <c r="B194" t="s">
        <v>38</v>
      </c>
      <c r="C194" t="s">
        <v>39</v>
      </c>
      <c r="D194">
        <v>16.597300000000001</v>
      </c>
      <c r="E194">
        <v>16.410900000000002</v>
      </c>
      <c r="F194">
        <v>1.1358299999999999</v>
      </c>
      <c r="G194">
        <v>0.18640000000000001</v>
      </c>
      <c r="H194">
        <v>56500</v>
      </c>
      <c r="I194">
        <v>937747466.59730005</v>
      </c>
    </row>
    <row r="195" spans="1:9">
      <c r="A195" s="12">
        <v>45041</v>
      </c>
      <c r="B195" t="s">
        <v>38</v>
      </c>
      <c r="C195" t="s">
        <v>39</v>
      </c>
      <c r="D195">
        <v>16.410900000000002</v>
      </c>
      <c r="E195">
        <v>16.283300000000001</v>
      </c>
      <c r="F195">
        <v>0.78361999999999998</v>
      </c>
      <c r="G195">
        <v>0.12759999999999999</v>
      </c>
      <c r="H195">
        <v>56500</v>
      </c>
      <c r="I195">
        <v>927215866.4109</v>
      </c>
    </row>
    <row r="196" spans="1:9">
      <c r="A196" s="12">
        <v>45040</v>
      </c>
      <c r="B196" t="s">
        <v>38</v>
      </c>
      <c r="C196" t="s">
        <v>39</v>
      </c>
      <c r="D196">
        <v>16.283300000000001</v>
      </c>
      <c r="E196">
        <v>16.2271</v>
      </c>
      <c r="F196">
        <v>0.34633000000000003</v>
      </c>
      <c r="G196">
        <v>5.62E-2</v>
      </c>
      <c r="H196">
        <v>56350</v>
      </c>
      <c r="I196">
        <v>917563971.28330004</v>
      </c>
    </row>
    <row r="197" spans="1:9">
      <c r="A197" s="12">
        <v>45037</v>
      </c>
      <c r="B197" t="s">
        <v>38</v>
      </c>
      <c r="C197" t="s">
        <v>39</v>
      </c>
      <c r="D197">
        <v>16.2271</v>
      </c>
      <c r="E197">
        <v>16.6966</v>
      </c>
      <c r="F197">
        <v>-2.8119499999999999</v>
      </c>
      <c r="G197">
        <v>-0.46949999999999997</v>
      </c>
      <c r="H197">
        <v>56350</v>
      </c>
      <c r="I197">
        <v>914397101.22710001</v>
      </c>
    </row>
    <row r="198" spans="1:9">
      <c r="A198" s="12">
        <v>45036</v>
      </c>
      <c r="B198" t="s">
        <v>38</v>
      </c>
      <c r="C198" t="s">
        <v>39</v>
      </c>
      <c r="D198">
        <v>16.6966</v>
      </c>
      <c r="E198">
        <v>17.388300000000001</v>
      </c>
      <c r="F198">
        <v>-3.9779599999999999</v>
      </c>
      <c r="G198">
        <v>-0.69169999999999998</v>
      </c>
      <c r="H198">
        <v>57050</v>
      </c>
      <c r="I198">
        <v>952541046.69659996</v>
      </c>
    </row>
    <row r="199" spans="1:9">
      <c r="A199" s="12">
        <v>45035</v>
      </c>
      <c r="B199" t="s">
        <v>38</v>
      </c>
      <c r="C199" t="s">
        <v>39</v>
      </c>
      <c r="D199">
        <v>17.388300000000001</v>
      </c>
      <c r="E199">
        <v>18.015499999999999</v>
      </c>
      <c r="F199">
        <v>-3.4814500000000002</v>
      </c>
      <c r="G199">
        <v>-0.62719999999999998</v>
      </c>
      <c r="H199">
        <v>57050</v>
      </c>
      <c r="I199">
        <v>992002532.38829994</v>
      </c>
    </row>
    <row r="200" spans="1:9">
      <c r="A200" s="12">
        <v>45034</v>
      </c>
      <c r="B200" t="s">
        <v>38</v>
      </c>
      <c r="C200" t="s">
        <v>39</v>
      </c>
      <c r="D200">
        <v>18.015499999999999</v>
      </c>
      <c r="E200">
        <v>17.5501</v>
      </c>
      <c r="F200">
        <v>2.65184</v>
      </c>
      <c r="G200">
        <v>0.46539999999999998</v>
      </c>
      <c r="H200">
        <v>57650</v>
      </c>
      <c r="I200">
        <v>1038593593.0154999</v>
      </c>
    </row>
    <row r="201" spans="1:9">
      <c r="A201" s="12">
        <v>45033</v>
      </c>
      <c r="B201" t="s">
        <v>38</v>
      </c>
      <c r="C201" t="s">
        <v>39</v>
      </c>
      <c r="D201">
        <v>17.5501</v>
      </c>
      <c r="E201">
        <v>18.0945</v>
      </c>
      <c r="F201">
        <v>-3.0086499999999998</v>
      </c>
      <c r="G201">
        <v>-0.5444</v>
      </c>
      <c r="H201">
        <v>57650</v>
      </c>
      <c r="I201">
        <v>1011763282.5501</v>
      </c>
    </row>
    <row r="202" spans="1:9">
      <c r="A202" s="12">
        <v>45030</v>
      </c>
      <c r="B202" t="s">
        <v>38</v>
      </c>
      <c r="C202" t="s">
        <v>39</v>
      </c>
      <c r="D202">
        <v>18.0945</v>
      </c>
      <c r="E202">
        <v>18.1309</v>
      </c>
      <c r="F202">
        <v>-0.20075999999999999</v>
      </c>
      <c r="G202">
        <v>-3.6400000000000002E-2</v>
      </c>
      <c r="H202">
        <v>57700</v>
      </c>
      <c r="I202">
        <v>1044052668.0944999</v>
      </c>
    </row>
    <row r="203" spans="1:9">
      <c r="A203" s="12">
        <v>45029</v>
      </c>
      <c r="B203" t="s">
        <v>38</v>
      </c>
      <c r="C203" t="s">
        <v>39</v>
      </c>
      <c r="D203">
        <v>18.1309</v>
      </c>
      <c r="E203">
        <v>17.768000000000001</v>
      </c>
      <c r="F203">
        <v>2.04244</v>
      </c>
      <c r="G203">
        <v>0.3629</v>
      </c>
      <c r="H203">
        <v>58500</v>
      </c>
      <c r="I203">
        <v>1060657668.1309</v>
      </c>
    </row>
    <row r="204" spans="1:9">
      <c r="A204" s="12">
        <v>45028</v>
      </c>
      <c r="B204" t="s">
        <v>38</v>
      </c>
      <c r="C204" t="s">
        <v>39</v>
      </c>
      <c r="D204">
        <v>17.768000000000001</v>
      </c>
      <c r="E204">
        <v>18.011399999999998</v>
      </c>
      <c r="F204">
        <v>-1.35137</v>
      </c>
      <c r="G204">
        <v>-0.24340000000000001</v>
      </c>
      <c r="H204">
        <v>59520</v>
      </c>
      <c r="I204">
        <v>1057551377.768</v>
      </c>
    </row>
    <row r="205" spans="1:9">
      <c r="A205" s="12">
        <v>45027</v>
      </c>
      <c r="B205" t="s">
        <v>38</v>
      </c>
      <c r="C205" t="s">
        <v>39</v>
      </c>
      <c r="D205">
        <v>18.011399999999998</v>
      </c>
      <c r="E205">
        <v>17.473400000000002</v>
      </c>
      <c r="F205">
        <v>3.07897</v>
      </c>
      <c r="G205">
        <v>0.53800000000000003</v>
      </c>
      <c r="H205">
        <v>59580</v>
      </c>
      <c r="I205">
        <v>1073119230.0114</v>
      </c>
    </row>
    <row r="206" spans="1:9">
      <c r="A206" s="12">
        <v>45026</v>
      </c>
      <c r="B206" t="s">
        <v>38</v>
      </c>
      <c r="C206" t="s">
        <v>39</v>
      </c>
      <c r="D206">
        <v>17.473400000000002</v>
      </c>
      <c r="E206">
        <v>16.700399999999998</v>
      </c>
      <c r="F206">
        <v>4.6286300000000002</v>
      </c>
      <c r="G206">
        <v>0.77300000000000002</v>
      </c>
      <c r="H206">
        <v>57990</v>
      </c>
      <c r="I206">
        <v>1013282483.4734</v>
      </c>
    </row>
    <row r="207" spans="1:9">
      <c r="A207" s="12">
        <v>45022</v>
      </c>
      <c r="B207" t="s">
        <v>38</v>
      </c>
      <c r="C207" t="s">
        <v>39</v>
      </c>
      <c r="D207">
        <v>16.700399999999998</v>
      </c>
      <c r="E207">
        <v>16.842700000000001</v>
      </c>
      <c r="F207">
        <v>-0.84487999999999996</v>
      </c>
      <c r="G207">
        <v>-0.14230000000000001</v>
      </c>
      <c r="H207">
        <v>56340</v>
      </c>
      <c r="I207">
        <v>940900552.70039999</v>
      </c>
    </row>
    <row r="208" spans="1:9">
      <c r="A208" s="12">
        <v>45021</v>
      </c>
      <c r="B208" t="s">
        <v>38</v>
      </c>
      <c r="C208" t="s">
        <v>39</v>
      </c>
      <c r="D208">
        <v>16.842700000000001</v>
      </c>
      <c r="E208">
        <v>16.833600000000001</v>
      </c>
      <c r="F208">
        <v>5.4059999999999997E-2</v>
      </c>
      <c r="G208">
        <v>9.1000000000000004E-3</v>
      </c>
      <c r="H208">
        <v>56080</v>
      </c>
      <c r="I208">
        <v>944538632.8427</v>
      </c>
    </row>
    <row r="209" spans="1:9">
      <c r="A209" s="12">
        <v>45020</v>
      </c>
      <c r="B209" t="s">
        <v>38</v>
      </c>
      <c r="C209" t="s">
        <v>39</v>
      </c>
      <c r="D209">
        <v>16.833600000000001</v>
      </c>
      <c r="E209">
        <v>16.766200000000001</v>
      </c>
      <c r="F209">
        <v>0.40200000000000002</v>
      </c>
      <c r="G209">
        <v>6.7400000000000002E-2</v>
      </c>
      <c r="H209">
        <v>54920</v>
      </c>
      <c r="I209">
        <v>924501328.83360004</v>
      </c>
    </row>
    <row r="210" spans="1:9">
      <c r="A210" s="12">
        <v>45019</v>
      </c>
      <c r="B210" t="s">
        <v>38</v>
      </c>
      <c r="C210" t="s">
        <v>39</v>
      </c>
      <c r="D210">
        <v>16.766200000000001</v>
      </c>
      <c r="E210">
        <v>17.513200000000001</v>
      </c>
      <c r="F210">
        <v>-4.2653499999999998</v>
      </c>
      <c r="G210">
        <v>-0.747</v>
      </c>
      <c r="H210">
        <v>54770</v>
      </c>
      <c r="I210">
        <v>918284790.76619995</v>
      </c>
    </row>
    <row r="211" spans="1:9">
      <c r="A211" s="12">
        <v>45016</v>
      </c>
      <c r="B211" t="s">
        <v>38</v>
      </c>
      <c r="C211" t="s">
        <v>39</v>
      </c>
      <c r="D211">
        <v>17.513200000000001</v>
      </c>
      <c r="E211">
        <v>17.203900000000001</v>
      </c>
      <c r="F211">
        <v>1.7978499999999999</v>
      </c>
      <c r="G211">
        <v>0.30930000000000002</v>
      </c>
      <c r="H211">
        <v>54770</v>
      </c>
      <c r="I211">
        <v>959197981.51320004</v>
      </c>
    </row>
    <row r="212" spans="1:9">
      <c r="A212" s="12">
        <v>45015</v>
      </c>
      <c r="B212" t="s">
        <v>38</v>
      </c>
      <c r="C212" t="s">
        <v>39</v>
      </c>
      <c r="D212">
        <v>17.203900000000001</v>
      </c>
      <c r="E212">
        <v>17.4786</v>
      </c>
      <c r="F212">
        <v>-1.5716399999999999</v>
      </c>
      <c r="G212">
        <v>-0.2747</v>
      </c>
      <c r="H212">
        <v>54530</v>
      </c>
      <c r="I212">
        <v>938128684.20389998</v>
      </c>
    </row>
    <row r="213" spans="1:9">
      <c r="A213" s="12">
        <v>45014</v>
      </c>
      <c r="B213" t="s">
        <v>38</v>
      </c>
      <c r="C213" t="s">
        <v>39</v>
      </c>
      <c r="D213">
        <v>17.4786</v>
      </c>
      <c r="E213">
        <v>16.8672</v>
      </c>
      <c r="F213">
        <v>3.62479</v>
      </c>
      <c r="G213">
        <v>0.61140000000000005</v>
      </c>
      <c r="H213">
        <v>54030</v>
      </c>
      <c r="I213">
        <v>944368775.47860003</v>
      </c>
    </row>
    <row r="214" spans="1:9">
      <c r="A214" s="12">
        <v>45013</v>
      </c>
      <c r="B214" t="s">
        <v>38</v>
      </c>
      <c r="C214" t="s">
        <v>39</v>
      </c>
      <c r="D214">
        <v>16.8672</v>
      </c>
      <c r="E214">
        <v>16.588699999999999</v>
      </c>
      <c r="F214">
        <v>1.67885</v>
      </c>
      <c r="G214">
        <v>0.27850000000000003</v>
      </c>
      <c r="H214">
        <v>54030</v>
      </c>
      <c r="I214">
        <v>911334832.86720002</v>
      </c>
    </row>
    <row r="215" spans="1:9">
      <c r="A215" s="12">
        <v>45012</v>
      </c>
      <c r="B215" t="s">
        <v>38</v>
      </c>
      <c r="C215" t="s">
        <v>39</v>
      </c>
      <c r="D215">
        <v>16.588699999999999</v>
      </c>
      <c r="E215">
        <v>17.150200000000002</v>
      </c>
      <c r="F215">
        <v>-3.2740100000000001</v>
      </c>
      <c r="G215">
        <v>-0.5615</v>
      </c>
      <c r="H215">
        <v>53930</v>
      </c>
      <c r="I215">
        <v>894628607.58870006</v>
      </c>
    </row>
    <row r="216" spans="1:9">
      <c r="A216" s="12">
        <v>45009</v>
      </c>
      <c r="B216" t="s">
        <v>38</v>
      </c>
      <c r="C216" t="s">
        <v>39</v>
      </c>
      <c r="D216">
        <v>17.150200000000002</v>
      </c>
      <c r="E216">
        <v>17.54</v>
      </c>
      <c r="F216">
        <v>-2.22235</v>
      </c>
      <c r="G216">
        <v>-0.38979999999999998</v>
      </c>
      <c r="H216">
        <v>54970</v>
      </c>
      <c r="I216">
        <v>942746511.15020001</v>
      </c>
    </row>
    <row r="217" spans="1:9">
      <c r="A217" s="12">
        <v>45008</v>
      </c>
      <c r="B217" t="s">
        <v>38</v>
      </c>
      <c r="C217" t="s">
        <v>39</v>
      </c>
      <c r="D217">
        <v>17.54</v>
      </c>
      <c r="E217">
        <v>16.460799999999999</v>
      </c>
      <c r="F217">
        <v>6.5561800000000003</v>
      </c>
      <c r="G217">
        <v>1.0791999999999999</v>
      </c>
      <c r="H217">
        <v>54970</v>
      </c>
      <c r="I217">
        <v>964173817.53999996</v>
      </c>
    </row>
    <row r="218" spans="1:9">
      <c r="A218" s="12">
        <v>45007</v>
      </c>
      <c r="B218" t="s">
        <v>38</v>
      </c>
      <c r="C218" t="s">
        <v>39</v>
      </c>
      <c r="D218">
        <v>16.460799999999999</v>
      </c>
      <c r="E218">
        <v>17.389900000000001</v>
      </c>
      <c r="F218">
        <v>-5.3427600000000002</v>
      </c>
      <c r="G218">
        <v>-0.92910000000000004</v>
      </c>
      <c r="H218">
        <v>55390</v>
      </c>
      <c r="I218">
        <v>911763728.46080005</v>
      </c>
    </row>
    <row r="219" spans="1:9">
      <c r="A219" s="12">
        <v>45006</v>
      </c>
      <c r="B219" t="s">
        <v>38</v>
      </c>
      <c r="C219" t="s">
        <v>39</v>
      </c>
      <c r="D219">
        <v>17.389900000000001</v>
      </c>
      <c r="E219">
        <v>17.158799999999999</v>
      </c>
      <c r="F219">
        <v>1.34683</v>
      </c>
      <c r="G219">
        <v>0.2311</v>
      </c>
      <c r="H219">
        <v>55260</v>
      </c>
      <c r="I219">
        <v>960965891.38989997</v>
      </c>
    </row>
    <row r="220" spans="1:9">
      <c r="A220" s="12">
        <v>45005</v>
      </c>
      <c r="B220" t="s">
        <v>38</v>
      </c>
      <c r="C220" t="s">
        <v>39</v>
      </c>
      <c r="D220">
        <v>17.158799999999999</v>
      </c>
      <c r="E220">
        <v>16.5853</v>
      </c>
      <c r="F220">
        <v>3.4578799999999998</v>
      </c>
      <c r="G220">
        <v>0.57350000000000001</v>
      </c>
      <c r="H220">
        <v>53530</v>
      </c>
      <c r="I220">
        <v>918510581.15880001</v>
      </c>
    </row>
    <row r="221" spans="1:9">
      <c r="A221" s="12">
        <v>45002</v>
      </c>
      <c r="B221" t="s">
        <v>38</v>
      </c>
      <c r="C221" t="s">
        <v>39</v>
      </c>
      <c r="D221">
        <v>16.5853</v>
      </c>
      <c r="E221">
        <v>15.3985</v>
      </c>
      <c r="F221">
        <v>7.7072399999999996</v>
      </c>
      <c r="G221">
        <v>1.1868000000000001</v>
      </c>
      <c r="H221">
        <v>53650</v>
      </c>
      <c r="I221">
        <v>889801361.58529997</v>
      </c>
    </row>
    <row r="222" spans="1:9">
      <c r="A222" s="12">
        <v>45001</v>
      </c>
      <c r="B222" t="s">
        <v>38</v>
      </c>
      <c r="C222" t="s">
        <v>39</v>
      </c>
      <c r="D222">
        <v>15.3985</v>
      </c>
      <c r="E222">
        <v>15.0207</v>
      </c>
      <c r="F222">
        <v>2.5152000000000001</v>
      </c>
      <c r="G222">
        <v>0.37780000000000002</v>
      </c>
      <c r="H222">
        <v>52500</v>
      </c>
      <c r="I222">
        <v>808421265.39849997</v>
      </c>
    </row>
    <row r="223" spans="1:9">
      <c r="A223" s="12">
        <v>45000</v>
      </c>
      <c r="B223" t="s">
        <v>38</v>
      </c>
      <c r="C223" t="s">
        <v>39</v>
      </c>
      <c r="D223">
        <v>15.0207</v>
      </c>
      <c r="E223">
        <v>15.4748</v>
      </c>
      <c r="F223">
        <v>-2.93445</v>
      </c>
      <c r="G223">
        <v>-0.4541</v>
      </c>
      <c r="H223">
        <v>50840</v>
      </c>
      <c r="I223">
        <v>763652403.02069998</v>
      </c>
    </row>
    <row r="224" spans="1:9">
      <c r="A224" s="12">
        <v>44999</v>
      </c>
      <c r="B224" t="s">
        <v>38</v>
      </c>
      <c r="C224" t="s">
        <v>39</v>
      </c>
      <c r="D224">
        <v>15.4748</v>
      </c>
      <c r="E224">
        <v>14.9649</v>
      </c>
      <c r="F224">
        <v>3.4073099999999998</v>
      </c>
      <c r="G224">
        <v>0.50990000000000002</v>
      </c>
      <c r="H224">
        <v>51740</v>
      </c>
      <c r="I224">
        <v>800666167.47479999</v>
      </c>
    </row>
    <row r="225" spans="1:9">
      <c r="A225" s="12">
        <v>44998</v>
      </c>
      <c r="B225" t="s">
        <v>38</v>
      </c>
      <c r="C225" t="s">
        <v>39</v>
      </c>
      <c r="D225">
        <v>14.9649</v>
      </c>
      <c r="E225">
        <v>12.2441</v>
      </c>
      <c r="F225">
        <v>22.221309999999999</v>
      </c>
      <c r="G225">
        <v>2.7208000000000001</v>
      </c>
      <c r="H225">
        <v>53420</v>
      </c>
      <c r="I225">
        <v>799424972.96490002</v>
      </c>
    </row>
    <row r="226" spans="1:9">
      <c r="A226" s="12">
        <v>44995</v>
      </c>
      <c r="B226" t="s">
        <v>38</v>
      </c>
      <c r="C226" t="s">
        <v>39</v>
      </c>
      <c r="D226">
        <v>12.2441</v>
      </c>
      <c r="E226">
        <v>12.3141</v>
      </c>
      <c r="F226">
        <v>-0.56845000000000001</v>
      </c>
      <c r="G226">
        <v>-7.0000000000000007E-2</v>
      </c>
      <c r="H226">
        <v>55660</v>
      </c>
      <c r="I226">
        <v>681506618.24409997</v>
      </c>
    </row>
    <row r="227" spans="1:9">
      <c r="A227" s="12">
        <v>44994</v>
      </c>
      <c r="B227" t="s">
        <v>38</v>
      </c>
      <c r="C227" t="s">
        <v>39</v>
      </c>
      <c r="D227">
        <v>12.3141</v>
      </c>
      <c r="E227">
        <v>13.574199999999999</v>
      </c>
      <c r="F227">
        <v>-9.2830499999999994</v>
      </c>
      <c r="G227">
        <v>-1.2601</v>
      </c>
      <c r="H227">
        <v>54910</v>
      </c>
      <c r="I227">
        <v>676167243.31410003</v>
      </c>
    </row>
    <row r="228" spans="1:9">
      <c r="A228" s="12">
        <v>44993</v>
      </c>
      <c r="B228" t="s">
        <v>38</v>
      </c>
      <c r="C228" t="s">
        <v>39</v>
      </c>
      <c r="D228">
        <v>13.574199999999999</v>
      </c>
      <c r="E228">
        <v>13.545500000000001</v>
      </c>
      <c r="F228">
        <v>0.21188000000000001</v>
      </c>
      <c r="G228">
        <v>2.87E-2</v>
      </c>
      <c r="H228">
        <v>54800</v>
      </c>
      <c r="I228">
        <v>743866173.57420003</v>
      </c>
    </row>
    <row r="229" spans="1:9">
      <c r="A229" s="12">
        <v>44992</v>
      </c>
      <c r="B229" t="s">
        <v>38</v>
      </c>
      <c r="C229" t="s">
        <v>39</v>
      </c>
      <c r="D229">
        <v>13.545500000000001</v>
      </c>
      <c r="E229">
        <v>13.7438</v>
      </c>
      <c r="F229">
        <v>-1.4428300000000001</v>
      </c>
      <c r="G229">
        <v>-0.1983</v>
      </c>
      <c r="H229">
        <v>54230</v>
      </c>
      <c r="I229">
        <v>734572478.54550004</v>
      </c>
    </row>
    <row r="230" spans="1:9">
      <c r="A230" s="12">
        <v>44991</v>
      </c>
      <c r="B230" t="s">
        <v>38</v>
      </c>
      <c r="C230" t="s">
        <v>39</v>
      </c>
      <c r="D230">
        <v>13.7438</v>
      </c>
      <c r="E230">
        <v>13.698</v>
      </c>
      <c r="F230">
        <v>0.33435999999999999</v>
      </c>
      <c r="G230">
        <v>4.58E-2</v>
      </c>
      <c r="H230">
        <v>54800</v>
      </c>
      <c r="I230">
        <v>753160253.74380004</v>
      </c>
    </row>
    <row r="231" spans="1:9">
      <c r="A231" s="12">
        <v>44988</v>
      </c>
      <c r="B231" t="s">
        <v>38</v>
      </c>
      <c r="C231" t="s">
        <v>39</v>
      </c>
      <c r="D231">
        <v>13.698</v>
      </c>
      <c r="E231">
        <v>14.4709</v>
      </c>
      <c r="F231">
        <v>-5.3410599999999997</v>
      </c>
      <c r="G231">
        <v>-0.77290000000000003</v>
      </c>
      <c r="H231">
        <v>54560</v>
      </c>
      <c r="I231">
        <v>747362893.69799995</v>
      </c>
    </row>
    <row r="232" spans="1:9">
      <c r="A232" s="12">
        <v>44987</v>
      </c>
      <c r="B232" t="s">
        <v>38</v>
      </c>
      <c r="C232" t="s">
        <v>39</v>
      </c>
      <c r="D232">
        <v>14.4709</v>
      </c>
      <c r="E232">
        <v>14.4366</v>
      </c>
      <c r="F232">
        <v>0.23759</v>
      </c>
      <c r="G232">
        <v>3.4299999999999997E-2</v>
      </c>
      <c r="H232">
        <v>54230</v>
      </c>
      <c r="I232">
        <v>784756921.47090006</v>
      </c>
    </row>
    <row r="233" spans="1:9">
      <c r="A233" s="12">
        <v>44986</v>
      </c>
      <c r="B233" t="s">
        <v>38</v>
      </c>
      <c r="C233" t="s">
        <v>39</v>
      </c>
      <c r="D233">
        <v>14.4366</v>
      </c>
      <c r="E233">
        <v>14.4613</v>
      </c>
      <c r="F233">
        <v>-0.17080000000000001</v>
      </c>
      <c r="G233">
        <v>-2.47E-2</v>
      </c>
      <c r="H233">
        <v>54130</v>
      </c>
      <c r="I233">
        <v>781453172.43659997</v>
      </c>
    </row>
    <row r="234" spans="1:9">
      <c r="A234" s="12">
        <v>44985</v>
      </c>
      <c r="B234" t="s">
        <v>38</v>
      </c>
      <c r="C234" t="s">
        <v>39</v>
      </c>
      <c r="D234">
        <v>14.4613</v>
      </c>
      <c r="E234">
        <v>14.479799999999999</v>
      </c>
      <c r="F234">
        <v>-0.12776000000000001</v>
      </c>
      <c r="G234">
        <v>-1.8499999999999999E-2</v>
      </c>
      <c r="H234">
        <v>53780</v>
      </c>
      <c r="I234">
        <v>777728728.46130002</v>
      </c>
    </row>
    <row r="235" spans="1:9">
      <c r="A235" s="12">
        <v>44984</v>
      </c>
      <c r="B235" t="s">
        <v>38</v>
      </c>
      <c r="C235" t="s">
        <v>39</v>
      </c>
      <c r="D235">
        <v>14.479799999999999</v>
      </c>
      <c r="E235">
        <v>14.4223</v>
      </c>
      <c r="F235">
        <v>0.39868999999999999</v>
      </c>
      <c r="G235">
        <v>5.7500000000000002E-2</v>
      </c>
      <c r="H235">
        <v>53580</v>
      </c>
      <c r="I235">
        <v>775827698.47979999</v>
      </c>
    </row>
    <row r="236" spans="1:9">
      <c r="A236" s="12">
        <v>44981</v>
      </c>
      <c r="B236" t="s">
        <v>38</v>
      </c>
      <c r="C236" t="s">
        <v>39</v>
      </c>
      <c r="D236">
        <v>14.4223</v>
      </c>
      <c r="E236">
        <v>14.933</v>
      </c>
      <c r="F236">
        <v>-3.41994</v>
      </c>
      <c r="G236">
        <v>-0.51070000000000004</v>
      </c>
      <c r="H236">
        <v>53480</v>
      </c>
      <c r="I236">
        <v>771304618.42229998</v>
      </c>
    </row>
    <row r="237" spans="1:9">
      <c r="A237" s="12">
        <v>44980</v>
      </c>
      <c r="B237" t="s">
        <v>38</v>
      </c>
      <c r="C237" t="s">
        <v>39</v>
      </c>
      <c r="D237">
        <v>14.933</v>
      </c>
      <c r="E237">
        <v>14.835900000000001</v>
      </c>
      <c r="F237">
        <v>0.65449000000000002</v>
      </c>
      <c r="G237">
        <v>9.7100000000000006E-2</v>
      </c>
      <c r="H237">
        <v>53750</v>
      </c>
      <c r="I237">
        <v>802648764.93299997</v>
      </c>
    </row>
    <row r="238" spans="1:9">
      <c r="A238" s="12">
        <v>44979</v>
      </c>
      <c r="B238" t="s">
        <v>38</v>
      </c>
      <c r="C238" t="s">
        <v>39</v>
      </c>
      <c r="D238">
        <v>14.835900000000001</v>
      </c>
      <c r="E238">
        <v>15.2722</v>
      </c>
      <c r="F238">
        <v>-2.8568199999999999</v>
      </c>
      <c r="G238">
        <v>-0.43630000000000002</v>
      </c>
      <c r="H238">
        <v>53910</v>
      </c>
      <c r="I238">
        <v>799803383.83589995</v>
      </c>
    </row>
    <row r="239" spans="1:9">
      <c r="A239" s="12">
        <v>44978</v>
      </c>
      <c r="B239" t="s">
        <v>38</v>
      </c>
      <c r="C239" t="s">
        <v>39</v>
      </c>
      <c r="D239">
        <v>15.2722</v>
      </c>
      <c r="E239">
        <v>15.507999999999999</v>
      </c>
      <c r="F239">
        <v>-1.52051</v>
      </c>
      <c r="G239">
        <v>-0.23580000000000001</v>
      </c>
      <c r="H239">
        <v>54150</v>
      </c>
      <c r="I239">
        <v>826989645.27219999</v>
      </c>
    </row>
    <row r="240" spans="1:9">
      <c r="A240" s="12">
        <v>44974</v>
      </c>
      <c r="B240" t="s">
        <v>38</v>
      </c>
      <c r="C240" t="s">
        <v>39</v>
      </c>
      <c r="D240">
        <v>15.507999999999999</v>
      </c>
      <c r="E240">
        <v>15.356</v>
      </c>
      <c r="F240">
        <v>0.98984000000000005</v>
      </c>
      <c r="G240">
        <v>0.152</v>
      </c>
      <c r="H240">
        <v>55110</v>
      </c>
      <c r="I240">
        <v>854645895.50800002</v>
      </c>
    </row>
    <row r="241" spans="1:9">
      <c r="A241" s="12">
        <v>44973</v>
      </c>
      <c r="B241" t="s">
        <v>38</v>
      </c>
      <c r="C241" t="s">
        <v>39</v>
      </c>
      <c r="D241">
        <v>15.356</v>
      </c>
      <c r="E241">
        <v>15.0962</v>
      </c>
      <c r="F241">
        <v>1.72096</v>
      </c>
      <c r="G241">
        <v>0.25979999999999998</v>
      </c>
      <c r="H241">
        <v>55110</v>
      </c>
      <c r="I241">
        <v>846269175.35599995</v>
      </c>
    </row>
    <row r="242" spans="1:9">
      <c r="A242" s="12">
        <v>44972</v>
      </c>
      <c r="B242" t="s">
        <v>38</v>
      </c>
      <c r="C242" t="s">
        <v>39</v>
      </c>
      <c r="D242">
        <v>15.0962</v>
      </c>
      <c r="E242">
        <v>13.9009</v>
      </c>
      <c r="F242">
        <v>8.5987200000000001</v>
      </c>
      <c r="G242">
        <v>1.1953</v>
      </c>
      <c r="H242">
        <v>53610</v>
      </c>
      <c r="I242">
        <v>809307297.09619999</v>
      </c>
    </row>
    <row r="243" spans="1:9">
      <c r="A243" s="12">
        <v>44971</v>
      </c>
      <c r="B243" t="s">
        <v>38</v>
      </c>
      <c r="C243" t="s">
        <v>39</v>
      </c>
      <c r="D243">
        <v>13.9009</v>
      </c>
      <c r="E243">
        <v>13.5129</v>
      </c>
      <c r="F243">
        <v>2.8713299999999999</v>
      </c>
      <c r="G243">
        <v>0.38800000000000001</v>
      </c>
      <c r="H243">
        <v>53710</v>
      </c>
      <c r="I243">
        <v>746617352.90090001</v>
      </c>
    </row>
    <row r="244" spans="1:9">
      <c r="A244" s="12">
        <v>44970</v>
      </c>
      <c r="B244" t="s">
        <v>38</v>
      </c>
      <c r="C244" t="s">
        <v>39</v>
      </c>
      <c r="D244">
        <v>13.5129</v>
      </c>
      <c r="E244">
        <v>13.5525</v>
      </c>
      <c r="F244">
        <v>-0.29220000000000002</v>
      </c>
      <c r="G244">
        <v>-3.9600000000000003E-2</v>
      </c>
      <c r="H244">
        <v>53850</v>
      </c>
      <c r="I244">
        <v>727669678.51289999</v>
      </c>
    </row>
    <row r="245" spans="1:9">
      <c r="A245" s="12">
        <v>44967</v>
      </c>
      <c r="B245" t="s">
        <v>38</v>
      </c>
      <c r="C245" t="s">
        <v>39</v>
      </c>
      <c r="D245">
        <v>13.5525</v>
      </c>
      <c r="E245">
        <v>13.705299999999999</v>
      </c>
      <c r="F245">
        <v>-1.1149</v>
      </c>
      <c r="G245">
        <v>-0.15279999999999999</v>
      </c>
      <c r="H245">
        <v>53940</v>
      </c>
      <c r="I245">
        <v>731021863.55250001</v>
      </c>
    </row>
    <row r="246" spans="1:9">
      <c r="A246" s="12">
        <v>44966</v>
      </c>
      <c r="B246" t="s">
        <v>38</v>
      </c>
      <c r="C246" t="s">
        <v>39</v>
      </c>
      <c r="D246">
        <v>13.705299999999999</v>
      </c>
      <c r="E246">
        <v>14.255699999999999</v>
      </c>
      <c r="F246">
        <v>-3.8609100000000001</v>
      </c>
      <c r="G246">
        <v>-0.5504</v>
      </c>
      <c r="H246">
        <v>55620</v>
      </c>
      <c r="I246">
        <v>762288799.70529997</v>
      </c>
    </row>
    <row r="247" spans="1:9">
      <c r="A247" s="12">
        <v>44965</v>
      </c>
      <c r="B247" t="s">
        <v>38</v>
      </c>
      <c r="C247" t="s">
        <v>39</v>
      </c>
      <c r="D247">
        <v>14.255699999999999</v>
      </c>
      <c r="E247">
        <v>14.517799999999999</v>
      </c>
      <c r="F247">
        <v>-1.8053699999999999</v>
      </c>
      <c r="G247">
        <v>-0.2621</v>
      </c>
      <c r="H247">
        <v>55650</v>
      </c>
      <c r="I247">
        <v>793329719.25569999</v>
      </c>
    </row>
    <row r="248" spans="1:9">
      <c r="A248" s="12">
        <v>44964</v>
      </c>
      <c r="B248" t="s">
        <v>38</v>
      </c>
      <c r="C248" t="s">
        <v>39</v>
      </c>
      <c r="D248">
        <v>14.517799999999999</v>
      </c>
      <c r="E248">
        <v>14.3971</v>
      </c>
      <c r="F248">
        <v>0.83835999999999999</v>
      </c>
      <c r="G248">
        <v>0.1207</v>
      </c>
      <c r="H248">
        <v>55650</v>
      </c>
      <c r="I248">
        <v>807915584.51779997</v>
      </c>
    </row>
    <row r="249" spans="1:9">
      <c r="A249" s="12">
        <v>44963</v>
      </c>
      <c r="B249" t="s">
        <v>38</v>
      </c>
      <c r="C249" t="s">
        <v>39</v>
      </c>
      <c r="D249">
        <v>14.3971</v>
      </c>
      <c r="E249">
        <v>14.6244</v>
      </c>
      <c r="F249">
        <v>-1.5542499999999999</v>
      </c>
      <c r="G249">
        <v>-0.2273</v>
      </c>
      <c r="H249">
        <v>54240</v>
      </c>
      <c r="I249">
        <v>780898718.39709997</v>
      </c>
    </row>
    <row r="250" spans="1:9">
      <c r="A250" s="12">
        <v>44960</v>
      </c>
      <c r="B250" t="s">
        <v>38</v>
      </c>
      <c r="C250" t="s">
        <v>39</v>
      </c>
      <c r="D250">
        <v>14.6244</v>
      </c>
      <c r="E250">
        <v>14.954000000000001</v>
      </c>
      <c r="F250">
        <v>-2.2040899999999999</v>
      </c>
      <c r="G250">
        <v>-0.3296</v>
      </c>
      <c r="H250">
        <v>55280</v>
      </c>
      <c r="I250">
        <v>808436846.62440002</v>
      </c>
    </row>
    <row r="251" spans="1:9">
      <c r="A251" s="12">
        <v>44959</v>
      </c>
      <c r="B251" t="s">
        <v>38</v>
      </c>
      <c r="C251" t="s">
        <v>39</v>
      </c>
      <c r="D251">
        <v>14.954000000000001</v>
      </c>
      <c r="E251">
        <v>14.7888</v>
      </c>
      <c r="F251">
        <v>1.1170599999999999</v>
      </c>
      <c r="G251">
        <v>0.16520000000000001</v>
      </c>
      <c r="H251">
        <v>56180</v>
      </c>
      <c r="I251">
        <v>840115734.954</v>
      </c>
    </row>
    <row r="252" spans="1:9">
      <c r="A252" s="12">
        <v>44958</v>
      </c>
      <c r="B252" t="s">
        <v>38</v>
      </c>
      <c r="C252" t="s">
        <v>39</v>
      </c>
      <c r="D252">
        <v>14.7888</v>
      </c>
      <c r="E252">
        <v>14.621700000000001</v>
      </c>
      <c r="F252">
        <v>1.1428199999999999</v>
      </c>
      <c r="G252">
        <v>0.1671</v>
      </c>
      <c r="H252">
        <v>55510</v>
      </c>
      <c r="I252">
        <v>820926302.7888</v>
      </c>
    </row>
    <row r="253" spans="1:9">
      <c r="A253" s="12">
        <v>44957</v>
      </c>
      <c r="B253" t="s">
        <v>38</v>
      </c>
      <c r="C253" t="s">
        <v>39</v>
      </c>
      <c r="D253">
        <v>14.621700000000001</v>
      </c>
      <c r="E253">
        <v>14.3521</v>
      </c>
      <c r="F253">
        <v>1.8784700000000001</v>
      </c>
      <c r="G253">
        <v>0.26960000000000001</v>
      </c>
      <c r="H253">
        <v>55470</v>
      </c>
      <c r="I253">
        <v>811065713.62170005</v>
      </c>
    </row>
    <row r="254" spans="1:9">
      <c r="A254" s="12">
        <v>44956</v>
      </c>
      <c r="B254" t="s">
        <v>38</v>
      </c>
      <c r="C254" t="s">
        <v>39</v>
      </c>
      <c r="D254">
        <v>14.3521</v>
      </c>
      <c r="E254">
        <v>14.659800000000001</v>
      </c>
      <c r="F254">
        <v>-2.0989399999999998</v>
      </c>
      <c r="G254">
        <v>-0.30769999999999997</v>
      </c>
      <c r="H254">
        <v>55260</v>
      </c>
      <c r="I254">
        <v>793097060.35210001</v>
      </c>
    </row>
    <row r="255" spans="1:9">
      <c r="A255" s="12">
        <v>44953</v>
      </c>
      <c r="B255" t="s">
        <v>38</v>
      </c>
      <c r="C255" t="s">
        <v>39</v>
      </c>
      <c r="D255">
        <v>14.659800000000001</v>
      </c>
      <c r="E255">
        <v>14.6881</v>
      </c>
      <c r="F255">
        <v>-0.19267000000000001</v>
      </c>
      <c r="G255">
        <v>-2.8299999999999999E-2</v>
      </c>
      <c r="H255">
        <v>55270</v>
      </c>
      <c r="I255">
        <v>810247160.65980005</v>
      </c>
    </row>
    <row r="256" spans="1:9">
      <c r="A256" s="12">
        <v>44952</v>
      </c>
      <c r="B256" t="s">
        <v>38</v>
      </c>
      <c r="C256" t="s">
        <v>39</v>
      </c>
      <c r="D256">
        <v>14.6881</v>
      </c>
      <c r="E256">
        <v>14.540699999999999</v>
      </c>
      <c r="F256">
        <v>1.0137100000000001</v>
      </c>
      <c r="G256">
        <v>0.1474</v>
      </c>
      <c r="H256">
        <v>53980</v>
      </c>
      <c r="I256">
        <v>792863652.68809998</v>
      </c>
    </row>
    <row r="257" spans="1:9">
      <c r="A257" s="12">
        <v>44951</v>
      </c>
      <c r="B257" t="s">
        <v>38</v>
      </c>
      <c r="C257" t="s">
        <v>39</v>
      </c>
      <c r="D257">
        <v>14.540699999999999</v>
      </c>
      <c r="E257">
        <v>14.6281</v>
      </c>
      <c r="F257">
        <v>-0.59748000000000001</v>
      </c>
      <c r="G257">
        <v>-8.7400000000000005E-2</v>
      </c>
      <c r="H257">
        <v>53550</v>
      </c>
      <c r="I257">
        <v>778654499.54069996</v>
      </c>
    </row>
    <row r="258" spans="1:9">
      <c r="A258" s="12">
        <v>44950</v>
      </c>
      <c r="B258" t="s">
        <v>38</v>
      </c>
      <c r="C258" t="s">
        <v>39</v>
      </c>
      <c r="D258">
        <v>14.6281</v>
      </c>
      <c r="E258">
        <v>14.6462</v>
      </c>
      <c r="F258">
        <v>-0.12358</v>
      </c>
      <c r="G258">
        <v>-1.8100000000000002E-2</v>
      </c>
      <c r="H258">
        <v>53550</v>
      </c>
      <c r="I258">
        <v>783334769.62810004</v>
      </c>
    </row>
    <row r="259" spans="1:9">
      <c r="A259" s="12">
        <v>44949</v>
      </c>
      <c r="B259" t="s">
        <v>38</v>
      </c>
      <c r="C259" t="s">
        <v>39</v>
      </c>
      <c r="D259">
        <v>14.6462</v>
      </c>
      <c r="E259">
        <v>14.1751</v>
      </c>
      <c r="F259">
        <v>3.3234300000000001</v>
      </c>
      <c r="G259">
        <v>0.47110000000000002</v>
      </c>
      <c r="H259">
        <v>52990</v>
      </c>
      <c r="I259">
        <v>776102152.64619994</v>
      </c>
    </row>
    <row r="260" spans="1:9">
      <c r="A260" s="12">
        <v>44946</v>
      </c>
      <c r="B260" t="s">
        <v>38</v>
      </c>
      <c r="C260" t="s">
        <v>39</v>
      </c>
      <c r="D260">
        <v>14.1751</v>
      </c>
      <c r="E260">
        <v>13.413399999999999</v>
      </c>
      <c r="F260">
        <v>5.6786500000000002</v>
      </c>
      <c r="G260">
        <v>0.76170000000000004</v>
      </c>
      <c r="H260">
        <v>52830</v>
      </c>
      <c r="I260">
        <v>748870547.17509997</v>
      </c>
    </row>
    <row r="261" spans="1:9">
      <c r="A261" s="12">
        <v>44945</v>
      </c>
      <c r="B261" t="s">
        <v>38</v>
      </c>
      <c r="C261" t="s">
        <v>39</v>
      </c>
      <c r="D261">
        <v>13.413399999999999</v>
      </c>
      <c r="E261">
        <v>13.151999999999999</v>
      </c>
      <c r="F261">
        <v>1.98753</v>
      </c>
      <c r="G261">
        <v>0.26140000000000002</v>
      </c>
      <c r="H261">
        <v>52480</v>
      </c>
      <c r="I261">
        <v>703935245.41340005</v>
      </c>
    </row>
    <row r="262" spans="1:9">
      <c r="A262" s="12">
        <v>44944</v>
      </c>
      <c r="B262" t="s">
        <v>38</v>
      </c>
      <c r="C262" t="s">
        <v>39</v>
      </c>
      <c r="D262">
        <v>13.151999999999999</v>
      </c>
      <c r="E262">
        <v>13.588900000000001</v>
      </c>
      <c r="F262">
        <v>-3.2151200000000002</v>
      </c>
      <c r="G262">
        <v>-0.43690000000000001</v>
      </c>
      <c r="H262">
        <v>52670</v>
      </c>
      <c r="I262">
        <v>692715853.15199995</v>
      </c>
    </row>
    <row r="263" spans="1:9">
      <c r="A263" s="12">
        <v>44943</v>
      </c>
      <c r="B263" t="s">
        <v>38</v>
      </c>
      <c r="C263" t="s">
        <v>39</v>
      </c>
      <c r="D263">
        <v>13.588900000000001</v>
      </c>
      <c r="E263">
        <v>12.359500000000001</v>
      </c>
      <c r="F263">
        <v>9.9469999999999992</v>
      </c>
      <c r="G263">
        <v>1.2294</v>
      </c>
      <c r="H263">
        <v>52900</v>
      </c>
      <c r="I263">
        <v>718852823.58889997</v>
      </c>
    </row>
    <row r="264" spans="1:9">
      <c r="A264" s="12">
        <v>44939</v>
      </c>
      <c r="B264" t="s">
        <v>38</v>
      </c>
      <c r="C264" t="s">
        <v>39</v>
      </c>
      <c r="D264">
        <v>12.359500000000001</v>
      </c>
      <c r="E264">
        <v>12.1098</v>
      </c>
      <c r="F264">
        <v>2.0619700000000001</v>
      </c>
      <c r="G264">
        <v>0.24970000000000001</v>
      </c>
      <c r="H264">
        <v>52910</v>
      </c>
      <c r="I264">
        <v>653941157.35950005</v>
      </c>
    </row>
    <row r="265" spans="1:9">
      <c r="A265" s="12">
        <v>44938</v>
      </c>
      <c r="B265" t="s">
        <v>38</v>
      </c>
      <c r="C265" t="s">
        <v>39</v>
      </c>
      <c r="D265">
        <v>12.1098</v>
      </c>
      <c r="E265">
        <v>11.1274</v>
      </c>
      <c r="F265">
        <v>8.8286599999999993</v>
      </c>
      <c r="G265">
        <v>0.98240000000000005</v>
      </c>
      <c r="H265">
        <v>52320</v>
      </c>
      <c r="I265">
        <v>633584748.10979998</v>
      </c>
    </row>
    <row r="266" spans="1:9">
      <c r="A266" s="12">
        <v>44937</v>
      </c>
      <c r="B266" t="s">
        <v>38</v>
      </c>
      <c r="C266" t="s">
        <v>39</v>
      </c>
      <c r="D266">
        <v>11.1274</v>
      </c>
      <c r="E266">
        <v>11.075699999999999</v>
      </c>
      <c r="F266">
        <v>0.46678999999999998</v>
      </c>
      <c r="G266">
        <v>5.1700000000000003E-2</v>
      </c>
      <c r="H266">
        <v>52120</v>
      </c>
      <c r="I266">
        <v>579960099.12740004</v>
      </c>
    </row>
    <row r="267" spans="1:9">
      <c r="A267" s="12">
        <v>44936</v>
      </c>
      <c r="B267" t="s">
        <v>38</v>
      </c>
      <c r="C267" t="s">
        <v>39</v>
      </c>
      <c r="D267">
        <v>11.075699999999999</v>
      </c>
      <c r="E267">
        <v>10.8817</v>
      </c>
      <c r="F267">
        <v>1.78281</v>
      </c>
      <c r="G267">
        <v>0.19400000000000001</v>
      </c>
      <c r="H267">
        <v>52270</v>
      </c>
      <c r="I267">
        <v>578926850.07570004</v>
      </c>
    </row>
    <row r="268" spans="1:9">
      <c r="A268" s="12">
        <v>44935</v>
      </c>
      <c r="B268" t="s">
        <v>38</v>
      </c>
      <c r="C268" t="s">
        <v>39</v>
      </c>
      <c r="D268">
        <v>10.8817</v>
      </c>
      <c r="E268">
        <v>10.6701</v>
      </c>
      <c r="F268">
        <v>1.9831099999999999</v>
      </c>
      <c r="G268">
        <v>0.21160000000000001</v>
      </c>
      <c r="H268">
        <v>52120</v>
      </c>
      <c r="I268">
        <v>567154214.88170004</v>
      </c>
    </row>
    <row r="269" spans="1:9">
      <c r="A269" s="12">
        <v>44932</v>
      </c>
      <c r="B269" t="s">
        <v>38</v>
      </c>
      <c r="C269" t="s">
        <v>39</v>
      </c>
      <c r="D269">
        <v>10.6701</v>
      </c>
      <c r="E269">
        <v>10.6335</v>
      </c>
      <c r="F269">
        <v>0.34420000000000001</v>
      </c>
      <c r="G269">
        <v>3.6600000000000001E-2</v>
      </c>
      <c r="H269">
        <v>52040</v>
      </c>
      <c r="I269">
        <v>555272014.67009997</v>
      </c>
    </row>
    <row r="270" spans="1:9">
      <c r="A270" s="12">
        <v>44931</v>
      </c>
      <c r="B270" t="s">
        <v>38</v>
      </c>
      <c r="C270" t="s">
        <v>39</v>
      </c>
      <c r="D270">
        <v>10.6335</v>
      </c>
      <c r="E270">
        <v>10.594099999999999</v>
      </c>
      <c r="F270">
        <v>0.37191000000000002</v>
      </c>
      <c r="G270">
        <v>3.9399999999999998E-2</v>
      </c>
      <c r="H270">
        <v>52080</v>
      </c>
      <c r="I270">
        <v>553792690.63349998</v>
      </c>
    </row>
    <row r="271" spans="1:9">
      <c r="A271" s="12">
        <v>44930</v>
      </c>
      <c r="B271" t="s">
        <v>38</v>
      </c>
      <c r="C271" t="s">
        <v>39</v>
      </c>
      <c r="D271">
        <v>10.594099999999999</v>
      </c>
      <c r="E271">
        <v>10.4872</v>
      </c>
      <c r="F271">
        <v>1.0193399999999999</v>
      </c>
      <c r="G271">
        <v>0.1069</v>
      </c>
      <c r="H271">
        <v>51950</v>
      </c>
      <c r="I271">
        <v>550363505.5941</v>
      </c>
    </row>
    <row r="272" spans="1:9">
      <c r="A272" s="12">
        <v>44929</v>
      </c>
      <c r="B272" t="s">
        <v>38</v>
      </c>
      <c r="C272" t="s">
        <v>39</v>
      </c>
      <c r="D272">
        <v>10.4872</v>
      </c>
      <c r="E272">
        <v>10.4361</v>
      </c>
      <c r="F272">
        <v>0.48964999999999997</v>
      </c>
      <c r="G272">
        <v>5.11E-2</v>
      </c>
      <c r="H272">
        <v>51910</v>
      </c>
      <c r="I272">
        <v>544390562.48720002</v>
      </c>
    </row>
    <row r="273" spans="1:9">
      <c r="A273" s="12">
        <v>44925</v>
      </c>
      <c r="B273" t="s">
        <v>38</v>
      </c>
      <c r="C273" t="s">
        <v>39</v>
      </c>
      <c r="D273">
        <v>10.4361</v>
      </c>
      <c r="E273">
        <v>10.3461</v>
      </c>
      <c r="F273">
        <v>0.86989000000000005</v>
      </c>
      <c r="G273">
        <v>0.09</v>
      </c>
      <c r="H273">
        <v>52220</v>
      </c>
      <c r="I273">
        <v>544973152.43610001</v>
      </c>
    </row>
    <row r="274" spans="1:9">
      <c r="A274" s="12">
        <v>44924</v>
      </c>
      <c r="B274" t="s">
        <v>38</v>
      </c>
      <c r="C274" t="s">
        <v>39</v>
      </c>
      <c r="D274">
        <v>10.3461</v>
      </c>
      <c r="E274">
        <v>10.3505</v>
      </c>
      <c r="F274">
        <v>-4.2509999999999999E-2</v>
      </c>
      <c r="G274">
        <v>-4.4000000000000003E-3</v>
      </c>
      <c r="H274">
        <v>52570</v>
      </c>
      <c r="I274">
        <v>543894487.34609997</v>
      </c>
    </row>
    <row r="275" spans="1:9">
      <c r="A275" s="12">
        <v>44923</v>
      </c>
      <c r="B275" t="s">
        <v>38</v>
      </c>
      <c r="C275" t="s">
        <v>39</v>
      </c>
      <c r="D275">
        <v>10.3505</v>
      </c>
      <c r="E275">
        <v>10.373699999999999</v>
      </c>
      <c r="F275">
        <v>-0.22364000000000001</v>
      </c>
      <c r="G275">
        <v>-2.3199999999999998E-2</v>
      </c>
      <c r="H275">
        <v>53400</v>
      </c>
      <c r="I275">
        <v>552716710.35049999</v>
      </c>
    </row>
    <row r="276" spans="1:9">
      <c r="A276" s="12">
        <v>44922</v>
      </c>
      <c r="B276" t="s">
        <v>38</v>
      </c>
      <c r="C276" t="s">
        <v>39</v>
      </c>
      <c r="D276">
        <v>10.373699999999999</v>
      </c>
      <c r="E276">
        <v>10.5006</v>
      </c>
      <c r="F276">
        <v>-1.2084999999999999</v>
      </c>
      <c r="G276">
        <v>-0.12690000000000001</v>
      </c>
      <c r="H276">
        <v>53890</v>
      </c>
      <c r="I276">
        <v>559038703.37370002</v>
      </c>
    </row>
    <row r="277" spans="1:9">
      <c r="A277" s="12">
        <v>44918</v>
      </c>
      <c r="B277" t="s">
        <v>38</v>
      </c>
      <c r="C277" t="s">
        <v>39</v>
      </c>
      <c r="D277">
        <v>10.5006</v>
      </c>
      <c r="E277">
        <v>10.464499999999999</v>
      </c>
      <c r="F277">
        <v>0.34498000000000001</v>
      </c>
      <c r="G277">
        <v>3.61E-2</v>
      </c>
      <c r="H277">
        <v>54080</v>
      </c>
      <c r="I277">
        <v>567872458.50059998</v>
      </c>
    </row>
    <row r="278" spans="1:9">
      <c r="A278" s="12">
        <v>44917</v>
      </c>
      <c r="B278" t="s">
        <v>38</v>
      </c>
      <c r="C278" t="s">
        <v>39</v>
      </c>
      <c r="D278">
        <v>10.464499999999999</v>
      </c>
      <c r="E278">
        <v>10.4674</v>
      </c>
      <c r="F278">
        <v>-2.7709999999999999E-2</v>
      </c>
      <c r="G278">
        <v>-2.8999999999999998E-3</v>
      </c>
      <c r="H278">
        <v>54080</v>
      </c>
      <c r="I278">
        <v>565920170.46449995</v>
      </c>
    </row>
    <row r="279" spans="1:9">
      <c r="A279" s="12">
        <v>44916</v>
      </c>
      <c r="B279" t="s">
        <v>38</v>
      </c>
      <c r="C279" t="s">
        <v>39</v>
      </c>
      <c r="D279">
        <v>10.4674</v>
      </c>
      <c r="E279">
        <v>10.5382</v>
      </c>
      <c r="F279">
        <v>-0.67183999999999999</v>
      </c>
      <c r="G279">
        <v>-7.0800000000000002E-2</v>
      </c>
      <c r="H279">
        <v>53380</v>
      </c>
      <c r="I279">
        <v>558749822.46739995</v>
      </c>
    </row>
    <row r="280" spans="1:9">
      <c r="A280" s="12">
        <v>44915</v>
      </c>
      <c r="B280" t="s">
        <v>38</v>
      </c>
      <c r="C280" t="s">
        <v>39</v>
      </c>
      <c r="D280">
        <v>10.5382</v>
      </c>
      <c r="E280">
        <v>10.323499999999999</v>
      </c>
      <c r="F280">
        <v>2.07972</v>
      </c>
      <c r="G280">
        <v>0.2147</v>
      </c>
      <c r="H280">
        <v>53380</v>
      </c>
      <c r="I280">
        <v>562529126.53820002</v>
      </c>
    </row>
    <row r="281" spans="1:9">
      <c r="A281" s="12">
        <v>44914</v>
      </c>
      <c r="B281" t="s">
        <v>38</v>
      </c>
      <c r="C281" t="s">
        <v>39</v>
      </c>
      <c r="D281">
        <v>10.323499999999999</v>
      </c>
      <c r="E281">
        <v>10.501799999999999</v>
      </c>
      <c r="F281">
        <v>-1.6978</v>
      </c>
      <c r="G281">
        <v>-0.17829999999999999</v>
      </c>
      <c r="H281">
        <v>53520</v>
      </c>
      <c r="I281">
        <v>552513730.32350004</v>
      </c>
    </row>
    <row r="282" spans="1:9">
      <c r="A282" s="12">
        <v>44911</v>
      </c>
      <c r="B282" t="s">
        <v>38</v>
      </c>
      <c r="C282" t="s">
        <v>39</v>
      </c>
      <c r="D282">
        <v>10.501799999999999</v>
      </c>
      <c r="E282">
        <v>10.886200000000001</v>
      </c>
      <c r="F282">
        <v>-3.5310800000000002</v>
      </c>
      <c r="G282">
        <v>-0.38440000000000002</v>
      </c>
      <c r="H282">
        <v>53420</v>
      </c>
      <c r="I282">
        <v>561006166.50179994</v>
      </c>
    </row>
    <row r="283" spans="1:9">
      <c r="A283" s="12">
        <v>44910</v>
      </c>
      <c r="B283" t="s">
        <v>38</v>
      </c>
      <c r="C283" t="s">
        <v>39</v>
      </c>
      <c r="D283">
        <v>10.886200000000001</v>
      </c>
      <c r="E283">
        <v>11.1401</v>
      </c>
      <c r="F283">
        <v>-2.27915</v>
      </c>
      <c r="G283">
        <v>-0.25390000000000001</v>
      </c>
      <c r="H283">
        <v>53280</v>
      </c>
      <c r="I283">
        <v>580016746.88619995</v>
      </c>
    </row>
    <row r="284" spans="1:9">
      <c r="A284" s="12">
        <v>44909</v>
      </c>
      <c r="B284" t="s">
        <v>38</v>
      </c>
      <c r="C284" t="s">
        <v>39</v>
      </c>
      <c r="D284">
        <v>11.1401</v>
      </c>
      <c r="E284">
        <v>11.1059</v>
      </c>
      <c r="F284">
        <v>0.30793999999999999</v>
      </c>
      <c r="G284">
        <v>3.4200000000000001E-2</v>
      </c>
      <c r="H284">
        <v>53130</v>
      </c>
      <c r="I284">
        <v>591873524.1401</v>
      </c>
    </row>
    <row r="285" spans="1:9">
      <c r="A285" s="12">
        <v>44908</v>
      </c>
      <c r="B285" t="s">
        <v>38</v>
      </c>
      <c r="C285" t="s">
        <v>39</v>
      </c>
      <c r="D285">
        <v>11.1059</v>
      </c>
      <c r="E285">
        <v>10.712199999999999</v>
      </c>
      <c r="F285">
        <v>3.6752500000000001</v>
      </c>
      <c r="G285">
        <v>0.39369999999999999</v>
      </c>
      <c r="H285">
        <v>53150</v>
      </c>
      <c r="I285">
        <v>590278596.10590005</v>
      </c>
    </row>
    <row r="286" spans="1:9">
      <c r="A286" s="12">
        <v>44907</v>
      </c>
      <c r="B286" t="s">
        <v>38</v>
      </c>
      <c r="C286" t="s">
        <v>39</v>
      </c>
      <c r="D286">
        <v>10.712199999999999</v>
      </c>
      <c r="E286">
        <v>10.666600000000001</v>
      </c>
      <c r="F286">
        <v>0.42749999999999999</v>
      </c>
      <c r="G286">
        <v>4.5600000000000002E-2</v>
      </c>
      <c r="H286">
        <v>54030</v>
      </c>
      <c r="I286">
        <v>578780176.71220005</v>
      </c>
    </row>
    <row r="287" spans="1:9">
      <c r="A287" s="12">
        <v>44904</v>
      </c>
      <c r="B287" t="s">
        <v>38</v>
      </c>
      <c r="C287" t="s">
        <v>39</v>
      </c>
      <c r="D287">
        <v>10.666600000000001</v>
      </c>
      <c r="E287">
        <v>10.757</v>
      </c>
      <c r="F287">
        <v>-0.84038000000000002</v>
      </c>
      <c r="G287">
        <v>-9.0399999999999994E-2</v>
      </c>
      <c r="H287">
        <v>53910</v>
      </c>
      <c r="I287">
        <v>575036416.66659999</v>
      </c>
    </row>
    <row r="288" spans="1:9">
      <c r="A288" s="12">
        <v>44903</v>
      </c>
      <c r="B288" t="s">
        <v>38</v>
      </c>
      <c r="C288" t="s">
        <v>39</v>
      </c>
      <c r="D288">
        <v>10.757</v>
      </c>
      <c r="E288">
        <v>10.4671</v>
      </c>
      <c r="F288">
        <v>2.7696299999999998</v>
      </c>
      <c r="G288">
        <v>0.28989999999999999</v>
      </c>
      <c r="H288">
        <v>53890</v>
      </c>
      <c r="I288">
        <v>579694740.75699997</v>
      </c>
    </row>
    <row r="289" spans="1:9">
      <c r="A289" s="12">
        <v>44902</v>
      </c>
      <c r="B289" t="s">
        <v>38</v>
      </c>
      <c r="C289" t="s">
        <v>39</v>
      </c>
      <c r="D289">
        <v>10.4671</v>
      </c>
      <c r="E289">
        <v>10.607699999999999</v>
      </c>
      <c r="F289">
        <v>-1.32545</v>
      </c>
      <c r="G289">
        <v>-0.1406</v>
      </c>
      <c r="H289">
        <v>53990</v>
      </c>
      <c r="I289">
        <v>565118739.46710002</v>
      </c>
    </row>
    <row r="290" spans="1:9">
      <c r="A290" s="12">
        <v>44901</v>
      </c>
      <c r="B290" t="s">
        <v>38</v>
      </c>
      <c r="C290" t="s">
        <v>39</v>
      </c>
      <c r="D290">
        <v>10.607699999999999</v>
      </c>
      <c r="E290">
        <v>10.5326</v>
      </c>
      <c r="F290">
        <v>0.71301999999999999</v>
      </c>
      <c r="G290">
        <v>7.51E-2</v>
      </c>
      <c r="H290">
        <v>53990</v>
      </c>
      <c r="I290">
        <v>572709733.60769999</v>
      </c>
    </row>
    <row r="291" spans="1:9">
      <c r="A291" s="12">
        <v>44900</v>
      </c>
      <c r="B291" t="s">
        <v>38</v>
      </c>
      <c r="C291" t="s">
        <v>39</v>
      </c>
      <c r="D291">
        <v>10.5326</v>
      </c>
      <c r="E291">
        <v>10.638199999999999</v>
      </c>
      <c r="F291">
        <v>-0.99265000000000003</v>
      </c>
      <c r="G291">
        <v>-0.1056</v>
      </c>
      <c r="H291">
        <v>53670</v>
      </c>
      <c r="I291">
        <v>565284652.53260005</v>
      </c>
    </row>
    <row r="292" spans="1:9">
      <c r="A292" s="12">
        <v>44897</v>
      </c>
      <c r="B292" t="s">
        <v>38</v>
      </c>
      <c r="C292" t="s">
        <v>39</v>
      </c>
      <c r="D292">
        <v>10.638199999999999</v>
      </c>
      <c r="E292">
        <v>10.5282</v>
      </c>
      <c r="F292">
        <v>1.04481</v>
      </c>
      <c r="G292">
        <v>0.11</v>
      </c>
      <c r="H292">
        <v>53670</v>
      </c>
      <c r="I292">
        <v>570952204.63820004</v>
      </c>
    </row>
    <row r="293" spans="1:9">
      <c r="A293" s="12">
        <v>44896</v>
      </c>
      <c r="B293" t="s">
        <v>38</v>
      </c>
      <c r="C293" t="s">
        <v>39</v>
      </c>
      <c r="D293">
        <v>10.5282</v>
      </c>
      <c r="E293">
        <v>10.6816</v>
      </c>
      <c r="F293">
        <v>-1.43611</v>
      </c>
      <c r="G293">
        <v>-0.15340000000000001</v>
      </c>
      <c r="H293">
        <v>53570</v>
      </c>
      <c r="I293">
        <v>563995684.52820003</v>
      </c>
    </row>
    <row r="294" spans="1:9">
      <c r="A294" s="12">
        <v>44895</v>
      </c>
      <c r="B294" t="s">
        <v>38</v>
      </c>
      <c r="C294" t="s">
        <v>39</v>
      </c>
      <c r="D294">
        <v>10.6816</v>
      </c>
      <c r="E294">
        <v>10.1699</v>
      </c>
      <c r="F294">
        <v>5.0315099999999999</v>
      </c>
      <c r="G294">
        <v>0.51170000000000004</v>
      </c>
      <c r="H294">
        <v>53780</v>
      </c>
      <c r="I294">
        <v>574456458.68159997</v>
      </c>
    </row>
    <row r="295" spans="1:9">
      <c r="A295" s="12">
        <v>44894</v>
      </c>
      <c r="B295" t="s">
        <v>38</v>
      </c>
      <c r="C295" t="s">
        <v>39</v>
      </c>
      <c r="D295">
        <v>10.1699</v>
      </c>
      <c r="E295">
        <v>9.9974000000000007</v>
      </c>
      <c r="F295">
        <v>1.7254499999999999</v>
      </c>
      <c r="G295">
        <v>0.17249999999999999</v>
      </c>
      <c r="H295">
        <v>54010</v>
      </c>
      <c r="I295">
        <v>549276309.16989994</v>
      </c>
    </row>
    <row r="296" spans="1:9">
      <c r="A296" s="12">
        <v>44893</v>
      </c>
      <c r="B296" t="s">
        <v>38</v>
      </c>
      <c r="C296" t="s">
        <v>39</v>
      </c>
      <c r="D296">
        <v>9.9974000000000007</v>
      </c>
      <c r="E296">
        <v>10.1953</v>
      </c>
      <c r="F296">
        <v>-1.94109</v>
      </c>
      <c r="G296">
        <v>-0.19789999999999999</v>
      </c>
      <c r="H296">
        <v>53500</v>
      </c>
      <c r="I296">
        <v>534860909.99739999</v>
      </c>
    </row>
    <row r="297" spans="1:9">
      <c r="A297" s="12">
        <v>44890</v>
      </c>
      <c r="B297" t="s">
        <v>38</v>
      </c>
      <c r="C297" t="s">
        <v>39</v>
      </c>
      <c r="D297">
        <v>10.1953</v>
      </c>
      <c r="E297">
        <v>10.18</v>
      </c>
      <c r="F297">
        <v>0.15029000000000001</v>
      </c>
      <c r="G297">
        <v>1.5299999999999999E-2</v>
      </c>
      <c r="H297">
        <v>53680</v>
      </c>
      <c r="I297">
        <v>547283714.19529998</v>
      </c>
    </row>
    <row r="298" spans="1:9">
      <c r="A298" s="12">
        <v>44888</v>
      </c>
      <c r="B298" t="s">
        <v>38</v>
      </c>
      <c r="C298" t="s">
        <v>39</v>
      </c>
      <c r="D298">
        <v>10.18</v>
      </c>
      <c r="E298">
        <v>9.7753999999999994</v>
      </c>
      <c r="F298">
        <v>4.13896</v>
      </c>
      <c r="G298">
        <v>0.40460000000000002</v>
      </c>
      <c r="H298">
        <v>53480</v>
      </c>
      <c r="I298">
        <v>544426410.17999995</v>
      </c>
    </row>
    <row r="299" spans="1:9">
      <c r="A299" s="12">
        <v>44887</v>
      </c>
      <c r="B299" t="s">
        <v>38</v>
      </c>
      <c r="C299" t="s">
        <v>39</v>
      </c>
      <c r="D299">
        <v>9.7753999999999994</v>
      </c>
      <c r="E299">
        <v>9.6069999999999993</v>
      </c>
      <c r="F299">
        <v>1.7528900000000001</v>
      </c>
      <c r="G299">
        <v>0.16839999999999999</v>
      </c>
      <c r="H299">
        <v>53330</v>
      </c>
      <c r="I299">
        <v>521322091.77539998</v>
      </c>
    </row>
    <row r="300" spans="1:9">
      <c r="A300" s="12">
        <v>44886</v>
      </c>
      <c r="B300" t="s">
        <v>38</v>
      </c>
      <c r="C300" t="s">
        <v>39</v>
      </c>
      <c r="D300">
        <v>9.6069999999999993</v>
      </c>
      <c r="E300">
        <v>10.1409</v>
      </c>
      <c r="F300">
        <v>-5.2648200000000003</v>
      </c>
      <c r="G300">
        <v>-0.53390000000000004</v>
      </c>
      <c r="H300">
        <v>53390</v>
      </c>
      <c r="I300">
        <v>512917739.60699999</v>
      </c>
    </row>
    <row r="301" spans="1:9">
      <c r="A301" s="12">
        <v>44883</v>
      </c>
      <c r="B301" t="s">
        <v>38</v>
      </c>
      <c r="C301" t="s">
        <v>39</v>
      </c>
      <c r="D301">
        <v>10.1409</v>
      </c>
      <c r="E301">
        <v>10.1431</v>
      </c>
      <c r="F301">
        <v>-2.1690000000000001E-2</v>
      </c>
      <c r="G301">
        <v>-2.2000000000000001E-3</v>
      </c>
      <c r="H301">
        <v>54410</v>
      </c>
      <c r="I301">
        <v>551766379.14090002</v>
      </c>
    </row>
    <row r="302" spans="1:9">
      <c r="A302" s="12">
        <v>44882</v>
      </c>
      <c r="B302" t="s">
        <v>38</v>
      </c>
      <c r="C302" t="s">
        <v>39</v>
      </c>
      <c r="D302">
        <v>10.1431</v>
      </c>
      <c r="E302">
        <v>10.003399999999999</v>
      </c>
      <c r="F302">
        <v>1.39653</v>
      </c>
      <c r="G302">
        <v>0.13969999999999999</v>
      </c>
      <c r="H302">
        <v>54410</v>
      </c>
      <c r="I302">
        <v>551886081.14310002</v>
      </c>
    </row>
    <row r="303" spans="1:9">
      <c r="A303" s="12">
        <v>44881</v>
      </c>
      <c r="B303" t="s">
        <v>38</v>
      </c>
      <c r="C303" t="s">
        <v>39</v>
      </c>
      <c r="D303">
        <v>10.003399999999999</v>
      </c>
      <c r="E303">
        <v>10.258100000000001</v>
      </c>
      <c r="F303">
        <v>-2.48292</v>
      </c>
      <c r="G303">
        <v>-0.25469999999999998</v>
      </c>
      <c r="H303">
        <v>54500</v>
      </c>
      <c r="I303">
        <v>545185310.00339997</v>
      </c>
    </row>
    <row r="304" spans="1:9">
      <c r="A304" s="12">
        <v>44880</v>
      </c>
      <c r="B304" t="s">
        <v>38</v>
      </c>
      <c r="C304" t="s">
        <v>39</v>
      </c>
      <c r="D304">
        <v>10.258100000000001</v>
      </c>
      <c r="E304">
        <v>9.8343000000000007</v>
      </c>
      <c r="F304">
        <v>4.3094099999999997</v>
      </c>
      <c r="G304">
        <v>0.42380000000000001</v>
      </c>
      <c r="H304">
        <v>54030</v>
      </c>
      <c r="I304">
        <v>554245153.25810003</v>
      </c>
    </row>
    <row r="305" spans="1:9">
      <c r="A305" s="12">
        <v>44879</v>
      </c>
      <c r="B305" t="s">
        <v>38</v>
      </c>
      <c r="C305" t="s">
        <v>39</v>
      </c>
      <c r="D305">
        <v>9.8343000000000007</v>
      </c>
      <c r="E305">
        <v>9.8482000000000003</v>
      </c>
      <c r="F305">
        <v>-0.14113999999999999</v>
      </c>
      <c r="G305">
        <v>-1.3899999999999999E-2</v>
      </c>
      <c r="H305">
        <v>54120</v>
      </c>
      <c r="I305">
        <v>532232325.83429998</v>
      </c>
    </row>
    <row r="306" spans="1:9">
      <c r="A306" s="12">
        <v>44876</v>
      </c>
      <c r="B306" t="s">
        <v>38</v>
      </c>
      <c r="C306" t="s">
        <v>39</v>
      </c>
      <c r="D306">
        <v>9.8482000000000003</v>
      </c>
      <c r="E306">
        <v>10.947800000000001</v>
      </c>
      <c r="F306">
        <v>-10.044029999999999</v>
      </c>
      <c r="G306">
        <v>-1.0995999999999999</v>
      </c>
      <c r="H306">
        <v>54260</v>
      </c>
      <c r="I306">
        <v>534363341.84820002</v>
      </c>
    </row>
    <row r="307" spans="1:9">
      <c r="A307" s="12">
        <v>44875</v>
      </c>
      <c r="B307" t="s">
        <v>38</v>
      </c>
      <c r="C307" t="s">
        <v>39</v>
      </c>
      <c r="D307">
        <v>10.947800000000001</v>
      </c>
      <c r="E307">
        <v>9.6273999999999997</v>
      </c>
      <c r="F307">
        <v>13.715020000000001</v>
      </c>
      <c r="G307">
        <v>1.3204</v>
      </c>
      <c r="H307">
        <v>54060</v>
      </c>
      <c r="I307">
        <v>591838078.94780004</v>
      </c>
    </row>
    <row r="308" spans="1:9">
      <c r="A308" s="12">
        <v>44874</v>
      </c>
      <c r="B308" t="s">
        <v>38</v>
      </c>
      <c r="C308" t="s">
        <v>39</v>
      </c>
      <c r="D308">
        <v>9.6273999999999997</v>
      </c>
      <c r="E308">
        <v>11.1515</v>
      </c>
      <c r="F308">
        <v>-13.66722</v>
      </c>
      <c r="G308">
        <v>-1.5241</v>
      </c>
      <c r="H308">
        <v>53250</v>
      </c>
      <c r="I308">
        <v>512659059.62739998</v>
      </c>
    </row>
    <row r="309" spans="1:9">
      <c r="A309" s="12">
        <v>44873</v>
      </c>
      <c r="B309" t="s">
        <v>38</v>
      </c>
      <c r="C309" t="s">
        <v>39</v>
      </c>
      <c r="D309">
        <v>11.1515</v>
      </c>
      <c r="E309">
        <v>12.8584</v>
      </c>
      <c r="F309">
        <v>-13.27459</v>
      </c>
      <c r="G309">
        <v>-1.7069000000000001</v>
      </c>
      <c r="H309">
        <v>52820</v>
      </c>
      <c r="I309">
        <v>589022241.15149999</v>
      </c>
    </row>
    <row r="310" spans="1:9">
      <c r="A310" s="12">
        <v>44872</v>
      </c>
      <c r="B310" t="s">
        <v>38</v>
      </c>
      <c r="C310" t="s">
        <v>39</v>
      </c>
      <c r="D310">
        <v>12.8584</v>
      </c>
      <c r="E310">
        <v>13.044700000000001</v>
      </c>
      <c r="F310">
        <v>-1.4281699999999999</v>
      </c>
      <c r="G310">
        <v>-0.18629999999999999</v>
      </c>
      <c r="H310">
        <v>53830</v>
      </c>
      <c r="I310">
        <v>692167684.85839999</v>
      </c>
    </row>
    <row r="311" spans="1:9">
      <c r="A311" s="12">
        <v>44869</v>
      </c>
      <c r="B311" t="s">
        <v>38</v>
      </c>
      <c r="C311" t="s">
        <v>39</v>
      </c>
      <c r="D311">
        <v>13.044700000000001</v>
      </c>
      <c r="E311">
        <v>12.505000000000001</v>
      </c>
      <c r="F311">
        <v>4.3158700000000003</v>
      </c>
      <c r="G311">
        <v>0.53969999999999996</v>
      </c>
      <c r="H311">
        <v>52680</v>
      </c>
      <c r="I311">
        <v>687194809.04470003</v>
      </c>
    </row>
    <row r="312" spans="1:9">
      <c r="A312" s="12">
        <v>44868</v>
      </c>
      <c r="B312" t="s">
        <v>38</v>
      </c>
      <c r="C312" t="s">
        <v>39</v>
      </c>
      <c r="D312">
        <v>12.505000000000001</v>
      </c>
      <c r="E312">
        <v>12.4932</v>
      </c>
      <c r="F312">
        <v>9.4450000000000006E-2</v>
      </c>
      <c r="G312">
        <v>1.18E-2</v>
      </c>
      <c r="H312">
        <v>52680</v>
      </c>
      <c r="I312">
        <v>658763412.505</v>
      </c>
    </row>
    <row r="313" spans="1:9">
      <c r="A313" s="12">
        <v>44867</v>
      </c>
      <c r="B313" t="s">
        <v>38</v>
      </c>
      <c r="C313" t="s">
        <v>39</v>
      </c>
      <c r="D313">
        <v>12.4932</v>
      </c>
      <c r="E313">
        <v>12.624000000000001</v>
      </c>
      <c r="F313">
        <v>-1.0361199999999999</v>
      </c>
      <c r="G313">
        <v>-0.1308</v>
      </c>
      <c r="H313">
        <v>53960</v>
      </c>
      <c r="I313">
        <v>674133084.49319994</v>
      </c>
    </row>
    <row r="314" spans="1:9">
      <c r="A314" s="12">
        <v>44866</v>
      </c>
      <c r="B314" t="s">
        <v>38</v>
      </c>
      <c r="C314" t="s">
        <v>39</v>
      </c>
      <c r="D314">
        <v>12.624000000000001</v>
      </c>
      <c r="E314">
        <v>12.563000000000001</v>
      </c>
      <c r="F314">
        <v>0.48554999999999998</v>
      </c>
      <c r="G314">
        <v>6.0999999999999999E-2</v>
      </c>
      <c r="H314">
        <v>54040</v>
      </c>
      <c r="I314">
        <v>682200972.62399995</v>
      </c>
    </row>
    <row r="315" spans="1:9">
      <c r="A315" s="12">
        <v>44865</v>
      </c>
      <c r="B315" t="s">
        <v>38</v>
      </c>
      <c r="C315" t="s">
        <v>39</v>
      </c>
      <c r="D315">
        <v>12.563000000000001</v>
      </c>
      <c r="E315">
        <v>12.752599999999999</v>
      </c>
      <c r="F315">
        <v>-1.4867600000000001</v>
      </c>
      <c r="G315">
        <v>-0.18959999999999999</v>
      </c>
      <c r="H315">
        <v>54040</v>
      </c>
      <c r="I315">
        <v>678904532.56299996</v>
      </c>
    </row>
    <row r="316" spans="1:9">
      <c r="A316" s="12">
        <v>44862</v>
      </c>
      <c r="B316" t="s">
        <v>38</v>
      </c>
      <c r="C316" t="s">
        <v>39</v>
      </c>
      <c r="D316">
        <v>12.752599999999999</v>
      </c>
      <c r="E316">
        <v>12.7826</v>
      </c>
      <c r="F316">
        <v>-0.23469000000000001</v>
      </c>
      <c r="G316">
        <v>-0.03</v>
      </c>
      <c r="H316">
        <v>54040</v>
      </c>
      <c r="I316">
        <v>689150516.75259995</v>
      </c>
    </row>
    <row r="317" spans="1:9">
      <c r="A317" s="12">
        <v>44861</v>
      </c>
      <c r="B317" t="s">
        <v>38</v>
      </c>
      <c r="C317" t="s">
        <v>39</v>
      </c>
      <c r="D317">
        <v>12.7826</v>
      </c>
      <c r="E317">
        <v>12.8337</v>
      </c>
      <c r="F317">
        <v>-0.39817000000000002</v>
      </c>
      <c r="G317">
        <v>-5.11E-2</v>
      </c>
      <c r="H317">
        <v>54040</v>
      </c>
      <c r="I317">
        <v>690771716.78260005</v>
      </c>
    </row>
    <row r="318" spans="1:9">
      <c r="A318" s="12">
        <v>44860</v>
      </c>
      <c r="B318" t="s">
        <v>38</v>
      </c>
      <c r="C318" t="s">
        <v>39</v>
      </c>
      <c r="D318">
        <v>12.8337</v>
      </c>
      <c r="E318">
        <v>12.5306</v>
      </c>
      <c r="F318">
        <v>2.4188800000000001</v>
      </c>
      <c r="G318">
        <v>0.30309999999999998</v>
      </c>
      <c r="H318">
        <v>54190</v>
      </c>
      <c r="I318">
        <v>695458215.83369994</v>
      </c>
    </row>
    <row r="319" spans="1:9">
      <c r="A319" s="12">
        <v>44859</v>
      </c>
      <c r="B319" t="s">
        <v>38</v>
      </c>
      <c r="C319" t="s">
        <v>39</v>
      </c>
      <c r="D319">
        <v>12.5306</v>
      </c>
      <c r="E319">
        <v>11.9306</v>
      </c>
      <c r="F319">
        <v>5.0290800000000004</v>
      </c>
      <c r="G319">
        <v>0.6</v>
      </c>
      <c r="H319">
        <v>54020</v>
      </c>
      <c r="I319">
        <v>676903024.53059995</v>
      </c>
    </row>
    <row r="320" spans="1:9">
      <c r="A320" s="12">
        <v>44858</v>
      </c>
      <c r="B320" t="s">
        <v>38</v>
      </c>
      <c r="C320" t="s">
        <v>39</v>
      </c>
      <c r="D320">
        <v>11.9306</v>
      </c>
      <c r="E320">
        <v>11.837300000000001</v>
      </c>
      <c r="F320">
        <v>0.78818999999999995</v>
      </c>
      <c r="G320">
        <v>9.3299999999999994E-2</v>
      </c>
      <c r="H320">
        <v>52610</v>
      </c>
      <c r="I320">
        <v>627668877.93060005</v>
      </c>
    </row>
    <row r="321" spans="1:9">
      <c r="A321" s="12">
        <v>44855</v>
      </c>
      <c r="B321" t="s">
        <v>38</v>
      </c>
      <c r="C321" t="s">
        <v>39</v>
      </c>
      <c r="D321">
        <v>11.837300000000001</v>
      </c>
      <c r="E321">
        <v>11.7384</v>
      </c>
      <c r="F321">
        <v>0.84253</v>
      </c>
      <c r="G321">
        <v>9.8900000000000002E-2</v>
      </c>
      <c r="H321">
        <v>52670</v>
      </c>
      <c r="I321">
        <v>623470602.83729994</v>
      </c>
    </row>
    <row r="322" spans="1:9">
      <c r="A322" s="12">
        <v>44854</v>
      </c>
      <c r="B322" t="s">
        <v>38</v>
      </c>
      <c r="C322" t="s">
        <v>39</v>
      </c>
      <c r="D322">
        <v>11.7384</v>
      </c>
      <c r="E322">
        <v>11.845599999999999</v>
      </c>
      <c r="F322">
        <v>-0.90498000000000001</v>
      </c>
      <c r="G322">
        <v>-0.1072</v>
      </c>
      <c r="H322">
        <v>52710</v>
      </c>
      <c r="I322">
        <v>618731075.73839998</v>
      </c>
    </row>
    <row r="323" spans="1:9">
      <c r="A323" s="12">
        <v>44853</v>
      </c>
      <c r="B323" t="s">
        <v>38</v>
      </c>
      <c r="C323" t="s">
        <v>39</v>
      </c>
      <c r="D323">
        <v>11.845599999999999</v>
      </c>
      <c r="E323">
        <v>11.8331</v>
      </c>
      <c r="F323">
        <v>0.10564</v>
      </c>
      <c r="G323">
        <v>1.2500000000000001E-2</v>
      </c>
      <c r="H323">
        <v>52710</v>
      </c>
      <c r="I323">
        <v>624381587.84560001</v>
      </c>
    </row>
    <row r="324" spans="1:9">
      <c r="A324" s="12">
        <v>44852</v>
      </c>
      <c r="B324" t="s">
        <v>38</v>
      </c>
      <c r="C324" t="s">
        <v>39</v>
      </c>
      <c r="D324">
        <v>11.8331</v>
      </c>
      <c r="E324">
        <v>12.0359</v>
      </c>
      <c r="F324">
        <v>-1.68496</v>
      </c>
      <c r="G324">
        <v>-0.20280000000000001</v>
      </c>
      <c r="H324">
        <v>52710</v>
      </c>
      <c r="I324">
        <v>623722712.83309996</v>
      </c>
    </row>
    <row r="325" spans="1:9">
      <c r="A325" s="12">
        <v>44851</v>
      </c>
      <c r="B325" t="s">
        <v>38</v>
      </c>
      <c r="C325" t="s">
        <v>39</v>
      </c>
      <c r="D325">
        <v>12.0359</v>
      </c>
      <c r="E325">
        <v>11.788399999999999</v>
      </c>
      <c r="F325">
        <v>2.0995200000000001</v>
      </c>
      <c r="G325">
        <v>0.2475</v>
      </c>
      <c r="H325">
        <v>52710</v>
      </c>
      <c r="I325">
        <v>634412301.0359</v>
      </c>
    </row>
    <row r="326" spans="1:9">
      <c r="A326" s="12">
        <v>44848</v>
      </c>
      <c r="B326" t="s">
        <v>38</v>
      </c>
      <c r="C326" t="s">
        <v>39</v>
      </c>
      <c r="D326">
        <v>11.788399999999999</v>
      </c>
      <c r="E326">
        <v>11.9375</v>
      </c>
      <c r="F326">
        <v>-1.24901</v>
      </c>
      <c r="G326">
        <v>-0.14910000000000001</v>
      </c>
      <c r="H326">
        <v>52630</v>
      </c>
      <c r="I326">
        <v>620423503.78840005</v>
      </c>
    </row>
    <row r="327" spans="1:9">
      <c r="A327" s="12">
        <v>44847</v>
      </c>
      <c r="B327" t="s">
        <v>38</v>
      </c>
      <c r="C327" t="s">
        <v>39</v>
      </c>
      <c r="D327">
        <v>11.9375</v>
      </c>
      <c r="E327">
        <v>11.779400000000001</v>
      </c>
      <c r="F327">
        <v>1.3421700000000001</v>
      </c>
      <c r="G327">
        <v>0.15809999999999999</v>
      </c>
      <c r="H327">
        <v>52810</v>
      </c>
      <c r="I327">
        <v>630419386.9375</v>
      </c>
    </row>
    <row r="328" spans="1:9">
      <c r="A328" s="12">
        <v>44846</v>
      </c>
      <c r="B328" t="s">
        <v>38</v>
      </c>
      <c r="C328" t="s">
        <v>39</v>
      </c>
      <c r="D328">
        <v>11.779400000000001</v>
      </c>
      <c r="E328">
        <v>11.6616</v>
      </c>
      <c r="F328">
        <v>1.0101500000000001</v>
      </c>
      <c r="G328">
        <v>0.1178</v>
      </c>
      <c r="H328">
        <v>52710</v>
      </c>
      <c r="I328">
        <v>620892185.77939999</v>
      </c>
    </row>
    <row r="329" spans="1:9">
      <c r="A329" s="12">
        <v>44845</v>
      </c>
      <c r="B329" t="s">
        <v>38</v>
      </c>
      <c r="C329" t="s">
        <v>39</v>
      </c>
      <c r="D329">
        <v>11.6616</v>
      </c>
      <c r="E329">
        <v>11.800599999999999</v>
      </c>
      <c r="F329">
        <v>-1.17791</v>
      </c>
      <c r="G329">
        <v>-0.13900000000000001</v>
      </c>
      <c r="H329">
        <v>52580</v>
      </c>
      <c r="I329">
        <v>613166939.66159999</v>
      </c>
    </row>
    <row r="330" spans="1:9">
      <c r="A330" s="12">
        <v>44844</v>
      </c>
      <c r="B330" t="s">
        <v>38</v>
      </c>
      <c r="C330" t="s">
        <v>39</v>
      </c>
      <c r="D330">
        <v>11.800599999999999</v>
      </c>
      <c r="E330">
        <v>11.9793</v>
      </c>
      <c r="F330">
        <v>-1.4917400000000001</v>
      </c>
      <c r="G330">
        <v>-0.1787</v>
      </c>
      <c r="H330">
        <v>52460</v>
      </c>
      <c r="I330">
        <v>619059487.80060005</v>
      </c>
    </row>
    <row r="331" spans="1:9">
      <c r="A331" s="12">
        <v>44841</v>
      </c>
      <c r="B331" t="s">
        <v>38</v>
      </c>
      <c r="C331" t="s">
        <v>39</v>
      </c>
      <c r="D331">
        <v>11.9793</v>
      </c>
      <c r="E331">
        <v>12.3515</v>
      </c>
      <c r="F331">
        <v>-3.0133999999999999</v>
      </c>
      <c r="G331">
        <v>-0.37219999999999998</v>
      </c>
      <c r="H331">
        <v>52460</v>
      </c>
      <c r="I331">
        <v>628434089.97930002</v>
      </c>
    </row>
    <row r="332" spans="1:9">
      <c r="A332" s="12">
        <v>44840</v>
      </c>
      <c r="B332" t="s">
        <v>38</v>
      </c>
      <c r="C332" t="s">
        <v>39</v>
      </c>
      <c r="D332">
        <v>12.3515</v>
      </c>
      <c r="E332">
        <v>12.419600000000001</v>
      </c>
      <c r="F332">
        <v>-0.54832999999999998</v>
      </c>
      <c r="G332">
        <v>-6.8099999999999994E-2</v>
      </c>
      <c r="H332">
        <v>51830</v>
      </c>
      <c r="I332">
        <v>640178257.35150003</v>
      </c>
    </row>
    <row r="333" spans="1:9">
      <c r="A333" s="12">
        <v>44839</v>
      </c>
      <c r="B333" t="s">
        <v>38</v>
      </c>
      <c r="C333" t="s">
        <v>39</v>
      </c>
      <c r="D333">
        <v>12.419600000000001</v>
      </c>
      <c r="E333">
        <v>12.507999999999999</v>
      </c>
      <c r="F333">
        <v>-0.70674999999999999</v>
      </c>
      <c r="G333">
        <v>-8.8400000000000006E-2</v>
      </c>
      <c r="H333">
        <v>51830</v>
      </c>
      <c r="I333">
        <v>643707880.41960001</v>
      </c>
    </row>
    <row r="334" spans="1:9">
      <c r="A334" s="12">
        <v>44838</v>
      </c>
      <c r="B334" t="s">
        <v>38</v>
      </c>
      <c r="C334" t="s">
        <v>39</v>
      </c>
      <c r="D334">
        <v>12.507999999999999</v>
      </c>
      <c r="E334">
        <v>12.042199999999999</v>
      </c>
      <c r="F334">
        <v>3.8680599999999998</v>
      </c>
      <c r="G334">
        <v>0.46579999999999999</v>
      </c>
      <c r="H334">
        <v>51830</v>
      </c>
      <c r="I334">
        <v>648289652.50800002</v>
      </c>
    </row>
    <row r="335" spans="1:9">
      <c r="A335" s="12">
        <v>44837</v>
      </c>
      <c r="B335" t="s">
        <v>38</v>
      </c>
      <c r="C335" t="s">
        <v>39</v>
      </c>
      <c r="D335">
        <v>12.042199999999999</v>
      </c>
      <c r="E335">
        <v>11.984299999999999</v>
      </c>
      <c r="F335">
        <v>0.48313</v>
      </c>
      <c r="G335">
        <v>5.79E-2</v>
      </c>
      <c r="H335">
        <v>52290</v>
      </c>
      <c r="I335">
        <v>629686650.04219997</v>
      </c>
    </row>
    <row r="336" spans="1:9">
      <c r="A336" s="12">
        <v>44834</v>
      </c>
      <c r="B336" t="s">
        <v>38</v>
      </c>
      <c r="C336" t="s">
        <v>39</v>
      </c>
      <c r="D336">
        <v>11.984299999999999</v>
      </c>
      <c r="E336">
        <v>11.9582</v>
      </c>
      <c r="F336">
        <v>0.21826000000000001</v>
      </c>
      <c r="G336">
        <v>2.6100000000000002E-2</v>
      </c>
      <c r="H336">
        <v>51440</v>
      </c>
      <c r="I336">
        <v>616472403.98430002</v>
      </c>
    </row>
    <row r="337" spans="1:9">
      <c r="A337" s="12">
        <v>44833</v>
      </c>
      <c r="B337" t="s">
        <v>38</v>
      </c>
      <c r="C337" t="s">
        <v>39</v>
      </c>
      <c r="D337">
        <v>11.9582</v>
      </c>
      <c r="E337">
        <v>12.051399999999999</v>
      </c>
      <c r="F337">
        <v>-0.77334999999999998</v>
      </c>
      <c r="G337">
        <v>-9.3200000000000005E-2</v>
      </c>
      <c r="H337">
        <v>51290</v>
      </c>
      <c r="I337">
        <v>613336089.95819998</v>
      </c>
    </row>
    <row r="338" spans="1:9">
      <c r="A338" s="12">
        <v>44832</v>
      </c>
      <c r="B338" t="s">
        <v>38</v>
      </c>
      <c r="C338" t="s">
        <v>39</v>
      </c>
      <c r="D338">
        <v>12.051399999999999</v>
      </c>
      <c r="E338">
        <v>11.735099999999999</v>
      </c>
      <c r="F338">
        <v>2.6953299999999998</v>
      </c>
      <c r="G338">
        <v>0.31630000000000003</v>
      </c>
      <c r="H338">
        <v>51540</v>
      </c>
      <c r="I338">
        <v>621129168.05139995</v>
      </c>
    </row>
    <row r="339" spans="1:9">
      <c r="A339" s="12">
        <v>44831</v>
      </c>
      <c r="B339" t="s">
        <v>38</v>
      </c>
      <c r="C339" t="s">
        <v>39</v>
      </c>
      <c r="D339">
        <v>11.735099999999999</v>
      </c>
      <c r="E339">
        <v>11.8133</v>
      </c>
      <c r="F339">
        <v>-0.66196999999999995</v>
      </c>
      <c r="G339">
        <v>-7.8200000000000006E-2</v>
      </c>
      <c r="H339">
        <v>50990</v>
      </c>
      <c r="I339">
        <v>598372760.73510003</v>
      </c>
    </row>
    <row r="340" spans="1:9">
      <c r="A340" s="12">
        <v>44830</v>
      </c>
      <c r="B340" t="s">
        <v>38</v>
      </c>
      <c r="C340" t="s">
        <v>39</v>
      </c>
      <c r="D340">
        <v>11.8133</v>
      </c>
      <c r="E340">
        <v>11.543699999999999</v>
      </c>
      <c r="F340">
        <v>2.3354699999999999</v>
      </c>
      <c r="G340">
        <v>0.26960000000000001</v>
      </c>
      <c r="H340">
        <v>50620</v>
      </c>
      <c r="I340">
        <v>597989257.81330001</v>
      </c>
    </row>
    <row r="341" spans="1:9">
      <c r="A341" s="12">
        <v>44827</v>
      </c>
      <c r="B341" t="s">
        <v>38</v>
      </c>
      <c r="C341" t="s">
        <v>39</v>
      </c>
      <c r="D341">
        <v>11.543699999999999</v>
      </c>
      <c r="E341">
        <v>11.885400000000001</v>
      </c>
      <c r="F341">
        <v>-2.8749600000000002</v>
      </c>
      <c r="G341">
        <v>-0.3417</v>
      </c>
      <c r="H341">
        <v>50270</v>
      </c>
      <c r="I341">
        <v>580301810.54369998</v>
      </c>
    </row>
    <row r="342" spans="1:9">
      <c r="A342" s="12">
        <v>44826</v>
      </c>
      <c r="B342" t="s">
        <v>38</v>
      </c>
      <c r="C342" t="s">
        <v>39</v>
      </c>
      <c r="D342">
        <v>11.885400000000001</v>
      </c>
      <c r="E342">
        <v>11.692500000000001</v>
      </c>
      <c r="F342">
        <v>1.64978</v>
      </c>
      <c r="G342">
        <v>0.19289999999999999</v>
      </c>
      <c r="H342">
        <v>50520</v>
      </c>
      <c r="I342">
        <v>600450419.88540006</v>
      </c>
    </row>
    <row r="343" spans="1:9">
      <c r="A343" s="12">
        <v>44825</v>
      </c>
      <c r="B343" t="s">
        <v>38</v>
      </c>
      <c r="C343" t="s">
        <v>39</v>
      </c>
      <c r="D343">
        <v>11.692500000000001</v>
      </c>
      <c r="E343">
        <v>11.677199999999999</v>
      </c>
      <c r="F343">
        <v>0.13102</v>
      </c>
      <c r="G343">
        <v>1.5299999999999999E-2</v>
      </c>
      <c r="H343">
        <v>50870</v>
      </c>
      <c r="I343">
        <v>594797486.6925</v>
      </c>
    </row>
    <row r="344" spans="1:9">
      <c r="A344" s="12">
        <v>44824</v>
      </c>
      <c r="B344" t="s">
        <v>38</v>
      </c>
      <c r="C344" t="s">
        <v>39</v>
      </c>
      <c r="D344">
        <v>11.677199999999999</v>
      </c>
      <c r="E344">
        <v>12.0061</v>
      </c>
      <c r="F344">
        <v>-2.7394400000000001</v>
      </c>
      <c r="G344">
        <v>-0.32890000000000003</v>
      </c>
      <c r="H344">
        <v>50100</v>
      </c>
      <c r="I344">
        <v>585027731.67719996</v>
      </c>
    </row>
    <row r="345" spans="1:9">
      <c r="A345" s="12">
        <v>44823</v>
      </c>
      <c r="B345" t="s">
        <v>38</v>
      </c>
      <c r="C345" t="s">
        <v>39</v>
      </c>
      <c r="D345">
        <v>12.0061</v>
      </c>
      <c r="E345">
        <v>12.0641</v>
      </c>
      <c r="F345">
        <v>-0.48076999999999998</v>
      </c>
      <c r="G345">
        <v>-5.8000000000000003E-2</v>
      </c>
      <c r="H345">
        <v>49840</v>
      </c>
      <c r="I345">
        <v>598384036.00610006</v>
      </c>
    </row>
    <row r="346" spans="1:9">
      <c r="A346" s="12">
        <v>44820</v>
      </c>
      <c r="B346" t="s">
        <v>38</v>
      </c>
      <c r="C346" t="s">
        <v>39</v>
      </c>
      <c r="D346">
        <v>12.0641</v>
      </c>
      <c r="E346">
        <v>12.1601</v>
      </c>
      <c r="F346">
        <v>-0.78947000000000001</v>
      </c>
      <c r="G346">
        <v>-9.6000000000000002E-2</v>
      </c>
      <c r="H346">
        <v>49840</v>
      </c>
      <c r="I346">
        <v>601274756.06410003</v>
      </c>
    </row>
    <row r="347" spans="1:9">
      <c r="A347" s="12">
        <v>44819</v>
      </c>
      <c r="B347" t="s">
        <v>38</v>
      </c>
      <c r="C347" t="s">
        <v>39</v>
      </c>
      <c r="D347">
        <v>12.1601</v>
      </c>
      <c r="E347">
        <v>12.2818</v>
      </c>
      <c r="F347">
        <v>-0.9909</v>
      </c>
      <c r="G347">
        <v>-0.1217</v>
      </c>
      <c r="H347">
        <v>50990</v>
      </c>
      <c r="I347">
        <v>620043511.16009998</v>
      </c>
    </row>
    <row r="348" spans="1:9">
      <c r="A348" s="12">
        <v>44818</v>
      </c>
      <c r="B348" t="s">
        <v>38</v>
      </c>
      <c r="C348" t="s">
        <v>39</v>
      </c>
      <c r="D348">
        <v>12.2818</v>
      </c>
      <c r="E348">
        <v>12.4765</v>
      </c>
      <c r="F348">
        <v>-1.56053</v>
      </c>
      <c r="G348">
        <v>-0.19470000000000001</v>
      </c>
      <c r="H348">
        <v>49990</v>
      </c>
      <c r="I348">
        <v>613967194.28180003</v>
      </c>
    </row>
    <row r="349" spans="1:9">
      <c r="A349" s="12">
        <v>44817</v>
      </c>
      <c r="B349" t="s">
        <v>38</v>
      </c>
      <c r="C349" t="s">
        <v>39</v>
      </c>
      <c r="D349">
        <v>12.4765</v>
      </c>
      <c r="E349">
        <v>13.841100000000001</v>
      </c>
      <c r="F349">
        <v>-9.8590400000000002</v>
      </c>
      <c r="G349">
        <v>-1.3646</v>
      </c>
      <c r="H349">
        <v>50540</v>
      </c>
      <c r="I349">
        <v>630562322.47650003</v>
      </c>
    </row>
    <row r="350" spans="1:9">
      <c r="A350" s="12">
        <v>44816</v>
      </c>
      <c r="B350" t="s">
        <v>38</v>
      </c>
      <c r="C350" t="s">
        <v>39</v>
      </c>
      <c r="D350">
        <v>13.841100000000001</v>
      </c>
      <c r="E350">
        <v>13.154199999999999</v>
      </c>
      <c r="F350">
        <v>5.2219100000000003</v>
      </c>
      <c r="G350">
        <v>0.68689999999999996</v>
      </c>
      <c r="H350">
        <v>51260</v>
      </c>
      <c r="I350">
        <v>709494799.84109998</v>
      </c>
    </row>
    <row r="351" spans="1:9">
      <c r="A351" s="12">
        <v>44813</v>
      </c>
      <c r="B351" t="s">
        <v>38</v>
      </c>
      <c r="C351" t="s">
        <v>39</v>
      </c>
      <c r="D351">
        <v>13.154199999999999</v>
      </c>
      <c r="E351">
        <v>11.870900000000001</v>
      </c>
      <c r="F351">
        <v>10.81047</v>
      </c>
      <c r="G351">
        <v>1.2833000000000001</v>
      </c>
      <c r="H351">
        <v>50960</v>
      </c>
      <c r="I351">
        <v>670338045.15419996</v>
      </c>
    </row>
    <row r="352" spans="1:9">
      <c r="A352" s="12">
        <v>44812</v>
      </c>
      <c r="B352" t="s">
        <v>38</v>
      </c>
      <c r="C352" t="s">
        <v>39</v>
      </c>
      <c r="D352">
        <v>11.870900000000001</v>
      </c>
      <c r="E352">
        <v>11.665699999999999</v>
      </c>
      <c r="F352">
        <v>1.7589999999999999</v>
      </c>
      <c r="G352">
        <v>0.20519999999999999</v>
      </c>
      <c r="H352">
        <v>49800</v>
      </c>
      <c r="I352">
        <v>591170831.87090003</v>
      </c>
    </row>
    <row r="353" spans="1:9">
      <c r="A353" s="12">
        <v>44811</v>
      </c>
      <c r="B353" t="s">
        <v>38</v>
      </c>
      <c r="C353" t="s">
        <v>39</v>
      </c>
      <c r="D353">
        <v>11.665699999999999</v>
      </c>
      <c r="E353">
        <v>11.4894</v>
      </c>
      <c r="F353">
        <v>1.5344599999999999</v>
      </c>
      <c r="G353">
        <v>0.17630000000000001</v>
      </c>
      <c r="H353">
        <v>48600</v>
      </c>
      <c r="I353">
        <v>566953031.66569996</v>
      </c>
    </row>
    <row r="354" spans="1:9">
      <c r="A354" s="12">
        <v>44810</v>
      </c>
      <c r="B354" t="s">
        <v>38</v>
      </c>
      <c r="C354" t="s">
        <v>39</v>
      </c>
      <c r="D354">
        <v>11.4894</v>
      </c>
      <c r="E354">
        <v>12.1859</v>
      </c>
      <c r="F354">
        <v>-5.7156200000000004</v>
      </c>
      <c r="G354">
        <v>-0.69650000000000001</v>
      </c>
      <c r="H354">
        <v>49660</v>
      </c>
      <c r="I354">
        <v>570563615.48940003</v>
      </c>
    </row>
    <row r="355" spans="1:9">
      <c r="A355" s="12">
        <v>44806</v>
      </c>
      <c r="B355" t="s">
        <v>38</v>
      </c>
      <c r="C355" t="s">
        <v>39</v>
      </c>
      <c r="D355">
        <v>12.1859</v>
      </c>
      <c r="E355">
        <v>12.1371</v>
      </c>
      <c r="F355">
        <v>0.40206999999999998</v>
      </c>
      <c r="G355">
        <v>4.8800000000000003E-2</v>
      </c>
      <c r="H355">
        <v>51090</v>
      </c>
      <c r="I355">
        <v>622577643.18589997</v>
      </c>
    </row>
    <row r="356" spans="1:9">
      <c r="A356" s="12">
        <v>44805</v>
      </c>
      <c r="B356" t="s">
        <v>38</v>
      </c>
      <c r="C356" t="s">
        <v>39</v>
      </c>
      <c r="D356">
        <v>12.1371</v>
      </c>
      <c r="E356">
        <v>12.368</v>
      </c>
      <c r="F356">
        <v>-1.8669100000000001</v>
      </c>
      <c r="G356">
        <v>-0.23089999999999999</v>
      </c>
      <c r="H356">
        <v>51660</v>
      </c>
      <c r="I356">
        <v>627002598.13709998</v>
      </c>
    </row>
    <row r="357" spans="1:9">
      <c r="A357" s="12">
        <v>44804</v>
      </c>
      <c r="B357" t="s">
        <v>38</v>
      </c>
      <c r="C357" t="s">
        <v>39</v>
      </c>
      <c r="D357">
        <v>12.368</v>
      </c>
      <c r="E357">
        <v>12.1846</v>
      </c>
      <c r="F357">
        <v>1.50518</v>
      </c>
      <c r="G357">
        <v>0.18340000000000001</v>
      </c>
      <c r="H357">
        <v>51510</v>
      </c>
      <c r="I357">
        <v>637075692.36800003</v>
      </c>
    </row>
    <row r="358" spans="1:9">
      <c r="A358" s="12">
        <v>44803</v>
      </c>
      <c r="B358" t="s">
        <v>38</v>
      </c>
      <c r="C358" t="s">
        <v>39</v>
      </c>
      <c r="D358">
        <v>12.1846</v>
      </c>
      <c r="E358">
        <v>12.3043</v>
      </c>
      <c r="F358">
        <v>-0.97282999999999997</v>
      </c>
      <c r="G358">
        <v>-0.1197</v>
      </c>
      <c r="H358">
        <v>51640</v>
      </c>
      <c r="I358">
        <v>629212756.1846</v>
      </c>
    </row>
    <row r="359" spans="1:9">
      <c r="A359" s="12">
        <v>44802</v>
      </c>
      <c r="B359" t="s">
        <v>38</v>
      </c>
      <c r="C359" t="s">
        <v>39</v>
      </c>
      <c r="D359">
        <v>12.3043</v>
      </c>
      <c r="E359">
        <v>12.590299999999999</v>
      </c>
      <c r="F359">
        <v>-2.2715900000000002</v>
      </c>
      <c r="G359">
        <v>-0.28599999999999998</v>
      </c>
      <c r="H359">
        <v>52290</v>
      </c>
      <c r="I359">
        <v>643391859.30429995</v>
      </c>
    </row>
    <row r="360" spans="1:9">
      <c r="A360" s="12">
        <v>44799</v>
      </c>
      <c r="B360" t="s">
        <v>38</v>
      </c>
      <c r="C360" t="s">
        <v>39</v>
      </c>
      <c r="D360">
        <v>12.590299999999999</v>
      </c>
      <c r="E360">
        <v>13.255000000000001</v>
      </c>
      <c r="F360">
        <v>-5.01471</v>
      </c>
      <c r="G360">
        <v>-0.66469999999999996</v>
      </c>
      <c r="H360">
        <v>52690</v>
      </c>
      <c r="I360">
        <v>663382919.59029996</v>
      </c>
    </row>
    <row r="361" spans="1:9">
      <c r="A361" s="12">
        <v>44798</v>
      </c>
      <c r="B361" t="s">
        <v>38</v>
      </c>
      <c r="C361" t="s">
        <v>39</v>
      </c>
      <c r="D361">
        <v>13.255000000000001</v>
      </c>
      <c r="E361">
        <v>13.3527</v>
      </c>
      <c r="F361">
        <v>-0.73168999999999995</v>
      </c>
      <c r="G361">
        <v>-9.7699999999999995E-2</v>
      </c>
      <c r="H361">
        <v>52960</v>
      </c>
      <c r="I361">
        <v>701984813.255</v>
      </c>
    </row>
    <row r="362" spans="1:9">
      <c r="A362" s="12">
        <v>44797</v>
      </c>
      <c r="B362" t="s">
        <v>38</v>
      </c>
      <c r="C362" t="s">
        <v>39</v>
      </c>
      <c r="D362">
        <v>13.3527</v>
      </c>
      <c r="E362">
        <v>13.2462</v>
      </c>
      <c r="F362">
        <v>0.80400000000000005</v>
      </c>
      <c r="G362">
        <v>0.1065</v>
      </c>
      <c r="H362">
        <v>52960</v>
      </c>
      <c r="I362">
        <v>707159005.3527</v>
      </c>
    </row>
    <row r="363" spans="1:9">
      <c r="A363" s="12">
        <v>44796</v>
      </c>
      <c r="B363" t="s">
        <v>38</v>
      </c>
      <c r="C363" t="s">
        <v>39</v>
      </c>
      <c r="D363">
        <v>13.2462</v>
      </c>
      <c r="E363">
        <v>12.9275</v>
      </c>
      <c r="F363">
        <v>2.46529</v>
      </c>
      <c r="G363">
        <v>0.31869999999999998</v>
      </c>
      <c r="H363">
        <v>52910</v>
      </c>
      <c r="I363">
        <v>700856455.24619997</v>
      </c>
    </row>
    <row r="364" spans="1:9">
      <c r="A364" s="12">
        <v>44795</v>
      </c>
      <c r="B364" t="s">
        <v>38</v>
      </c>
      <c r="C364" t="s">
        <v>39</v>
      </c>
      <c r="D364">
        <v>12.9275</v>
      </c>
      <c r="E364">
        <v>13.092599999999999</v>
      </c>
      <c r="F364">
        <v>-1.26102</v>
      </c>
      <c r="G364">
        <v>-0.1651</v>
      </c>
      <c r="H364">
        <v>53320</v>
      </c>
      <c r="I364">
        <v>689294312.92750001</v>
      </c>
    </row>
    <row r="365" spans="1:9">
      <c r="A365" s="12">
        <v>44792</v>
      </c>
      <c r="B365" t="s">
        <v>38</v>
      </c>
      <c r="C365" t="s">
        <v>39</v>
      </c>
      <c r="D365">
        <v>13.092599999999999</v>
      </c>
      <c r="E365">
        <v>14.3888</v>
      </c>
      <c r="F365">
        <v>-9.0084</v>
      </c>
      <c r="G365">
        <v>-1.2962</v>
      </c>
      <c r="H365">
        <v>54310</v>
      </c>
      <c r="I365">
        <v>711059119.09259999</v>
      </c>
    </row>
    <row r="366" spans="1:9">
      <c r="A366" s="12">
        <v>44791</v>
      </c>
      <c r="B366" t="s">
        <v>38</v>
      </c>
      <c r="C366" t="s">
        <v>39</v>
      </c>
      <c r="D366">
        <v>14.3888</v>
      </c>
      <c r="E366">
        <v>14.3276</v>
      </c>
      <c r="F366">
        <v>0.42714999999999997</v>
      </c>
      <c r="G366">
        <v>6.1199999999999997E-2</v>
      </c>
      <c r="H366">
        <v>54510</v>
      </c>
      <c r="I366">
        <v>784333502.38880002</v>
      </c>
    </row>
    <row r="367" spans="1:9">
      <c r="A367" s="12">
        <v>44790</v>
      </c>
      <c r="B367" t="s">
        <v>38</v>
      </c>
      <c r="C367" t="s">
        <v>39</v>
      </c>
      <c r="D367">
        <v>14.3276</v>
      </c>
      <c r="E367">
        <v>14.766500000000001</v>
      </c>
      <c r="F367">
        <v>-2.97227</v>
      </c>
      <c r="G367">
        <v>-0.43890000000000001</v>
      </c>
      <c r="H367">
        <v>54040</v>
      </c>
      <c r="I367">
        <v>774263518.3276</v>
      </c>
    </row>
    <row r="368" spans="1:9">
      <c r="A368" s="12">
        <v>44789</v>
      </c>
      <c r="B368" t="s">
        <v>38</v>
      </c>
      <c r="C368" t="s">
        <v>39</v>
      </c>
      <c r="D368">
        <v>14.766500000000001</v>
      </c>
      <c r="E368">
        <v>14.8004</v>
      </c>
      <c r="F368">
        <v>-0.22905</v>
      </c>
      <c r="G368">
        <v>-3.39E-2</v>
      </c>
      <c r="H368">
        <v>55040</v>
      </c>
      <c r="I368">
        <v>812748174.7665</v>
      </c>
    </row>
    <row r="369" spans="1:9">
      <c r="A369" s="12">
        <v>44788</v>
      </c>
      <c r="B369" t="s">
        <v>38</v>
      </c>
      <c r="C369" t="s">
        <v>39</v>
      </c>
      <c r="D369">
        <v>14.8004</v>
      </c>
      <c r="E369">
        <v>14.9498</v>
      </c>
      <c r="F369">
        <v>-0.99934000000000001</v>
      </c>
      <c r="G369">
        <v>-0.14940000000000001</v>
      </c>
      <c r="H369">
        <v>55550</v>
      </c>
      <c r="I369">
        <v>822162234.80040002</v>
      </c>
    </row>
    <row r="370" spans="1:9">
      <c r="A370" s="12">
        <v>44785</v>
      </c>
      <c r="B370" t="s">
        <v>38</v>
      </c>
      <c r="C370" t="s">
        <v>39</v>
      </c>
      <c r="D370">
        <v>14.9498</v>
      </c>
      <c r="E370">
        <v>14.9551</v>
      </c>
      <c r="F370">
        <v>-3.5439999999999999E-2</v>
      </c>
      <c r="G370">
        <v>-5.3E-3</v>
      </c>
      <c r="H370">
        <v>55050</v>
      </c>
      <c r="I370">
        <v>822986504.94980001</v>
      </c>
    </row>
    <row r="371" spans="1:9">
      <c r="A371" s="12">
        <v>44784</v>
      </c>
      <c r="B371" t="s">
        <v>38</v>
      </c>
      <c r="C371" t="s">
        <v>39</v>
      </c>
      <c r="D371">
        <v>14.9551</v>
      </c>
      <c r="E371">
        <v>14.5914</v>
      </c>
      <c r="F371">
        <v>2.4925600000000001</v>
      </c>
      <c r="G371">
        <v>0.36370000000000002</v>
      </c>
      <c r="H371">
        <v>55200</v>
      </c>
      <c r="I371">
        <v>825521534.95510006</v>
      </c>
    </row>
    <row r="372" spans="1:9">
      <c r="A372" s="12">
        <v>44783</v>
      </c>
      <c r="B372" t="s">
        <v>38</v>
      </c>
      <c r="C372" t="s">
        <v>39</v>
      </c>
      <c r="D372">
        <v>14.5914</v>
      </c>
      <c r="E372">
        <v>14.2264</v>
      </c>
      <c r="F372">
        <v>2.5656500000000002</v>
      </c>
      <c r="G372">
        <v>0.36499999999999999</v>
      </c>
      <c r="H372">
        <v>55750</v>
      </c>
      <c r="I372">
        <v>813470564.59140003</v>
      </c>
    </row>
    <row r="373" spans="1:9">
      <c r="A373" s="12">
        <v>44782</v>
      </c>
      <c r="B373" t="s">
        <v>38</v>
      </c>
      <c r="C373" t="s">
        <v>39</v>
      </c>
      <c r="D373">
        <v>14.2264</v>
      </c>
      <c r="E373">
        <v>14.795199999999999</v>
      </c>
      <c r="F373">
        <v>-3.84449</v>
      </c>
      <c r="G373">
        <v>-0.56879999999999997</v>
      </c>
      <c r="H373">
        <v>55650</v>
      </c>
      <c r="I373">
        <v>791699174.22640002</v>
      </c>
    </row>
    <row r="374" spans="1:9">
      <c r="A374" s="12">
        <v>44781</v>
      </c>
      <c r="B374" t="s">
        <v>38</v>
      </c>
      <c r="C374" t="s">
        <v>39</v>
      </c>
      <c r="D374">
        <v>14.795199999999999</v>
      </c>
      <c r="E374">
        <v>14.168900000000001</v>
      </c>
      <c r="F374">
        <v>4.4202399999999997</v>
      </c>
      <c r="G374">
        <v>0.62629999999999997</v>
      </c>
      <c r="H374">
        <v>55950</v>
      </c>
      <c r="I374">
        <v>827791454.79519999</v>
      </c>
    </row>
    <row r="375" spans="1:9">
      <c r="A375" s="12">
        <v>44778</v>
      </c>
      <c r="B375" t="s">
        <v>38</v>
      </c>
      <c r="C375" t="s">
        <v>39</v>
      </c>
      <c r="D375">
        <v>14.168900000000001</v>
      </c>
      <c r="E375">
        <v>13.8538</v>
      </c>
      <c r="F375">
        <v>2.27447</v>
      </c>
      <c r="G375">
        <v>0.31509999999999999</v>
      </c>
      <c r="H375">
        <v>56020</v>
      </c>
      <c r="I375">
        <v>793741792.16890001</v>
      </c>
    </row>
    <row r="376" spans="1:9">
      <c r="A376" s="12">
        <v>44777</v>
      </c>
      <c r="B376" t="s">
        <v>38</v>
      </c>
      <c r="C376" t="s">
        <v>39</v>
      </c>
      <c r="D376">
        <v>13.8538</v>
      </c>
      <c r="E376">
        <v>14.5197</v>
      </c>
      <c r="F376">
        <v>-4.5861799999999997</v>
      </c>
      <c r="G376">
        <v>-0.66590000000000005</v>
      </c>
      <c r="H376">
        <v>56020</v>
      </c>
      <c r="I376">
        <v>776089889.85380006</v>
      </c>
    </row>
    <row r="377" spans="1:9">
      <c r="A377" s="12">
        <v>44776</v>
      </c>
      <c r="B377" t="s">
        <v>38</v>
      </c>
      <c r="C377" t="s">
        <v>39</v>
      </c>
      <c r="D377">
        <v>14.5197</v>
      </c>
      <c r="E377">
        <v>14.187799999999999</v>
      </c>
      <c r="F377">
        <v>2.3393299999999999</v>
      </c>
      <c r="G377">
        <v>0.33189999999999997</v>
      </c>
      <c r="H377">
        <v>55990</v>
      </c>
      <c r="I377">
        <v>812958017.51970005</v>
      </c>
    </row>
    <row r="378" spans="1:9">
      <c r="A378" s="12">
        <v>44775</v>
      </c>
      <c r="B378" t="s">
        <v>38</v>
      </c>
      <c r="C378" t="s">
        <v>39</v>
      </c>
      <c r="D378">
        <v>14.187799999999999</v>
      </c>
      <c r="E378">
        <v>14.2097</v>
      </c>
      <c r="F378">
        <v>-0.15412000000000001</v>
      </c>
      <c r="G378">
        <v>-2.1899999999999999E-2</v>
      </c>
      <c r="H378">
        <v>54910</v>
      </c>
      <c r="I378">
        <v>779052112.18780005</v>
      </c>
    </row>
    <row r="379" spans="1:9">
      <c r="A379" s="12">
        <v>44774</v>
      </c>
      <c r="B379" t="s">
        <v>38</v>
      </c>
      <c r="C379" t="s">
        <v>39</v>
      </c>
      <c r="D379">
        <v>14.2097</v>
      </c>
      <c r="E379">
        <v>14.803100000000001</v>
      </c>
      <c r="F379">
        <v>-4.0086199999999996</v>
      </c>
      <c r="G379">
        <v>-0.59340000000000004</v>
      </c>
      <c r="H379">
        <v>53780</v>
      </c>
      <c r="I379">
        <v>764197680.20969999</v>
      </c>
    </row>
    <row r="380" spans="1:9">
      <c r="A380" s="12">
        <v>44771</v>
      </c>
      <c r="B380" t="s">
        <v>38</v>
      </c>
      <c r="C380" t="s">
        <v>39</v>
      </c>
      <c r="D380">
        <v>14.803100000000001</v>
      </c>
      <c r="E380">
        <v>14.7715</v>
      </c>
      <c r="F380">
        <v>0.21393000000000001</v>
      </c>
      <c r="G380">
        <v>3.1600000000000003E-2</v>
      </c>
      <c r="H380">
        <v>53710</v>
      </c>
      <c r="I380">
        <v>795074515.80309999</v>
      </c>
    </row>
    <row r="381" spans="1:9">
      <c r="A381" s="12">
        <v>44770</v>
      </c>
      <c r="B381" t="s">
        <v>38</v>
      </c>
      <c r="C381" t="s">
        <v>39</v>
      </c>
      <c r="D381">
        <v>14.7715</v>
      </c>
      <c r="E381">
        <v>14.087</v>
      </c>
      <c r="F381">
        <v>4.8590900000000001</v>
      </c>
      <c r="G381">
        <v>0.6845</v>
      </c>
      <c r="H381">
        <v>54320</v>
      </c>
      <c r="I381">
        <v>802387894.77149999</v>
      </c>
    </row>
    <row r="382" spans="1:9">
      <c r="A382" s="12">
        <v>44769</v>
      </c>
      <c r="B382" t="s">
        <v>38</v>
      </c>
      <c r="C382" t="s">
        <v>39</v>
      </c>
      <c r="D382">
        <v>14.087</v>
      </c>
      <c r="E382">
        <v>12.9253</v>
      </c>
      <c r="F382">
        <v>8.9878</v>
      </c>
      <c r="G382">
        <v>1.1617</v>
      </c>
      <c r="H382">
        <v>54470</v>
      </c>
      <c r="I382">
        <v>767318904.08700001</v>
      </c>
    </row>
    <row r="383" spans="1:9">
      <c r="A383" s="12">
        <v>44768</v>
      </c>
      <c r="B383" t="s">
        <v>38</v>
      </c>
      <c r="C383" t="s">
        <v>39</v>
      </c>
      <c r="D383">
        <v>12.9253</v>
      </c>
      <c r="E383">
        <v>13.5307</v>
      </c>
      <c r="F383">
        <v>-4.4742699999999997</v>
      </c>
      <c r="G383">
        <v>-0.60540000000000005</v>
      </c>
      <c r="H383">
        <v>54150</v>
      </c>
      <c r="I383">
        <v>699905007.9253</v>
      </c>
    </row>
    <row r="384" spans="1:9">
      <c r="A384" s="12">
        <v>44767</v>
      </c>
      <c r="B384" t="s">
        <v>38</v>
      </c>
      <c r="C384" t="s">
        <v>39</v>
      </c>
      <c r="D384">
        <v>13.5307</v>
      </c>
      <c r="E384">
        <v>13.9757</v>
      </c>
      <c r="F384">
        <v>-3.1840999999999999</v>
      </c>
      <c r="G384">
        <v>-0.44500000000000001</v>
      </c>
      <c r="H384">
        <v>53760</v>
      </c>
      <c r="I384">
        <v>727410445.53069997</v>
      </c>
    </row>
    <row r="385" spans="1:9">
      <c r="A385" s="12">
        <v>44764</v>
      </c>
      <c r="B385" t="s">
        <v>38</v>
      </c>
      <c r="C385" t="s">
        <v>39</v>
      </c>
      <c r="D385">
        <v>13.9757</v>
      </c>
      <c r="E385">
        <v>14.360799999999999</v>
      </c>
      <c r="F385">
        <v>-2.68161</v>
      </c>
      <c r="G385">
        <v>-0.3851</v>
      </c>
      <c r="H385">
        <v>53460</v>
      </c>
      <c r="I385">
        <v>747140935.97570002</v>
      </c>
    </row>
    <row r="386" spans="1:9">
      <c r="A386" s="12">
        <v>44763</v>
      </c>
      <c r="B386" t="s">
        <v>38</v>
      </c>
      <c r="C386" t="s">
        <v>39</v>
      </c>
      <c r="D386">
        <v>14.360799999999999</v>
      </c>
      <c r="E386">
        <v>14.646000000000001</v>
      </c>
      <c r="F386">
        <v>-1.94729</v>
      </c>
      <c r="G386">
        <v>-0.28520000000000001</v>
      </c>
      <c r="H386">
        <v>53310</v>
      </c>
      <c r="I386">
        <v>765574262.36080003</v>
      </c>
    </row>
    <row r="387" spans="1:9">
      <c r="A387" s="12">
        <v>44762</v>
      </c>
      <c r="B387" t="s">
        <v>38</v>
      </c>
      <c r="C387" t="s">
        <v>39</v>
      </c>
      <c r="D387">
        <v>14.646000000000001</v>
      </c>
      <c r="E387">
        <v>14.499599999999999</v>
      </c>
      <c r="F387">
        <v>1.0096799999999999</v>
      </c>
      <c r="G387">
        <v>0.1464</v>
      </c>
      <c r="H387">
        <v>52900</v>
      </c>
      <c r="I387">
        <v>774773414.64600003</v>
      </c>
    </row>
    <row r="388" spans="1:9">
      <c r="A388" s="12">
        <v>44761</v>
      </c>
      <c r="B388" t="s">
        <v>38</v>
      </c>
      <c r="C388" t="s">
        <v>39</v>
      </c>
      <c r="D388">
        <v>14.499599999999999</v>
      </c>
      <c r="E388">
        <v>13.362399999999999</v>
      </c>
      <c r="F388">
        <v>8.5104500000000005</v>
      </c>
      <c r="G388">
        <v>1.1372</v>
      </c>
      <c r="H388">
        <v>52100</v>
      </c>
      <c r="I388">
        <v>755429174.49960005</v>
      </c>
    </row>
    <row r="389" spans="1:9">
      <c r="A389" s="12">
        <v>44760</v>
      </c>
      <c r="B389" t="s">
        <v>38</v>
      </c>
      <c r="C389" t="s">
        <v>39</v>
      </c>
      <c r="D389">
        <v>13.362399999999999</v>
      </c>
      <c r="E389">
        <v>13.099600000000001</v>
      </c>
      <c r="F389">
        <v>2.00617</v>
      </c>
      <c r="G389">
        <v>0.26279999999999998</v>
      </c>
      <c r="H389">
        <v>51390</v>
      </c>
      <c r="I389">
        <v>686693749.36240005</v>
      </c>
    </row>
    <row r="390" spans="1:9">
      <c r="A390" s="12">
        <v>44757</v>
      </c>
      <c r="B390" t="s">
        <v>38</v>
      </c>
      <c r="C390" t="s">
        <v>39</v>
      </c>
      <c r="D390">
        <v>13.099600000000001</v>
      </c>
      <c r="E390">
        <v>12.7493</v>
      </c>
      <c r="F390">
        <v>2.7475999999999998</v>
      </c>
      <c r="G390">
        <v>0.3503</v>
      </c>
      <c r="H390">
        <v>52490</v>
      </c>
      <c r="I390">
        <v>687598017.09959996</v>
      </c>
    </row>
    <row r="391" spans="1:9">
      <c r="A391" s="12">
        <v>44756</v>
      </c>
      <c r="B391" t="s">
        <v>38</v>
      </c>
      <c r="C391" t="s">
        <v>39</v>
      </c>
      <c r="D391">
        <v>12.7493</v>
      </c>
      <c r="E391">
        <v>12.1288</v>
      </c>
      <c r="F391">
        <v>5.11592</v>
      </c>
      <c r="G391">
        <v>0.62050000000000005</v>
      </c>
      <c r="H391">
        <v>52490</v>
      </c>
      <c r="I391">
        <v>669210769.7493</v>
      </c>
    </row>
    <row r="392" spans="1:9">
      <c r="A392" s="12">
        <v>44755</v>
      </c>
      <c r="B392" t="s">
        <v>38</v>
      </c>
      <c r="C392" t="s">
        <v>39</v>
      </c>
      <c r="D392">
        <v>12.1288</v>
      </c>
      <c r="E392">
        <v>11.948600000000001</v>
      </c>
      <c r="F392">
        <v>1.50813</v>
      </c>
      <c r="G392">
        <v>0.1802</v>
      </c>
      <c r="H392">
        <v>53280</v>
      </c>
      <c r="I392">
        <v>646222476.12880003</v>
      </c>
    </row>
    <row r="393" spans="1:9">
      <c r="A393" s="12">
        <v>44754</v>
      </c>
      <c r="B393" t="s">
        <v>38</v>
      </c>
      <c r="C393" t="s">
        <v>39</v>
      </c>
      <c r="D393">
        <v>11.948600000000001</v>
      </c>
      <c r="E393">
        <v>12.653600000000001</v>
      </c>
      <c r="F393">
        <v>-5.5715399999999997</v>
      </c>
      <c r="G393">
        <v>-0.70499999999999996</v>
      </c>
      <c r="H393">
        <v>53280</v>
      </c>
      <c r="I393">
        <v>636621419.94860005</v>
      </c>
    </row>
    <row r="394" spans="1:9">
      <c r="A394" s="12">
        <v>44753</v>
      </c>
      <c r="B394" t="s">
        <v>38</v>
      </c>
      <c r="C394" t="s">
        <v>39</v>
      </c>
      <c r="D394">
        <v>12.653600000000001</v>
      </c>
      <c r="E394">
        <v>13.462300000000001</v>
      </c>
      <c r="F394">
        <v>-6.0071500000000002</v>
      </c>
      <c r="G394">
        <v>-0.80869999999999997</v>
      </c>
      <c r="H394">
        <v>53430</v>
      </c>
      <c r="I394">
        <v>676081860.65359998</v>
      </c>
    </row>
    <row r="395" spans="1:9">
      <c r="A395" s="12">
        <v>44750</v>
      </c>
      <c r="B395" t="s">
        <v>38</v>
      </c>
      <c r="C395" t="s">
        <v>39</v>
      </c>
      <c r="D395">
        <v>13.462300000000001</v>
      </c>
      <c r="E395">
        <v>13.515700000000001</v>
      </c>
      <c r="F395">
        <v>-0.39510000000000001</v>
      </c>
      <c r="G395">
        <v>-5.3400000000000003E-2</v>
      </c>
      <c r="H395">
        <v>52900</v>
      </c>
      <c r="I395">
        <v>712155683.46229994</v>
      </c>
    </row>
    <row r="396" spans="1:9">
      <c r="A396" s="12">
        <v>44749</v>
      </c>
      <c r="B396" t="s">
        <v>38</v>
      </c>
      <c r="C396" t="s">
        <v>39</v>
      </c>
      <c r="D396">
        <v>13.515700000000001</v>
      </c>
      <c r="E396">
        <v>12.543799999999999</v>
      </c>
      <c r="F396">
        <v>7.7480500000000001</v>
      </c>
      <c r="G396">
        <v>0.97189999999999999</v>
      </c>
      <c r="H396">
        <v>51890</v>
      </c>
      <c r="I396">
        <v>701329686.51569998</v>
      </c>
    </row>
    <row r="397" spans="1:9">
      <c r="A397" s="12">
        <v>44748</v>
      </c>
      <c r="B397" t="s">
        <v>38</v>
      </c>
      <c r="C397" t="s">
        <v>39</v>
      </c>
      <c r="D397">
        <v>12.543799999999999</v>
      </c>
      <c r="E397">
        <v>12.6122</v>
      </c>
      <c r="F397">
        <v>-0.54232999999999998</v>
      </c>
      <c r="G397">
        <v>-6.8400000000000002E-2</v>
      </c>
      <c r="H397">
        <v>51190</v>
      </c>
      <c r="I397">
        <v>642117134.5438</v>
      </c>
    </row>
    <row r="398" spans="1:9">
      <c r="A398" s="12">
        <v>44747</v>
      </c>
      <c r="B398" t="s">
        <v>38</v>
      </c>
      <c r="C398" t="s">
        <v>39</v>
      </c>
      <c r="D398">
        <v>12.6122</v>
      </c>
      <c r="E398">
        <v>11.948499999999999</v>
      </c>
      <c r="F398">
        <v>5.5546699999999998</v>
      </c>
      <c r="G398">
        <v>0.66369999999999996</v>
      </c>
      <c r="H398">
        <v>50820</v>
      </c>
      <c r="I398">
        <v>640952016.61220002</v>
      </c>
    </row>
    <row r="399" spans="1:9">
      <c r="A399" s="12">
        <v>44743</v>
      </c>
      <c r="B399" t="s">
        <v>38</v>
      </c>
      <c r="C399" t="s">
        <v>39</v>
      </c>
      <c r="D399">
        <v>11.948499999999999</v>
      </c>
      <c r="E399">
        <v>11.611800000000001</v>
      </c>
      <c r="F399">
        <v>2.8996400000000002</v>
      </c>
      <c r="G399">
        <v>0.3367</v>
      </c>
      <c r="H399">
        <v>51260</v>
      </c>
      <c r="I399">
        <v>612480121.94850004</v>
      </c>
    </row>
    <row r="400" spans="1:9">
      <c r="A400" s="12">
        <v>44742</v>
      </c>
      <c r="B400" t="s">
        <v>38</v>
      </c>
      <c r="C400" t="s">
        <v>39</v>
      </c>
      <c r="D400">
        <v>11.611800000000001</v>
      </c>
      <c r="E400">
        <v>12.4894</v>
      </c>
      <c r="F400">
        <v>-7.0267600000000003</v>
      </c>
      <c r="G400">
        <v>-0.87760000000000005</v>
      </c>
      <c r="H400">
        <v>51810</v>
      </c>
      <c r="I400">
        <v>601607369.61179996</v>
      </c>
    </row>
    <row r="401" spans="1:9">
      <c r="A401" s="12">
        <v>44741</v>
      </c>
      <c r="B401" t="s">
        <v>38</v>
      </c>
      <c r="C401" t="s">
        <v>39</v>
      </c>
      <c r="D401">
        <v>12.4894</v>
      </c>
      <c r="E401">
        <v>12.4869</v>
      </c>
      <c r="F401">
        <v>2.002E-2</v>
      </c>
      <c r="G401">
        <v>2.5000000000000001E-3</v>
      </c>
      <c r="H401">
        <v>51820</v>
      </c>
      <c r="I401">
        <v>647200720.48940003</v>
      </c>
    </row>
    <row r="402" spans="1:9">
      <c r="A402" s="12">
        <v>44740</v>
      </c>
      <c r="B402" t="s">
        <v>38</v>
      </c>
      <c r="C402" t="s">
        <v>39</v>
      </c>
      <c r="D402">
        <v>12.4869</v>
      </c>
      <c r="E402">
        <v>12.8756</v>
      </c>
      <c r="F402">
        <v>-3.0188899999999999</v>
      </c>
      <c r="G402">
        <v>-0.38869999999999999</v>
      </c>
      <c r="H402">
        <v>52970</v>
      </c>
      <c r="I402">
        <v>661431105.48689997</v>
      </c>
    </row>
    <row r="403" spans="1:9">
      <c r="A403" s="12">
        <v>44739</v>
      </c>
      <c r="B403" t="s">
        <v>38</v>
      </c>
      <c r="C403" t="s">
        <v>39</v>
      </c>
      <c r="D403">
        <v>12.8756</v>
      </c>
      <c r="E403">
        <v>13.1615</v>
      </c>
      <c r="F403">
        <v>-2.1722399999999999</v>
      </c>
      <c r="G403">
        <v>-0.28589999999999999</v>
      </c>
      <c r="H403">
        <v>52910</v>
      </c>
      <c r="I403">
        <v>681248008.87559998</v>
      </c>
    </row>
    <row r="404" spans="1:9">
      <c r="A404" s="12">
        <v>44736</v>
      </c>
      <c r="B404" t="s">
        <v>38</v>
      </c>
      <c r="C404" t="s">
        <v>39</v>
      </c>
      <c r="D404">
        <v>13.1615</v>
      </c>
      <c r="E404">
        <v>12.949199999999999</v>
      </c>
      <c r="F404">
        <v>1.63948</v>
      </c>
      <c r="G404">
        <v>0.21229999999999999</v>
      </c>
      <c r="H404">
        <v>52790</v>
      </c>
      <c r="I404">
        <v>694795598.16149998</v>
      </c>
    </row>
    <row r="405" spans="1:9">
      <c r="A405" s="12">
        <v>44735</v>
      </c>
      <c r="B405" t="s">
        <v>38</v>
      </c>
      <c r="C405" t="s">
        <v>39</v>
      </c>
      <c r="D405">
        <v>12.949199999999999</v>
      </c>
      <c r="E405">
        <v>12.4657</v>
      </c>
      <c r="F405">
        <v>3.8786399999999999</v>
      </c>
      <c r="G405">
        <v>0.48349999999999999</v>
      </c>
      <c r="H405">
        <v>52350</v>
      </c>
      <c r="I405">
        <v>677890632.94920003</v>
      </c>
    </row>
    <row r="406" spans="1:9">
      <c r="A406" s="12">
        <v>44734</v>
      </c>
      <c r="B406" t="s">
        <v>38</v>
      </c>
      <c r="C406" t="s">
        <v>39</v>
      </c>
      <c r="D406">
        <v>12.4657</v>
      </c>
      <c r="E406">
        <v>12.9488</v>
      </c>
      <c r="F406">
        <v>-3.7308500000000002</v>
      </c>
      <c r="G406">
        <v>-0.48309999999999997</v>
      </c>
      <c r="H406">
        <v>52260</v>
      </c>
      <c r="I406">
        <v>651457494.46570003</v>
      </c>
    </row>
    <row r="407" spans="1:9">
      <c r="A407" s="12">
        <v>44733</v>
      </c>
      <c r="B407" t="s">
        <v>38</v>
      </c>
      <c r="C407" t="s">
        <v>39</v>
      </c>
      <c r="D407">
        <v>12.9488</v>
      </c>
      <c r="E407">
        <v>12.7067</v>
      </c>
      <c r="F407">
        <v>1.9052899999999999</v>
      </c>
      <c r="G407">
        <v>0.24210000000000001</v>
      </c>
      <c r="H407">
        <v>51330</v>
      </c>
      <c r="I407">
        <v>664661916.94879997</v>
      </c>
    </row>
    <row r="408" spans="1:9">
      <c r="A408" s="12">
        <v>44729</v>
      </c>
      <c r="B408" t="s">
        <v>38</v>
      </c>
      <c r="C408" t="s">
        <v>39</v>
      </c>
      <c r="D408">
        <v>12.7067</v>
      </c>
      <c r="E408">
        <v>12.897500000000001</v>
      </c>
      <c r="F408">
        <v>-1.47936</v>
      </c>
      <c r="G408">
        <v>-0.1908</v>
      </c>
      <c r="H408">
        <v>50930</v>
      </c>
      <c r="I408">
        <v>647152243.70669997</v>
      </c>
    </row>
    <row r="409" spans="1:9">
      <c r="A409" s="12">
        <v>44728</v>
      </c>
      <c r="B409" t="s">
        <v>38</v>
      </c>
      <c r="C409" t="s">
        <v>39</v>
      </c>
      <c r="D409">
        <v>12.897500000000001</v>
      </c>
      <c r="E409">
        <v>13.420500000000001</v>
      </c>
      <c r="F409">
        <v>-3.8970199999999999</v>
      </c>
      <c r="G409">
        <v>-0.52300000000000002</v>
      </c>
      <c r="H409">
        <v>50590</v>
      </c>
      <c r="I409">
        <v>652484537.89750004</v>
      </c>
    </row>
    <row r="410" spans="1:9">
      <c r="A410" s="12">
        <v>44727</v>
      </c>
      <c r="B410" t="s">
        <v>38</v>
      </c>
      <c r="C410" t="s">
        <v>39</v>
      </c>
      <c r="D410">
        <v>13.420500000000001</v>
      </c>
      <c r="E410">
        <v>13.727600000000001</v>
      </c>
      <c r="F410">
        <v>-2.2370999999999999</v>
      </c>
      <c r="G410">
        <v>-0.30709999999999998</v>
      </c>
      <c r="H410">
        <v>49540</v>
      </c>
      <c r="I410">
        <v>664851583.42050004</v>
      </c>
    </row>
    <row r="411" spans="1:9">
      <c r="A411" s="12">
        <v>44726</v>
      </c>
      <c r="B411" t="s">
        <v>38</v>
      </c>
      <c r="C411" t="s">
        <v>39</v>
      </c>
      <c r="D411">
        <v>13.727600000000001</v>
      </c>
      <c r="E411">
        <v>14.3424</v>
      </c>
      <c r="F411">
        <v>-4.2865900000000003</v>
      </c>
      <c r="G411">
        <v>-0.61480000000000001</v>
      </c>
      <c r="H411">
        <v>48690</v>
      </c>
      <c r="I411">
        <v>668396857.72759998</v>
      </c>
    </row>
    <row r="412" spans="1:9">
      <c r="A412" s="12">
        <v>44725</v>
      </c>
      <c r="B412" t="s">
        <v>38</v>
      </c>
      <c r="C412" t="s">
        <v>39</v>
      </c>
      <c r="D412">
        <v>14.3424</v>
      </c>
      <c r="E412">
        <v>17.9544</v>
      </c>
      <c r="F412">
        <v>-20.117629999999998</v>
      </c>
      <c r="G412">
        <v>-3.6120000000000001</v>
      </c>
      <c r="H412">
        <v>46280</v>
      </c>
      <c r="I412">
        <v>663766286.34239995</v>
      </c>
    </row>
    <row r="413" spans="1:9">
      <c r="A413" s="12">
        <v>44722</v>
      </c>
      <c r="B413" t="s">
        <v>38</v>
      </c>
      <c r="C413" t="s">
        <v>39</v>
      </c>
      <c r="D413">
        <v>17.9544</v>
      </c>
      <c r="E413">
        <v>18.5885</v>
      </c>
      <c r="F413">
        <v>-3.4112499999999999</v>
      </c>
      <c r="G413">
        <v>-0.6341</v>
      </c>
      <c r="H413">
        <v>44270</v>
      </c>
      <c r="I413">
        <v>794841305.95439994</v>
      </c>
    </row>
    <row r="414" spans="1:9">
      <c r="A414" s="12">
        <v>44721</v>
      </c>
      <c r="B414" t="s">
        <v>38</v>
      </c>
      <c r="C414" t="s">
        <v>39</v>
      </c>
      <c r="D414">
        <v>18.5885</v>
      </c>
      <c r="E414">
        <v>18.677600000000002</v>
      </c>
      <c r="F414">
        <v>-0.47704000000000002</v>
      </c>
      <c r="G414">
        <v>-8.9099999999999999E-2</v>
      </c>
      <c r="H414">
        <v>44660</v>
      </c>
      <c r="I414">
        <v>830162428.58850002</v>
      </c>
    </row>
    <row r="415" spans="1:9">
      <c r="A415" s="12">
        <v>44720</v>
      </c>
      <c r="B415" t="s">
        <v>38</v>
      </c>
      <c r="C415" t="s">
        <v>39</v>
      </c>
      <c r="D415">
        <v>18.677600000000002</v>
      </c>
      <c r="E415">
        <v>19.278700000000001</v>
      </c>
      <c r="F415">
        <v>-3.11795</v>
      </c>
      <c r="G415">
        <v>-0.60109999999999997</v>
      </c>
      <c r="H415">
        <v>44580</v>
      </c>
      <c r="I415">
        <v>832647426.67760003</v>
      </c>
    </row>
    <row r="416" spans="1:9">
      <c r="A416" s="12">
        <v>44719</v>
      </c>
      <c r="B416" t="s">
        <v>38</v>
      </c>
      <c r="C416" t="s">
        <v>39</v>
      </c>
      <c r="D416">
        <v>19.278700000000001</v>
      </c>
      <c r="E416">
        <v>19.554300000000001</v>
      </c>
      <c r="F416">
        <v>-1.4094100000000001</v>
      </c>
      <c r="G416">
        <v>-0.27560000000000001</v>
      </c>
      <c r="H416">
        <v>44300</v>
      </c>
      <c r="I416">
        <v>854046429.27869999</v>
      </c>
    </row>
    <row r="417" spans="1:9">
      <c r="A417" s="12">
        <v>44718</v>
      </c>
      <c r="B417" t="s">
        <v>38</v>
      </c>
      <c r="C417" t="s">
        <v>39</v>
      </c>
      <c r="D417">
        <v>19.554300000000001</v>
      </c>
      <c r="E417">
        <v>18.3414</v>
      </c>
      <c r="F417">
        <v>6.6129100000000003</v>
      </c>
      <c r="G417">
        <v>1.2129000000000001</v>
      </c>
      <c r="H417">
        <v>43410</v>
      </c>
      <c r="I417">
        <v>848852182.55429995</v>
      </c>
    </row>
    <row r="418" spans="1:9">
      <c r="A418" s="12">
        <v>44715</v>
      </c>
      <c r="B418" t="s">
        <v>38</v>
      </c>
      <c r="C418" t="s">
        <v>39</v>
      </c>
      <c r="D418">
        <v>18.3414</v>
      </c>
      <c r="E418">
        <v>18.813099999999999</v>
      </c>
      <c r="F418">
        <v>-2.5072999999999999</v>
      </c>
      <c r="G418">
        <v>-0.47170000000000001</v>
      </c>
      <c r="H418">
        <v>43360</v>
      </c>
      <c r="I418">
        <v>795283122.34140003</v>
      </c>
    </row>
    <row r="419" spans="1:9">
      <c r="A419" s="12">
        <v>44714</v>
      </c>
      <c r="B419" t="s">
        <v>38</v>
      </c>
      <c r="C419" t="s">
        <v>39</v>
      </c>
      <c r="D419">
        <v>18.813099999999999</v>
      </c>
      <c r="E419">
        <v>18.655999999999999</v>
      </c>
      <c r="F419">
        <v>0.84209000000000001</v>
      </c>
      <c r="G419">
        <v>0.15709999999999999</v>
      </c>
      <c r="H419">
        <v>43360</v>
      </c>
      <c r="I419">
        <v>815736034.81309998</v>
      </c>
    </row>
    <row r="420" spans="1:9">
      <c r="A420" s="12">
        <v>44713</v>
      </c>
      <c r="B420" t="s">
        <v>38</v>
      </c>
      <c r="C420" t="s">
        <v>39</v>
      </c>
      <c r="D420">
        <v>18.655999999999999</v>
      </c>
      <c r="E420">
        <v>19.659400000000002</v>
      </c>
      <c r="F420">
        <v>-5.1039199999999996</v>
      </c>
      <c r="G420">
        <v>-1.0034000000000001</v>
      </c>
      <c r="H420">
        <v>42760</v>
      </c>
      <c r="I420">
        <v>797730578.65600002</v>
      </c>
    </row>
    <row r="421" spans="1:9">
      <c r="A421" s="12">
        <v>44712</v>
      </c>
      <c r="B421" t="s">
        <v>38</v>
      </c>
      <c r="C421" t="s">
        <v>39</v>
      </c>
      <c r="D421">
        <v>19.659400000000002</v>
      </c>
      <c r="E421">
        <v>17.900400000000001</v>
      </c>
      <c r="F421">
        <v>9.8265999999999991</v>
      </c>
      <c r="G421">
        <v>1.7589999999999999</v>
      </c>
      <c r="H421">
        <v>41910</v>
      </c>
      <c r="I421">
        <v>823925473.65939999</v>
      </c>
    </row>
    <row r="422" spans="1:9">
      <c r="A422" s="12">
        <v>44708</v>
      </c>
      <c r="B422" t="s">
        <v>38</v>
      </c>
      <c r="C422" t="s">
        <v>39</v>
      </c>
      <c r="D422">
        <v>17.900400000000001</v>
      </c>
      <c r="E422">
        <v>18.252199999999998</v>
      </c>
      <c r="F422">
        <v>-1.92744</v>
      </c>
      <c r="G422">
        <v>-0.3518</v>
      </c>
      <c r="H422">
        <v>40910</v>
      </c>
      <c r="I422">
        <v>732305381.90040004</v>
      </c>
    </row>
    <row r="423" spans="1:9">
      <c r="A423" s="12">
        <v>44707</v>
      </c>
      <c r="B423" t="s">
        <v>38</v>
      </c>
      <c r="C423" t="s">
        <v>39</v>
      </c>
      <c r="D423">
        <v>18.252199999999998</v>
      </c>
      <c r="E423">
        <v>18.353300000000001</v>
      </c>
      <c r="F423">
        <v>-0.55084999999999995</v>
      </c>
      <c r="G423">
        <v>-0.1011</v>
      </c>
      <c r="H423">
        <v>41110</v>
      </c>
      <c r="I423">
        <v>750347960.25220001</v>
      </c>
    </row>
    <row r="424" spans="1:9">
      <c r="A424" s="12">
        <v>44706</v>
      </c>
      <c r="B424" t="s">
        <v>38</v>
      </c>
      <c r="C424" t="s">
        <v>39</v>
      </c>
      <c r="D424">
        <v>18.353300000000001</v>
      </c>
      <c r="E424">
        <v>18.2346</v>
      </c>
      <c r="F424">
        <v>0.65095999999999998</v>
      </c>
      <c r="G424">
        <v>0.1187</v>
      </c>
      <c r="H424">
        <v>41010</v>
      </c>
      <c r="I424">
        <v>752668851.35329998</v>
      </c>
    </row>
    <row r="425" spans="1:9">
      <c r="A425" s="12">
        <v>44705</v>
      </c>
      <c r="B425" t="s">
        <v>38</v>
      </c>
      <c r="C425" t="s">
        <v>39</v>
      </c>
      <c r="D425">
        <v>18.2346</v>
      </c>
      <c r="E425">
        <v>18.063300000000002</v>
      </c>
      <c r="F425">
        <v>0.94833000000000001</v>
      </c>
      <c r="G425">
        <v>0.17130000000000001</v>
      </c>
      <c r="H425">
        <v>39950</v>
      </c>
      <c r="I425">
        <v>728472288.23459995</v>
      </c>
    </row>
    <row r="426" spans="1:9">
      <c r="A426" s="12">
        <v>44704</v>
      </c>
      <c r="B426" t="s">
        <v>38</v>
      </c>
      <c r="C426" t="s">
        <v>39</v>
      </c>
      <c r="D426">
        <v>18.063300000000002</v>
      </c>
      <c r="E426">
        <v>18.207699999999999</v>
      </c>
      <c r="F426">
        <v>-0.79307000000000005</v>
      </c>
      <c r="G426">
        <v>-0.1444</v>
      </c>
      <c r="H426">
        <v>40450</v>
      </c>
      <c r="I426">
        <v>730660503.06330001</v>
      </c>
    </row>
    <row r="427" spans="1:9">
      <c r="A427" s="12">
        <v>44701</v>
      </c>
      <c r="B427" t="s">
        <v>38</v>
      </c>
      <c r="C427" t="s">
        <v>39</v>
      </c>
      <c r="D427">
        <v>18.207699999999999</v>
      </c>
      <c r="E427">
        <v>18.636099999999999</v>
      </c>
      <c r="F427">
        <v>-2.2987600000000001</v>
      </c>
      <c r="G427">
        <v>-0.4284</v>
      </c>
      <c r="H427">
        <v>39650</v>
      </c>
      <c r="I427">
        <v>721935323.20770001</v>
      </c>
    </row>
    <row r="428" spans="1:9">
      <c r="A428" s="12">
        <v>44700</v>
      </c>
      <c r="B428" t="s">
        <v>38</v>
      </c>
      <c r="C428" t="s">
        <v>39</v>
      </c>
      <c r="D428">
        <v>18.636099999999999</v>
      </c>
      <c r="E428">
        <v>18.162099999999999</v>
      </c>
      <c r="F428">
        <v>2.6098300000000001</v>
      </c>
      <c r="G428">
        <v>0.47399999999999998</v>
      </c>
      <c r="H428">
        <v>41240</v>
      </c>
      <c r="I428">
        <v>768552782.63610005</v>
      </c>
    </row>
    <row r="429" spans="1:9">
      <c r="A429" s="12">
        <v>44699</v>
      </c>
      <c r="B429" t="s">
        <v>38</v>
      </c>
      <c r="C429" t="s">
        <v>39</v>
      </c>
      <c r="D429">
        <v>18.162099999999999</v>
      </c>
      <c r="E429">
        <v>18.674700000000001</v>
      </c>
      <c r="F429">
        <v>-2.7448899999999998</v>
      </c>
      <c r="G429">
        <v>-0.51259999999999994</v>
      </c>
      <c r="H429">
        <v>41390</v>
      </c>
      <c r="I429">
        <v>751729337.16209996</v>
      </c>
    </row>
    <row r="430" spans="1:9">
      <c r="A430" s="12">
        <v>44698</v>
      </c>
      <c r="B430" t="s">
        <v>38</v>
      </c>
      <c r="C430" t="s">
        <v>39</v>
      </c>
      <c r="D430">
        <v>18.674700000000001</v>
      </c>
      <c r="E430">
        <v>18.365200000000002</v>
      </c>
      <c r="F430">
        <v>1.6852499999999999</v>
      </c>
      <c r="G430">
        <v>0.3095</v>
      </c>
      <c r="H430">
        <v>41810</v>
      </c>
      <c r="I430">
        <v>780789225.67470002</v>
      </c>
    </row>
    <row r="431" spans="1:9">
      <c r="A431" s="12">
        <v>44697</v>
      </c>
      <c r="B431" t="s">
        <v>38</v>
      </c>
      <c r="C431" t="s">
        <v>39</v>
      </c>
      <c r="D431">
        <v>18.365200000000002</v>
      </c>
      <c r="E431">
        <v>18.697800000000001</v>
      </c>
      <c r="F431">
        <v>-1.7788200000000001</v>
      </c>
      <c r="G431">
        <v>-0.33260000000000001</v>
      </c>
      <c r="H431">
        <v>41160</v>
      </c>
      <c r="I431">
        <v>755911650.36520004</v>
      </c>
    </row>
    <row r="432" spans="1:9">
      <c r="A432" s="12">
        <v>44694</v>
      </c>
      <c r="B432" t="s">
        <v>38</v>
      </c>
      <c r="C432" t="s">
        <v>39</v>
      </c>
      <c r="D432">
        <v>18.697800000000001</v>
      </c>
      <c r="E432">
        <v>17.790700000000001</v>
      </c>
      <c r="F432">
        <v>5.0987299999999998</v>
      </c>
      <c r="G432">
        <v>0.90710000000000002</v>
      </c>
      <c r="H432">
        <v>40510</v>
      </c>
      <c r="I432">
        <v>757447896.69780004</v>
      </c>
    </row>
    <row r="433" spans="1:9">
      <c r="A433" s="12">
        <v>44693</v>
      </c>
      <c r="B433" t="s">
        <v>38</v>
      </c>
      <c r="C433" t="s">
        <v>39</v>
      </c>
      <c r="D433">
        <v>17.790700000000001</v>
      </c>
      <c r="E433">
        <v>18.174700000000001</v>
      </c>
      <c r="F433">
        <v>-2.1128300000000002</v>
      </c>
      <c r="G433">
        <v>-0.38400000000000001</v>
      </c>
      <c r="H433">
        <v>41520</v>
      </c>
      <c r="I433">
        <v>738669881.79069996</v>
      </c>
    </row>
    <row r="434" spans="1:9">
      <c r="A434" s="12">
        <v>44692</v>
      </c>
      <c r="B434" t="s">
        <v>38</v>
      </c>
      <c r="C434" t="s">
        <v>39</v>
      </c>
      <c r="D434">
        <v>18.174700000000001</v>
      </c>
      <c r="E434">
        <v>19.475200000000001</v>
      </c>
      <c r="F434">
        <v>-6.6777199999999999</v>
      </c>
      <c r="G434">
        <v>-1.3005</v>
      </c>
      <c r="H434">
        <v>41270</v>
      </c>
      <c r="I434">
        <v>750069887.17470002</v>
      </c>
    </row>
    <row r="435" spans="1:9">
      <c r="A435" s="12">
        <v>44691</v>
      </c>
      <c r="B435" t="s">
        <v>38</v>
      </c>
      <c r="C435" t="s">
        <v>39</v>
      </c>
      <c r="D435">
        <v>19.475200000000001</v>
      </c>
      <c r="E435">
        <v>19.2562</v>
      </c>
      <c r="F435">
        <v>1.1373</v>
      </c>
      <c r="G435">
        <v>0.219</v>
      </c>
      <c r="H435">
        <v>41800</v>
      </c>
      <c r="I435">
        <v>814063379.47520006</v>
      </c>
    </row>
    <row r="436" spans="1:9">
      <c r="A436" s="12">
        <v>44690</v>
      </c>
      <c r="B436" t="s">
        <v>38</v>
      </c>
      <c r="C436" t="s">
        <v>39</v>
      </c>
      <c r="D436">
        <v>19.2562</v>
      </c>
      <c r="E436">
        <v>22.375</v>
      </c>
      <c r="F436">
        <v>-13.93877</v>
      </c>
      <c r="G436">
        <v>-3.1187999999999998</v>
      </c>
      <c r="H436">
        <v>41780</v>
      </c>
      <c r="I436">
        <v>804524055.25619996</v>
      </c>
    </row>
    <row r="437" spans="1:9">
      <c r="A437" s="12">
        <v>44687</v>
      </c>
      <c r="B437" t="s">
        <v>38</v>
      </c>
      <c r="C437" t="s">
        <v>39</v>
      </c>
      <c r="D437">
        <v>22.375</v>
      </c>
      <c r="E437">
        <v>22.587</v>
      </c>
      <c r="F437">
        <v>-0.93859000000000004</v>
      </c>
      <c r="G437">
        <v>-0.21199999999999999</v>
      </c>
      <c r="H437">
        <v>41780</v>
      </c>
      <c r="I437">
        <v>934827522.375</v>
      </c>
    </row>
    <row r="438" spans="1:9">
      <c r="A438" s="12">
        <v>44686</v>
      </c>
      <c r="B438" t="s">
        <v>38</v>
      </c>
      <c r="C438" t="s">
        <v>39</v>
      </c>
      <c r="D438">
        <v>22.587</v>
      </c>
      <c r="E438">
        <v>24.846499999999999</v>
      </c>
      <c r="F438">
        <v>-9.0938400000000001</v>
      </c>
      <c r="G438">
        <v>-2.2595000000000001</v>
      </c>
      <c r="H438">
        <v>41120</v>
      </c>
      <c r="I438">
        <v>928777462.58700001</v>
      </c>
    </row>
    <row r="439" spans="1:9">
      <c r="A439" s="12">
        <v>44685</v>
      </c>
      <c r="B439" t="s">
        <v>38</v>
      </c>
      <c r="C439" t="s">
        <v>39</v>
      </c>
      <c r="D439">
        <v>24.846499999999999</v>
      </c>
      <c r="E439">
        <v>23.445399999999999</v>
      </c>
      <c r="F439">
        <v>5.9760099999999996</v>
      </c>
      <c r="G439">
        <v>1.4011</v>
      </c>
      <c r="H439">
        <v>41120</v>
      </c>
      <c r="I439">
        <v>1021688104.8465</v>
      </c>
    </row>
    <row r="440" spans="1:9">
      <c r="A440" s="12">
        <v>44684</v>
      </c>
      <c r="B440" t="s">
        <v>38</v>
      </c>
      <c r="C440" t="s">
        <v>39</v>
      </c>
      <c r="D440">
        <v>23.445399999999999</v>
      </c>
      <c r="E440">
        <v>24.005600000000001</v>
      </c>
      <c r="F440">
        <v>-2.3336199999999998</v>
      </c>
      <c r="G440">
        <v>-0.56020000000000003</v>
      </c>
      <c r="H440">
        <v>41770</v>
      </c>
      <c r="I440">
        <v>979314381.4454</v>
      </c>
    </row>
    <row r="441" spans="1:9">
      <c r="A441" s="12">
        <v>44683</v>
      </c>
      <c r="B441" t="s">
        <v>38</v>
      </c>
      <c r="C441" t="s">
        <v>39</v>
      </c>
      <c r="D441">
        <v>24.005600000000001</v>
      </c>
      <c r="E441">
        <v>23.852599999999999</v>
      </c>
      <c r="F441">
        <v>0.64144000000000001</v>
      </c>
      <c r="G441">
        <v>0.153</v>
      </c>
      <c r="H441">
        <v>39670</v>
      </c>
      <c r="I441">
        <v>952302176.00559998</v>
      </c>
    </row>
    <row r="442" spans="1:9">
      <c r="A442" s="12">
        <v>44680</v>
      </c>
      <c r="B442" t="s">
        <v>38</v>
      </c>
      <c r="C442" t="s">
        <v>39</v>
      </c>
      <c r="D442">
        <v>23.852599999999999</v>
      </c>
      <c r="E442">
        <v>24.942499999999999</v>
      </c>
      <c r="F442">
        <v>-4.36965</v>
      </c>
      <c r="G442">
        <v>-1.0899000000000001</v>
      </c>
      <c r="H442">
        <v>40240</v>
      </c>
      <c r="I442">
        <v>959828647.85259998</v>
      </c>
    </row>
    <row r="443" spans="1:9">
      <c r="A443" s="12">
        <v>44679</v>
      </c>
      <c r="B443" t="s">
        <v>38</v>
      </c>
      <c r="C443" t="s">
        <v>39</v>
      </c>
      <c r="D443">
        <v>24.942499999999999</v>
      </c>
      <c r="E443">
        <v>24.274999999999999</v>
      </c>
      <c r="F443">
        <v>2.7497400000000001</v>
      </c>
      <c r="G443">
        <v>0.66749999999999998</v>
      </c>
      <c r="H443">
        <v>40440</v>
      </c>
      <c r="I443">
        <v>1008674724.9425</v>
      </c>
    </row>
    <row r="444" spans="1:9">
      <c r="A444" s="12">
        <v>44678</v>
      </c>
      <c r="B444" t="s">
        <v>38</v>
      </c>
      <c r="C444" t="s">
        <v>39</v>
      </c>
      <c r="D444">
        <v>24.274999999999999</v>
      </c>
      <c r="E444">
        <v>23.876100000000001</v>
      </c>
      <c r="F444">
        <v>1.6707099999999999</v>
      </c>
      <c r="G444">
        <v>0.39889999999999998</v>
      </c>
      <c r="H444">
        <v>43020</v>
      </c>
      <c r="I444">
        <v>1044310524.275</v>
      </c>
    </row>
    <row r="445" spans="1:9">
      <c r="A445" s="12">
        <v>44677</v>
      </c>
      <c r="B445" t="s">
        <v>38</v>
      </c>
      <c r="C445" t="s">
        <v>39</v>
      </c>
      <c r="D445">
        <v>23.876100000000001</v>
      </c>
      <c r="E445">
        <v>25.104700000000001</v>
      </c>
      <c r="F445">
        <v>-4.8939000000000004</v>
      </c>
      <c r="G445">
        <v>-1.2285999999999999</v>
      </c>
      <c r="H445">
        <v>43520</v>
      </c>
      <c r="I445">
        <v>1039087895.8760999</v>
      </c>
    </row>
    <row r="446" spans="1:9">
      <c r="A446" s="12">
        <v>44676</v>
      </c>
      <c r="B446" t="s">
        <v>38</v>
      </c>
      <c r="C446" t="s">
        <v>39</v>
      </c>
      <c r="D446">
        <v>25.104700000000001</v>
      </c>
      <c r="E446">
        <v>24.629000000000001</v>
      </c>
      <c r="F446">
        <v>1.93146</v>
      </c>
      <c r="G446">
        <v>0.47570000000000001</v>
      </c>
      <c r="H446">
        <v>43670</v>
      </c>
      <c r="I446">
        <v>1096322274.1047001</v>
      </c>
    </row>
    <row r="447" spans="1:9">
      <c r="A447" s="12">
        <v>44673</v>
      </c>
      <c r="B447" t="s">
        <v>38</v>
      </c>
      <c r="C447" t="s">
        <v>39</v>
      </c>
      <c r="D447">
        <v>24.629000000000001</v>
      </c>
      <c r="E447">
        <v>25.7501</v>
      </c>
      <c r="F447">
        <v>-4.3537699999999999</v>
      </c>
      <c r="G447">
        <v>-1.1211</v>
      </c>
      <c r="H447">
        <v>43970</v>
      </c>
      <c r="I447">
        <v>1082937154.6289999</v>
      </c>
    </row>
    <row r="448" spans="1:9">
      <c r="A448" s="12">
        <v>44672</v>
      </c>
      <c r="B448" t="s">
        <v>38</v>
      </c>
      <c r="C448" t="s">
        <v>39</v>
      </c>
      <c r="D448">
        <v>25.7501</v>
      </c>
      <c r="E448">
        <v>25.742100000000001</v>
      </c>
      <c r="F448">
        <v>3.108E-2</v>
      </c>
      <c r="G448">
        <v>8.0000000000000002E-3</v>
      </c>
      <c r="H448">
        <v>44220</v>
      </c>
      <c r="I448">
        <v>1138669447.7500999</v>
      </c>
    </row>
    <row r="449" spans="1:9">
      <c r="A449" s="12">
        <v>44671</v>
      </c>
      <c r="B449" t="s">
        <v>38</v>
      </c>
      <c r="C449" t="s">
        <v>39</v>
      </c>
      <c r="D449">
        <v>25.742100000000001</v>
      </c>
      <c r="E449">
        <v>25.919899999999998</v>
      </c>
      <c r="F449">
        <v>-0.68596000000000001</v>
      </c>
      <c r="G449">
        <v>-0.17780000000000001</v>
      </c>
      <c r="H449">
        <v>43520</v>
      </c>
      <c r="I449">
        <v>1120296217.7421</v>
      </c>
    </row>
    <row r="450" spans="1:9">
      <c r="A450" s="12">
        <v>44670</v>
      </c>
      <c r="B450" t="s">
        <v>38</v>
      </c>
      <c r="C450" t="s">
        <v>39</v>
      </c>
      <c r="D450">
        <v>25.919899999999998</v>
      </c>
      <c r="E450">
        <v>25.405200000000001</v>
      </c>
      <c r="F450">
        <v>2.02596</v>
      </c>
      <c r="G450">
        <v>0.51470000000000005</v>
      </c>
      <c r="H450">
        <v>43770</v>
      </c>
      <c r="I450">
        <v>1134514048.9198999</v>
      </c>
    </row>
    <row r="451" spans="1:9">
      <c r="A451" s="12">
        <v>44669</v>
      </c>
      <c r="B451" t="s">
        <v>38</v>
      </c>
      <c r="C451" t="s">
        <v>39</v>
      </c>
      <c r="D451">
        <v>25.405200000000001</v>
      </c>
      <c r="E451">
        <v>24.8626</v>
      </c>
      <c r="F451">
        <v>2.1823899999999998</v>
      </c>
      <c r="G451">
        <v>0.54259999999999997</v>
      </c>
      <c r="H451">
        <v>43470</v>
      </c>
      <c r="I451">
        <v>1104364069.4052</v>
      </c>
    </row>
    <row r="452" spans="1:9">
      <c r="A452" s="12">
        <v>44665</v>
      </c>
      <c r="B452" t="s">
        <v>38</v>
      </c>
      <c r="C452" t="s">
        <v>39</v>
      </c>
      <c r="D452">
        <v>24.8626</v>
      </c>
      <c r="E452">
        <v>25.672999999999998</v>
      </c>
      <c r="F452">
        <v>-3.1566200000000002</v>
      </c>
      <c r="G452">
        <v>-0.81040000000000001</v>
      </c>
      <c r="H452">
        <v>42740</v>
      </c>
      <c r="I452">
        <v>1062627548.8626</v>
      </c>
    </row>
    <row r="453" spans="1:9">
      <c r="A453" s="12">
        <v>44664</v>
      </c>
      <c r="B453" t="s">
        <v>38</v>
      </c>
      <c r="C453" t="s">
        <v>39</v>
      </c>
      <c r="D453">
        <v>25.672999999999998</v>
      </c>
      <c r="E453">
        <v>24.5303</v>
      </c>
      <c r="F453">
        <v>4.6583199999999998</v>
      </c>
      <c r="G453">
        <v>1.1427</v>
      </c>
      <c r="H453">
        <v>42590</v>
      </c>
      <c r="I453">
        <v>1093413095.6730001</v>
      </c>
    </row>
    <row r="454" spans="1:9">
      <c r="A454" s="12">
        <v>44663</v>
      </c>
      <c r="B454" t="s">
        <v>38</v>
      </c>
      <c r="C454" t="s">
        <v>39</v>
      </c>
      <c r="D454">
        <v>24.5303</v>
      </c>
      <c r="E454">
        <v>24.9541</v>
      </c>
      <c r="F454">
        <v>-1.6983200000000001</v>
      </c>
      <c r="G454">
        <v>-0.42380000000000001</v>
      </c>
      <c r="H454">
        <v>42790</v>
      </c>
      <c r="I454">
        <v>1049651561.5303</v>
      </c>
    </row>
    <row r="455" spans="1:9">
      <c r="A455" s="12">
        <v>44662</v>
      </c>
      <c r="B455" t="s">
        <v>38</v>
      </c>
      <c r="C455" t="s">
        <v>39</v>
      </c>
      <c r="D455">
        <v>24.9541</v>
      </c>
      <c r="E455">
        <v>26.677800000000001</v>
      </c>
      <c r="F455">
        <v>-6.4611799999999997</v>
      </c>
      <c r="G455">
        <v>-1.7237</v>
      </c>
      <c r="H455">
        <v>42640</v>
      </c>
      <c r="I455">
        <v>1064042848.9541</v>
      </c>
    </row>
    <row r="456" spans="1:9">
      <c r="A456" s="12">
        <v>44659</v>
      </c>
      <c r="B456" t="s">
        <v>38</v>
      </c>
      <c r="C456" t="s">
        <v>39</v>
      </c>
      <c r="D456">
        <v>26.677800000000001</v>
      </c>
      <c r="E456">
        <v>27.096299999999999</v>
      </c>
      <c r="F456">
        <v>-1.5444899999999999</v>
      </c>
      <c r="G456">
        <v>-0.41849999999999998</v>
      </c>
      <c r="H456">
        <v>42640</v>
      </c>
      <c r="I456">
        <v>1137541418.6777999</v>
      </c>
    </row>
    <row r="457" spans="1:9">
      <c r="A457" s="12">
        <v>44658</v>
      </c>
      <c r="B457" t="s">
        <v>38</v>
      </c>
      <c r="C457" t="s">
        <v>39</v>
      </c>
      <c r="D457">
        <v>27.096299999999999</v>
      </c>
      <c r="E457">
        <v>27.344999999999999</v>
      </c>
      <c r="F457">
        <v>-0.90949000000000002</v>
      </c>
      <c r="G457">
        <v>-0.2487</v>
      </c>
      <c r="H457">
        <v>42940</v>
      </c>
      <c r="I457">
        <v>1163515149.0962999</v>
      </c>
    </row>
    <row r="458" spans="1:9">
      <c r="A458" s="12">
        <v>44657</v>
      </c>
      <c r="B458" t="s">
        <v>38</v>
      </c>
      <c r="C458" t="s">
        <v>39</v>
      </c>
      <c r="D458">
        <v>27.344999999999999</v>
      </c>
      <c r="E458">
        <v>28.831199999999999</v>
      </c>
      <c r="F458">
        <v>-5.1548299999999996</v>
      </c>
      <c r="G458">
        <v>-1.4862</v>
      </c>
      <c r="H458">
        <v>44240</v>
      </c>
      <c r="I458">
        <v>1209742827.345</v>
      </c>
    </row>
    <row r="459" spans="1:9">
      <c r="A459" s="12">
        <v>44656</v>
      </c>
      <c r="B459" t="s">
        <v>38</v>
      </c>
      <c r="C459" t="s">
        <v>39</v>
      </c>
      <c r="D459">
        <v>28.831199999999999</v>
      </c>
      <c r="E459">
        <v>28.799800000000001</v>
      </c>
      <c r="F459">
        <v>0.10903</v>
      </c>
      <c r="G459">
        <v>3.1399999999999997E-2</v>
      </c>
      <c r="H459">
        <v>44930</v>
      </c>
      <c r="I459">
        <v>1295385844.8311999</v>
      </c>
    </row>
    <row r="460" spans="1:9">
      <c r="A460" s="12">
        <v>44655</v>
      </c>
      <c r="B460" t="s">
        <v>38</v>
      </c>
      <c r="C460" t="s">
        <v>39</v>
      </c>
      <c r="D460">
        <v>28.799800000000001</v>
      </c>
      <c r="E460">
        <v>29.091699999999999</v>
      </c>
      <c r="F460">
        <v>-1.0033799999999999</v>
      </c>
      <c r="G460">
        <v>-0.29189999999999999</v>
      </c>
      <c r="H460">
        <v>45230</v>
      </c>
      <c r="I460">
        <v>1302614982.7997999</v>
      </c>
    </row>
    <row r="461" spans="1:9">
      <c r="A461" s="12">
        <v>44652</v>
      </c>
      <c r="B461" t="s">
        <v>38</v>
      </c>
      <c r="C461" t="s">
        <v>39</v>
      </c>
      <c r="D461">
        <v>29.091699999999999</v>
      </c>
      <c r="E461">
        <v>28.5854</v>
      </c>
      <c r="F461">
        <v>1.77118</v>
      </c>
      <c r="G461">
        <v>0.50629999999999997</v>
      </c>
      <c r="H461">
        <v>45330</v>
      </c>
      <c r="I461">
        <v>1318726790.0917001</v>
      </c>
    </row>
    <row r="462" spans="1:9">
      <c r="A462" s="12">
        <v>44651</v>
      </c>
      <c r="B462" t="s">
        <v>38</v>
      </c>
      <c r="C462" t="s">
        <v>39</v>
      </c>
      <c r="D462">
        <v>28.5854</v>
      </c>
      <c r="E462">
        <v>29.527699999999999</v>
      </c>
      <c r="F462">
        <v>-3.1912400000000001</v>
      </c>
      <c r="G462">
        <v>-0.94230000000000003</v>
      </c>
      <c r="H462">
        <v>45330</v>
      </c>
      <c r="I462">
        <v>1295776210.5854001</v>
      </c>
    </row>
    <row r="463" spans="1:9">
      <c r="A463" s="12">
        <v>44650</v>
      </c>
      <c r="B463" t="s">
        <v>38</v>
      </c>
      <c r="C463" t="s">
        <v>39</v>
      </c>
      <c r="D463">
        <v>29.527699999999999</v>
      </c>
      <c r="E463">
        <v>29.956800000000001</v>
      </c>
      <c r="F463">
        <v>-1.4323999999999999</v>
      </c>
      <c r="G463">
        <v>-0.42909999999999998</v>
      </c>
      <c r="H463">
        <v>45690</v>
      </c>
      <c r="I463">
        <v>1349120642.5276999</v>
      </c>
    </row>
    <row r="464" spans="1:9">
      <c r="A464" s="12">
        <v>44649</v>
      </c>
      <c r="B464" t="s">
        <v>38</v>
      </c>
      <c r="C464" t="s">
        <v>39</v>
      </c>
      <c r="D464">
        <v>29.956800000000001</v>
      </c>
      <c r="E464">
        <v>30.1252</v>
      </c>
      <c r="F464">
        <v>-0.55900000000000005</v>
      </c>
      <c r="G464">
        <v>-0.16839999999999999</v>
      </c>
      <c r="H464">
        <v>45690</v>
      </c>
      <c r="I464">
        <v>1368726221.9568</v>
      </c>
    </row>
    <row r="465" spans="1:9">
      <c r="A465" s="12">
        <v>44648</v>
      </c>
      <c r="B465" t="s">
        <v>38</v>
      </c>
      <c r="C465" t="s">
        <v>39</v>
      </c>
      <c r="D465">
        <v>30.1252</v>
      </c>
      <c r="E465">
        <v>27.922499999999999</v>
      </c>
      <c r="F465">
        <v>7.8886200000000004</v>
      </c>
      <c r="G465">
        <v>2.2027000000000001</v>
      </c>
      <c r="H465">
        <v>45750</v>
      </c>
      <c r="I465">
        <v>1378227930.1252</v>
      </c>
    </row>
    <row r="466" spans="1:9">
      <c r="A466" s="12">
        <v>44645</v>
      </c>
      <c r="B466" t="s">
        <v>38</v>
      </c>
      <c r="C466" t="s">
        <v>39</v>
      </c>
      <c r="D466">
        <v>27.922499999999999</v>
      </c>
      <c r="E466">
        <v>27.621300000000002</v>
      </c>
      <c r="F466">
        <v>1.09046</v>
      </c>
      <c r="G466">
        <v>0.30120000000000002</v>
      </c>
      <c r="H466">
        <v>46210</v>
      </c>
      <c r="I466">
        <v>1290298752.9224999</v>
      </c>
    </row>
    <row r="467" spans="1:9">
      <c r="A467" s="12">
        <v>44644</v>
      </c>
      <c r="B467" t="s">
        <v>38</v>
      </c>
      <c r="C467" t="s">
        <v>39</v>
      </c>
      <c r="D467">
        <v>27.621300000000002</v>
      </c>
      <c r="E467">
        <v>26.4893</v>
      </c>
      <c r="F467">
        <v>4.2734199999999998</v>
      </c>
      <c r="G467">
        <v>1.1319999999999999</v>
      </c>
      <c r="H467">
        <v>46060</v>
      </c>
      <c r="I467">
        <v>1272237105.6213</v>
      </c>
    </row>
    <row r="468" spans="1:9">
      <c r="A468" s="12">
        <v>44643</v>
      </c>
      <c r="B468" t="s">
        <v>38</v>
      </c>
      <c r="C468" t="s">
        <v>39</v>
      </c>
      <c r="D468">
        <v>26.4893</v>
      </c>
      <c r="E468">
        <v>26.5793</v>
      </c>
      <c r="F468">
        <v>-0.33861000000000002</v>
      </c>
      <c r="G468">
        <v>-0.09</v>
      </c>
      <c r="H468">
        <v>45720</v>
      </c>
      <c r="I468">
        <v>1211090822.4893</v>
      </c>
    </row>
    <row r="469" spans="1:9">
      <c r="A469" s="12">
        <v>44642</v>
      </c>
      <c r="B469" t="s">
        <v>38</v>
      </c>
      <c r="C469" t="s">
        <v>39</v>
      </c>
      <c r="D469">
        <v>26.5793</v>
      </c>
      <c r="E469">
        <v>25.839600000000001</v>
      </c>
      <c r="F469">
        <v>2.86266</v>
      </c>
      <c r="G469">
        <v>0.73970000000000002</v>
      </c>
      <c r="H469">
        <v>45600</v>
      </c>
      <c r="I469">
        <v>1212016106.5792999</v>
      </c>
    </row>
    <row r="470" spans="1:9">
      <c r="A470" s="12">
        <v>44641</v>
      </c>
      <c r="B470" t="s">
        <v>38</v>
      </c>
      <c r="C470" t="s">
        <v>39</v>
      </c>
      <c r="D470">
        <v>25.839600000000001</v>
      </c>
      <c r="E470">
        <v>26.388500000000001</v>
      </c>
      <c r="F470">
        <v>-2.0800700000000001</v>
      </c>
      <c r="G470">
        <v>-0.54890000000000005</v>
      </c>
      <c r="H470">
        <v>45120</v>
      </c>
      <c r="I470">
        <v>1165882777.8396001</v>
      </c>
    </row>
    <row r="471" spans="1:9">
      <c r="A471" s="12">
        <v>44638</v>
      </c>
      <c r="B471" t="s">
        <v>38</v>
      </c>
      <c r="C471" t="s">
        <v>39</v>
      </c>
      <c r="D471">
        <v>26.388500000000001</v>
      </c>
      <c r="E471">
        <v>25.628599999999999</v>
      </c>
      <c r="F471">
        <v>2.9650500000000002</v>
      </c>
      <c r="G471">
        <v>0.75990000000000002</v>
      </c>
      <c r="H471">
        <v>44770</v>
      </c>
      <c r="I471">
        <v>1181413171.3885</v>
      </c>
    </row>
    <row r="472" spans="1:9">
      <c r="A472" s="12">
        <v>44637</v>
      </c>
      <c r="B472" t="s">
        <v>38</v>
      </c>
      <c r="C472" t="s">
        <v>39</v>
      </c>
      <c r="D472">
        <v>25.628599999999999</v>
      </c>
      <c r="E472">
        <v>25.650500000000001</v>
      </c>
      <c r="F472">
        <v>-8.5379999999999998E-2</v>
      </c>
      <c r="G472">
        <v>-2.1899999999999999E-2</v>
      </c>
      <c r="H472">
        <v>44250</v>
      </c>
      <c r="I472">
        <v>1134065575.6285999</v>
      </c>
    </row>
    <row r="473" spans="1:9">
      <c r="A473" s="12">
        <v>44636</v>
      </c>
      <c r="B473" t="s">
        <v>38</v>
      </c>
      <c r="C473" t="s">
        <v>39</v>
      </c>
      <c r="D473">
        <v>25.650500000000001</v>
      </c>
      <c r="E473">
        <v>24.9254</v>
      </c>
      <c r="F473">
        <v>2.9090799999999999</v>
      </c>
      <c r="G473">
        <v>0.72509999999999997</v>
      </c>
      <c r="H473">
        <v>44080</v>
      </c>
      <c r="I473">
        <v>1130674065.6505001</v>
      </c>
    </row>
    <row r="474" spans="1:9">
      <c r="A474" s="12">
        <v>44635</v>
      </c>
      <c r="B474" t="s">
        <v>38</v>
      </c>
      <c r="C474" t="s">
        <v>39</v>
      </c>
      <c r="D474">
        <v>24.9254</v>
      </c>
      <c r="E474">
        <v>24.3414</v>
      </c>
      <c r="F474">
        <v>2.3992</v>
      </c>
      <c r="G474">
        <v>0.58399999999999996</v>
      </c>
      <c r="H474">
        <v>43630</v>
      </c>
      <c r="I474">
        <v>1087495226.9254</v>
      </c>
    </row>
    <row r="475" spans="1:9">
      <c r="A475" s="12">
        <v>44634</v>
      </c>
      <c r="B475" t="s">
        <v>38</v>
      </c>
      <c r="C475" t="s">
        <v>39</v>
      </c>
      <c r="D475">
        <v>24.3414</v>
      </c>
      <c r="E475">
        <v>24.032399999999999</v>
      </c>
      <c r="F475">
        <v>1.28576</v>
      </c>
      <c r="G475">
        <v>0.309</v>
      </c>
      <c r="H475">
        <v>43330</v>
      </c>
      <c r="I475">
        <v>1054712886.3414</v>
      </c>
    </row>
    <row r="476" spans="1:9">
      <c r="A476" s="12">
        <v>44631</v>
      </c>
      <c r="B476" t="s">
        <v>38</v>
      </c>
      <c r="C476" t="s">
        <v>39</v>
      </c>
      <c r="D476">
        <v>24.032399999999999</v>
      </c>
      <c r="E476">
        <v>24.8507</v>
      </c>
      <c r="F476">
        <v>-3.2928600000000001</v>
      </c>
      <c r="G476">
        <v>-0.81830000000000003</v>
      </c>
      <c r="H476">
        <v>43410</v>
      </c>
      <c r="I476">
        <v>1043246508.0324</v>
      </c>
    </row>
    <row r="477" spans="1:9">
      <c r="A477" s="12">
        <v>44630</v>
      </c>
      <c r="B477" t="s">
        <v>38</v>
      </c>
      <c r="C477" t="s">
        <v>39</v>
      </c>
      <c r="D477">
        <v>24.8507</v>
      </c>
      <c r="E477">
        <v>26.284300000000002</v>
      </c>
      <c r="F477">
        <v>-5.4542099999999998</v>
      </c>
      <c r="G477">
        <v>-1.4336</v>
      </c>
      <c r="H477">
        <v>43110</v>
      </c>
      <c r="I477">
        <v>1071313701.8507</v>
      </c>
    </row>
    <row r="478" spans="1:9">
      <c r="A478" s="12">
        <v>44629</v>
      </c>
      <c r="B478" t="s">
        <v>38</v>
      </c>
      <c r="C478" t="s">
        <v>39</v>
      </c>
      <c r="D478">
        <v>26.284300000000002</v>
      </c>
      <c r="E478">
        <v>24.145900000000001</v>
      </c>
      <c r="F478">
        <v>8.8561599999999991</v>
      </c>
      <c r="G478">
        <v>2.1383999999999999</v>
      </c>
      <c r="H478">
        <v>43010</v>
      </c>
      <c r="I478">
        <v>1130487769.2843001</v>
      </c>
    </row>
    <row r="479" spans="1:9">
      <c r="A479" s="12">
        <v>44628</v>
      </c>
      <c r="B479" t="s">
        <v>38</v>
      </c>
      <c r="C479" t="s">
        <v>39</v>
      </c>
      <c r="D479">
        <v>24.145900000000001</v>
      </c>
      <c r="E479">
        <v>23.539300000000001</v>
      </c>
      <c r="F479">
        <v>2.5769700000000002</v>
      </c>
      <c r="G479">
        <v>0.60660000000000003</v>
      </c>
      <c r="H479">
        <v>42360</v>
      </c>
      <c r="I479">
        <v>1022820348.1459</v>
      </c>
    </row>
    <row r="480" spans="1:9">
      <c r="A480" s="12">
        <v>44627</v>
      </c>
      <c r="B480" t="s">
        <v>38</v>
      </c>
      <c r="C480" t="s">
        <v>39</v>
      </c>
      <c r="D480">
        <v>23.539300000000001</v>
      </c>
      <c r="E480">
        <v>24.8064</v>
      </c>
      <c r="F480">
        <v>-5.1079600000000003</v>
      </c>
      <c r="G480">
        <v>-1.2670999999999999</v>
      </c>
      <c r="H480">
        <v>42110</v>
      </c>
      <c r="I480">
        <v>991239946.53929996</v>
      </c>
    </row>
    <row r="481" spans="1:9">
      <c r="A481" s="12">
        <v>44624</v>
      </c>
      <c r="B481" t="s">
        <v>38</v>
      </c>
      <c r="C481" t="s">
        <v>39</v>
      </c>
      <c r="D481">
        <v>24.8064</v>
      </c>
      <c r="E481">
        <v>26.401199999999999</v>
      </c>
      <c r="F481">
        <v>-6.0406300000000002</v>
      </c>
      <c r="G481">
        <v>-1.5948</v>
      </c>
      <c r="H481">
        <v>42510</v>
      </c>
      <c r="I481">
        <v>1054520088.8063999</v>
      </c>
    </row>
    <row r="482" spans="1:9">
      <c r="A482" s="12">
        <v>44623</v>
      </c>
      <c r="B482" t="s">
        <v>38</v>
      </c>
      <c r="C482" t="s">
        <v>39</v>
      </c>
      <c r="D482">
        <v>26.401199999999999</v>
      </c>
      <c r="E482">
        <v>27.549600000000002</v>
      </c>
      <c r="F482">
        <v>-4.1684799999999997</v>
      </c>
      <c r="G482">
        <v>-1.1484000000000001</v>
      </c>
      <c r="H482">
        <v>42510</v>
      </c>
      <c r="I482">
        <v>1122315038.4012001</v>
      </c>
    </row>
    <row r="483" spans="1:9">
      <c r="A483" s="12">
        <v>44622</v>
      </c>
      <c r="B483" t="s">
        <v>38</v>
      </c>
      <c r="C483" t="s">
        <v>39</v>
      </c>
      <c r="D483">
        <v>27.549600000000002</v>
      </c>
      <c r="E483">
        <v>27.748100000000001</v>
      </c>
      <c r="F483">
        <v>-0.71536</v>
      </c>
      <c r="G483">
        <v>-0.19850000000000001</v>
      </c>
      <c r="H483">
        <v>42710</v>
      </c>
      <c r="I483">
        <v>1176643443.5495999</v>
      </c>
    </row>
    <row r="484" spans="1:9">
      <c r="A484" s="12">
        <v>44621</v>
      </c>
      <c r="B484" t="s">
        <v>38</v>
      </c>
      <c r="C484" t="s">
        <v>39</v>
      </c>
      <c r="D484">
        <v>27.748100000000001</v>
      </c>
      <c r="E484">
        <v>26.337</v>
      </c>
      <c r="F484">
        <v>5.3578599999999996</v>
      </c>
      <c r="G484">
        <v>1.4111</v>
      </c>
      <c r="H484">
        <v>42710</v>
      </c>
      <c r="I484">
        <v>1185121378.7481</v>
      </c>
    </row>
    <row r="485" spans="1:9">
      <c r="A485" s="12">
        <v>44620</v>
      </c>
      <c r="B485" t="s">
        <v>38</v>
      </c>
      <c r="C485" t="s">
        <v>39</v>
      </c>
      <c r="D485">
        <v>26.337</v>
      </c>
      <c r="E485">
        <v>24.531400000000001</v>
      </c>
      <c r="F485">
        <v>7.36036</v>
      </c>
      <c r="G485">
        <v>1.8056000000000001</v>
      </c>
      <c r="H485">
        <v>42210</v>
      </c>
      <c r="I485">
        <v>1111684796.3369999</v>
      </c>
    </row>
    <row r="486" spans="1:9">
      <c r="A486" s="12">
        <v>44617</v>
      </c>
      <c r="B486" t="s">
        <v>38</v>
      </c>
      <c r="C486" t="s">
        <v>39</v>
      </c>
      <c r="D486">
        <v>24.531400000000001</v>
      </c>
      <c r="E486">
        <v>24.083500000000001</v>
      </c>
      <c r="F486">
        <v>1.85978</v>
      </c>
      <c r="G486">
        <v>0.44790000000000002</v>
      </c>
      <c r="H486">
        <v>41440</v>
      </c>
      <c r="I486">
        <v>1016581240.5314</v>
      </c>
    </row>
    <row r="487" spans="1:9">
      <c r="A487" s="12">
        <v>44616</v>
      </c>
      <c r="B487" t="s">
        <v>38</v>
      </c>
      <c r="C487" t="s">
        <v>39</v>
      </c>
      <c r="D487">
        <v>24.083500000000001</v>
      </c>
      <c r="E487">
        <v>23.6358</v>
      </c>
      <c r="F487">
        <v>1.8941600000000001</v>
      </c>
      <c r="G487">
        <v>0.44769999999999999</v>
      </c>
      <c r="H487">
        <v>42040</v>
      </c>
      <c r="I487">
        <v>1012470364.0835</v>
      </c>
    </row>
    <row r="488" spans="1:9">
      <c r="A488" s="12">
        <v>44615</v>
      </c>
      <c r="B488" t="s">
        <v>38</v>
      </c>
      <c r="C488" t="s">
        <v>39</v>
      </c>
      <c r="D488">
        <v>23.6358</v>
      </c>
      <c r="E488">
        <v>23.8186</v>
      </c>
      <c r="F488">
        <v>-0.76746999999999999</v>
      </c>
      <c r="G488">
        <v>-0.18279999999999999</v>
      </c>
      <c r="H488">
        <v>41990</v>
      </c>
      <c r="I488">
        <v>992467265.6358</v>
      </c>
    </row>
    <row r="489" spans="1:9">
      <c r="A489" s="12">
        <v>44614</v>
      </c>
      <c r="B489" t="s">
        <v>38</v>
      </c>
      <c r="C489" t="s">
        <v>39</v>
      </c>
      <c r="D489">
        <v>23.8186</v>
      </c>
      <c r="E489">
        <v>25.0944</v>
      </c>
      <c r="F489">
        <v>-5.0839999999999996</v>
      </c>
      <c r="G489">
        <v>-1.2758</v>
      </c>
      <c r="H489">
        <v>43690</v>
      </c>
      <c r="I489">
        <v>1040634657.8186001</v>
      </c>
    </row>
    <row r="490" spans="1:9">
      <c r="A490" s="12">
        <v>44610</v>
      </c>
      <c r="B490" t="s">
        <v>38</v>
      </c>
      <c r="C490" t="s">
        <v>39</v>
      </c>
      <c r="D490">
        <v>25.0944</v>
      </c>
      <c r="E490">
        <v>25.689499999999999</v>
      </c>
      <c r="F490">
        <v>-2.3165100000000001</v>
      </c>
      <c r="G490">
        <v>-0.59509999999999996</v>
      </c>
      <c r="H490">
        <v>42920</v>
      </c>
      <c r="I490">
        <v>1077051673.0943999</v>
      </c>
    </row>
    <row r="491" spans="1:9">
      <c r="A491" s="12">
        <v>44609</v>
      </c>
      <c r="B491" t="s">
        <v>38</v>
      </c>
      <c r="C491" t="s">
        <v>39</v>
      </c>
      <c r="D491">
        <v>25.689499999999999</v>
      </c>
      <c r="E491">
        <v>27.7455</v>
      </c>
      <c r="F491">
        <v>-7.4102100000000002</v>
      </c>
      <c r="G491">
        <v>-2.056</v>
      </c>
      <c r="H491">
        <v>42870</v>
      </c>
      <c r="I491">
        <v>1101308890.6895001</v>
      </c>
    </row>
    <row r="492" spans="1:9">
      <c r="A492" s="12">
        <v>44608</v>
      </c>
      <c r="B492" t="s">
        <v>38</v>
      </c>
      <c r="C492" t="s">
        <v>39</v>
      </c>
      <c r="D492">
        <v>27.7455</v>
      </c>
      <c r="E492">
        <v>27.773</v>
      </c>
      <c r="F492">
        <v>-9.9019999999999997E-2</v>
      </c>
      <c r="G492">
        <v>-2.75E-2</v>
      </c>
      <c r="H492">
        <v>42670</v>
      </c>
      <c r="I492">
        <v>1183900512.7455001</v>
      </c>
    </row>
    <row r="493" spans="1:9">
      <c r="A493" s="12">
        <v>44607</v>
      </c>
      <c r="B493" t="s">
        <v>38</v>
      </c>
      <c r="C493" t="s">
        <v>39</v>
      </c>
      <c r="D493">
        <v>27.773</v>
      </c>
      <c r="E493">
        <v>26.510899999999999</v>
      </c>
      <c r="F493">
        <v>4.7606799999999998</v>
      </c>
      <c r="G493">
        <v>1.2621</v>
      </c>
      <c r="H493">
        <v>42620</v>
      </c>
      <c r="I493">
        <v>1183685287.773</v>
      </c>
    </row>
    <row r="494" spans="1:9">
      <c r="A494" s="12">
        <v>44606</v>
      </c>
      <c r="B494" t="s">
        <v>38</v>
      </c>
      <c r="C494" t="s">
        <v>39</v>
      </c>
      <c r="D494">
        <v>26.510899999999999</v>
      </c>
      <c r="E494">
        <v>26.630500000000001</v>
      </c>
      <c r="F494">
        <v>-0.44911000000000001</v>
      </c>
      <c r="G494">
        <v>-0.1196</v>
      </c>
      <c r="H494">
        <v>42620</v>
      </c>
      <c r="I494">
        <v>1129894584.5109</v>
      </c>
    </row>
    <row r="495" spans="1:9">
      <c r="A495" s="12">
        <v>44603</v>
      </c>
      <c r="B495" t="s">
        <v>38</v>
      </c>
      <c r="C495" t="s">
        <v>39</v>
      </c>
      <c r="D495">
        <v>26.630500000000001</v>
      </c>
      <c r="E495">
        <v>27.7529</v>
      </c>
      <c r="F495">
        <v>-4.0442600000000004</v>
      </c>
      <c r="G495">
        <v>-1.1224000000000001</v>
      </c>
      <c r="H495">
        <v>42270</v>
      </c>
      <c r="I495">
        <v>1125671261.6305001</v>
      </c>
    </row>
    <row r="496" spans="1:9">
      <c r="A496" s="12">
        <v>44602</v>
      </c>
      <c r="B496" t="s">
        <v>38</v>
      </c>
      <c r="C496" t="s">
        <v>39</v>
      </c>
      <c r="D496">
        <v>27.7529</v>
      </c>
      <c r="E496">
        <v>28.190200000000001</v>
      </c>
      <c r="F496">
        <v>-1.55125</v>
      </c>
      <c r="G496">
        <v>-0.43730000000000002</v>
      </c>
      <c r="H496">
        <v>41870</v>
      </c>
      <c r="I496">
        <v>1162013950.7528999</v>
      </c>
    </row>
    <row r="497" spans="1:9">
      <c r="A497" s="12">
        <v>44601</v>
      </c>
      <c r="B497" t="s">
        <v>38</v>
      </c>
      <c r="C497" t="s">
        <v>39</v>
      </c>
      <c r="D497">
        <v>28.190200000000001</v>
      </c>
      <c r="E497">
        <v>27.868200000000002</v>
      </c>
      <c r="F497">
        <v>1.15544</v>
      </c>
      <c r="G497">
        <v>0.32200000000000001</v>
      </c>
      <c r="H497">
        <v>41600</v>
      </c>
      <c r="I497">
        <v>1172712348.1902001</v>
      </c>
    </row>
    <row r="498" spans="1:9">
      <c r="A498" s="12">
        <v>44600</v>
      </c>
      <c r="B498" t="s">
        <v>38</v>
      </c>
      <c r="C498" t="s">
        <v>39</v>
      </c>
      <c r="D498">
        <v>27.868200000000002</v>
      </c>
      <c r="E498">
        <v>27.805099999999999</v>
      </c>
      <c r="F498">
        <v>0.22694</v>
      </c>
      <c r="G498">
        <v>6.3100000000000003E-2</v>
      </c>
      <c r="H498">
        <v>41450</v>
      </c>
      <c r="I498">
        <v>1155136917.8682001</v>
      </c>
    </row>
    <row r="499" spans="1:9">
      <c r="A499" s="12">
        <v>44599</v>
      </c>
      <c r="B499" t="s">
        <v>38</v>
      </c>
      <c r="C499" t="s">
        <v>39</v>
      </c>
      <c r="D499">
        <v>27.805099999999999</v>
      </c>
      <c r="E499">
        <v>25.544899999999998</v>
      </c>
      <c r="F499">
        <v>8.8479500000000009</v>
      </c>
      <c r="G499">
        <v>2.2602000000000002</v>
      </c>
      <c r="H499">
        <v>41250</v>
      </c>
      <c r="I499">
        <v>1146960402.8051</v>
      </c>
    </row>
    <row r="500" spans="1:9">
      <c r="A500" s="12">
        <v>44596</v>
      </c>
      <c r="B500" t="s">
        <v>38</v>
      </c>
      <c r="C500" t="s">
        <v>39</v>
      </c>
      <c r="D500">
        <v>25.544899999999998</v>
      </c>
      <c r="E500">
        <v>22.802199999999999</v>
      </c>
      <c r="F500">
        <v>12.028230000000001</v>
      </c>
      <c r="G500">
        <v>2.7427000000000001</v>
      </c>
      <c r="H500">
        <v>40150</v>
      </c>
      <c r="I500">
        <v>1025627760.5448999</v>
      </c>
    </row>
    <row r="501" spans="1:9">
      <c r="A501" s="12">
        <v>44595</v>
      </c>
      <c r="B501" t="s">
        <v>38</v>
      </c>
      <c r="C501" t="s">
        <v>39</v>
      </c>
      <c r="D501">
        <v>22.802199999999999</v>
      </c>
      <c r="E501">
        <v>23.602900000000002</v>
      </c>
      <c r="F501">
        <v>-3.3923800000000002</v>
      </c>
      <c r="G501">
        <v>-0.80069999999999997</v>
      </c>
      <c r="H501">
        <v>40250</v>
      </c>
      <c r="I501">
        <v>917788572.80219996</v>
      </c>
    </row>
    <row r="502" spans="1:9">
      <c r="A502" s="12">
        <v>44594</v>
      </c>
      <c r="B502" t="s">
        <v>38</v>
      </c>
      <c r="C502" t="s">
        <v>39</v>
      </c>
      <c r="D502">
        <v>23.602900000000002</v>
      </c>
      <c r="E502">
        <v>24.263300000000001</v>
      </c>
      <c r="F502">
        <v>-2.7218100000000001</v>
      </c>
      <c r="G502">
        <v>-0.66039999999999999</v>
      </c>
      <c r="H502">
        <v>40250</v>
      </c>
      <c r="I502">
        <v>950016748.60290003</v>
      </c>
    </row>
    <row r="503" spans="1:9">
      <c r="A503" s="12">
        <v>44593</v>
      </c>
      <c r="B503" t="s">
        <v>38</v>
      </c>
      <c r="C503" t="s">
        <v>39</v>
      </c>
      <c r="D503">
        <v>24.263300000000001</v>
      </c>
      <c r="E503">
        <v>24.196899999999999</v>
      </c>
      <c r="F503">
        <v>0.27442</v>
      </c>
      <c r="G503">
        <v>6.6400000000000001E-2</v>
      </c>
      <c r="H503">
        <v>40400</v>
      </c>
      <c r="I503">
        <v>980237344.26329994</v>
      </c>
    </row>
    <row r="504" spans="1:9">
      <c r="A504" s="12">
        <v>44592</v>
      </c>
      <c r="B504" t="s">
        <v>38</v>
      </c>
      <c r="C504" t="s">
        <v>39</v>
      </c>
      <c r="D504">
        <v>24.196899999999999</v>
      </c>
      <c r="E504">
        <v>23.764700000000001</v>
      </c>
      <c r="F504">
        <v>1.8186599999999999</v>
      </c>
      <c r="G504">
        <v>0.43219999999999997</v>
      </c>
      <c r="H504">
        <v>40400</v>
      </c>
      <c r="I504">
        <v>977554784.19690001</v>
      </c>
    </row>
    <row r="505" spans="1:9">
      <c r="A505" s="12">
        <v>44589</v>
      </c>
      <c r="B505" t="s">
        <v>38</v>
      </c>
      <c r="C505" t="s">
        <v>39</v>
      </c>
      <c r="D505">
        <v>23.764700000000001</v>
      </c>
      <c r="E505">
        <v>22.373100000000001</v>
      </c>
      <c r="F505">
        <v>6.21997</v>
      </c>
      <c r="G505">
        <v>1.3915999999999999</v>
      </c>
      <c r="H505">
        <v>40400</v>
      </c>
      <c r="I505">
        <v>960093903.76470006</v>
      </c>
    </row>
    <row r="506" spans="1:9">
      <c r="A506" s="12">
        <v>44588</v>
      </c>
      <c r="B506" t="s">
        <v>38</v>
      </c>
      <c r="C506" t="s">
        <v>39</v>
      </c>
      <c r="D506">
        <v>22.373100000000001</v>
      </c>
      <c r="E506">
        <v>23.327100000000002</v>
      </c>
      <c r="F506">
        <v>-4.0896600000000003</v>
      </c>
      <c r="G506">
        <v>-0.95399999999999996</v>
      </c>
      <c r="H506">
        <v>40400</v>
      </c>
      <c r="I506">
        <v>903873262.37310004</v>
      </c>
    </row>
    <row r="507" spans="1:9">
      <c r="A507" s="12">
        <v>44587</v>
      </c>
      <c r="B507" t="s">
        <v>38</v>
      </c>
      <c r="C507" t="s">
        <v>39</v>
      </c>
      <c r="D507">
        <v>23.327100000000002</v>
      </c>
      <c r="E507">
        <v>23.218499999999999</v>
      </c>
      <c r="F507">
        <v>0.46772999999999998</v>
      </c>
      <c r="G507">
        <v>0.1086</v>
      </c>
      <c r="H507">
        <v>40600</v>
      </c>
      <c r="I507">
        <v>947080283.32710004</v>
      </c>
    </row>
    <row r="508" spans="1:9">
      <c r="A508" s="12">
        <v>44586</v>
      </c>
      <c r="B508" t="s">
        <v>38</v>
      </c>
      <c r="C508" t="s">
        <v>39</v>
      </c>
      <c r="D508">
        <v>23.218499999999999</v>
      </c>
      <c r="E508">
        <v>23.4511</v>
      </c>
      <c r="F508">
        <v>-0.99185000000000001</v>
      </c>
      <c r="G508">
        <v>-0.2326</v>
      </c>
      <c r="H508">
        <v>40450</v>
      </c>
      <c r="I508">
        <v>939188348.21850002</v>
      </c>
    </row>
    <row r="509" spans="1:9">
      <c r="A509" s="12">
        <v>44585</v>
      </c>
      <c r="B509" t="s">
        <v>38</v>
      </c>
      <c r="C509" t="s">
        <v>39</v>
      </c>
      <c r="D509">
        <v>23.4511</v>
      </c>
      <c r="E509">
        <v>24.055599999999998</v>
      </c>
      <c r="F509">
        <v>-2.5129299999999999</v>
      </c>
      <c r="G509">
        <v>-0.60450000000000004</v>
      </c>
      <c r="H509">
        <v>40150</v>
      </c>
      <c r="I509">
        <v>941561688.45109999</v>
      </c>
    </row>
    <row r="510" spans="1:9">
      <c r="A510" s="12">
        <v>44582</v>
      </c>
      <c r="B510" t="s">
        <v>38</v>
      </c>
      <c r="C510" t="s">
        <v>39</v>
      </c>
      <c r="D510">
        <v>24.055599999999998</v>
      </c>
      <c r="E510">
        <v>26.8809</v>
      </c>
      <c r="F510">
        <v>-10.510439999999999</v>
      </c>
      <c r="G510">
        <v>-2.8252999999999999</v>
      </c>
      <c r="H510">
        <v>39950</v>
      </c>
      <c r="I510">
        <v>961021244.05560005</v>
      </c>
    </row>
    <row r="511" spans="1:9">
      <c r="A511" s="12">
        <v>44581</v>
      </c>
      <c r="B511" t="s">
        <v>38</v>
      </c>
      <c r="C511" t="s">
        <v>39</v>
      </c>
      <c r="D511">
        <v>26.8809</v>
      </c>
      <c r="E511">
        <v>26.192699999999999</v>
      </c>
      <c r="F511">
        <v>2.6274500000000001</v>
      </c>
      <c r="G511">
        <v>0.68820000000000003</v>
      </c>
      <c r="H511">
        <v>39200</v>
      </c>
      <c r="I511">
        <v>1053731306.8809</v>
      </c>
    </row>
    <row r="512" spans="1:9">
      <c r="A512" s="12">
        <v>44580</v>
      </c>
      <c r="B512" t="s">
        <v>38</v>
      </c>
      <c r="C512" t="s">
        <v>39</v>
      </c>
      <c r="D512">
        <v>26.192699999999999</v>
      </c>
      <c r="E512">
        <v>26.250599999999999</v>
      </c>
      <c r="F512">
        <v>-0.22056999999999999</v>
      </c>
      <c r="G512">
        <v>-5.79E-2</v>
      </c>
      <c r="H512">
        <v>39100</v>
      </c>
      <c r="I512">
        <v>1024134596.1927</v>
      </c>
    </row>
    <row r="513" spans="1:9">
      <c r="A513" s="12">
        <v>44579</v>
      </c>
      <c r="B513" t="s">
        <v>38</v>
      </c>
      <c r="C513" t="s">
        <v>39</v>
      </c>
      <c r="D513">
        <v>26.250599999999999</v>
      </c>
      <c r="E513">
        <v>27.181999999999999</v>
      </c>
      <c r="F513">
        <v>-3.4265300000000001</v>
      </c>
      <c r="G513">
        <v>-0.93140000000000001</v>
      </c>
      <c r="H513">
        <v>38900</v>
      </c>
      <c r="I513">
        <v>1021148366.2506</v>
      </c>
    </row>
    <row r="514" spans="1:9">
      <c r="A514" s="12">
        <v>44575</v>
      </c>
      <c r="B514" t="s">
        <v>38</v>
      </c>
      <c r="C514" t="s">
        <v>39</v>
      </c>
      <c r="D514">
        <v>27.181999999999999</v>
      </c>
      <c r="E514">
        <v>26.901499999999999</v>
      </c>
      <c r="F514">
        <v>1.0426899999999999</v>
      </c>
      <c r="G514">
        <v>0.28050000000000003</v>
      </c>
      <c r="H514">
        <v>38650</v>
      </c>
      <c r="I514">
        <v>1050584327.182</v>
      </c>
    </row>
    <row r="515" spans="1:9">
      <c r="A515" s="12">
        <v>44574</v>
      </c>
      <c r="B515" t="s">
        <v>38</v>
      </c>
      <c r="C515" t="s">
        <v>39</v>
      </c>
      <c r="D515">
        <v>26.901499999999999</v>
      </c>
      <c r="E515">
        <v>27.627700000000001</v>
      </c>
      <c r="F515">
        <v>-2.62852</v>
      </c>
      <c r="G515">
        <v>-0.72619999999999996</v>
      </c>
      <c r="H515">
        <v>38650</v>
      </c>
      <c r="I515">
        <v>1039743001.9015</v>
      </c>
    </row>
    <row r="516" spans="1:9">
      <c r="A516" s="12">
        <v>44573</v>
      </c>
      <c r="B516" t="s">
        <v>38</v>
      </c>
      <c r="C516" t="s">
        <v>39</v>
      </c>
      <c r="D516">
        <v>27.627700000000001</v>
      </c>
      <c r="E516">
        <v>26.9893</v>
      </c>
      <c r="F516">
        <v>2.36538</v>
      </c>
      <c r="G516">
        <v>0.63839999999999997</v>
      </c>
      <c r="H516">
        <v>38550</v>
      </c>
      <c r="I516">
        <v>1065047862.6277</v>
      </c>
    </row>
    <row r="517" spans="1:9">
      <c r="A517" s="12">
        <v>44572</v>
      </c>
      <c r="B517" t="s">
        <v>38</v>
      </c>
      <c r="C517" t="s">
        <v>39</v>
      </c>
      <c r="D517">
        <v>26.9893</v>
      </c>
      <c r="E517">
        <v>26.3216</v>
      </c>
      <c r="F517">
        <v>2.5367000000000002</v>
      </c>
      <c r="G517">
        <v>0.66769999999999996</v>
      </c>
      <c r="H517">
        <v>38950</v>
      </c>
      <c r="I517">
        <v>1051233261.9893</v>
      </c>
    </row>
    <row r="518" spans="1:9">
      <c r="A518" s="12">
        <v>44571</v>
      </c>
      <c r="B518" t="s">
        <v>38</v>
      </c>
      <c r="C518" t="s">
        <v>39</v>
      </c>
      <c r="D518">
        <v>26.3216</v>
      </c>
      <c r="E518">
        <v>26.403099999999998</v>
      </c>
      <c r="F518">
        <v>-0.30868000000000001</v>
      </c>
      <c r="G518">
        <v>-8.1500000000000003E-2</v>
      </c>
      <c r="H518">
        <v>38950</v>
      </c>
      <c r="I518">
        <v>1025226346.3216</v>
      </c>
    </row>
    <row r="519" spans="1:9">
      <c r="A519" s="12">
        <v>44568</v>
      </c>
      <c r="B519" t="s">
        <v>38</v>
      </c>
      <c r="C519" t="s">
        <v>39</v>
      </c>
      <c r="D519">
        <v>26.403099999999998</v>
      </c>
      <c r="E519">
        <v>27.2606</v>
      </c>
      <c r="F519">
        <v>-3.1455700000000002</v>
      </c>
      <c r="G519">
        <v>-0.85750000000000004</v>
      </c>
      <c r="H519">
        <v>39100</v>
      </c>
      <c r="I519">
        <v>1032361236.4031</v>
      </c>
    </row>
    <row r="520" spans="1:9">
      <c r="A520" s="12">
        <v>44567</v>
      </c>
      <c r="B520" t="s">
        <v>38</v>
      </c>
      <c r="C520" t="s">
        <v>39</v>
      </c>
      <c r="D520">
        <v>27.2606</v>
      </c>
      <c r="E520">
        <v>27.653700000000001</v>
      </c>
      <c r="F520">
        <v>-1.4215100000000001</v>
      </c>
      <c r="G520">
        <v>-0.3931</v>
      </c>
      <c r="H520">
        <v>40100</v>
      </c>
      <c r="I520">
        <v>1093150087.2606001</v>
      </c>
    </row>
    <row r="521" spans="1:9">
      <c r="A521" s="12">
        <v>44566</v>
      </c>
      <c r="B521" t="s">
        <v>38</v>
      </c>
      <c r="C521" t="s">
        <v>39</v>
      </c>
      <c r="D521">
        <v>27.653700000000001</v>
      </c>
      <c r="E521">
        <v>29.217199999999998</v>
      </c>
      <c r="F521">
        <v>-5.3513000000000002</v>
      </c>
      <c r="G521">
        <v>-1.5634999999999999</v>
      </c>
      <c r="H521">
        <v>40100</v>
      </c>
      <c r="I521">
        <v>1108913397.6537001</v>
      </c>
    </row>
    <row r="522" spans="1:9">
      <c r="A522" s="12">
        <v>44565</v>
      </c>
      <c r="B522" t="s">
        <v>38</v>
      </c>
      <c r="C522" t="s">
        <v>39</v>
      </c>
      <c r="D522">
        <v>29.217199999999998</v>
      </c>
      <c r="E522">
        <v>28.9451</v>
      </c>
      <c r="F522">
        <v>0.94006000000000001</v>
      </c>
      <c r="G522">
        <v>0.27210000000000001</v>
      </c>
      <c r="H522">
        <v>40100</v>
      </c>
      <c r="I522">
        <v>1171609749.2172</v>
      </c>
    </row>
    <row r="523" spans="1:9">
      <c r="A523" s="12">
        <v>44564</v>
      </c>
      <c r="B523" t="s">
        <v>38</v>
      </c>
      <c r="C523" t="s">
        <v>39</v>
      </c>
      <c r="D523">
        <v>28.9451</v>
      </c>
      <c r="E523">
        <v>28.913399999999999</v>
      </c>
      <c r="F523">
        <v>0.10964</v>
      </c>
      <c r="G523">
        <v>3.1699999999999999E-2</v>
      </c>
      <c r="H523">
        <v>40100</v>
      </c>
      <c r="I523">
        <v>1160698538.9451001</v>
      </c>
    </row>
    <row r="524" spans="1:9">
      <c r="A524" s="12">
        <v>44561</v>
      </c>
      <c r="B524" t="s">
        <v>38</v>
      </c>
      <c r="C524" t="s">
        <v>39</v>
      </c>
      <c r="D524">
        <v>28.913399999999999</v>
      </c>
      <c r="E524">
        <v>29.804600000000001</v>
      </c>
      <c r="F524">
        <v>-2.9901399999999998</v>
      </c>
      <c r="G524">
        <v>-0.89119999999999999</v>
      </c>
      <c r="H524">
        <v>40100</v>
      </c>
      <c r="I524">
        <v>1159427368.9133999</v>
      </c>
    </row>
    <row r="525" spans="1:9">
      <c r="A525" s="12">
        <v>44560</v>
      </c>
      <c r="B525" t="s">
        <v>38</v>
      </c>
      <c r="C525" t="s">
        <v>39</v>
      </c>
      <c r="D525">
        <v>29.804600000000001</v>
      </c>
      <c r="E525">
        <v>29.955300000000001</v>
      </c>
      <c r="F525">
        <v>-0.50307999999999997</v>
      </c>
      <c r="G525">
        <v>-0.1507</v>
      </c>
      <c r="H525">
        <v>40100</v>
      </c>
      <c r="I525">
        <v>1195164489.8046</v>
      </c>
    </row>
    <row r="526" spans="1:9">
      <c r="A526" s="12">
        <v>44559</v>
      </c>
      <c r="B526" t="s">
        <v>38</v>
      </c>
      <c r="C526" t="s">
        <v>39</v>
      </c>
      <c r="D526">
        <v>29.955300000000001</v>
      </c>
      <c r="E526">
        <v>30.2347</v>
      </c>
      <c r="F526">
        <v>-0.92410000000000003</v>
      </c>
      <c r="G526">
        <v>-0.27939999999999998</v>
      </c>
      <c r="H526">
        <v>40100</v>
      </c>
      <c r="I526">
        <v>1201207559.9553001</v>
      </c>
    </row>
    <row r="527" spans="1:9">
      <c r="A527" s="12">
        <v>44558</v>
      </c>
      <c r="B527" t="s">
        <v>38</v>
      </c>
      <c r="C527" t="s">
        <v>39</v>
      </c>
      <c r="D527">
        <v>30.2347</v>
      </c>
      <c r="E527">
        <v>32.465499999999999</v>
      </c>
      <c r="F527">
        <v>-6.8712900000000001</v>
      </c>
      <c r="G527">
        <v>-2.2307999999999999</v>
      </c>
      <c r="H527">
        <v>40160</v>
      </c>
      <c r="I527">
        <v>1214225582.2347</v>
      </c>
    </row>
    <row r="528" spans="1:9">
      <c r="A528" s="12">
        <v>44557</v>
      </c>
      <c r="B528" t="s">
        <v>38</v>
      </c>
      <c r="C528" t="s">
        <v>39</v>
      </c>
      <c r="D528">
        <v>32.465499999999999</v>
      </c>
      <c r="E528">
        <v>32.331000000000003</v>
      </c>
      <c r="F528">
        <v>0.41600999999999999</v>
      </c>
      <c r="G528">
        <v>0.13450000000000001</v>
      </c>
      <c r="H528">
        <v>39960</v>
      </c>
      <c r="I528">
        <v>1297321412.4655001</v>
      </c>
    </row>
    <row r="529" spans="1:9">
      <c r="A529" s="12">
        <v>44553</v>
      </c>
      <c r="B529" t="s">
        <v>38</v>
      </c>
      <c r="C529" t="s">
        <v>39</v>
      </c>
      <c r="D529">
        <v>32.331000000000003</v>
      </c>
      <c r="E529">
        <v>31.0578</v>
      </c>
      <c r="F529">
        <v>4.09945</v>
      </c>
      <c r="G529">
        <v>1.2732000000000001</v>
      </c>
      <c r="H529">
        <v>39620</v>
      </c>
      <c r="I529">
        <v>1280954252.3310001</v>
      </c>
    </row>
    <row r="530" spans="1:9">
      <c r="A530" s="12">
        <v>44552</v>
      </c>
      <c r="B530" t="s">
        <v>38</v>
      </c>
      <c r="C530" t="s">
        <v>39</v>
      </c>
      <c r="D530">
        <v>31.0578</v>
      </c>
      <c r="E530">
        <v>30.8338</v>
      </c>
      <c r="F530">
        <v>0.72648000000000001</v>
      </c>
      <c r="G530">
        <v>0.224</v>
      </c>
      <c r="H530">
        <v>39520</v>
      </c>
      <c r="I530">
        <v>1227404287.0578001</v>
      </c>
    </row>
    <row r="531" spans="1:9">
      <c r="A531" s="12">
        <v>44551</v>
      </c>
      <c r="B531" t="s">
        <v>38</v>
      </c>
      <c r="C531" t="s">
        <v>39</v>
      </c>
      <c r="D531">
        <v>30.8338</v>
      </c>
      <c r="E531">
        <v>29.809899999999999</v>
      </c>
      <c r="F531">
        <v>3.4347599999999998</v>
      </c>
      <c r="G531">
        <v>1.0239</v>
      </c>
      <c r="H531">
        <v>40220</v>
      </c>
      <c r="I531">
        <v>1240135466.8338001</v>
      </c>
    </row>
    <row r="532" spans="1:9">
      <c r="A532" s="12">
        <v>44550</v>
      </c>
      <c r="B532" t="s">
        <v>38</v>
      </c>
      <c r="C532" t="s">
        <v>39</v>
      </c>
      <c r="D532">
        <v>29.809899999999999</v>
      </c>
      <c r="E532">
        <v>29.2942</v>
      </c>
      <c r="F532">
        <v>1.7604200000000001</v>
      </c>
      <c r="G532">
        <v>0.51570000000000005</v>
      </c>
      <c r="H532">
        <v>40220</v>
      </c>
      <c r="I532">
        <v>1198954207.8099</v>
      </c>
    </row>
    <row r="533" spans="1:9">
      <c r="A533" s="12">
        <v>44547</v>
      </c>
      <c r="B533" t="s">
        <v>38</v>
      </c>
      <c r="C533" t="s">
        <v>39</v>
      </c>
      <c r="D533">
        <v>29.2942</v>
      </c>
      <c r="E533">
        <v>30.4068</v>
      </c>
      <c r="F533">
        <v>-3.6590500000000001</v>
      </c>
      <c r="G533">
        <v>-1.1126</v>
      </c>
      <c r="H533">
        <v>40220</v>
      </c>
      <c r="I533">
        <v>1178212753.2941999</v>
      </c>
    </row>
    <row r="534" spans="1:9">
      <c r="A534" s="12">
        <v>44546</v>
      </c>
      <c r="B534" t="s">
        <v>38</v>
      </c>
      <c r="C534" t="s">
        <v>39</v>
      </c>
      <c r="D534">
        <v>30.4068</v>
      </c>
      <c r="E534">
        <v>31.2561</v>
      </c>
      <c r="F534">
        <v>-2.7172299999999998</v>
      </c>
      <c r="G534">
        <v>-0.84930000000000005</v>
      </c>
      <c r="H534">
        <v>40220</v>
      </c>
      <c r="I534">
        <v>1222961526.4068</v>
      </c>
    </row>
    <row r="535" spans="1:9">
      <c r="A535" s="12">
        <v>44545</v>
      </c>
      <c r="B535" t="s">
        <v>38</v>
      </c>
      <c r="C535" t="s">
        <v>39</v>
      </c>
      <c r="D535">
        <v>31.2561</v>
      </c>
      <c r="E535">
        <v>30.320499999999999</v>
      </c>
      <c r="F535">
        <v>3.0857000000000001</v>
      </c>
      <c r="G535">
        <v>0.93559999999999999</v>
      </c>
      <c r="H535">
        <v>40220</v>
      </c>
      <c r="I535">
        <v>1257120373.2560999</v>
      </c>
    </row>
    <row r="536" spans="1:9">
      <c r="A536" s="12">
        <v>44544</v>
      </c>
      <c r="B536" t="s">
        <v>38</v>
      </c>
      <c r="C536" t="s">
        <v>39</v>
      </c>
      <c r="D536">
        <v>30.320499999999999</v>
      </c>
      <c r="E536">
        <v>29.517399999999999</v>
      </c>
      <c r="F536">
        <v>2.7207699999999999</v>
      </c>
      <c r="G536">
        <v>0.80310000000000004</v>
      </c>
      <c r="H536">
        <v>41020</v>
      </c>
      <c r="I536">
        <v>1243746940.3204999</v>
      </c>
    </row>
    <row r="537" spans="1:9">
      <c r="A537" s="12">
        <v>44543</v>
      </c>
      <c r="B537" t="s">
        <v>38</v>
      </c>
      <c r="C537" t="s">
        <v>39</v>
      </c>
      <c r="D537">
        <v>29.517399999999999</v>
      </c>
      <c r="E537">
        <v>30.719100000000001</v>
      </c>
      <c r="F537">
        <v>-3.9119000000000002</v>
      </c>
      <c r="G537">
        <v>-1.2017</v>
      </c>
      <c r="H537">
        <v>41020</v>
      </c>
      <c r="I537">
        <v>1210803777.5174</v>
      </c>
    </row>
    <row r="538" spans="1:9">
      <c r="A538" s="12">
        <v>44540</v>
      </c>
      <c r="B538" t="s">
        <v>38</v>
      </c>
      <c r="C538" t="s">
        <v>39</v>
      </c>
      <c r="D538">
        <v>30.719100000000001</v>
      </c>
      <c r="E538">
        <v>30.215199999999999</v>
      </c>
      <c r="F538">
        <v>1.6677</v>
      </c>
      <c r="G538">
        <v>0.50390000000000001</v>
      </c>
      <c r="H538">
        <v>41260</v>
      </c>
      <c r="I538">
        <v>1267470096.7191</v>
      </c>
    </row>
    <row r="539" spans="1:9">
      <c r="A539" s="12">
        <v>44539</v>
      </c>
      <c r="B539" t="s">
        <v>38</v>
      </c>
      <c r="C539" t="s">
        <v>39</v>
      </c>
      <c r="D539">
        <v>30.215199999999999</v>
      </c>
      <c r="E539">
        <v>32.275700000000001</v>
      </c>
      <c r="F539">
        <v>-6.3840599999999998</v>
      </c>
      <c r="G539">
        <v>-2.0605000000000002</v>
      </c>
      <c r="H539">
        <v>41320</v>
      </c>
      <c r="I539">
        <v>1248492094.2151999</v>
      </c>
    </row>
    <row r="540" spans="1:9">
      <c r="A540" s="12">
        <v>44538</v>
      </c>
      <c r="B540" t="s">
        <v>38</v>
      </c>
      <c r="C540" t="s">
        <v>39</v>
      </c>
      <c r="D540">
        <v>32.275700000000001</v>
      </c>
      <c r="E540">
        <v>32.0749</v>
      </c>
      <c r="F540">
        <v>0.62602999999999998</v>
      </c>
      <c r="G540">
        <v>0.20080000000000001</v>
      </c>
      <c r="H540">
        <v>41120</v>
      </c>
      <c r="I540">
        <v>1327176816.2757001</v>
      </c>
    </row>
    <row r="541" spans="1:9">
      <c r="A541" s="12">
        <v>44537</v>
      </c>
      <c r="B541" t="s">
        <v>38</v>
      </c>
      <c r="C541" t="s">
        <v>39</v>
      </c>
      <c r="D541">
        <v>32.0749</v>
      </c>
      <c r="E541">
        <v>31.046299999999999</v>
      </c>
      <c r="F541">
        <v>3.3131200000000001</v>
      </c>
      <c r="G541">
        <v>1.0286</v>
      </c>
      <c r="H541">
        <v>40820</v>
      </c>
      <c r="I541">
        <v>1309297450.0748999</v>
      </c>
    </row>
    <row r="542" spans="1:9">
      <c r="A542" s="12">
        <v>44536</v>
      </c>
      <c r="B542" t="s">
        <v>38</v>
      </c>
      <c r="C542" t="s">
        <v>39</v>
      </c>
      <c r="D542">
        <v>31.046299999999999</v>
      </c>
      <c r="E542">
        <v>33.945300000000003</v>
      </c>
      <c r="F542">
        <v>-8.5402100000000001</v>
      </c>
      <c r="G542">
        <v>-2.899</v>
      </c>
      <c r="H542">
        <v>40420</v>
      </c>
      <c r="I542">
        <v>1254891477.0462999</v>
      </c>
    </row>
    <row r="543" spans="1:9">
      <c r="A543" s="12">
        <v>44533</v>
      </c>
      <c r="B543" t="s">
        <v>38</v>
      </c>
      <c r="C543" t="s">
        <v>39</v>
      </c>
      <c r="D543">
        <v>33.945300000000003</v>
      </c>
      <c r="E543">
        <v>36.245899999999999</v>
      </c>
      <c r="F543">
        <v>-6.3472</v>
      </c>
      <c r="G543">
        <v>-2.3006000000000002</v>
      </c>
      <c r="H543">
        <v>40100</v>
      </c>
      <c r="I543">
        <v>1361206563.9453001</v>
      </c>
    </row>
    <row r="544" spans="1:9">
      <c r="A544" s="12">
        <v>44532</v>
      </c>
      <c r="B544" t="s">
        <v>38</v>
      </c>
      <c r="C544" t="s">
        <v>39</v>
      </c>
      <c r="D544">
        <v>36.245899999999999</v>
      </c>
      <c r="E544">
        <v>36.137900000000002</v>
      </c>
      <c r="F544">
        <v>0.29886000000000001</v>
      </c>
      <c r="G544">
        <v>0.108</v>
      </c>
      <c r="H544">
        <v>39800</v>
      </c>
      <c r="I544">
        <v>1442586856.2458999</v>
      </c>
    </row>
    <row r="545" spans="1:9">
      <c r="A545" s="12">
        <v>44531</v>
      </c>
      <c r="B545" t="s">
        <v>38</v>
      </c>
      <c r="C545" t="s">
        <v>39</v>
      </c>
      <c r="D545">
        <v>36.137900000000002</v>
      </c>
      <c r="E545">
        <v>36.637300000000003</v>
      </c>
      <c r="F545">
        <v>-1.3630899999999999</v>
      </c>
      <c r="G545">
        <v>-0.49940000000000001</v>
      </c>
      <c r="H545">
        <v>39800</v>
      </c>
      <c r="I545">
        <v>1438288456.1379001</v>
      </c>
    </row>
    <row r="546" spans="1:9">
      <c r="A546" s="12">
        <v>44530</v>
      </c>
      <c r="B546" t="s">
        <v>38</v>
      </c>
      <c r="C546" t="s">
        <v>39</v>
      </c>
      <c r="D546">
        <v>36.637300000000003</v>
      </c>
      <c r="E546">
        <v>37.081400000000002</v>
      </c>
      <c r="F546">
        <v>-1.19764</v>
      </c>
      <c r="G546">
        <v>-0.44409999999999999</v>
      </c>
      <c r="H546">
        <v>39130</v>
      </c>
      <c r="I546">
        <v>1433617585.6373</v>
      </c>
    </row>
    <row r="547" spans="1:9">
      <c r="A547" s="12">
        <v>44529</v>
      </c>
      <c r="B547" t="s">
        <v>38</v>
      </c>
      <c r="C547" t="s">
        <v>39</v>
      </c>
      <c r="D547">
        <v>37.081400000000002</v>
      </c>
      <c r="E547">
        <v>34.527500000000003</v>
      </c>
      <c r="F547">
        <v>7.3967099999999997</v>
      </c>
      <c r="G547">
        <v>2.5539000000000001</v>
      </c>
      <c r="H547">
        <v>38830</v>
      </c>
      <c r="I547">
        <v>1439870799.0813999</v>
      </c>
    </row>
    <row r="548" spans="1:9">
      <c r="A548" s="12">
        <v>44526</v>
      </c>
      <c r="B548" t="s">
        <v>38</v>
      </c>
      <c r="C548" t="s">
        <v>39</v>
      </c>
      <c r="D548">
        <v>34.527500000000003</v>
      </c>
      <c r="E548">
        <v>36.6721</v>
      </c>
      <c r="F548">
        <v>-5.8480400000000001</v>
      </c>
      <c r="G548">
        <v>-2.1446000000000001</v>
      </c>
      <c r="H548">
        <v>37530</v>
      </c>
      <c r="I548">
        <v>1295817109.5274999</v>
      </c>
    </row>
    <row r="549" spans="1:9">
      <c r="A549" s="12">
        <v>44524</v>
      </c>
      <c r="B549" t="s">
        <v>38</v>
      </c>
      <c r="C549" t="s">
        <v>39</v>
      </c>
      <c r="D549">
        <v>36.6721</v>
      </c>
      <c r="E549">
        <v>37.010300000000001</v>
      </c>
      <c r="F549">
        <v>-0.91379999999999995</v>
      </c>
      <c r="G549">
        <v>-0.3382</v>
      </c>
      <c r="H549">
        <v>37530</v>
      </c>
      <c r="I549">
        <v>1376303949.6721001</v>
      </c>
    </row>
    <row r="550" spans="1:9">
      <c r="A550" s="12">
        <v>44523</v>
      </c>
      <c r="B550" t="s">
        <v>38</v>
      </c>
      <c r="C550" t="s">
        <v>39</v>
      </c>
      <c r="D550">
        <v>37.010300000000001</v>
      </c>
      <c r="E550">
        <v>35.718699999999998</v>
      </c>
      <c r="F550">
        <v>3.6160299999999999</v>
      </c>
      <c r="G550">
        <v>1.2916000000000001</v>
      </c>
      <c r="H550">
        <v>37530</v>
      </c>
      <c r="I550">
        <v>1388996596.0102999</v>
      </c>
    </row>
    <row r="551" spans="1:9">
      <c r="A551" s="12">
        <v>44522</v>
      </c>
      <c r="B551" t="s">
        <v>38</v>
      </c>
      <c r="C551" t="s">
        <v>39</v>
      </c>
      <c r="D551">
        <v>35.718699999999998</v>
      </c>
      <c r="E551">
        <v>37.077599999999997</v>
      </c>
      <c r="F551">
        <v>-3.6650200000000002</v>
      </c>
      <c r="G551">
        <v>-1.3589</v>
      </c>
      <c r="H551">
        <v>38070</v>
      </c>
      <c r="I551">
        <v>1359810944.7186999</v>
      </c>
    </row>
    <row r="552" spans="1:9">
      <c r="A552" s="12">
        <v>44519</v>
      </c>
      <c r="B552" t="s">
        <v>38</v>
      </c>
      <c r="C552" t="s">
        <v>39</v>
      </c>
      <c r="D552">
        <v>37.077599999999997</v>
      </c>
      <c r="E552">
        <v>37.1462</v>
      </c>
      <c r="F552">
        <v>-0.18468000000000001</v>
      </c>
      <c r="G552">
        <v>-6.8599999999999994E-2</v>
      </c>
      <c r="H552">
        <v>38050</v>
      </c>
      <c r="I552">
        <v>1410802717.0776</v>
      </c>
    </row>
    <row r="553" spans="1:9">
      <c r="A553" s="12">
        <v>44518</v>
      </c>
      <c r="B553" t="s">
        <v>38</v>
      </c>
      <c r="C553" t="s">
        <v>39</v>
      </c>
      <c r="D553">
        <v>37.1462</v>
      </c>
      <c r="E553">
        <v>38.725900000000003</v>
      </c>
      <c r="F553">
        <v>-4.07918</v>
      </c>
      <c r="G553">
        <v>-1.5797000000000001</v>
      </c>
      <c r="H553">
        <v>36850</v>
      </c>
      <c r="I553">
        <v>1368837507.1461999</v>
      </c>
    </row>
    <row r="554" spans="1:9">
      <c r="A554" s="12">
        <v>44517</v>
      </c>
      <c r="B554" t="s">
        <v>38</v>
      </c>
      <c r="C554" t="s">
        <v>39</v>
      </c>
      <c r="D554">
        <v>38.725900000000003</v>
      </c>
      <c r="E554">
        <v>38.236600000000003</v>
      </c>
      <c r="F554">
        <v>1.27966</v>
      </c>
      <c r="G554">
        <v>0.48930000000000001</v>
      </c>
      <c r="H554">
        <v>36750</v>
      </c>
      <c r="I554">
        <v>1423176863.7258999</v>
      </c>
    </row>
    <row r="555" spans="1:9">
      <c r="A555" s="12">
        <v>44516</v>
      </c>
      <c r="B555" t="s">
        <v>38</v>
      </c>
      <c r="C555" t="s">
        <v>39</v>
      </c>
      <c r="D555">
        <v>38.236600000000003</v>
      </c>
      <c r="E555">
        <v>40.913800000000002</v>
      </c>
      <c r="F555">
        <v>-6.5435100000000004</v>
      </c>
      <c r="G555">
        <v>-2.6772</v>
      </c>
      <c r="H555">
        <v>34750</v>
      </c>
      <c r="I555">
        <v>1328721888.2365999</v>
      </c>
    </row>
    <row r="556" spans="1:9">
      <c r="A556" s="12">
        <v>44515</v>
      </c>
      <c r="B556" t="s">
        <v>38</v>
      </c>
      <c r="C556" t="s">
        <v>39</v>
      </c>
      <c r="D556">
        <v>40.913800000000002</v>
      </c>
      <c r="E556">
        <v>41.127099999999999</v>
      </c>
      <c r="F556">
        <v>-0.51863999999999999</v>
      </c>
      <c r="G556">
        <v>-0.21329999999999999</v>
      </c>
      <c r="H556">
        <v>34350</v>
      </c>
      <c r="I556">
        <v>1405389070.9138</v>
      </c>
    </row>
    <row r="557" spans="1:9">
      <c r="A557" s="12">
        <v>44512</v>
      </c>
      <c r="B557" t="s">
        <v>38</v>
      </c>
      <c r="C557" t="s">
        <v>39</v>
      </c>
      <c r="D557">
        <v>41.127099999999999</v>
      </c>
      <c r="E557">
        <v>41.651600000000002</v>
      </c>
      <c r="F557">
        <v>-1.25926</v>
      </c>
      <c r="G557">
        <v>-0.52449999999999997</v>
      </c>
      <c r="H557">
        <v>34000</v>
      </c>
      <c r="I557">
        <v>1398321441.1271</v>
      </c>
    </row>
    <row r="558" spans="1:9">
      <c r="A558" s="12">
        <v>44511</v>
      </c>
      <c r="B558" t="s">
        <v>38</v>
      </c>
      <c r="C558" t="s">
        <v>39</v>
      </c>
      <c r="D558">
        <v>41.651600000000002</v>
      </c>
      <c r="E558">
        <v>42.304000000000002</v>
      </c>
      <c r="F558">
        <v>-1.54217</v>
      </c>
      <c r="G558">
        <v>-0.65239999999999998</v>
      </c>
      <c r="H558">
        <v>33980</v>
      </c>
      <c r="I558">
        <v>1415321409.6515999</v>
      </c>
    </row>
    <row r="559" spans="1:9">
      <c r="A559" s="12">
        <v>44510</v>
      </c>
      <c r="B559" t="s">
        <v>38</v>
      </c>
      <c r="C559" t="s">
        <v>39</v>
      </c>
      <c r="D559">
        <v>42.304000000000002</v>
      </c>
      <c r="E559">
        <v>43.298400000000001</v>
      </c>
      <c r="F559">
        <v>-2.2966199999999999</v>
      </c>
      <c r="G559">
        <v>-0.99439999999999995</v>
      </c>
      <c r="H559">
        <v>33960</v>
      </c>
      <c r="I559">
        <v>1436643882.3039999</v>
      </c>
    </row>
    <row r="560" spans="1:9">
      <c r="A560" s="12">
        <v>44509</v>
      </c>
      <c r="B560" t="s">
        <v>38</v>
      </c>
      <c r="C560" t="s">
        <v>39</v>
      </c>
      <c r="D560">
        <v>43.298400000000001</v>
      </c>
      <c r="E560">
        <v>42.568600000000004</v>
      </c>
      <c r="F560">
        <v>1.71441</v>
      </c>
      <c r="G560">
        <v>0.7298</v>
      </c>
      <c r="H560">
        <v>32660</v>
      </c>
      <c r="I560">
        <v>1414125787.2983999</v>
      </c>
    </row>
    <row r="561" spans="1:9">
      <c r="A561" s="12">
        <v>44508</v>
      </c>
      <c r="B561" t="s">
        <v>38</v>
      </c>
      <c r="C561" t="s">
        <v>39</v>
      </c>
      <c r="D561">
        <v>42.568600000000004</v>
      </c>
      <c r="E561">
        <v>39.304200000000002</v>
      </c>
      <c r="F561">
        <v>8.3054699999999997</v>
      </c>
      <c r="G561">
        <v>3.2644000000000002</v>
      </c>
      <c r="H561">
        <v>32360</v>
      </c>
      <c r="I561">
        <v>1377519938.5685999</v>
      </c>
    </row>
    <row r="562" spans="1:9">
      <c r="A562" s="12">
        <v>44505</v>
      </c>
      <c r="B562" t="s">
        <v>38</v>
      </c>
      <c r="C562" t="s">
        <v>39</v>
      </c>
      <c r="D562">
        <v>39.304200000000002</v>
      </c>
      <c r="E562">
        <v>39.293799999999997</v>
      </c>
      <c r="F562">
        <v>2.647E-2</v>
      </c>
      <c r="G562">
        <v>1.04E-2</v>
      </c>
      <c r="H562">
        <v>32160</v>
      </c>
      <c r="I562">
        <v>1264023111.3041999</v>
      </c>
    </row>
    <row r="563" spans="1:9">
      <c r="A563" s="12">
        <v>44504</v>
      </c>
      <c r="B563" t="s">
        <v>38</v>
      </c>
      <c r="C563" t="s">
        <v>39</v>
      </c>
      <c r="D563">
        <v>39.293799999999997</v>
      </c>
      <c r="E563">
        <v>40.384300000000003</v>
      </c>
      <c r="F563">
        <v>-2.70031</v>
      </c>
      <c r="G563">
        <v>-1.0905</v>
      </c>
      <c r="H563">
        <v>32060</v>
      </c>
      <c r="I563">
        <v>1259759267.2938001</v>
      </c>
    </row>
    <row r="564" spans="1:9">
      <c r="A564" s="12">
        <v>44503</v>
      </c>
      <c r="B564" t="s">
        <v>38</v>
      </c>
      <c r="C564" t="s">
        <v>39</v>
      </c>
      <c r="D564">
        <v>40.384300000000003</v>
      </c>
      <c r="E564">
        <v>40.994599999999998</v>
      </c>
      <c r="F564">
        <v>-1.4887300000000001</v>
      </c>
      <c r="G564">
        <v>-0.61029999999999995</v>
      </c>
      <c r="H564">
        <v>32010</v>
      </c>
      <c r="I564">
        <v>1292701483.3843</v>
      </c>
    </row>
    <row r="565" spans="1:9">
      <c r="A565" s="12">
        <v>44502</v>
      </c>
      <c r="B565" t="s">
        <v>38</v>
      </c>
      <c r="C565" t="s">
        <v>39</v>
      </c>
      <c r="D565">
        <v>40.994599999999998</v>
      </c>
      <c r="E565">
        <v>39.459099999999999</v>
      </c>
      <c r="F565">
        <v>3.8913700000000002</v>
      </c>
      <c r="G565">
        <v>1.5355000000000001</v>
      </c>
      <c r="H565">
        <v>31310</v>
      </c>
      <c r="I565">
        <v>1283540966.9946001</v>
      </c>
    </row>
    <row r="566" spans="1:9">
      <c r="A566" s="12">
        <v>44501</v>
      </c>
      <c r="B566" t="s">
        <v>38</v>
      </c>
      <c r="C566" t="s">
        <v>39</v>
      </c>
      <c r="D566">
        <v>39.459099999999999</v>
      </c>
      <c r="E566">
        <v>40.353200000000001</v>
      </c>
      <c r="F566">
        <v>-2.2156899999999999</v>
      </c>
      <c r="G566">
        <v>-0.89410000000000001</v>
      </c>
      <c r="H566">
        <v>30960</v>
      </c>
      <c r="I566">
        <v>1221653775.4591</v>
      </c>
    </row>
    <row r="567" spans="1:9">
      <c r="A567" s="12">
        <v>44498</v>
      </c>
      <c r="B567" t="s">
        <v>38</v>
      </c>
      <c r="C567" t="s">
        <v>39</v>
      </c>
      <c r="D567">
        <v>40.353200000000001</v>
      </c>
      <c r="E567">
        <v>39.57</v>
      </c>
      <c r="F567">
        <v>1.9792799999999999</v>
      </c>
      <c r="G567">
        <v>0.78320000000000001</v>
      </c>
      <c r="H567">
        <v>30360</v>
      </c>
      <c r="I567">
        <v>1225123192.3532</v>
      </c>
    </row>
    <row r="568" spans="1:9">
      <c r="A568" s="12">
        <v>44497</v>
      </c>
      <c r="B568" t="s">
        <v>38</v>
      </c>
      <c r="C568" t="s">
        <v>39</v>
      </c>
      <c r="D568">
        <v>39.57</v>
      </c>
      <c r="E568">
        <v>38.064900000000002</v>
      </c>
      <c r="F568">
        <v>3.95404</v>
      </c>
      <c r="G568">
        <v>1.5051000000000001</v>
      </c>
      <c r="H568">
        <v>29760</v>
      </c>
      <c r="I568">
        <v>1177603239.5699999</v>
      </c>
    </row>
    <row r="569" spans="1:9">
      <c r="A569" s="12">
        <v>44496</v>
      </c>
      <c r="B569" t="s">
        <v>38</v>
      </c>
      <c r="C569" t="s">
        <v>39</v>
      </c>
      <c r="D569">
        <v>38.064900000000002</v>
      </c>
      <c r="E569">
        <v>40.045200000000001</v>
      </c>
      <c r="F569">
        <v>-4.9451599999999996</v>
      </c>
      <c r="G569">
        <v>-1.9802999999999999</v>
      </c>
      <c r="H569">
        <v>29680</v>
      </c>
      <c r="I569">
        <v>1129766270.0648999</v>
      </c>
    </row>
    <row r="570" spans="1:9">
      <c r="A570" s="12">
        <v>44495</v>
      </c>
      <c r="B570" t="s">
        <v>38</v>
      </c>
      <c r="C570" t="s">
        <v>39</v>
      </c>
      <c r="D570">
        <v>40.045200000000001</v>
      </c>
      <c r="E570">
        <v>40.543599999999998</v>
      </c>
      <c r="F570">
        <v>-1.22929</v>
      </c>
      <c r="G570">
        <v>-0.49840000000000001</v>
      </c>
      <c r="H570">
        <v>29560</v>
      </c>
      <c r="I570">
        <v>1183736152.0452001</v>
      </c>
    </row>
    <row r="571" spans="1:9">
      <c r="A571" s="12">
        <v>44494</v>
      </c>
      <c r="B571" t="s">
        <v>38</v>
      </c>
      <c r="C571" t="s">
        <v>39</v>
      </c>
      <c r="D571">
        <v>40.543599999999998</v>
      </c>
      <c r="E571">
        <v>39.4724</v>
      </c>
      <c r="F571">
        <v>2.7137899999999999</v>
      </c>
      <c r="G571">
        <v>1.0711999999999999</v>
      </c>
      <c r="H571">
        <v>30190</v>
      </c>
      <c r="I571">
        <v>1224011324.5436001</v>
      </c>
    </row>
    <row r="572" spans="1:9">
      <c r="A572" s="12">
        <v>44491</v>
      </c>
      <c r="B572" t="s">
        <v>38</v>
      </c>
      <c r="C572" t="s">
        <v>39</v>
      </c>
      <c r="D572">
        <v>39.4724</v>
      </c>
      <c r="E572">
        <v>40.758600000000001</v>
      </c>
      <c r="F572">
        <v>-3.1556500000000001</v>
      </c>
      <c r="G572">
        <v>-1.2862</v>
      </c>
      <c r="H572">
        <v>29670</v>
      </c>
      <c r="I572">
        <v>1171146147.4724</v>
      </c>
    </row>
    <row r="573" spans="1:9">
      <c r="A573" s="12">
        <v>44490</v>
      </c>
      <c r="B573" t="s">
        <v>38</v>
      </c>
      <c r="C573" t="s">
        <v>39</v>
      </c>
      <c r="D573">
        <v>40.758600000000001</v>
      </c>
      <c r="E573">
        <v>43.261499999999998</v>
      </c>
      <c r="F573">
        <v>-5.7855100000000004</v>
      </c>
      <c r="G573">
        <v>-2.5028999999999999</v>
      </c>
      <c r="H573">
        <v>29670</v>
      </c>
      <c r="I573">
        <v>1209307702.7586</v>
      </c>
    </row>
    <row r="574" spans="1:9">
      <c r="A574" s="12">
        <v>44489</v>
      </c>
      <c r="B574" t="s">
        <v>38</v>
      </c>
      <c r="C574" t="s">
        <v>39</v>
      </c>
      <c r="D574">
        <v>43.261499999999998</v>
      </c>
      <c r="E574">
        <v>41.9527</v>
      </c>
      <c r="F574">
        <v>3.1196999999999999</v>
      </c>
      <c r="G574">
        <v>1.3088</v>
      </c>
      <c r="H574">
        <v>25620</v>
      </c>
      <c r="I574">
        <v>1108359673.2614999</v>
      </c>
    </row>
    <row r="575" spans="1:9">
      <c r="A575" s="12">
        <v>44488</v>
      </c>
      <c r="B575" t="s">
        <v>38</v>
      </c>
      <c r="C575" t="s">
        <v>39</v>
      </c>
      <c r="D575">
        <v>41.9527</v>
      </c>
      <c r="E575">
        <v>40</v>
      </c>
      <c r="F575">
        <v>4.8817500000000003</v>
      </c>
      <c r="G575">
        <v>1.9527000000000001</v>
      </c>
      <c r="H575">
        <v>13610</v>
      </c>
      <c r="I575">
        <v>570976288.95270002</v>
      </c>
    </row>
    <row r="576" spans="1:9">
      <c r="A576" s="12">
        <v>44487</v>
      </c>
      <c r="B576" t="s">
        <v>38</v>
      </c>
      <c r="C576" t="s">
        <v>39</v>
      </c>
      <c r="D576">
        <v>40</v>
      </c>
      <c r="E576">
        <v>40</v>
      </c>
      <c r="F576">
        <v>0</v>
      </c>
      <c r="G576">
        <v>0</v>
      </c>
      <c r="H576">
        <v>500</v>
      </c>
      <c r="I576">
        <v>20000040</v>
      </c>
    </row>
    <row r="577" spans="1:9">
      <c r="A577" s="12">
        <v>44484</v>
      </c>
      <c r="B577" t="s">
        <v>38</v>
      </c>
      <c r="C577" t="s">
        <v>39</v>
      </c>
      <c r="D577">
        <v>40</v>
      </c>
      <c r="E577">
        <v>40</v>
      </c>
      <c r="F577">
        <v>0</v>
      </c>
      <c r="G577">
        <v>0</v>
      </c>
      <c r="H577">
        <v>0</v>
      </c>
      <c r="I577">
        <v>0</v>
      </c>
    </row>
    <row r="578" spans="1:9">
      <c r="A578" s="12">
        <v>45293</v>
      </c>
      <c r="B578" t="s">
        <v>38</v>
      </c>
      <c r="C578" t="s">
        <v>39</v>
      </c>
      <c r="D578">
        <v>21.870100000000001</v>
      </c>
      <c r="E578">
        <v>20.495799999999999</v>
      </c>
      <c r="F578">
        <v>6.7052800000000001</v>
      </c>
      <c r="G578">
        <v>1.3743000000000001</v>
      </c>
      <c r="H578">
        <v>83370</v>
      </c>
      <c r="I578">
        <v>1823310258.8701</v>
      </c>
    </row>
    <row r="579" spans="1:9">
      <c r="A579" s="12">
        <v>45294</v>
      </c>
      <c r="B579" t="s">
        <v>38</v>
      </c>
      <c r="C579" t="s">
        <v>39</v>
      </c>
      <c r="D579">
        <v>20.781700000000001</v>
      </c>
      <c r="E579">
        <v>21.870100000000001</v>
      </c>
      <c r="F579">
        <v>-4.9766599999999999</v>
      </c>
      <c r="G579">
        <v>-1.0884</v>
      </c>
      <c r="H579">
        <v>83610</v>
      </c>
      <c r="I579">
        <v>1737557957.7816999</v>
      </c>
    </row>
    <row r="580" spans="1:9">
      <c r="A580" s="12">
        <v>45295</v>
      </c>
      <c r="B580" t="s">
        <v>38</v>
      </c>
      <c r="C580" t="s">
        <v>39</v>
      </c>
      <c r="D580">
        <v>21.5413</v>
      </c>
      <c r="E580">
        <v>20.781700000000001</v>
      </c>
      <c r="F580">
        <v>3.6551399999999998</v>
      </c>
      <c r="G580">
        <v>0.75960000000000005</v>
      </c>
      <c r="H580">
        <v>85610</v>
      </c>
      <c r="I580">
        <v>1844150714.5413001</v>
      </c>
    </row>
    <row r="581" spans="1:9">
      <c r="A581" s="12">
        <v>45296</v>
      </c>
      <c r="B581" t="s">
        <v>38</v>
      </c>
      <c r="C581" t="s">
        <v>39</v>
      </c>
      <c r="D581">
        <v>21.413699999999999</v>
      </c>
      <c r="E581">
        <v>21.5413</v>
      </c>
      <c r="F581">
        <v>-0.59235000000000004</v>
      </c>
      <c r="G581">
        <v>-0.12759999999999999</v>
      </c>
      <c r="H581">
        <v>87210</v>
      </c>
      <c r="I581">
        <v>1867488798.4137001</v>
      </c>
    </row>
    <row r="582" spans="1:9">
      <c r="A582" s="12">
        <v>45299</v>
      </c>
      <c r="B582" t="s">
        <v>38</v>
      </c>
      <c r="C582" t="s">
        <v>39</v>
      </c>
      <c r="D582">
        <v>22.818200000000001</v>
      </c>
      <c r="E582">
        <v>21.413699999999999</v>
      </c>
      <c r="F582">
        <v>6.5588899999999999</v>
      </c>
      <c r="G582">
        <v>1.4045000000000001</v>
      </c>
      <c r="H582">
        <v>88090</v>
      </c>
      <c r="I582">
        <v>2010055260.8182001</v>
      </c>
    </row>
    <row r="583" spans="1:9">
      <c r="A583" s="12">
        <v>45300</v>
      </c>
      <c r="B583" t="s">
        <v>38</v>
      </c>
      <c r="C583" t="s">
        <v>39</v>
      </c>
      <c r="D583">
        <v>22.701499999999999</v>
      </c>
      <c r="E583">
        <v>22.818200000000001</v>
      </c>
      <c r="F583">
        <v>-0.51143000000000005</v>
      </c>
      <c r="G583">
        <v>-0.1167</v>
      </c>
      <c r="H583">
        <v>97840</v>
      </c>
      <c r="I583">
        <v>2221114782.7014999</v>
      </c>
    </row>
    <row r="584" spans="1:9">
      <c r="A584" s="12">
        <v>45301</v>
      </c>
      <c r="B584" t="s">
        <v>38</v>
      </c>
      <c r="C584" t="s">
        <v>39</v>
      </c>
      <c r="D584">
        <v>22.3492</v>
      </c>
      <c r="E584">
        <v>22.701499999999999</v>
      </c>
      <c r="F584">
        <v>-1.5518799999999999</v>
      </c>
      <c r="G584">
        <v>-0.3523</v>
      </c>
      <c r="H584">
        <v>101950</v>
      </c>
      <c r="I584">
        <v>2278500962.3491998</v>
      </c>
    </row>
    <row r="585" spans="1:9">
      <c r="A585" s="12">
        <v>45302</v>
      </c>
      <c r="B585" t="s">
        <v>38</v>
      </c>
      <c r="C585" t="s">
        <v>39</v>
      </c>
      <c r="D585">
        <v>22.323899999999998</v>
      </c>
      <c r="E585">
        <v>22.3492</v>
      </c>
      <c r="F585">
        <v>-0.1132</v>
      </c>
      <c r="G585">
        <v>-2.53E-2</v>
      </c>
      <c r="H585">
        <v>96740</v>
      </c>
      <c r="I585">
        <v>2159614108.3239002</v>
      </c>
    </row>
    <row r="586" spans="1:9">
      <c r="A586" s="12">
        <v>45303</v>
      </c>
      <c r="B586" t="s">
        <v>38</v>
      </c>
      <c r="C586" t="s">
        <v>39</v>
      </c>
      <c r="D586">
        <v>21.0474</v>
      </c>
      <c r="E586">
        <v>22.323899999999998</v>
      </c>
      <c r="F586">
        <v>-5.7180900000000001</v>
      </c>
      <c r="G586">
        <v>-1.2765</v>
      </c>
      <c r="H586">
        <v>89900</v>
      </c>
      <c r="I586">
        <v>1892161281.0474</v>
      </c>
    </row>
    <row r="587" spans="1:9">
      <c r="A587" s="12">
        <v>45307</v>
      </c>
      <c r="B587" t="s">
        <v>38</v>
      </c>
      <c r="C587" t="s">
        <v>39</v>
      </c>
      <c r="D587">
        <v>20.885000000000002</v>
      </c>
      <c r="E587">
        <v>21.0474</v>
      </c>
      <c r="F587">
        <v>-0.77159</v>
      </c>
      <c r="G587">
        <v>-0.16239999999999999</v>
      </c>
      <c r="H587">
        <v>88400</v>
      </c>
      <c r="I587">
        <v>1846234020.885</v>
      </c>
    </row>
    <row r="588" spans="1:9">
      <c r="A588" s="12">
        <v>45308</v>
      </c>
      <c r="B588" t="s">
        <v>38</v>
      </c>
      <c r="C588" t="s">
        <v>39</v>
      </c>
      <c r="D588">
        <v>20.665600000000001</v>
      </c>
      <c r="E588">
        <v>20.885000000000002</v>
      </c>
      <c r="F588">
        <v>-1.0505100000000001</v>
      </c>
      <c r="G588">
        <v>-0.21940000000000001</v>
      </c>
      <c r="H588">
        <v>89780</v>
      </c>
      <c r="I588">
        <v>1855357588.6656001</v>
      </c>
    </row>
    <row r="589" spans="1:9">
      <c r="A589" s="12">
        <v>45309</v>
      </c>
      <c r="B589" t="s">
        <v>38</v>
      </c>
      <c r="C589" t="s">
        <v>39</v>
      </c>
      <c r="D589">
        <v>19.733499999999999</v>
      </c>
      <c r="E589">
        <v>20.665600000000001</v>
      </c>
      <c r="F589">
        <v>-4.5103900000000001</v>
      </c>
      <c r="G589">
        <v>-0.93210000000000004</v>
      </c>
      <c r="H589">
        <v>93270</v>
      </c>
      <c r="I589">
        <v>1840543564.7335</v>
      </c>
    </row>
    <row r="590" spans="1:9">
      <c r="A590" s="12">
        <v>45310</v>
      </c>
      <c r="B590" t="s">
        <v>38</v>
      </c>
      <c r="C590" t="s">
        <v>39</v>
      </c>
      <c r="D590">
        <v>20.076699999999999</v>
      </c>
      <c r="E590">
        <v>19.733499999999999</v>
      </c>
      <c r="F590">
        <v>1.7391700000000001</v>
      </c>
      <c r="G590">
        <v>0.34320000000000001</v>
      </c>
      <c r="H590">
        <v>90770</v>
      </c>
      <c r="I590">
        <v>1822362079.0767</v>
      </c>
    </row>
    <row r="591" spans="1:9">
      <c r="A591" s="12">
        <v>45313</v>
      </c>
      <c r="B591" t="s">
        <v>38</v>
      </c>
      <c r="C591" t="s">
        <v>39</v>
      </c>
      <c r="D591">
        <v>19.393899999999999</v>
      </c>
      <c r="E591">
        <v>20.076699999999999</v>
      </c>
      <c r="F591">
        <v>-3.40096</v>
      </c>
      <c r="G591">
        <v>-0.68279999999999996</v>
      </c>
      <c r="H591">
        <v>91870</v>
      </c>
      <c r="I591">
        <v>1781717612.3938999</v>
      </c>
    </row>
    <row r="592" spans="1:9">
      <c r="A592" s="12">
        <v>45314</v>
      </c>
      <c r="B592" t="s">
        <v>38</v>
      </c>
      <c r="C592" t="s">
        <v>39</v>
      </c>
      <c r="D592">
        <v>18.951799999999999</v>
      </c>
      <c r="E592">
        <v>19.393899999999999</v>
      </c>
      <c r="F592">
        <v>-2.2795800000000002</v>
      </c>
      <c r="G592">
        <v>-0.44209999999999999</v>
      </c>
      <c r="H592">
        <v>93270</v>
      </c>
      <c r="I592">
        <v>1767634404.9518001</v>
      </c>
    </row>
    <row r="593" spans="1:9">
      <c r="A593" s="12">
        <v>45315</v>
      </c>
      <c r="B593" t="s">
        <v>38</v>
      </c>
      <c r="C593" t="s">
        <v>39</v>
      </c>
      <c r="D593">
        <v>19.1478</v>
      </c>
      <c r="E593">
        <v>18.951799999999999</v>
      </c>
      <c r="F593">
        <v>1.0342</v>
      </c>
      <c r="G593">
        <v>0.19600000000000001</v>
      </c>
      <c r="H593">
        <v>93070</v>
      </c>
      <c r="I593">
        <v>1782085765.1478</v>
      </c>
    </row>
    <row r="594" spans="1:9">
      <c r="A594" s="12">
        <v>45316</v>
      </c>
      <c r="B594" t="s">
        <v>38</v>
      </c>
      <c r="C594" t="s">
        <v>39</v>
      </c>
      <c r="D594">
        <v>19.173400000000001</v>
      </c>
      <c r="E594">
        <v>19.1478</v>
      </c>
      <c r="F594">
        <v>0.13370000000000001</v>
      </c>
      <c r="G594">
        <v>2.5600000000000001E-2</v>
      </c>
      <c r="H594">
        <v>93230</v>
      </c>
      <c r="I594">
        <v>1787536101.1733999</v>
      </c>
    </row>
    <row r="595" spans="1:9">
      <c r="A595" s="12">
        <v>45317</v>
      </c>
      <c r="B595" t="s">
        <v>38</v>
      </c>
      <c r="C595" t="s">
        <v>39</v>
      </c>
      <c r="D595">
        <v>20.3066</v>
      </c>
      <c r="E595">
        <v>19.173400000000001</v>
      </c>
      <c r="F595">
        <v>5.9102699999999997</v>
      </c>
      <c r="G595">
        <v>1.1332</v>
      </c>
      <c r="H595">
        <v>93400</v>
      </c>
      <c r="I595">
        <v>1896636460.3066001</v>
      </c>
    </row>
    <row r="596" spans="1:9">
      <c r="A596" s="12">
        <v>45320</v>
      </c>
      <c r="B596" t="s">
        <v>38</v>
      </c>
      <c r="C596" t="s">
        <v>39</v>
      </c>
      <c r="D596">
        <v>20.856999999999999</v>
      </c>
      <c r="E596">
        <v>20.3066</v>
      </c>
      <c r="F596">
        <v>2.7104499999999998</v>
      </c>
      <c r="G596">
        <v>0.5504</v>
      </c>
      <c r="H596">
        <v>96020</v>
      </c>
      <c r="I596">
        <v>2002689160.8570001</v>
      </c>
    </row>
    <row r="597" spans="1:9">
      <c r="A597" s="12">
        <v>45321</v>
      </c>
      <c r="B597" t="s">
        <v>38</v>
      </c>
      <c r="C597" t="s">
        <v>39</v>
      </c>
      <c r="D597">
        <v>21.015000000000001</v>
      </c>
      <c r="E597">
        <v>20.856999999999999</v>
      </c>
      <c r="F597">
        <v>0.75753999999999999</v>
      </c>
      <c r="G597">
        <v>0.158</v>
      </c>
      <c r="H597">
        <v>89200</v>
      </c>
      <c r="I597">
        <v>1874538021.0150001</v>
      </c>
    </row>
    <row r="598" spans="1:9">
      <c r="A598" s="12">
        <v>45322</v>
      </c>
      <c r="B598" t="s">
        <v>38</v>
      </c>
      <c r="C598" t="s">
        <v>39</v>
      </c>
      <c r="D598">
        <v>20.5077</v>
      </c>
      <c r="E598">
        <v>21.015000000000001</v>
      </c>
      <c r="F598">
        <v>-2.4139900000000001</v>
      </c>
      <c r="G598">
        <v>-0.50729999999999997</v>
      </c>
      <c r="H598">
        <v>88050</v>
      </c>
      <c r="I598">
        <v>1805703005.5077</v>
      </c>
    </row>
    <row r="599" spans="1:9">
      <c r="A599" s="12">
        <v>45323</v>
      </c>
      <c r="B599" t="s">
        <v>38</v>
      </c>
      <c r="C599" t="s">
        <v>39</v>
      </c>
      <c r="D599">
        <v>20.377199999999998</v>
      </c>
      <c r="E599">
        <v>20.5077</v>
      </c>
      <c r="F599">
        <v>-0.63634999999999997</v>
      </c>
      <c r="G599">
        <v>-0.1305</v>
      </c>
      <c r="H599">
        <v>88070</v>
      </c>
      <c r="I599">
        <v>1794620024.3771999</v>
      </c>
    </row>
    <row r="600" spans="1:9">
      <c r="A600" s="12">
        <v>45324</v>
      </c>
      <c r="B600" t="s">
        <v>38</v>
      </c>
      <c r="C600" t="s">
        <v>39</v>
      </c>
      <c r="D600">
        <v>20.349399999999999</v>
      </c>
      <c r="E600">
        <v>20.377199999999998</v>
      </c>
      <c r="F600">
        <v>-0.13643</v>
      </c>
      <c r="G600">
        <v>-2.7799999999999998E-2</v>
      </c>
      <c r="H600">
        <v>88070</v>
      </c>
      <c r="I600">
        <v>1792171678.3494</v>
      </c>
    </row>
    <row r="601" spans="1:9">
      <c r="A601" s="12">
        <v>45327</v>
      </c>
      <c r="B601" t="s">
        <v>38</v>
      </c>
      <c r="C601" t="s">
        <v>39</v>
      </c>
      <c r="D601">
        <v>20.0594</v>
      </c>
      <c r="E601">
        <v>20.349399999999999</v>
      </c>
      <c r="F601">
        <v>-1.4251</v>
      </c>
      <c r="G601">
        <v>-0.28999999999999998</v>
      </c>
      <c r="H601">
        <v>85070</v>
      </c>
      <c r="I601">
        <v>1706453178.0594001</v>
      </c>
    </row>
    <row r="602" spans="1:9">
      <c r="A602" s="12">
        <v>45328</v>
      </c>
      <c r="B602" t="s">
        <v>38</v>
      </c>
      <c r="C602" t="s">
        <v>39</v>
      </c>
      <c r="D602">
        <v>20.422899999999998</v>
      </c>
      <c r="E602">
        <v>20.0594</v>
      </c>
      <c r="F602">
        <v>1.81212</v>
      </c>
      <c r="G602">
        <v>0.36349999999999999</v>
      </c>
      <c r="H602">
        <v>85070</v>
      </c>
      <c r="I602">
        <v>1737376123.4229</v>
      </c>
    </row>
    <row r="603" spans="1:9">
      <c r="A603" s="12">
        <v>45329</v>
      </c>
      <c r="B603" t="s">
        <v>38</v>
      </c>
      <c r="C603" t="s">
        <v>39</v>
      </c>
      <c r="D603">
        <v>20.944600000000001</v>
      </c>
      <c r="E603">
        <v>20.422899999999998</v>
      </c>
      <c r="F603">
        <v>2.5544899999999999</v>
      </c>
      <c r="G603">
        <v>0.52170000000000005</v>
      </c>
      <c r="H603">
        <v>82820</v>
      </c>
      <c r="I603">
        <v>1734631792.9446001</v>
      </c>
    </row>
    <row r="604" spans="1:9">
      <c r="A604" s="12">
        <v>45330</v>
      </c>
      <c r="B604" t="s">
        <v>38</v>
      </c>
      <c r="C604" t="s">
        <v>39</v>
      </c>
      <c r="D604">
        <v>21.579699999999999</v>
      </c>
      <c r="E604">
        <v>20.944600000000001</v>
      </c>
      <c r="F604">
        <v>3.0322900000000002</v>
      </c>
      <c r="G604">
        <v>0.6351</v>
      </c>
      <c r="H604">
        <v>83370</v>
      </c>
      <c r="I604">
        <v>1799099610.5797</v>
      </c>
    </row>
    <row r="605" spans="1:9">
      <c r="A605" s="12">
        <v>45331</v>
      </c>
      <c r="B605" t="s">
        <v>38</v>
      </c>
      <c r="C605" t="s">
        <v>39</v>
      </c>
      <c r="D605">
        <v>22.5365</v>
      </c>
      <c r="E605">
        <v>21.579699999999999</v>
      </c>
      <c r="F605">
        <v>4.4337999999999997</v>
      </c>
      <c r="G605">
        <v>0.95679999999999998</v>
      </c>
      <c r="H605">
        <v>84870</v>
      </c>
      <c r="I605">
        <v>1912672777.5365</v>
      </c>
    </row>
    <row r="606" spans="1:9">
      <c r="A606" s="12">
        <v>45334</v>
      </c>
      <c r="B606" t="s">
        <v>38</v>
      </c>
      <c r="C606" t="s">
        <v>39</v>
      </c>
      <c r="D606">
        <v>23.8156</v>
      </c>
      <c r="E606">
        <v>22.5365</v>
      </c>
      <c r="F606">
        <v>5.6756799999999998</v>
      </c>
      <c r="G606">
        <v>1.2790999999999999</v>
      </c>
      <c r="H606">
        <v>85720</v>
      </c>
      <c r="I606">
        <v>2041473255.8155999</v>
      </c>
    </row>
    <row r="607" spans="1:9">
      <c r="A607" s="12">
        <v>45335</v>
      </c>
      <c r="B607" t="s">
        <v>38</v>
      </c>
      <c r="C607" t="s">
        <v>39</v>
      </c>
      <c r="D607">
        <v>23.432600000000001</v>
      </c>
      <c r="E607">
        <v>23.8156</v>
      </c>
      <c r="F607">
        <v>-1.60819</v>
      </c>
      <c r="G607">
        <v>-0.38300000000000001</v>
      </c>
      <c r="H607">
        <v>85220</v>
      </c>
      <c r="I607">
        <v>1996926195.4326</v>
      </c>
    </row>
    <row r="608" spans="1:9">
      <c r="A608" s="12">
        <v>45336</v>
      </c>
      <c r="B608" t="s">
        <v>38</v>
      </c>
      <c r="C608" t="s">
        <v>39</v>
      </c>
      <c r="D608">
        <v>24.5534</v>
      </c>
      <c r="E608">
        <v>23.432600000000001</v>
      </c>
      <c r="F608">
        <v>4.78308</v>
      </c>
      <c r="G608">
        <v>1.1208</v>
      </c>
      <c r="H608">
        <v>85220</v>
      </c>
      <c r="I608">
        <v>2092440772.5534</v>
      </c>
    </row>
    <row r="609" spans="1:9">
      <c r="A609" s="12">
        <v>45337</v>
      </c>
      <c r="B609" t="s">
        <v>38</v>
      </c>
      <c r="C609" t="s">
        <v>39</v>
      </c>
      <c r="D609">
        <v>24.5441</v>
      </c>
      <c r="E609">
        <v>24.5534</v>
      </c>
      <c r="F609">
        <v>-3.7879999999999997E-2</v>
      </c>
      <c r="G609">
        <v>-9.2999999999999992E-3</v>
      </c>
      <c r="H609">
        <v>87520</v>
      </c>
      <c r="I609">
        <v>2148099656.5440998</v>
      </c>
    </row>
    <row r="610" spans="1:9">
      <c r="A610" s="12">
        <v>45338</v>
      </c>
      <c r="B610" t="s">
        <v>38</v>
      </c>
      <c r="C610" t="s">
        <v>39</v>
      </c>
      <c r="D610">
        <v>24.592500000000001</v>
      </c>
      <c r="E610">
        <v>24.5441</v>
      </c>
      <c r="F610">
        <v>0.19719999999999999</v>
      </c>
      <c r="G610">
        <v>4.8399999999999999E-2</v>
      </c>
      <c r="H610">
        <v>87520</v>
      </c>
      <c r="I610">
        <v>2152335624.5925002</v>
      </c>
    </row>
    <row r="611" spans="1:9">
      <c r="A611" s="12">
        <v>45342</v>
      </c>
      <c r="B611" t="s">
        <v>38</v>
      </c>
      <c r="C611" t="s">
        <v>39</v>
      </c>
      <c r="D611">
        <v>24.645900000000001</v>
      </c>
      <c r="E611">
        <v>24.592500000000001</v>
      </c>
      <c r="F611">
        <v>0.21714</v>
      </c>
      <c r="G611">
        <v>5.3400000000000003E-2</v>
      </c>
      <c r="H611">
        <v>87520</v>
      </c>
      <c r="I611">
        <v>2157009192.6458998</v>
      </c>
    </row>
    <row r="612" spans="1:9">
      <c r="A612" s="12">
        <v>45343</v>
      </c>
      <c r="B612" t="s">
        <v>38</v>
      </c>
      <c r="C612" t="s">
        <v>39</v>
      </c>
      <c r="D612">
        <v>24.1113</v>
      </c>
      <c r="E612">
        <v>24.645900000000001</v>
      </c>
      <c r="F612">
        <v>-2.1691199999999999</v>
      </c>
      <c r="G612">
        <v>-0.53459999999999996</v>
      </c>
      <c r="H612">
        <v>87820</v>
      </c>
      <c r="I612">
        <v>2117454390.1113</v>
      </c>
    </row>
    <row r="613" spans="1:9">
      <c r="A613" s="12">
        <v>45344</v>
      </c>
      <c r="B613" t="s">
        <v>38</v>
      </c>
      <c r="C613" t="s">
        <v>39</v>
      </c>
      <c r="D613">
        <v>24.613499999999998</v>
      </c>
      <c r="E613">
        <v>24.1113</v>
      </c>
      <c r="F613">
        <v>2.08284</v>
      </c>
      <c r="G613">
        <v>0.50219999999999998</v>
      </c>
      <c r="H613">
        <v>87820</v>
      </c>
      <c r="I613">
        <v>2161557594.6135001</v>
      </c>
    </row>
    <row r="614" spans="1:9">
      <c r="A614" s="12">
        <v>45345</v>
      </c>
      <c r="B614" t="s">
        <v>38</v>
      </c>
      <c r="C614" t="s">
        <v>39</v>
      </c>
      <c r="D614">
        <v>24.167899999999999</v>
      </c>
      <c r="E614">
        <v>24.613499999999998</v>
      </c>
      <c r="F614">
        <v>-1.8103899999999999</v>
      </c>
      <c r="G614">
        <v>-0.4456</v>
      </c>
      <c r="H614">
        <v>87650</v>
      </c>
      <c r="I614">
        <v>2118316459.1679001</v>
      </c>
    </row>
    <row r="615" spans="1:9">
      <c r="A615" s="12">
        <v>45348</v>
      </c>
      <c r="B615" t="s">
        <v>38</v>
      </c>
      <c r="C615" t="s">
        <v>39</v>
      </c>
      <c r="D615">
        <v>25.818000000000001</v>
      </c>
      <c r="E615">
        <v>24.167899999999999</v>
      </c>
      <c r="F615">
        <v>6.8276500000000002</v>
      </c>
      <c r="G615">
        <v>1.6500999999999999</v>
      </c>
      <c r="H615">
        <v>87650</v>
      </c>
      <c r="I615">
        <v>2262947725.8179998</v>
      </c>
    </row>
    <row r="616" spans="1:9">
      <c r="A616" s="12">
        <v>45349</v>
      </c>
      <c r="B616" t="s">
        <v>38</v>
      </c>
      <c r="C616" t="s">
        <v>39</v>
      </c>
      <c r="D616">
        <v>26.9025</v>
      </c>
      <c r="E616">
        <v>25.818000000000001</v>
      </c>
      <c r="F616">
        <v>4.2005600000000003</v>
      </c>
      <c r="G616">
        <v>1.0845</v>
      </c>
      <c r="H616">
        <v>87510</v>
      </c>
      <c r="I616">
        <v>2354237801.9025002</v>
      </c>
    </row>
    <row r="617" spans="1:9">
      <c r="A617" s="12">
        <v>45350</v>
      </c>
      <c r="B617" t="s">
        <v>38</v>
      </c>
      <c r="C617" t="s">
        <v>39</v>
      </c>
      <c r="D617">
        <v>28.410499999999999</v>
      </c>
      <c r="E617">
        <v>26.9025</v>
      </c>
      <c r="F617">
        <v>5.6054300000000001</v>
      </c>
      <c r="G617">
        <v>1.508</v>
      </c>
      <c r="H617">
        <v>90210</v>
      </c>
      <c r="I617">
        <v>2562911233.4105</v>
      </c>
    </row>
    <row r="618" spans="1:9">
      <c r="A618" s="12">
        <v>45351</v>
      </c>
      <c r="B618" t="s">
        <v>38</v>
      </c>
      <c r="C618" t="s">
        <v>39</v>
      </c>
      <c r="D618">
        <v>29.292200000000001</v>
      </c>
      <c r="E618">
        <v>28.410499999999999</v>
      </c>
      <c r="F618">
        <v>3.1034299999999999</v>
      </c>
      <c r="G618">
        <v>0.88170000000000004</v>
      </c>
      <c r="H618">
        <v>90210</v>
      </c>
      <c r="I618">
        <v>2642449391.2922001</v>
      </c>
    </row>
    <row r="619" spans="1:9">
      <c r="A619" s="12">
        <v>45352</v>
      </c>
      <c r="B619" t="s">
        <v>38</v>
      </c>
      <c r="C619" t="s">
        <v>39</v>
      </c>
      <c r="D619">
        <v>29.0595</v>
      </c>
      <c r="E619">
        <v>29.292200000000001</v>
      </c>
      <c r="F619">
        <v>-0.79440999999999995</v>
      </c>
      <c r="G619">
        <v>-0.23269999999999999</v>
      </c>
      <c r="H619">
        <v>90610</v>
      </c>
      <c r="I619">
        <v>2633081324.0595002</v>
      </c>
    </row>
    <row r="620" spans="1:9">
      <c r="A620" s="12">
        <v>45355</v>
      </c>
      <c r="B620" t="s">
        <v>38</v>
      </c>
      <c r="C620" t="s">
        <v>39</v>
      </c>
      <c r="D620">
        <v>31.197800000000001</v>
      </c>
      <c r="E620">
        <v>29.0595</v>
      </c>
      <c r="F620">
        <v>7.3583499999999997</v>
      </c>
      <c r="G620">
        <v>2.1383000000000001</v>
      </c>
      <c r="H620">
        <v>92020</v>
      </c>
      <c r="I620">
        <v>2870821587.1978002</v>
      </c>
    </row>
    <row r="621" spans="1:9">
      <c r="A621" s="12">
        <v>45356</v>
      </c>
      <c r="B621" t="s">
        <v>38</v>
      </c>
      <c r="C621" t="s">
        <v>39</v>
      </c>
      <c r="D621">
        <v>28.446899999999999</v>
      </c>
      <c r="E621">
        <v>31.197800000000001</v>
      </c>
      <c r="F621">
        <v>-8.8176100000000002</v>
      </c>
      <c r="G621">
        <v>-2.7509000000000001</v>
      </c>
      <c r="H621">
        <v>93420</v>
      </c>
      <c r="I621">
        <v>2657509426.4468999</v>
      </c>
    </row>
    <row r="622" spans="1:9">
      <c r="A622" s="12">
        <v>45357</v>
      </c>
      <c r="B622" t="s">
        <v>38</v>
      </c>
      <c r="C622" t="s">
        <v>39</v>
      </c>
      <c r="D622">
        <v>30.888300000000001</v>
      </c>
      <c r="E622">
        <v>28.446899999999999</v>
      </c>
      <c r="F622">
        <v>8.5823099999999997</v>
      </c>
      <c r="G622">
        <v>2.4413999999999998</v>
      </c>
      <c r="H622">
        <v>95380</v>
      </c>
      <c r="I622">
        <v>2946126084.8882999</v>
      </c>
    </row>
    <row r="623" spans="1:9">
      <c r="A623" s="12">
        <v>45358</v>
      </c>
      <c r="B623" t="s">
        <v>38</v>
      </c>
      <c r="C623" t="s">
        <v>39</v>
      </c>
      <c r="D623">
        <v>31.161300000000001</v>
      </c>
      <c r="E623">
        <v>30.888300000000001</v>
      </c>
      <c r="F623">
        <v>0.88383</v>
      </c>
      <c r="G623">
        <v>0.27300000000000002</v>
      </c>
      <c r="H623">
        <v>95680</v>
      </c>
      <c r="I623">
        <v>2981513215.1613002</v>
      </c>
    </row>
    <row r="624" spans="1:9">
      <c r="A624" s="12">
        <v>45359</v>
      </c>
      <c r="B624" t="s">
        <v>38</v>
      </c>
      <c r="C624" t="s">
        <v>39</v>
      </c>
      <c r="D624">
        <v>31.823499999999999</v>
      </c>
      <c r="E624">
        <v>31.161300000000001</v>
      </c>
      <c r="F624">
        <v>2.12507</v>
      </c>
      <c r="G624">
        <v>0.66220000000000001</v>
      </c>
      <c r="H624">
        <v>96380</v>
      </c>
      <c r="I624">
        <v>3067148961.8235002</v>
      </c>
    </row>
    <row r="625" spans="1:9">
      <c r="A625" s="12">
        <v>45362</v>
      </c>
      <c r="B625" t="s">
        <v>38</v>
      </c>
      <c r="C625" t="s">
        <v>39</v>
      </c>
      <c r="D625">
        <v>33.148899999999998</v>
      </c>
      <c r="E625">
        <v>31.823499999999999</v>
      </c>
      <c r="F625">
        <v>4.1648500000000004</v>
      </c>
      <c r="G625">
        <v>1.3253999999999999</v>
      </c>
      <c r="H625">
        <v>95890</v>
      </c>
      <c r="I625">
        <v>3178648054.1489</v>
      </c>
    </row>
    <row r="626" spans="1:9">
      <c r="A626" s="12">
        <v>45363</v>
      </c>
      <c r="B626" t="s">
        <v>38</v>
      </c>
      <c r="C626" t="s">
        <v>39</v>
      </c>
      <c r="D626">
        <v>32.7639</v>
      </c>
      <c r="E626">
        <v>33.148899999999998</v>
      </c>
      <c r="F626">
        <v>-1.16143</v>
      </c>
      <c r="G626">
        <v>-0.38500000000000001</v>
      </c>
      <c r="H626">
        <v>95620</v>
      </c>
      <c r="I626">
        <v>3132884150.7638998</v>
      </c>
    </row>
    <row r="627" spans="1:9">
      <c r="A627" s="12">
        <v>45364</v>
      </c>
      <c r="B627" t="s">
        <v>38</v>
      </c>
      <c r="C627" t="s">
        <v>39</v>
      </c>
      <c r="D627">
        <v>33.731400000000001</v>
      </c>
      <c r="E627">
        <v>32.7639</v>
      </c>
      <c r="F627">
        <v>2.95295</v>
      </c>
      <c r="G627">
        <v>0.96750000000000003</v>
      </c>
      <c r="H627">
        <v>94220</v>
      </c>
      <c r="I627">
        <v>3178172541.7314</v>
      </c>
    </row>
    <row r="628" spans="1:9">
      <c r="A628" s="12">
        <v>45365</v>
      </c>
      <c r="B628" t="s">
        <v>38</v>
      </c>
      <c r="C628" t="s">
        <v>39</v>
      </c>
      <c r="D628">
        <v>31.7468</v>
      </c>
      <c r="E628">
        <v>33.731400000000001</v>
      </c>
      <c r="F628">
        <v>-5.88354</v>
      </c>
      <c r="G628">
        <v>-1.9845999999999999</v>
      </c>
      <c r="H628">
        <v>94020</v>
      </c>
      <c r="I628">
        <v>2984834167.7467999</v>
      </c>
    </row>
    <row r="629" spans="1:9">
      <c r="A629" s="12">
        <v>45366</v>
      </c>
      <c r="B629" t="s">
        <v>38</v>
      </c>
      <c r="C629" t="s">
        <v>39</v>
      </c>
      <c r="D629">
        <v>31.5578</v>
      </c>
      <c r="E629">
        <v>31.7468</v>
      </c>
      <c r="F629">
        <v>-0.59533999999999998</v>
      </c>
      <c r="G629">
        <v>-0.189</v>
      </c>
      <c r="H629">
        <v>94490</v>
      </c>
      <c r="I629">
        <v>2981896553.5577998</v>
      </c>
    </row>
    <row r="630" spans="1:9">
      <c r="A630" s="12">
        <v>45369</v>
      </c>
      <c r="B630" t="s">
        <v>38</v>
      </c>
      <c r="C630" t="s">
        <v>39</v>
      </c>
      <c r="D630">
        <v>30.641200000000001</v>
      </c>
      <c r="E630">
        <v>31.5578</v>
      </c>
      <c r="F630">
        <v>-2.9045100000000001</v>
      </c>
      <c r="G630">
        <v>-0.91659999999999997</v>
      </c>
      <c r="H630">
        <v>93650</v>
      </c>
      <c r="I630">
        <v>2869548410.6412001</v>
      </c>
    </row>
    <row r="631" spans="1:9">
      <c r="A631" s="12">
        <v>45370</v>
      </c>
      <c r="B631" t="s">
        <v>38</v>
      </c>
      <c r="C631" t="s">
        <v>39</v>
      </c>
      <c r="D631">
        <v>29.466000000000001</v>
      </c>
      <c r="E631">
        <v>30.641200000000001</v>
      </c>
      <c r="F631">
        <v>-3.8353600000000001</v>
      </c>
      <c r="G631">
        <v>-1.1752</v>
      </c>
      <c r="H631">
        <v>93850</v>
      </c>
      <c r="I631">
        <v>2765384129.4660001</v>
      </c>
    </row>
    <row r="632" spans="1:9">
      <c r="A632" s="12">
        <v>45371</v>
      </c>
      <c r="B632" t="s">
        <v>38</v>
      </c>
      <c r="C632" t="s">
        <v>39</v>
      </c>
      <c r="D632">
        <v>30.11</v>
      </c>
      <c r="E632">
        <v>29.466000000000001</v>
      </c>
      <c r="F632">
        <v>2.1855699999999998</v>
      </c>
      <c r="G632">
        <v>0.64400000000000002</v>
      </c>
      <c r="H632">
        <v>93680</v>
      </c>
      <c r="I632">
        <v>2820704830.1100001</v>
      </c>
    </row>
    <row r="633" spans="1:9">
      <c r="A633" s="12">
        <v>45372</v>
      </c>
      <c r="B633" t="s">
        <v>38</v>
      </c>
      <c r="C633" t="s">
        <v>39</v>
      </c>
      <c r="D633">
        <v>29.854700000000001</v>
      </c>
      <c r="E633">
        <v>30.11</v>
      </c>
      <c r="F633">
        <v>-0.84789000000000003</v>
      </c>
      <c r="G633">
        <v>-0.25530000000000003</v>
      </c>
      <c r="H633">
        <v>94480</v>
      </c>
      <c r="I633">
        <v>2820672085.8547001</v>
      </c>
    </row>
    <row r="634" spans="1:9">
      <c r="A634" s="12">
        <v>45373</v>
      </c>
      <c r="B634" t="s">
        <v>38</v>
      </c>
      <c r="C634" t="s">
        <v>39</v>
      </c>
      <c r="D634">
        <v>29.215900000000001</v>
      </c>
      <c r="E634">
        <v>29.854700000000001</v>
      </c>
      <c r="F634">
        <v>-2.1396999999999999</v>
      </c>
      <c r="G634">
        <v>-0.63880000000000003</v>
      </c>
      <c r="H634">
        <v>93480</v>
      </c>
      <c r="I634">
        <v>2731102361.2158999</v>
      </c>
    </row>
    <row r="635" spans="1:9">
      <c r="A635" s="12">
        <v>45376</v>
      </c>
      <c r="B635" t="s">
        <v>38</v>
      </c>
      <c r="C635" t="s">
        <v>39</v>
      </c>
      <c r="D635">
        <v>32.4754</v>
      </c>
      <c r="E635">
        <v>29.215900000000001</v>
      </c>
      <c r="F635">
        <v>11.156599999999999</v>
      </c>
      <c r="G635">
        <v>3.2595000000000001</v>
      </c>
      <c r="H635">
        <v>93140</v>
      </c>
      <c r="I635">
        <v>3024758788.4754</v>
      </c>
    </row>
    <row r="636" spans="1:9">
      <c r="A636" s="12">
        <v>45377</v>
      </c>
      <c r="B636" t="s">
        <v>38</v>
      </c>
      <c r="C636" t="s">
        <v>39</v>
      </c>
      <c r="D636">
        <v>31.7028</v>
      </c>
      <c r="E636">
        <v>32.4754</v>
      </c>
      <c r="F636">
        <v>-2.3790300000000002</v>
      </c>
      <c r="G636">
        <v>-0.77259999999999995</v>
      </c>
      <c r="H636">
        <v>93440</v>
      </c>
      <c r="I636">
        <v>2962309663.7027998</v>
      </c>
    </row>
    <row r="637" spans="1:9">
      <c r="A637" s="12">
        <v>45378</v>
      </c>
      <c r="B637" t="s">
        <v>38</v>
      </c>
      <c r="C637" t="s">
        <v>39</v>
      </c>
      <c r="D637">
        <v>31.286100000000001</v>
      </c>
      <c r="E637">
        <v>31.7028</v>
      </c>
      <c r="F637">
        <v>-1.3143899999999999</v>
      </c>
      <c r="G637">
        <v>-0.41670000000000001</v>
      </c>
      <c r="H637">
        <v>93890</v>
      </c>
      <c r="I637">
        <v>2937451960.2860999</v>
      </c>
    </row>
    <row r="638" spans="1:9">
      <c r="A638" s="12">
        <v>45379</v>
      </c>
      <c r="B638" t="s">
        <v>38</v>
      </c>
      <c r="C638" t="s">
        <v>39</v>
      </c>
      <c r="D638">
        <v>32.296199999999999</v>
      </c>
      <c r="E638">
        <v>31.286100000000001</v>
      </c>
      <c r="F638">
        <v>3.2285900000000001</v>
      </c>
      <c r="G638">
        <v>1.0101</v>
      </c>
      <c r="H638">
        <v>94590</v>
      </c>
      <c r="I638">
        <v>3054897590.2961998</v>
      </c>
    </row>
    <row r="639" spans="1:9">
      <c r="A639" s="12">
        <v>45383</v>
      </c>
      <c r="B639" t="s">
        <v>38</v>
      </c>
      <c r="C639" t="s">
        <v>39</v>
      </c>
      <c r="D639">
        <v>30.654</v>
      </c>
      <c r="E639">
        <v>32.296199999999999</v>
      </c>
      <c r="F639">
        <v>-5.0848100000000001</v>
      </c>
      <c r="G639">
        <v>-1.6422000000000001</v>
      </c>
      <c r="H639">
        <v>94210</v>
      </c>
      <c r="I639">
        <v>2887913370.6539998</v>
      </c>
    </row>
    <row r="640" spans="1:9">
      <c r="A640" s="12">
        <v>45384</v>
      </c>
      <c r="B640" t="s">
        <v>38</v>
      </c>
      <c r="C640" t="s">
        <v>39</v>
      </c>
      <c r="D640">
        <v>28.992599999999999</v>
      </c>
      <c r="E640">
        <v>30.654</v>
      </c>
      <c r="F640">
        <v>-5.4198500000000003</v>
      </c>
      <c r="G640">
        <v>-1.6614</v>
      </c>
      <c r="H640">
        <v>93760</v>
      </c>
      <c r="I640">
        <v>2718346204.9926</v>
      </c>
    </row>
    <row r="641" spans="1:9">
      <c r="A641" s="12">
        <v>45385</v>
      </c>
      <c r="B641" t="s">
        <v>38</v>
      </c>
      <c r="C641" t="s">
        <v>39</v>
      </c>
      <c r="D641">
        <v>28.896100000000001</v>
      </c>
      <c r="E641">
        <v>28.992599999999999</v>
      </c>
      <c r="F641">
        <v>-0.33284000000000002</v>
      </c>
      <c r="G641">
        <v>-9.6500000000000002E-2</v>
      </c>
      <c r="H641">
        <v>94050</v>
      </c>
      <c r="I641">
        <v>2717678233.8961</v>
      </c>
    </row>
    <row r="642" spans="1:9">
      <c r="A642" s="12">
        <v>45386</v>
      </c>
      <c r="B642" t="s">
        <v>38</v>
      </c>
      <c r="C642" t="s">
        <v>39</v>
      </c>
      <c r="D642">
        <v>30.009699999999999</v>
      </c>
      <c r="E642">
        <v>28.896100000000001</v>
      </c>
      <c r="F642">
        <v>3.8538100000000002</v>
      </c>
      <c r="G642">
        <v>1.1135999999999999</v>
      </c>
      <c r="H642">
        <v>94450</v>
      </c>
      <c r="I642">
        <v>2834416195.0096998</v>
      </c>
    </row>
    <row r="643" spans="1:9">
      <c r="A643" s="12">
        <v>45387</v>
      </c>
      <c r="B643" t="s">
        <v>38</v>
      </c>
      <c r="C643" t="s">
        <v>39</v>
      </c>
      <c r="D643">
        <v>29.5336</v>
      </c>
      <c r="E643">
        <v>30.009699999999999</v>
      </c>
      <c r="F643">
        <v>-1.58649</v>
      </c>
      <c r="G643">
        <v>-0.47610000000000002</v>
      </c>
      <c r="H643">
        <v>94830</v>
      </c>
      <c r="I643">
        <v>2800671317.5335999</v>
      </c>
    </row>
    <row r="644" spans="1:9">
      <c r="A644" s="12">
        <v>45390</v>
      </c>
      <c r="B644" t="s">
        <v>38</v>
      </c>
      <c r="C644" t="s">
        <v>39</v>
      </c>
      <c r="D644">
        <v>31.4483</v>
      </c>
      <c r="E644">
        <v>29.5336</v>
      </c>
      <c r="F644">
        <v>6.4831200000000004</v>
      </c>
      <c r="G644">
        <v>1.9147000000000001</v>
      </c>
      <c r="H644">
        <v>93570</v>
      </c>
      <c r="I644">
        <v>2942617462.4482999</v>
      </c>
    </row>
    <row r="645" spans="1:9">
      <c r="A645" s="12">
        <v>45391</v>
      </c>
      <c r="B645" t="s">
        <v>38</v>
      </c>
      <c r="C645" t="s">
        <v>39</v>
      </c>
      <c r="D645">
        <v>30.249400000000001</v>
      </c>
      <c r="E645">
        <v>31.4483</v>
      </c>
      <c r="F645">
        <v>-3.81229</v>
      </c>
      <c r="G645">
        <v>-1.1989000000000001</v>
      </c>
      <c r="H645">
        <v>93270</v>
      </c>
      <c r="I645">
        <v>2821361568.2494001</v>
      </c>
    </row>
    <row r="646" spans="1:9">
      <c r="A646" s="12">
        <v>45392</v>
      </c>
      <c r="B646" t="s">
        <v>38</v>
      </c>
      <c r="C646" t="s">
        <v>39</v>
      </c>
      <c r="D646">
        <v>30.709099999999999</v>
      </c>
      <c r="E646">
        <v>30.249400000000001</v>
      </c>
      <c r="F646">
        <v>1.5197000000000001</v>
      </c>
      <c r="G646">
        <v>0.4597</v>
      </c>
      <c r="H646">
        <v>91400</v>
      </c>
      <c r="I646">
        <v>2806811770.7090998</v>
      </c>
    </row>
    <row r="647" spans="1:9">
      <c r="A647" s="12">
        <v>45393</v>
      </c>
      <c r="B647" t="s">
        <v>38</v>
      </c>
      <c r="C647" t="s">
        <v>39</v>
      </c>
      <c r="D647">
        <v>30.8872</v>
      </c>
      <c r="E647">
        <v>30.709099999999999</v>
      </c>
      <c r="F647">
        <v>0.57996000000000003</v>
      </c>
      <c r="G647">
        <v>0.17810000000000001</v>
      </c>
      <c r="H647">
        <v>90750</v>
      </c>
      <c r="I647">
        <v>2803013430.8871999</v>
      </c>
    </row>
    <row r="648" spans="1:9">
      <c r="A648" s="12">
        <v>45394</v>
      </c>
      <c r="B648" t="s">
        <v>38</v>
      </c>
      <c r="C648" t="s">
        <v>39</v>
      </c>
      <c r="D648">
        <v>29.314</v>
      </c>
      <c r="E648">
        <v>30.8872</v>
      </c>
      <c r="F648">
        <v>-5.0933700000000002</v>
      </c>
      <c r="G648">
        <v>-1.5731999999999999</v>
      </c>
      <c r="H648">
        <v>89340</v>
      </c>
      <c r="I648">
        <v>2618912789.3140001</v>
      </c>
    </row>
    <row r="649" spans="1:9">
      <c r="A649" s="12">
        <v>45397</v>
      </c>
      <c r="B649" t="s">
        <v>38</v>
      </c>
      <c r="C649" t="s">
        <v>39</v>
      </c>
      <c r="D649">
        <v>27.745799999999999</v>
      </c>
      <c r="E649">
        <v>29.314</v>
      </c>
      <c r="F649">
        <v>-5.3496600000000001</v>
      </c>
      <c r="G649">
        <v>-1.5682</v>
      </c>
      <c r="H649">
        <v>87560</v>
      </c>
      <c r="I649">
        <v>2429422275.7458</v>
      </c>
    </row>
    <row r="650" spans="1:9">
      <c r="A650" s="12">
        <v>45398</v>
      </c>
      <c r="B650" t="s">
        <v>38</v>
      </c>
      <c r="C650" t="s">
        <v>39</v>
      </c>
      <c r="D650">
        <v>27.467300000000002</v>
      </c>
      <c r="E650">
        <v>27.745799999999999</v>
      </c>
      <c r="F650">
        <v>-1.00376</v>
      </c>
      <c r="G650">
        <v>-0.27850000000000003</v>
      </c>
      <c r="H650">
        <v>86860</v>
      </c>
      <c r="I650">
        <v>2385809705.4672999</v>
      </c>
    </row>
    <row r="651" spans="1:9">
      <c r="A651" s="12">
        <v>45399</v>
      </c>
      <c r="B651" t="s">
        <v>38</v>
      </c>
      <c r="C651" t="s">
        <v>39</v>
      </c>
      <c r="D651">
        <v>26.682200000000002</v>
      </c>
      <c r="E651">
        <v>27.467300000000002</v>
      </c>
      <c r="F651">
        <v>-2.8583099999999999</v>
      </c>
      <c r="G651">
        <v>-0.78510000000000002</v>
      </c>
      <c r="H651">
        <v>85220</v>
      </c>
      <c r="I651">
        <v>2273857110.6822</v>
      </c>
    </row>
    <row r="652" spans="1:9">
      <c r="A652" s="12">
        <v>45400</v>
      </c>
      <c r="B652" t="s">
        <v>38</v>
      </c>
      <c r="C652" t="s">
        <v>39</v>
      </c>
      <c r="D652">
        <v>27.78</v>
      </c>
      <c r="E652">
        <v>26.682200000000002</v>
      </c>
      <c r="F652">
        <v>4.11435</v>
      </c>
      <c r="G652">
        <v>1.0978000000000001</v>
      </c>
      <c r="H652">
        <v>85720</v>
      </c>
      <c r="I652">
        <v>2381301627.7800002</v>
      </c>
    </row>
    <row r="653" spans="1:9">
      <c r="A653" s="12">
        <v>45401</v>
      </c>
      <c r="B653" t="s">
        <v>38</v>
      </c>
      <c r="C653" t="s">
        <v>39</v>
      </c>
      <c r="D653">
        <v>28.087299999999999</v>
      </c>
      <c r="E653">
        <v>27.78</v>
      </c>
      <c r="F653">
        <v>1.10619</v>
      </c>
      <c r="G653">
        <v>0.30730000000000002</v>
      </c>
      <c r="H653">
        <v>85220</v>
      </c>
      <c r="I653">
        <v>2393599734.0872998</v>
      </c>
    </row>
    <row r="654" spans="1:9">
      <c r="A654" s="12">
        <v>45404</v>
      </c>
      <c r="B654" t="s">
        <v>38</v>
      </c>
      <c r="C654" t="s">
        <v>39</v>
      </c>
      <c r="D654">
        <v>29.077500000000001</v>
      </c>
      <c r="E654">
        <v>28.087299999999999</v>
      </c>
      <c r="F654">
        <v>3.5254400000000001</v>
      </c>
      <c r="G654">
        <v>0.99019999999999997</v>
      </c>
      <c r="H654">
        <v>84670</v>
      </c>
      <c r="I654">
        <v>2461991954.0774999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2CB14-4429-4B29-B5D8-EDBD9643EF0E}">
  <sheetPr codeName="Sheet5"/>
  <dimension ref="F1:M17"/>
  <sheetViews>
    <sheetView topLeftCell="C1" workbookViewId="0">
      <selection activeCell="J13" sqref="J13"/>
    </sheetView>
  </sheetViews>
  <sheetFormatPr defaultRowHeight="15"/>
  <cols>
    <col min="7" max="7" width="10.42578125" bestFit="1" customWidth="1"/>
    <col min="8" max="8" width="10.42578125" customWidth="1"/>
    <col min="9" max="9" width="11.28515625" customWidth="1"/>
    <col min="10" max="10" width="12.7109375" bestFit="1" customWidth="1"/>
    <col min="11" max="11" width="10.85546875" bestFit="1" customWidth="1"/>
    <col min="12" max="12" width="12.7109375" bestFit="1" customWidth="1"/>
    <col min="13" max="13" width="11.140625" bestFit="1" customWidth="1"/>
    <col min="14" max="14" width="12.7109375" bestFit="1" customWidth="1"/>
    <col min="15" max="15" width="11" bestFit="1" customWidth="1"/>
    <col min="16" max="16" width="12" bestFit="1" customWidth="1"/>
    <col min="17" max="17" width="10.7109375" bestFit="1" customWidth="1"/>
    <col min="18" max="18" width="12" bestFit="1" customWidth="1"/>
    <col min="19" max="19" width="11.140625" bestFit="1" customWidth="1"/>
    <col min="20" max="20" width="12.7109375" bestFit="1" customWidth="1"/>
    <col min="21" max="21" width="12.28515625" customWidth="1"/>
    <col min="22" max="22" width="12" bestFit="1" customWidth="1"/>
  </cols>
  <sheetData>
    <row r="1" spans="6:13">
      <c r="G1" t="s">
        <v>17</v>
      </c>
    </row>
    <row r="4" spans="6:13">
      <c r="G4" t="s">
        <v>20</v>
      </c>
      <c r="I4" t="s">
        <v>44</v>
      </c>
    </row>
    <row r="5" spans="6:13">
      <c r="G5" s="5">
        <v>0</v>
      </c>
      <c r="H5">
        <v>0</v>
      </c>
      <c r="I5" s="5">
        <v>0</v>
      </c>
      <c r="J5">
        <v>0</v>
      </c>
    </row>
    <row r="6" spans="6:13">
      <c r="F6" t="s">
        <v>16</v>
      </c>
      <c r="G6" s="5">
        <v>38072</v>
      </c>
      <c r="H6">
        <f>0.025/365</f>
        <v>6.8493150684931516E-5</v>
      </c>
      <c r="I6" s="5">
        <v>44986</v>
      </c>
      <c r="J6">
        <f>0.28/365</f>
        <v>7.6712328767123295E-4</v>
      </c>
      <c r="M6">
        <f>0.23/365</f>
        <v>6.3013698630136989E-4</v>
      </c>
    </row>
    <row r="7" spans="6:13">
      <c r="I7" s="5"/>
    </row>
    <row r="14" spans="6:13">
      <c r="G14" t="s">
        <v>18</v>
      </c>
    </row>
    <row r="17" spans="8:8">
      <c r="H17">
        <v>6.3013698630136979E-5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10C3B-CDA4-415A-9C15-99EA1587EBA9}">
  <sheetPr codeName="Sheet6"/>
  <dimension ref="A1:D9"/>
  <sheetViews>
    <sheetView workbookViewId="0">
      <selection activeCell="C4" sqref="C4"/>
    </sheetView>
  </sheetViews>
  <sheetFormatPr defaultRowHeight="15"/>
  <cols>
    <col min="3" max="3" width="9.7109375" bestFit="1" customWidth="1"/>
  </cols>
  <sheetData>
    <row r="1" spans="1:4">
      <c r="A1" t="s">
        <v>52</v>
      </c>
    </row>
    <row r="3" spans="1:4">
      <c r="C3" t="s">
        <v>54</v>
      </c>
    </row>
    <row r="8" spans="1:4">
      <c r="C8" t="s">
        <v>14</v>
      </c>
      <c r="D8" t="s">
        <v>53</v>
      </c>
    </row>
    <row r="9" spans="1:4">
      <c r="C9" s="5">
        <v>45351</v>
      </c>
      <c r="D9">
        <v>-1.857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6BD2A-35B1-4CD2-85C6-FA54F5F27F02}">
  <sheetPr codeName="Sheet7"/>
  <dimension ref="B1:D1061"/>
  <sheetViews>
    <sheetView topLeftCell="A1027" workbookViewId="0">
      <selection activeCell="H1056" sqref="H1056"/>
    </sheetView>
  </sheetViews>
  <sheetFormatPr defaultRowHeight="15"/>
  <cols>
    <col min="2" max="2" width="11.140625" customWidth="1"/>
  </cols>
  <sheetData>
    <row r="1" spans="2:4">
      <c r="B1" s="1"/>
    </row>
    <row r="2" spans="2:4">
      <c r="B2" s="1" t="s">
        <v>45</v>
      </c>
      <c r="C2" s="44" t="s">
        <v>46</v>
      </c>
      <c r="D2" t="s">
        <v>47</v>
      </c>
    </row>
    <row r="3" spans="2:4">
      <c r="B3" s="1" t="s">
        <v>14</v>
      </c>
      <c r="C3" s="44" t="s">
        <v>48</v>
      </c>
    </row>
    <row r="4" spans="2:4">
      <c r="B4" s="1">
        <v>38040</v>
      </c>
      <c r="C4" s="44">
        <v>0.93</v>
      </c>
    </row>
    <row r="5" spans="2:4">
      <c r="B5" s="1">
        <v>38047</v>
      </c>
      <c r="C5" s="44">
        <v>0.94</v>
      </c>
    </row>
    <row r="6" spans="2:4">
      <c r="B6" s="1">
        <v>38054</v>
      </c>
      <c r="C6" s="44">
        <v>0.93</v>
      </c>
    </row>
    <row r="7" spans="2:4">
      <c r="B7" s="1">
        <v>38061</v>
      </c>
      <c r="C7" s="44">
        <v>0.94499999999999995</v>
      </c>
    </row>
    <row r="8" spans="2:4">
      <c r="B8" s="1">
        <v>38068</v>
      </c>
      <c r="C8" s="44">
        <v>0.93</v>
      </c>
    </row>
    <row r="9" spans="2:4">
      <c r="B9" s="1">
        <v>38075</v>
      </c>
      <c r="C9" s="44">
        <v>0.94499999999999995</v>
      </c>
    </row>
    <row r="10" spans="2:4">
      <c r="B10" s="1">
        <v>38082</v>
      </c>
      <c r="C10" s="44">
        <v>0.93</v>
      </c>
    </row>
    <row r="11" spans="2:4">
      <c r="B11" s="1">
        <v>38089</v>
      </c>
      <c r="C11" s="44">
        <v>0.91500000000000004</v>
      </c>
    </row>
    <row r="12" spans="2:4">
      <c r="B12" s="1">
        <v>38096</v>
      </c>
      <c r="C12" s="44">
        <v>0.93500000000000005</v>
      </c>
    </row>
    <row r="13" spans="2:4">
      <c r="B13" s="1">
        <v>38103</v>
      </c>
      <c r="C13" s="44">
        <v>0.97</v>
      </c>
    </row>
    <row r="14" spans="2:4">
      <c r="B14" s="1">
        <v>38110</v>
      </c>
      <c r="C14" s="44">
        <v>0.98499999999999999</v>
      </c>
    </row>
    <row r="15" spans="2:4">
      <c r="B15" s="1">
        <v>38117</v>
      </c>
      <c r="C15" s="44">
        <v>1.06</v>
      </c>
    </row>
    <row r="16" spans="2:4">
      <c r="B16" s="1">
        <v>38124</v>
      </c>
      <c r="C16" s="44">
        <v>1.04</v>
      </c>
    </row>
    <row r="17" spans="2:3">
      <c r="B17" s="1">
        <v>38131</v>
      </c>
      <c r="C17" s="44">
        <v>1.05</v>
      </c>
    </row>
    <row r="18" spans="2:3">
      <c r="B18" s="1">
        <v>38139</v>
      </c>
      <c r="C18" s="44">
        <v>1.1299999999999999</v>
      </c>
    </row>
    <row r="19" spans="2:3">
      <c r="B19" s="1">
        <v>38145</v>
      </c>
      <c r="C19" s="44">
        <v>1.23</v>
      </c>
    </row>
    <row r="20" spans="2:3">
      <c r="B20" s="1">
        <v>38152</v>
      </c>
      <c r="C20" s="44">
        <v>1.39</v>
      </c>
    </row>
    <row r="21" spans="2:3">
      <c r="B21" s="1">
        <v>38159</v>
      </c>
      <c r="C21" s="44">
        <v>1.3149999999999999</v>
      </c>
    </row>
    <row r="22" spans="2:3">
      <c r="B22" s="1">
        <v>38166</v>
      </c>
      <c r="C22" s="44">
        <v>1.355</v>
      </c>
    </row>
    <row r="23" spans="2:3">
      <c r="B23" s="1">
        <v>38174</v>
      </c>
      <c r="C23" s="44">
        <v>1.32</v>
      </c>
    </row>
    <row r="24" spans="2:3">
      <c r="B24" s="1">
        <v>38180</v>
      </c>
      <c r="C24" s="44">
        <v>1.3149999999999999</v>
      </c>
    </row>
    <row r="25" spans="2:3">
      <c r="B25" s="1">
        <v>38187</v>
      </c>
      <c r="C25" s="44">
        <v>1.33</v>
      </c>
    </row>
    <row r="26" spans="2:3">
      <c r="B26" s="1">
        <v>38194</v>
      </c>
      <c r="C26" s="44">
        <v>1.425</v>
      </c>
    </row>
    <row r="27" spans="2:3">
      <c r="B27" s="1">
        <v>38201</v>
      </c>
      <c r="C27" s="44">
        <v>1.4650000000000001</v>
      </c>
    </row>
    <row r="28" spans="2:3">
      <c r="B28" s="1">
        <v>38208</v>
      </c>
      <c r="C28" s="44">
        <v>1.47</v>
      </c>
    </row>
    <row r="29" spans="2:3">
      <c r="B29" s="1">
        <v>38215</v>
      </c>
      <c r="C29" s="44">
        <v>1.47</v>
      </c>
    </row>
    <row r="30" spans="2:3">
      <c r="B30" s="1">
        <v>38222</v>
      </c>
      <c r="C30" s="44">
        <v>1.5149999999999999</v>
      </c>
    </row>
    <row r="31" spans="2:3">
      <c r="B31" s="1">
        <v>38229</v>
      </c>
      <c r="C31" s="44">
        <v>1.58</v>
      </c>
    </row>
    <row r="32" spans="2:3">
      <c r="B32" s="1">
        <v>38237</v>
      </c>
      <c r="C32" s="44">
        <v>1.635</v>
      </c>
    </row>
    <row r="33" spans="2:3">
      <c r="B33" s="1">
        <v>38243</v>
      </c>
      <c r="C33" s="44">
        <v>1.64</v>
      </c>
    </row>
    <row r="34" spans="2:3">
      <c r="B34" s="1">
        <v>38250</v>
      </c>
      <c r="C34" s="44">
        <v>1.6850000000000001</v>
      </c>
    </row>
    <row r="35" spans="2:3">
      <c r="B35" s="1">
        <v>38257</v>
      </c>
      <c r="C35" s="44">
        <v>1.71</v>
      </c>
    </row>
    <row r="36" spans="2:3">
      <c r="B36" s="1">
        <v>38264</v>
      </c>
      <c r="C36" s="44">
        <v>1.6850000000000001</v>
      </c>
    </row>
    <row r="37" spans="2:3">
      <c r="B37" s="1">
        <v>38272</v>
      </c>
      <c r="C37" s="44">
        <v>1.68</v>
      </c>
    </row>
    <row r="38" spans="2:3">
      <c r="B38" s="1">
        <v>38278</v>
      </c>
      <c r="C38" s="44">
        <v>1.77</v>
      </c>
    </row>
    <row r="39" spans="2:3">
      <c r="B39" s="1">
        <v>38285</v>
      </c>
      <c r="C39" s="44">
        <v>1.855</v>
      </c>
    </row>
    <row r="40" spans="2:3">
      <c r="B40" s="1">
        <v>38292</v>
      </c>
      <c r="C40" s="44">
        <v>1.95</v>
      </c>
    </row>
    <row r="41" spans="2:3">
      <c r="B41" s="1">
        <v>38299</v>
      </c>
      <c r="C41" s="44">
        <v>2.0449999999999999</v>
      </c>
    </row>
    <row r="42" spans="2:3">
      <c r="B42" s="1">
        <v>38306</v>
      </c>
      <c r="C42" s="44">
        <v>2.0750000000000002</v>
      </c>
    </row>
    <row r="43" spans="2:3">
      <c r="B43" s="1">
        <v>38313</v>
      </c>
      <c r="C43" s="44">
        <v>2.1549999999999998</v>
      </c>
    </row>
    <row r="44" spans="2:3">
      <c r="B44" s="1">
        <v>38320</v>
      </c>
      <c r="C44" s="44">
        <v>2.1949999999999998</v>
      </c>
    </row>
    <row r="45" spans="2:3">
      <c r="B45" s="1">
        <v>38327</v>
      </c>
      <c r="C45" s="44">
        <v>2.21</v>
      </c>
    </row>
    <row r="46" spans="2:3">
      <c r="B46" s="1">
        <v>38334</v>
      </c>
      <c r="C46" s="44">
        <v>2.2000000000000002</v>
      </c>
    </row>
    <row r="47" spans="2:3">
      <c r="B47" s="1">
        <v>38341</v>
      </c>
      <c r="C47" s="44">
        <v>2.1800000000000002</v>
      </c>
    </row>
    <row r="48" spans="2:3">
      <c r="B48" s="1">
        <v>38348</v>
      </c>
      <c r="C48" s="44">
        <v>2.2250000000000001</v>
      </c>
    </row>
    <row r="49" spans="2:3">
      <c r="B49" s="1">
        <v>38355</v>
      </c>
      <c r="C49" s="44">
        <v>2.2749999999999999</v>
      </c>
    </row>
    <row r="50" spans="2:3">
      <c r="B50" s="1">
        <v>38362</v>
      </c>
      <c r="C50" s="44">
        <v>2.33</v>
      </c>
    </row>
    <row r="51" spans="2:3">
      <c r="B51" s="1">
        <v>38370</v>
      </c>
      <c r="C51" s="44">
        <v>2.36</v>
      </c>
    </row>
    <row r="52" spans="2:3">
      <c r="B52" s="1">
        <v>38376</v>
      </c>
      <c r="C52" s="44">
        <v>2.3199999999999998</v>
      </c>
    </row>
    <row r="53" spans="2:3">
      <c r="B53" s="1">
        <v>38383</v>
      </c>
      <c r="C53" s="44">
        <v>2.4750000000000001</v>
      </c>
    </row>
    <row r="54" spans="2:3">
      <c r="B54" s="1">
        <v>38390</v>
      </c>
      <c r="C54" s="44">
        <v>2.48</v>
      </c>
    </row>
    <row r="55" spans="2:3">
      <c r="B55" s="1">
        <v>38397</v>
      </c>
      <c r="C55" s="44">
        <v>2.54</v>
      </c>
    </row>
    <row r="56" spans="2:3">
      <c r="B56" s="1">
        <v>38405</v>
      </c>
      <c r="C56" s="44">
        <v>2.6150000000000002</v>
      </c>
    </row>
    <row r="57" spans="2:3">
      <c r="B57" s="1">
        <v>38411</v>
      </c>
      <c r="C57" s="44">
        <v>2.7149999999999999</v>
      </c>
    </row>
    <row r="58" spans="2:3">
      <c r="B58" s="1">
        <v>38418</v>
      </c>
      <c r="C58" s="44">
        <v>2.71</v>
      </c>
    </row>
    <row r="59" spans="2:3">
      <c r="B59" s="1">
        <v>38425</v>
      </c>
      <c r="C59" s="44">
        <v>2.7349999999999999</v>
      </c>
    </row>
    <row r="60" spans="2:3">
      <c r="B60" s="1">
        <v>38432</v>
      </c>
      <c r="C60" s="44">
        <v>2.8</v>
      </c>
    </row>
    <row r="61" spans="2:3">
      <c r="B61" s="1">
        <v>38439</v>
      </c>
      <c r="C61" s="44">
        <v>2.78</v>
      </c>
    </row>
    <row r="62" spans="2:3">
      <c r="B62" s="1">
        <v>38446</v>
      </c>
      <c r="C62" s="44">
        <v>2.7349999999999999</v>
      </c>
    </row>
    <row r="63" spans="2:3">
      <c r="B63" s="1">
        <v>38453</v>
      </c>
      <c r="C63" s="44">
        <v>2.71</v>
      </c>
    </row>
    <row r="64" spans="2:3">
      <c r="B64" s="1">
        <v>38460</v>
      </c>
      <c r="C64" s="44">
        <v>2.8050000000000002</v>
      </c>
    </row>
    <row r="65" spans="2:3">
      <c r="B65" s="1">
        <v>38467</v>
      </c>
      <c r="C65" s="44">
        <v>2.88</v>
      </c>
    </row>
    <row r="66" spans="2:3">
      <c r="B66" s="1">
        <v>38474</v>
      </c>
      <c r="C66" s="44">
        <v>2.87</v>
      </c>
    </row>
    <row r="67" spans="2:3">
      <c r="B67" s="1">
        <v>38481</v>
      </c>
      <c r="C67" s="44">
        <v>2.85</v>
      </c>
    </row>
    <row r="68" spans="2:3">
      <c r="B68" s="1">
        <v>38488</v>
      </c>
      <c r="C68" s="44">
        <v>2.8</v>
      </c>
    </row>
    <row r="69" spans="2:3">
      <c r="B69" s="1">
        <v>38495</v>
      </c>
      <c r="C69" s="44">
        <v>2.895</v>
      </c>
    </row>
    <row r="70" spans="2:3">
      <c r="B70" s="1">
        <v>38503</v>
      </c>
      <c r="C70" s="44">
        <v>2.9350000000000001</v>
      </c>
    </row>
    <row r="71" spans="2:3">
      <c r="B71" s="1">
        <v>38509</v>
      </c>
      <c r="C71" s="44">
        <v>2.9649999999999999</v>
      </c>
    </row>
    <row r="72" spans="2:3">
      <c r="B72" s="1">
        <v>38516</v>
      </c>
      <c r="C72" s="44">
        <v>2.9750000000000001</v>
      </c>
    </row>
    <row r="73" spans="2:3">
      <c r="B73" s="1">
        <v>38523</v>
      </c>
      <c r="C73" s="44">
        <v>2.9649999999999999</v>
      </c>
    </row>
    <row r="74" spans="2:3">
      <c r="B74" s="1">
        <v>38530</v>
      </c>
      <c r="C74" s="44">
        <v>3.08</v>
      </c>
    </row>
    <row r="75" spans="2:3">
      <c r="B75" s="1">
        <v>38538</v>
      </c>
      <c r="C75" s="44">
        <v>3.145</v>
      </c>
    </row>
    <row r="76" spans="2:3">
      <c r="B76" s="1">
        <v>38544</v>
      </c>
      <c r="C76" s="44">
        <v>3.1349999999999998</v>
      </c>
    </row>
    <row r="77" spans="2:3">
      <c r="B77" s="1">
        <v>38551</v>
      </c>
      <c r="C77" s="44">
        <v>3.22</v>
      </c>
    </row>
    <row r="78" spans="2:3">
      <c r="B78" s="1">
        <v>38558</v>
      </c>
      <c r="C78" s="44">
        <v>3.3450000000000002</v>
      </c>
    </row>
    <row r="79" spans="2:3">
      <c r="B79" s="1">
        <v>38565</v>
      </c>
      <c r="C79" s="44">
        <v>3.4</v>
      </c>
    </row>
    <row r="80" spans="2:3">
      <c r="B80" s="1">
        <v>38572</v>
      </c>
      <c r="C80" s="44">
        <v>3.46</v>
      </c>
    </row>
    <row r="81" spans="2:3">
      <c r="B81" s="1">
        <v>38579</v>
      </c>
      <c r="C81" s="44">
        <v>3.47</v>
      </c>
    </row>
    <row r="82" spans="2:3">
      <c r="B82" s="1">
        <v>38586</v>
      </c>
      <c r="C82" s="44">
        <v>3.46</v>
      </c>
    </row>
    <row r="83" spans="2:3">
      <c r="B83" s="1">
        <v>38593</v>
      </c>
      <c r="C83" s="44">
        <v>3.4950000000000001</v>
      </c>
    </row>
    <row r="84" spans="2:3">
      <c r="B84" s="1">
        <v>38601</v>
      </c>
      <c r="C84" s="44">
        <v>3.4350000000000001</v>
      </c>
    </row>
    <row r="85" spans="2:3">
      <c r="B85" s="1">
        <v>38607</v>
      </c>
      <c r="C85" s="44">
        <v>3.45</v>
      </c>
    </row>
    <row r="86" spans="2:3">
      <c r="B86" s="1">
        <v>38614</v>
      </c>
      <c r="C86" s="44">
        <v>3.4950000000000001</v>
      </c>
    </row>
    <row r="87" spans="2:3">
      <c r="B87" s="1">
        <v>38621</v>
      </c>
      <c r="C87" s="44">
        <v>3.44</v>
      </c>
    </row>
    <row r="88" spans="2:3">
      <c r="B88" s="1">
        <v>38628</v>
      </c>
      <c r="C88" s="44">
        <v>3.5249999999999999</v>
      </c>
    </row>
    <row r="89" spans="2:3">
      <c r="B89" s="1">
        <v>38636</v>
      </c>
      <c r="C89" s="44">
        <v>3.63</v>
      </c>
    </row>
    <row r="90" spans="2:3">
      <c r="B90" s="1">
        <v>38642</v>
      </c>
      <c r="C90" s="44">
        <v>3.7850000000000001</v>
      </c>
    </row>
    <row r="91" spans="2:3">
      <c r="B91" s="1">
        <v>38649</v>
      </c>
      <c r="C91" s="44">
        <v>3.85</v>
      </c>
    </row>
    <row r="92" spans="2:3">
      <c r="B92" s="1">
        <v>38656</v>
      </c>
      <c r="C92" s="44">
        <v>3.89</v>
      </c>
    </row>
    <row r="93" spans="2:3">
      <c r="B93" s="1">
        <v>38663</v>
      </c>
      <c r="C93" s="44">
        <v>3.87</v>
      </c>
    </row>
    <row r="94" spans="2:3">
      <c r="B94" s="1">
        <v>38670</v>
      </c>
      <c r="C94" s="44">
        <v>3.91</v>
      </c>
    </row>
    <row r="95" spans="2:3">
      <c r="B95" s="1">
        <v>38677</v>
      </c>
      <c r="C95" s="44">
        <v>3.94</v>
      </c>
    </row>
    <row r="96" spans="2:3">
      <c r="B96" s="1">
        <v>38684</v>
      </c>
      <c r="C96" s="44">
        <v>3.9</v>
      </c>
    </row>
    <row r="97" spans="2:3">
      <c r="B97" s="1">
        <v>38691</v>
      </c>
      <c r="C97" s="44">
        <v>3.93</v>
      </c>
    </row>
    <row r="98" spans="2:3">
      <c r="B98" s="1">
        <v>38698</v>
      </c>
      <c r="C98" s="44">
        <v>3.82</v>
      </c>
    </row>
    <row r="99" spans="2:3">
      <c r="B99" s="1">
        <v>38705</v>
      </c>
      <c r="C99" s="44">
        <v>3.895</v>
      </c>
    </row>
    <row r="100" spans="2:3">
      <c r="B100" s="1">
        <v>38713</v>
      </c>
      <c r="C100" s="44">
        <v>3.9049999999999998</v>
      </c>
    </row>
    <row r="101" spans="2:3">
      <c r="B101" s="1">
        <v>38720</v>
      </c>
      <c r="C101" s="44">
        <v>4.07</v>
      </c>
    </row>
    <row r="102" spans="2:3">
      <c r="B102" s="1">
        <v>38726</v>
      </c>
      <c r="C102" s="44">
        <v>4.1500000000000004</v>
      </c>
    </row>
    <row r="103" spans="2:3">
      <c r="B103" s="1">
        <v>38734</v>
      </c>
      <c r="C103" s="44">
        <v>4.2699999999999996</v>
      </c>
    </row>
    <row r="104" spans="2:3">
      <c r="B104" s="1">
        <v>38740</v>
      </c>
      <c r="C104" s="44">
        <v>4.29</v>
      </c>
    </row>
    <row r="105" spans="2:3">
      <c r="B105" s="1">
        <v>38747</v>
      </c>
      <c r="C105" s="44">
        <v>4.375</v>
      </c>
    </row>
    <row r="106" spans="2:3">
      <c r="B106" s="1">
        <v>38754</v>
      </c>
      <c r="C106" s="44">
        <v>4.375</v>
      </c>
    </row>
    <row r="107" spans="2:3">
      <c r="B107" s="1">
        <v>38761</v>
      </c>
      <c r="C107" s="44">
        <v>4.4400000000000004</v>
      </c>
    </row>
    <row r="108" spans="2:3">
      <c r="B108" s="1">
        <v>38769</v>
      </c>
      <c r="C108" s="44">
        <v>4.45</v>
      </c>
    </row>
    <row r="109" spans="2:3">
      <c r="B109" s="1">
        <v>38775</v>
      </c>
      <c r="C109" s="44">
        <v>4.51</v>
      </c>
    </row>
    <row r="110" spans="2:3">
      <c r="B110" s="1">
        <v>38782</v>
      </c>
      <c r="C110" s="44">
        <v>4.5</v>
      </c>
    </row>
    <row r="111" spans="2:3">
      <c r="B111" s="1">
        <v>38789</v>
      </c>
      <c r="C111" s="44">
        <v>4.51</v>
      </c>
    </row>
    <row r="112" spans="2:3">
      <c r="B112" s="1">
        <v>38796</v>
      </c>
      <c r="C112" s="44">
        <v>4.5449999999999999</v>
      </c>
    </row>
    <row r="113" spans="2:3">
      <c r="B113" s="1">
        <v>38803</v>
      </c>
      <c r="C113" s="44">
        <v>4.4950000000000001</v>
      </c>
    </row>
    <row r="114" spans="2:3">
      <c r="B114" s="1">
        <v>38810</v>
      </c>
      <c r="C114" s="44">
        <v>4.5350000000000001</v>
      </c>
    </row>
    <row r="115" spans="2:3">
      <c r="B115" s="1">
        <v>38817</v>
      </c>
      <c r="C115" s="44">
        <v>4.57</v>
      </c>
    </row>
    <row r="116" spans="2:3">
      <c r="B116" s="1">
        <v>38824</v>
      </c>
      <c r="C116" s="44">
        <v>4.5999999999999996</v>
      </c>
    </row>
    <row r="117" spans="2:3">
      <c r="B117" s="1">
        <v>38831</v>
      </c>
      <c r="C117" s="44">
        <v>4.6349999999999998</v>
      </c>
    </row>
    <row r="118" spans="2:3">
      <c r="B118" s="1">
        <v>38838</v>
      </c>
      <c r="C118" s="44">
        <v>4.6849999999999996</v>
      </c>
    </row>
    <row r="119" spans="2:3">
      <c r="B119" s="1">
        <v>38845</v>
      </c>
      <c r="C119" s="44">
        <v>4.74</v>
      </c>
    </row>
    <row r="120" spans="2:3">
      <c r="B120" s="1">
        <v>38852</v>
      </c>
      <c r="C120" s="44">
        <v>4.74</v>
      </c>
    </row>
    <row r="121" spans="2:3">
      <c r="B121" s="1">
        <v>38859</v>
      </c>
      <c r="C121" s="44">
        <v>4.7050000000000001</v>
      </c>
    </row>
    <row r="122" spans="2:3">
      <c r="B122" s="1">
        <v>38867</v>
      </c>
      <c r="C122" s="44">
        <v>4.72</v>
      </c>
    </row>
    <row r="123" spans="2:3">
      <c r="B123" s="1">
        <v>38873</v>
      </c>
      <c r="C123" s="44">
        <v>4.71</v>
      </c>
    </row>
    <row r="124" spans="2:3">
      <c r="B124" s="1">
        <v>38880</v>
      </c>
      <c r="C124" s="44">
        <v>4.8</v>
      </c>
    </row>
    <row r="125" spans="2:3">
      <c r="B125" s="1">
        <v>38887</v>
      </c>
      <c r="C125" s="44">
        <v>4.83</v>
      </c>
    </row>
    <row r="126" spans="2:3">
      <c r="B126" s="1">
        <v>38894</v>
      </c>
      <c r="C126" s="44">
        <v>4.9050000000000002</v>
      </c>
    </row>
    <row r="127" spans="2:3">
      <c r="B127" s="1">
        <v>38901</v>
      </c>
      <c r="C127" s="44">
        <v>4.9550000000000001</v>
      </c>
    </row>
    <row r="128" spans="2:3">
      <c r="B128" s="1">
        <v>38908</v>
      </c>
      <c r="C128" s="44">
        <v>4.9249999999999998</v>
      </c>
    </row>
    <row r="129" spans="2:3">
      <c r="B129" s="1">
        <v>38915</v>
      </c>
      <c r="C129" s="44">
        <v>4.9649999999999999</v>
      </c>
    </row>
    <row r="130" spans="2:3">
      <c r="B130" s="1">
        <v>38922</v>
      </c>
      <c r="C130" s="44">
        <v>4.9749999999999996</v>
      </c>
    </row>
    <row r="131" spans="2:3">
      <c r="B131" s="1">
        <v>38929</v>
      </c>
      <c r="C131" s="44">
        <v>4.9749999999999996</v>
      </c>
    </row>
    <row r="132" spans="2:3">
      <c r="B132" s="1">
        <v>38936</v>
      </c>
      <c r="C132" s="44">
        <v>4.99</v>
      </c>
    </row>
    <row r="133" spans="2:3">
      <c r="B133" s="1">
        <v>38943</v>
      </c>
      <c r="C133" s="44">
        <v>4.9800000000000004</v>
      </c>
    </row>
    <row r="134" spans="2:3">
      <c r="B134" s="1">
        <v>38950</v>
      </c>
      <c r="C134" s="44">
        <v>4.9749999999999996</v>
      </c>
    </row>
    <row r="135" spans="2:3">
      <c r="B135" s="1">
        <v>38957</v>
      </c>
      <c r="C135" s="44">
        <v>4.96</v>
      </c>
    </row>
    <row r="136" spans="2:3">
      <c r="B136" s="1">
        <v>38965</v>
      </c>
      <c r="C136" s="44">
        <v>4.8550000000000004</v>
      </c>
    </row>
    <row r="137" spans="2:3">
      <c r="B137" s="1">
        <v>38971</v>
      </c>
      <c r="C137" s="44">
        <v>4.82</v>
      </c>
    </row>
    <row r="138" spans="2:3">
      <c r="B138" s="1">
        <v>38978</v>
      </c>
      <c r="C138" s="44">
        <v>4.8150000000000004</v>
      </c>
    </row>
    <row r="139" spans="2:3">
      <c r="B139" s="1">
        <v>38985</v>
      </c>
      <c r="C139" s="44">
        <v>4.7699999999999996</v>
      </c>
    </row>
    <row r="140" spans="2:3">
      <c r="B140" s="1">
        <v>38992</v>
      </c>
      <c r="C140" s="44">
        <v>4.7649999999999997</v>
      </c>
    </row>
    <row r="141" spans="2:3">
      <c r="B141" s="1">
        <v>39000</v>
      </c>
      <c r="C141" s="44">
        <v>4.8499999999999996</v>
      </c>
    </row>
    <row r="142" spans="2:3">
      <c r="B142" s="1">
        <v>39006</v>
      </c>
      <c r="C142" s="44">
        <v>4.9400000000000004</v>
      </c>
    </row>
    <row r="143" spans="2:3">
      <c r="B143" s="1">
        <v>39013</v>
      </c>
      <c r="C143" s="44">
        <v>4.99</v>
      </c>
    </row>
    <row r="144" spans="2:3">
      <c r="B144" s="1">
        <v>39020</v>
      </c>
      <c r="C144" s="44">
        <v>4.9749999999999996</v>
      </c>
    </row>
    <row r="145" spans="2:3">
      <c r="B145" s="1">
        <v>39027</v>
      </c>
      <c r="C145" s="44">
        <v>4.9550000000000001</v>
      </c>
    </row>
    <row r="146" spans="2:3">
      <c r="B146" s="1">
        <v>39034</v>
      </c>
      <c r="C146" s="44">
        <v>4.9550000000000001</v>
      </c>
    </row>
    <row r="147" spans="2:3">
      <c r="B147" s="1">
        <v>39041</v>
      </c>
      <c r="C147" s="44">
        <v>4.9400000000000004</v>
      </c>
    </row>
    <row r="148" spans="2:3">
      <c r="B148" s="1">
        <v>39048</v>
      </c>
      <c r="C148" s="44">
        <v>4.9050000000000002</v>
      </c>
    </row>
    <row r="149" spans="2:3">
      <c r="B149" s="1">
        <v>39055</v>
      </c>
      <c r="C149" s="44">
        <v>4.87</v>
      </c>
    </row>
    <row r="150" spans="2:3">
      <c r="B150" s="1">
        <v>39062</v>
      </c>
      <c r="C150" s="44">
        <v>4.8</v>
      </c>
    </row>
    <row r="151" spans="2:3">
      <c r="B151" s="1">
        <v>39069</v>
      </c>
      <c r="C151" s="44">
        <v>4.8250000000000002</v>
      </c>
    </row>
    <row r="152" spans="2:3">
      <c r="B152" s="1">
        <v>39077</v>
      </c>
      <c r="C152" s="44">
        <v>4.875</v>
      </c>
    </row>
    <row r="153" spans="2:3">
      <c r="B153" s="1">
        <v>39084</v>
      </c>
      <c r="C153" s="44">
        <v>4.93</v>
      </c>
    </row>
    <row r="154" spans="2:3">
      <c r="B154" s="1">
        <v>39090</v>
      </c>
      <c r="C154" s="44">
        <v>4.9400000000000004</v>
      </c>
    </row>
    <row r="155" spans="2:3">
      <c r="B155" s="1">
        <v>39098</v>
      </c>
      <c r="C155" s="44">
        <v>4.9749999999999996</v>
      </c>
    </row>
    <row r="156" spans="2:3">
      <c r="B156" s="1">
        <v>39104</v>
      </c>
      <c r="C156" s="44">
        <v>4.9950000000000001</v>
      </c>
    </row>
    <row r="157" spans="2:3">
      <c r="B157" s="1">
        <v>39111</v>
      </c>
      <c r="C157" s="44">
        <v>5.01</v>
      </c>
    </row>
    <row r="158" spans="2:3">
      <c r="B158" s="1">
        <v>39118</v>
      </c>
      <c r="C158" s="44">
        <v>5.01</v>
      </c>
    </row>
    <row r="159" spans="2:3">
      <c r="B159" s="1">
        <v>39125</v>
      </c>
      <c r="C159" s="44">
        <v>5.0250000000000004</v>
      </c>
    </row>
    <row r="160" spans="2:3">
      <c r="B160" s="1">
        <v>39133</v>
      </c>
      <c r="C160" s="44">
        <v>5.0350000000000001</v>
      </c>
    </row>
    <row r="161" spans="2:3">
      <c r="B161" s="1">
        <v>39139</v>
      </c>
      <c r="C161" s="44">
        <v>5.0350000000000001</v>
      </c>
    </row>
    <row r="162" spans="2:3">
      <c r="B162" s="1">
        <v>39146</v>
      </c>
      <c r="C162" s="44">
        <v>4.9649999999999999</v>
      </c>
    </row>
    <row r="163" spans="2:3">
      <c r="B163" s="1">
        <v>39153</v>
      </c>
      <c r="C163" s="44">
        <v>4.9649999999999999</v>
      </c>
    </row>
    <row r="164" spans="2:3">
      <c r="B164" s="1">
        <v>39160</v>
      </c>
      <c r="C164" s="44">
        <v>4.93</v>
      </c>
    </row>
    <row r="165" spans="2:3">
      <c r="B165" s="1">
        <v>39167</v>
      </c>
      <c r="C165" s="44">
        <v>4.9249999999999998</v>
      </c>
    </row>
    <row r="166" spans="2:3">
      <c r="B166" s="1">
        <v>39174</v>
      </c>
      <c r="C166" s="44">
        <v>4.91</v>
      </c>
    </row>
    <row r="167" spans="2:3">
      <c r="B167" s="1">
        <v>39181</v>
      </c>
      <c r="C167" s="44">
        <v>4.88</v>
      </c>
    </row>
    <row r="168" spans="2:3">
      <c r="B168" s="1">
        <v>39188</v>
      </c>
      <c r="C168" s="44">
        <v>4.8650000000000002</v>
      </c>
    </row>
    <row r="169" spans="2:3">
      <c r="B169" s="1">
        <v>39195</v>
      </c>
      <c r="C169" s="44">
        <v>4.835</v>
      </c>
    </row>
    <row r="170" spans="2:3">
      <c r="B170" s="1">
        <v>39202</v>
      </c>
      <c r="C170" s="44">
        <v>4.7850000000000001</v>
      </c>
    </row>
    <row r="171" spans="2:3">
      <c r="B171" s="1">
        <v>39209</v>
      </c>
      <c r="C171" s="44">
        <v>4.76</v>
      </c>
    </row>
    <row r="172" spans="2:3">
      <c r="B172" s="1">
        <v>39216</v>
      </c>
      <c r="C172" s="44">
        <v>4.7300000000000004</v>
      </c>
    </row>
    <row r="173" spans="2:3">
      <c r="B173" s="1">
        <v>39223</v>
      </c>
      <c r="C173" s="44">
        <v>4.7750000000000004</v>
      </c>
    </row>
    <row r="174" spans="2:3">
      <c r="B174" s="1">
        <v>39231</v>
      </c>
      <c r="C174" s="44">
        <v>4.78</v>
      </c>
    </row>
    <row r="175" spans="2:3">
      <c r="B175" s="1">
        <v>39237</v>
      </c>
      <c r="C175" s="44">
        <v>4.71</v>
      </c>
    </row>
    <row r="176" spans="2:3">
      <c r="B176" s="1">
        <v>39244</v>
      </c>
      <c r="C176" s="44">
        <v>4.6399999999999997</v>
      </c>
    </row>
    <row r="177" spans="2:3">
      <c r="B177" s="1">
        <v>39251</v>
      </c>
      <c r="C177" s="44">
        <v>4.49</v>
      </c>
    </row>
    <row r="178" spans="2:3">
      <c r="B178" s="1">
        <v>39258</v>
      </c>
      <c r="C178" s="44">
        <v>4.6849999999999996</v>
      </c>
    </row>
    <row r="179" spans="2:3">
      <c r="B179" s="1">
        <v>39265</v>
      </c>
      <c r="C179" s="44">
        <v>4.79</v>
      </c>
    </row>
    <row r="180" spans="2:3">
      <c r="B180" s="1">
        <v>39272</v>
      </c>
      <c r="C180" s="44">
        <v>4.8150000000000004</v>
      </c>
    </row>
    <row r="181" spans="2:3">
      <c r="B181" s="1">
        <v>39279</v>
      </c>
      <c r="C181" s="44">
        <v>4.84</v>
      </c>
    </row>
    <row r="182" spans="2:3">
      <c r="B182" s="1">
        <v>39286</v>
      </c>
      <c r="C182" s="44">
        <v>4.8849999999999998</v>
      </c>
    </row>
    <row r="183" spans="2:3">
      <c r="B183" s="1">
        <v>39293</v>
      </c>
      <c r="C183" s="44">
        <v>4.8250000000000002</v>
      </c>
    </row>
    <row r="184" spans="2:3">
      <c r="B184" s="1">
        <v>39300</v>
      </c>
      <c r="C184" s="44">
        <v>4.7699999999999996</v>
      </c>
    </row>
    <row r="185" spans="2:3">
      <c r="B185" s="1">
        <v>39307</v>
      </c>
      <c r="C185" s="44">
        <v>4.63</v>
      </c>
    </row>
    <row r="186" spans="2:3">
      <c r="B186" s="1">
        <v>39314</v>
      </c>
      <c r="C186" s="44">
        <v>2.85</v>
      </c>
    </row>
    <row r="187" spans="2:3">
      <c r="B187" s="1">
        <v>39321</v>
      </c>
      <c r="C187" s="44">
        <v>4.5999999999999996</v>
      </c>
    </row>
    <row r="188" spans="2:3">
      <c r="B188" s="1">
        <v>39329</v>
      </c>
      <c r="C188" s="44">
        <v>4.3499999999999996</v>
      </c>
    </row>
    <row r="189" spans="2:3">
      <c r="B189" s="1">
        <v>39335</v>
      </c>
      <c r="C189" s="44">
        <v>3.8</v>
      </c>
    </row>
    <row r="190" spans="2:3">
      <c r="B190" s="1">
        <v>39342</v>
      </c>
      <c r="C190" s="44">
        <v>4.05</v>
      </c>
    </row>
    <row r="191" spans="2:3">
      <c r="B191" s="1">
        <v>39349</v>
      </c>
      <c r="C191" s="44">
        <v>3.82</v>
      </c>
    </row>
    <row r="192" spans="2:3">
      <c r="B192" s="1">
        <v>39356</v>
      </c>
      <c r="C192" s="44">
        <v>3.84</v>
      </c>
    </row>
    <row r="193" spans="2:3">
      <c r="B193" s="1">
        <v>39364</v>
      </c>
      <c r="C193" s="44">
        <v>3.9249999999999998</v>
      </c>
    </row>
    <row r="194" spans="2:3">
      <c r="B194" s="1">
        <v>39370</v>
      </c>
      <c r="C194" s="44">
        <v>4.1849999999999996</v>
      </c>
    </row>
    <row r="195" spans="2:3">
      <c r="B195" s="1">
        <v>39377</v>
      </c>
      <c r="C195" s="44">
        <v>3.9</v>
      </c>
    </row>
    <row r="196" spans="2:3">
      <c r="B196" s="1">
        <v>39384</v>
      </c>
      <c r="C196" s="44">
        <v>3.92</v>
      </c>
    </row>
    <row r="197" spans="2:3">
      <c r="B197" s="1">
        <v>39391</v>
      </c>
      <c r="C197" s="44">
        <v>3.55</v>
      </c>
    </row>
    <row r="198" spans="2:3">
      <c r="B198" s="1">
        <v>39399</v>
      </c>
      <c r="C198" s="44">
        <v>3.43</v>
      </c>
    </row>
    <row r="199" spans="2:3">
      <c r="B199" s="1">
        <v>39405</v>
      </c>
      <c r="C199" s="44">
        <v>3.39</v>
      </c>
    </row>
    <row r="200" spans="2:3">
      <c r="B200" s="1">
        <v>39412</v>
      </c>
      <c r="C200" s="44">
        <v>3.1749999999999998</v>
      </c>
    </row>
    <row r="201" spans="2:3">
      <c r="B201" s="1">
        <v>39419</v>
      </c>
      <c r="C201" s="44">
        <v>3.03</v>
      </c>
    </row>
    <row r="202" spans="2:3">
      <c r="B202" s="1">
        <v>39426</v>
      </c>
      <c r="C202" s="44">
        <v>3</v>
      </c>
    </row>
    <row r="203" spans="2:3">
      <c r="B203" s="1">
        <v>39433</v>
      </c>
      <c r="C203" s="44">
        <v>3</v>
      </c>
    </row>
    <row r="204" spans="2:3">
      <c r="B204" s="1">
        <v>39440</v>
      </c>
      <c r="C204" s="44">
        <v>3.28</v>
      </c>
    </row>
    <row r="205" spans="2:3">
      <c r="B205" s="1">
        <v>39447</v>
      </c>
      <c r="C205" s="44">
        <v>3.31</v>
      </c>
    </row>
    <row r="206" spans="2:3">
      <c r="B206" s="1">
        <v>39454</v>
      </c>
      <c r="C206" s="44">
        <v>3.18</v>
      </c>
    </row>
    <row r="207" spans="2:3">
      <c r="B207" s="1">
        <v>39461</v>
      </c>
      <c r="C207" s="44">
        <v>3.08</v>
      </c>
    </row>
    <row r="208" spans="2:3">
      <c r="B208" s="1">
        <v>39469</v>
      </c>
      <c r="C208" s="44">
        <v>2.37</v>
      </c>
    </row>
    <row r="209" spans="2:3">
      <c r="B209" s="1">
        <v>39475</v>
      </c>
      <c r="C209" s="44">
        <v>2.335</v>
      </c>
    </row>
    <row r="210" spans="2:3">
      <c r="B210" s="1">
        <v>39482</v>
      </c>
      <c r="C210" s="44">
        <v>2.23</v>
      </c>
    </row>
    <row r="211" spans="2:3">
      <c r="B211" s="1">
        <v>39489</v>
      </c>
      <c r="C211" s="44">
        <v>2.25</v>
      </c>
    </row>
    <row r="212" spans="2:3">
      <c r="B212" s="1">
        <v>39497</v>
      </c>
      <c r="C212" s="44">
        <v>2.2000000000000002</v>
      </c>
    </row>
    <row r="213" spans="2:3">
      <c r="B213" s="1">
        <v>39503</v>
      </c>
      <c r="C213" s="44">
        <v>2.16</v>
      </c>
    </row>
    <row r="214" spans="2:3">
      <c r="B214" s="1">
        <v>39510</v>
      </c>
      <c r="C214" s="44">
        <v>1.79</v>
      </c>
    </row>
    <row r="215" spans="2:3">
      <c r="B215" s="1">
        <v>39517</v>
      </c>
      <c r="C215" s="44">
        <v>1.42</v>
      </c>
    </row>
    <row r="216" spans="2:3">
      <c r="B216" s="1">
        <v>39524</v>
      </c>
      <c r="C216" s="44">
        <v>1.1000000000000001</v>
      </c>
    </row>
    <row r="217" spans="2:3">
      <c r="B217" s="1">
        <v>39531</v>
      </c>
      <c r="C217" s="44">
        <v>1.2</v>
      </c>
    </row>
    <row r="218" spans="2:3">
      <c r="B218" s="1">
        <v>39538</v>
      </c>
      <c r="C218" s="44">
        <v>1.44</v>
      </c>
    </row>
    <row r="219" spans="2:3">
      <c r="B219" s="1">
        <v>39545</v>
      </c>
      <c r="C219" s="44">
        <v>1.45</v>
      </c>
    </row>
    <row r="220" spans="2:3">
      <c r="B220" s="1">
        <v>39552</v>
      </c>
      <c r="C220" s="44">
        <v>1.06</v>
      </c>
    </row>
    <row r="221" spans="2:3">
      <c r="B221" s="1">
        <v>39559</v>
      </c>
      <c r="C221" s="44">
        <v>1.32</v>
      </c>
    </row>
    <row r="222" spans="2:3">
      <c r="B222" s="1">
        <v>39566</v>
      </c>
      <c r="C222" s="44">
        <v>1.42</v>
      </c>
    </row>
    <row r="223" spans="2:3">
      <c r="B223" s="1">
        <v>39573</v>
      </c>
      <c r="C223" s="44">
        <v>1.61</v>
      </c>
    </row>
    <row r="224" spans="2:3">
      <c r="B224" s="1">
        <v>39580</v>
      </c>
      <c r="C224" s="44">
        <v>1.8</v>
      </c>
    </row>
    <row r="225" spans="2:3">
      <c r="B225" s="1">
        <v>39587</v>
      </c>
      <c r="C225" s="44">
        <v>1.855</v>
      </c>
    </row>
    <row r="226" spans="2:3">
      <c r="B226" s="1">
        <v>39595</v>
      </c>
      <c r="C226" s="44">
        <v>1.87</v>
      </c>
    </row>
    <row r="227" spans="2:3">
      <c r="B227" s="1">
        <v>39601</v>
      </c>
      <c r="C227" s="44">
        <v>1.82</v>
      </c>
    </row>
    <row r="228" spans="2:3">
      <c r="B228" s="1">
        <v>39608</v>
      </c>
      <c r="C228" s="44">
        <v>1.85</v>
      </c>
    </row>
    <row r="229" spans="2:3">
      <c r="B229" s="1">
        <v>39615</v>
      </c>
      <c r="C229" s="44">
        <v>2.0499999999999998</v>
      </c>
    </row>
    <row r="230" spans="2:3">
      <c r="B230" s="1">
        <v>39622</v>
      </c>
      <c r="C230" s="44">
        <v>1.855</v>
      </c>
    </row>
    <row r="231" spans="2:3">
      <c r="B231" s="1">
        <v>39629</v>
      </c>
      <c r="C231" s="44">
        <v>1.9</v>
      </c>
    </row>
    <row r="232" spans="2:3">
      <c r="B232" s="1">
        <v>39636</v>
      </c>
      <c r="C232" s="44">
        <v>1.865</v>
      </c>
    </row>
    <row r="233" spans="2:3">
      <c r="B233" s="1">
        <v>39643</v>
      </c>
      <c r="C233" s="44">
        <v>1.61</v>
      </c>
    </row>
    <row r="234" spans="2:3">
      <c r="B234" s="1">
        <v>39650</v>
      </c>
      <c r="C234" s="44">
        <v>1.52</v>
      </c>
    </row>
    <row r="235" spans="2:3">
      <c r="B235" s="1">
        <v>39657</v>
      </c>
      <c r="C235" s="44">
        <v>1.6950000000000001</v>
      </c>
    </row>
    <row r="236" spans="2:3">
      <c r="B236" s="1">
        <v>39664</v>
      </c>
      <c r="C236" s="44">
        <v>1.71</v>
      </c>
    </row>
    <row r="237" spans="2:3">
      <c r="B237" s="1">
        <v>39671</v>
      </c>
      <c r="C237" s="44">
        <v>1.87</v>
      </c>
    </row>
    <row r="238" spans="2:3">
      <c r="B238" s="1">
        <v>39678</v>
      </c>
      <c r="C238" s="44">
        <v>1.85</v>
      </c>
    </row>
    <row r="239" spans="2:3">
      <c r="B239" s="1">
        <v>39685</v>
      </c>
      <c r="C239" s="44">
        <v>1.71</v>
      </c>
    </row>
    <row r="240" spans="2:3">
      <c r="B240" s="1">
        <v>39693</v>
      </c>
      <c r="C240" s="44">
        <v>1.6850000000000001</v>
      </c>
    </row>
    <row r="241" spans="2:3">
      <c r="B241" s="1">
        <v>39699</v>
      </c>
      <c r="C241" s="44">
        <v>1.69</v>
      </c>
    </row>
    <row r="242" spans="2:3">
      <c r="B242" s="1">
        <v>39706</v>
      </c>
      <c r="C242" s="44">
        <v>1.05</v>
      </c>
    </row>
    <row r="243" spans="2:3">
      <c r="B243" s="1">
        <v>39713</v>
      </c>
      <c r="C243" s="44">
        <v>1.42</v>
      </c>
    </row>
    <row r="244" spans="2:3">
      <c r="B244" s="1">
        <v>39720</v>
      </c>
      <c r="C244" s="44">
        <v>1.1000000000000001</v>
      </c>
    </row>
    <row r="245" spans="2:3">
      <c r="B245" s="1">
        <v>39727</v>
      </c>
      <c r="C245" s="44">
        <v>0.46</v>
      </c>
    </row>
    <row r="246" spans="2:3">
      <c r="B246" s="1">
        <v>39735</v>
      </c>
      <c r="C246" s="44">
        <v>0.5</v>
      </c>
    </row>
    <row r="247" spans="2:3">
      <c r="B247" s="1">
        <v>39741</v>
      </c>
      <c r="C247" s="44">
        <v>1.25</v>
      </c>
    </row>
    <row r="248" spans="2:3">
      <c r="B248" s="1">
        <v>39748</v>
      </c>
      <c r="C248" s="44">
        <v>0.9</v>
      </c>
    </row>
    <row r="249" spans="2:3">
      <c r="B249" s="1">
        <v>39755</v>
      </c>
      <c r="C249" s="44">
        <v>0.53</v>
      </c>
    </row>
    <row r="250" spans="2:3">
      <c r="B250" s="1">
        <v>39762</v>
      </c>
      <c r="C250" s="44">
        <v>0.35499999999999998</v>
      </c>
    </row>
    <row r="251" spans="2:3">
      <c r="B251" s="1">
        <v>39769</v>
      </c>
      <c r="C251" s="44">
        <v>0.15</v>
      </c>
    </row>
    <row r="252" spans="2:3">
      <c r="B252" s="1">
        <v>39776</v>
      </c>
      <c r="C252" s="44">
        <v>0.15</v>
      </c>
    </row>
    <row r="253" spans="2:3">
      <c r="B253" s="1">
        <v>39783</v>
      </c>
      <c r="C253" s="44">
        <v>0.05</v>
      </c>
    </row>
    <row r="254" spans="2:3">
      <c r="B254" s="1">
        <v>39790</v>
      </c>
      <c r="C254" s="44">
        <v>5.0000000000000001E-3</v>
      </c>
    </row>
    <row r="255" spans="2:3">
      <c r="B255" s="1">
        <v>39797</v>
      </c>
      <c r="C255" s="44">
        <v>0.05</v>
      </c>
    </row>
    <row r="256" spans="2:3">
      <c r="B256" s="1">
        <v>39804</v>
      </c>
      <c r="C256" s="44">
        <v>0.04</v>
      </c>
    </row>
    <row r="257" spans="2:3">
      <c r="B257" s="1">
        <v>39811</v>
      </c>
      <c r="C257" s="44">
        <v>0.05</v>
      </c>
    </row>
    <row r="258" spans="2:3">
      <c r="B258" s="1">
        <v>39818</v>
      </c>
      <c r="C258" s="44">
        <v>0.15</v>
      </c>
    </row>
    <row r="259" spans="2:3">
      <c r="B259" s="1">
        <v>39825</v>
      </c>
      <c r="C259" s="44">
        <v>0.12</v>
      </c>
    </row>
    <row r="260" spans="2:3">
      <c r="B260" s="1">
        <v>39833</v>
      </c>
      <c r="C260" s="44">
        <v>0.14000000000000001</v>
      </c>
    </row>
    <row r="261" spans="2:3">
      <c r="B261" s="1">
        <v>39839</v>
      </c>
      <c r="C261" s="44">
        <v>0.15</v>
      </c>
    </row>
    <row r="262" spans="2:3">
      <c r="B262" s="1">
        <v>39846</v>
      </c>
      <c r="C262" s="44">
        <v>0.27</v>
      </c>
    </row>
    <row r="263" spans="2:3">
      <c r="B263" s="1">
        <v>39853</v>
      </c>
      <c r="C263" s="44">
        <v>0.34</v>
      </c>
    </row>
    <row r="264" spans="2:3">
      <c r="B264" s="1">
        <v>39861</v>
      </c>
      <c r="C264" s="44">
        <v>0.32500000000000001</v>
      </c>
    </row>
    <row r="265" spans="2:3">
      <c r="B265" s="1">
        <v>39867</v>
      </c>
      <c r="C265" s="44">
        <v>0.3</v>
      </c>
    </row>
    <row r="266" spans="2:3">
      <c r="B266" s="1">
        <v>39874</v>
      </c>
      <c r="C266" s="44">
        <v>0.28000000000000003</v>
      </c>
    </row>
    <row r="267" spans="2:3">
      <c r="B267" s="1">
        <v>39881</v>
      </c>
      <c r="C267" s="44">
        <v>0.24</v>
      </c>
    </row>
    <row r="268" spans="2:3">
      <c r="B268" s="1">
        <v>39888</v>
      </c>
      <c r="C268" s="44">
        <v>0.25</v>
      </c>
    </row>
    <row r="269" spans="2:3">
      <c r="B269" s="1">
        <v>39895</v>
      </c>
      <c r="C269" s="44">
        <v>0.22500000000000001</v>
      </c>
    </row>
    <row r="270" spans="2:3">
      <c r="B270" s="1">
        <v>39902</v>
      </c>
      <c r="C270" s="44">
        <v>0.19500000000000001</v>
      </c>
    </row>
    <row r="271" spans="2:3">
      <c r="B271" s="1">
        <v>39909</v>
      </c>
      <c r="C271" s="44">
        <v>0.2</v>
      </c>
    </row>
    <row r="272" spans="2:3">
      <c r="B272" s="1">
        <v>39916</v>
      </c>
      <c r="C272" s="44">
        <v>0.18</v>
      </c>
    </row>
    <row r="273" spans="2:3">
      <c r="B273" s="1">
        <v>39923</v>
      </c>
      <c r="C273" s="44">
        <v>0.13500000000000001</v>
      </c>
    </row>
    <row r="274" spans="2:3">
      <c r="B274" s="1">
        <v>39930</v>
      </c>
      <c r="C274" s="44">
        <v>0.13500000000000001</v>
      </c>
    </row>
    <row r="275" spans="2:3">
      <c r="B275" s="1">
        <v>39937</v>
      </c>
      <c r="C275" s="44">
        <v>0.19500000000000001</v>
      </c>
    </row>
    <row r="276" spans="2:3">
      <c r="B276" s="1">
        <v>39944</v>
      </c>
      <c r="C276" s="44">
        <v>0.19</v>
      </c>
    </row>
    <row r="277" spans="2:3">
      <c r="B277" s="1">
        <v>39951</v>
      </c>
      <c r="C277" s="44">
        <v>0.185</v>
      </c>
    </row>
    <row r="278" spans="2:3">
      <c r="B278" s="1">
        <v>39959</v>
      </c>
      <c r="C278" s="44">
        <v>0.17499999999999999</v>
      </c>
    </row>
    <row r="279" spans="2:3">
      <c r="B279" s="1">
        <v>39965</v>
      </c>
      <c r="C279" s="44">
        <v>0.15</v>
      </c>
    </row>
    <row r="280" spans="2:3">
      <c r="B280" s="1">
        <v>39972</v>
      </c>
      <c r="C280" s="44">
        <v>0.19</v>
      </c>
    </row>
    <row r="281" spans="2:3">
      <c r="B281" s="1">
        <v>39979</v>
      </c>
      <c r="C281" s="44">
        <v>0.16</v>
      </c>
    </row>
    <row r="282" spans="2:3">
      <c r="B282" s="1">
        <v>39986</v>
      </c>
      <c r="C282" s="44">
        <v>0.19500000000000001</v>
      </c>
    </row>
    <row r="283" spans="2:3">
      <c r="B283" s="1">
        <v>39993</v>
      </c>
      <c r="C283" s="44">
        <v>0.19500000000000001</v>
      </c>
    </row>
    <row r="284" spans="2:3">
      <c r="B284" s="1">
        <v>40000</v>
      </c>
      <c r="C284" s="44">
        <v>0.19</v>
      </c>
    </row>
    <row r="285" spans="2:3">
      <c r="B285" s="1">
        <v>40007</v>
      </c>
      <c r="C285" s="44">
        <v>0.18</v>
      </c>
    </row>
    <row r="286" spans="2:3">
      <c r="B286" s="1">
        <v>40014</v>
      </c>
      <c r="C286" s="44">
        <v>0.19</v>
      </c>
    </row>
    <row r="287" spans="2:3">
      <c r="B287" s="1">
        <v>40021</v>
      </c>
      <c r="C287" s="44">
        <v>0.19</v>
      </c>
    </row>
    <row r="288" spans="2:3">
      <c r="B288" s="1">
        <v>40028</v>
      </c>
      <c r="C288" s="44">
        <v>0.18</v>
      </c>
    </row>
    <row r="289" spans="2:3">
      <c r="B289" s="1">
        <v>40035</v>
      </c>
      <c r="C289" s="44">
        <v>0.185</v>
      </c>
    </row>
    <row r="290" spans="2:3">
      <c r="B290" s="1">
        <v>40042</v>
      </c>
      <c r="C290" s="44">
        <v>0.18</v>
      </c>
    </row>
    <row r="291" spans="2:3">
      <c r="B291" s="1">
        <v>40049</v>
      </c>
      <c r="C291" s="44">
        <v>0.16</v>
      </c>
    </row>
    <row r="292" spans="2:3">
      <c r="B292" s="1">
        <v>40056</v>
      </c>
      <c r="C292" s="44">
        <v>0.15</v>
      </c>
    </row>
    <row r="293" spans="2:3">
      <c r="B293" s="1">
        <v>40064</v>
      </c>
      <c r="C293" s="44">
        <v>0.14000000000000001</v>
      </c>
    </row>
    <row r="294" spans="2:3">
      <c r="B294" s="1">
        <v>40070</v>
      </c>
      <c r="C294" s="44">
        <v>0.13500000000000001</v>
      </c>
    </row>
    <row r="295" spans="2:3">
      <c r="B295" s="1">
        <v>40077</v>
      </c>
      <c r="C295" s="44">
        <v>0.1</v>
      </c>
    </row>
    <row r="296" spans="2:3">
      <c r="B296" s="1">
        <v>40084</v>
      </c>
      <c r="C296" s="44">
        <v>0.115</v>
      </c>
    </row>
    <row r="297" spans="2:3">
      <c r="B297" s="1">
        <v>40091</v>
      </c>
      <c r="C297" s="44">
        <v>7.4999999999999997E-2</v>
      </c>
    </row>
    <row r="298" spans="2:3">
      <c r="B298" s="1">
        <v>40099</v>
      </c>
      <c r="C298" s="44">
        <v>7.0000000000000007E-2</v>
      </c>
    </row>
    <row r="299" spans="2:3">
      <c r="B299" s="1">
        <v>40105</v>
      </c>
      <c r="C299" s="44">
        <v>0.08</v>
      </c>
    </row>
    <row r="300" spans="2:3">
      <c r="B300" s="1">
        <v>40112</v>
      </c>
      <c r="C300" s="44">
        <v>7.4999999999999997E-2</v>
      </c>
    </row>
    <row r="301" spans="2:3">
      <c r="B301" s="1">
        <v>40119</v>
      </c>
      <c r="C301" s="44">
        <v>0.06</v>
      </c>
    </row>
    <row r="302" spans="2:3">
      <c r="B302" s="1">
        <v>40126</v>
      </c>
      <c r="C302" s="44">
        <v>6.5000000000000002E-2</v>
      </c>
    </row>
    <row r="303" spans="2:3">
      <c r="B303" s="1">
        <v>40133</v>
      </c>
      <c r="C303" s="44">
        <v>6.5000000000000002E-2</v>
      </c>
    </row>
    <row r="304" spans="2:3">
      <c r="B304" s="1">
        <v>40140</v>
      </c>
      <c r="C304" s="44">
        <v>0.04</v>
      </c>
    </row>
    <row r="305" spans="2:3">
      <c r="B305" s="1">
        <v>40147</v>
      </c>
      <c r="C305" s="44">
        <v>0.06</v>
      </c>
    </row>
    <row r="306" spans="2:3">
      <c r="B306" s="1">
        <v>40154</v>
      </c>
      <c r="C306" s="44">
        <v>0.05</v>
      </c>
    </row>
    <row r="307" spans="2:3">
      <c r="B307" s="1">
        <v>40161</v>
      </c>
      <c r="C307" s="44">
        <v>0.04</v>
      </c>
    </row>
    <row r="308" spans="2:3">
      <c r="B308" s="1">
        <v>40168</v>
      </c>
      <c r="C308" s="44">
        <v>7.0000000000000007E-2</v>
      </c>
    </row>
    <row r="309" spans="2:3">
      <c r="B309" s="1">
        <v>40175</v>
      </c>
      <c r="C309" s="44">
        <v>0.11</v>
      </c>
    </row>
    <row r="310" spans="2:3">
      <c r="B310" s="1">
        <v>40182</v>
      </c>
      <c r="C310" s="44">
        <v>0.08</v>
      </c>
    </row>
    <row r="311" spans="2:3">
      <c r="B311" s="1">
        <v>40189</v>
      </c>
      <c r="C311" s="44">
        <v>0.04</v>
      </c>
    </row>
    <row r="312" spans="2:3">
      <c r="B312" s="1">
        <v>40197</v>
      </c>
      <c r="C312" s="44">
        <v>0.06</v>
      </c>
    </row>
    <row r="313" spans="2:3">
      <c r="B313" s="1">
        <v>40203</v>
      </c>
      <c r="C313" s="44">
        <v>5.5E-2</v>
      </c>
    </row>
    <row r="314" spans="2:3">
      <c r="B314" s="1">
        <v>40210</v>
      </c>
      <c r="C314" s="44">
        <v>9.5000000000000001E-2</v>
      </c>
    </row>
    <row r="315" spans="2:3">
      <c r="B315" s="1">
        <v>40217</v>
      </c>
      <c r="C315" s="44">
        <v>0.11</v>
      </c>
    </row>
    <row r="316" spans="2:3">
      <c r="B316" s="1">
        <v>40225</v>
      </c>
      <c r="C316" s="44">
        <v>0.1</v>
      </c>
    </row>
    <row r="317" spans="2:3">
      <c r="B317" s="1">
        <v>40231</v>
      </c>
      <c r="C317" s="44">
        <v>0.1</v>
      </c>
    </row>
    <row r="318" spans="2:3">
      <c r="B318" s="1">
        <v>40238</v>
      </c>
      <c r="C318" s="44">
        <v>0.125</v>
      </c>
    </row>
    <row r="319" spans="2:3">
      <c r="B319" s="1">
        <v>40245</v>
      </c>
      <c r="C319" s="44">
        <v>0.15</v>
      </c>
    </row>
    <row r="320" spans="2:3">
      <c r="B320" s="1">
        <v>40252</v>
      </c>
      <c r="C320" s="44">
        <v>0.16500000000000001</v>
      </c>
    </row>
    <row r="321" spans="2:3">
      <c r="B321" s="1">
        <v>40259</v>
      </c>
      <c r="C321" s="44">
        <v>0.155</v>
      </c>
    </row>
    <row r="322" spans="2:3">
      <c r="B322" s="1">
        <v>40266</v>
      </c>
      <c r="C322" s="44">
        <v>0.14499999999999999</v>
      </c>
    </row>
    <row r="323" spans="2:3">
      <c r="B323" s="1">
        <v>40273</v>
      </c>
      <c r="C323" s="44">
        <v>0.17499999999999999</v>
      </c>
    </row>
    <row r="324" spans="2:3">
      <c r="B324" s="1">
        <v>40280</v>
      </c>
      <c r="C324" s="44">
        <v>0.155</v>
      </c>
    </row>
    <row r="325" spans="2:3">
      <c r="B325" s="1">
        <v>40287</v>
      </c>
      <c r="C325" s="44">
        <v>0.14499999999999999</v>
      </c>
    </row>
    <row r="326" spans="2:3">
      <c r="B326" s="1">
        <v>40294</v>
      </c>
      <c r="C326" s="44">
        <v>0.15</v>
      </c>
    </row>
    <row r="327" spans="2:3">
      <c r="B327" s="1">
        <v>40301</v>
      </c>
      <c r="C327" s="44">
        <v>0.16500000000000001</v>
      </c>
    </row>
    <row r="328" spans="2:3">
      <c r="B328" s="1">
        <v>40308</v>
      </c>
      <c r="C328" s="44">
        <v>0.155</v>
      </c>
    </row>
    <row r="329" spans="2:3">
      <c r="B329" s="1">
        <v>40315</v>
      </c>
      <c r="C329" s="44">
        <v>0.16</v>
      </c>
    </row>
    <row r="330" spans="2:3">
      <c r="B330" s="1">
        <v>40322</v>
      </c>
      <c r="C330" s="44">
        <v>0.16500000000000001</v>
      </c>
    </row>
    <row r="331" spans="2:3">
      <c r="B331" s="1">
        <v>40330</v>
      </c>
      <c r="C331" s="44">
        <v>0.16</v>
      </c>
    </row>
    <row r="332" spans="2:3">
      <c r="B332" s="1">
        <v>40336</v>
      </c>
      <c r="C332" s="44">
        <v>0.13</v>
      </c>
    </row>
    <row r="333" spans="2:3">
      <c r="B333" s="1">
        <v>40343</v>
      </c>
      <c r="C333" s="44">
        <v>6.5000000000000002E-2</v>
      </c>
    </row>
    <row r="334" spans="2:3">
      <c r="B334" s="1">
        <v>40350</v>
      </c>
      <c r="C334" s="44">
        <v>0.115</v>
      </c>
    </row>
    <row r="335" spans="2:3">
      <c r="B335" s="1">
        <v>40357</v>
      </c>
      <c r="C335" s="44">
        <v>0.16</v>
      </c>
    </row>
    <row r="336" spans="2:3">
      <c r="B336" s="1">
        <v>40365</v>
      </c>
      <c r="C336" s="44">
        <v>0.16500000000000001</v>
      </c>
    </row>
    <row r="337" spans="2:3">
      <c r="B337" s="1">
        <v>40371</v>
      </c>
      <c r="C337" s="44">
        <v>0.15</v>
      </c>
    </row>
    <row r="338" spans="2:3">
      <c r="B338" s="1">
        <v>40378</v>
      </c>
      <c r="C338" s="44">
        <v>0.155</v>
      </c>
    </row>
    <row r="339" spans="2:3">
      <c r="B339" s="1">
        <v>40385</v>
      </c>
      <c r="C339" s="44">
        <v>0.15</v>
      </c>
    </row>
    <row r="340" spans="2:3">
      <c r="B340" s="1">
        <v>40392</v>
      </c>
      <c r="C340" s="44">
        <v>0.155</v>
      </c>
    </row>
    <row r="341" spans="2:3">
      <c r="B341" s="1">
        <v>40399</v>
      </c>
      <c r="C341" s="44">
        <v>0.15</v>
      </c>
    </row>
    <row r="342" spans="2:3">
      <c r="B342" s="1">
        <v>40406</v>
      </c>
      <c r="C342" s="44">
        <v>0.155</v>
      </c>
    </row>
    <row r="343" spans="2:3">
      <c r="B343" s="1">
        <v>40413</v>
      </c>
      <c r="C343" s="44">
        <v>0.155</v>
      </c>
    </row>
    <row r="344" spans="2:3">
      <c r="B344" s="1">
        <v>40420</v>
      </c>
      <c r="C344" s="44">
        <v>0.14499999999999999</v>
      </c>
    </row>
    <row r="345" spans="2:3">
      <c r="B345" s="1">
        <v>40428</v>
      </c>
      <c r="C345" s="44">
        <v>0.13500000000000001</v>
      </c>
    </row>
    <row r="346" spans="2:3">
      <c r="B346" s="1">
        <v>40434</v>
      </c>
      <c r="C346" s="44">
        <v>0.14000000000000001</v>
      </c>
    </row>
    <row r="347" spans="2:3">
      <c r="B347" s="1">
        <v>40441</v>
      </c>
      <c r="C347" s="44">
        <v>0.16</v>
      </c>
    </row>
    <row r="348" spans="2:3">
      <c r="B348" s="1">
        <v>40448</v>
      </c>
      <c r="C348" s="44">
        <v>0.155</v>
      </c>
    </row>
    <row r="349" spans="2:3">
      <c r="B349" s="1">
        <v>40455</v>
      </c>
      <c r="C349" s="44">
        <v>0.13</v>
      </c>
    </row>
    <row r="350" spans="2:3">
      <c r="B350" s="1">
        <v>40463</v>
      </c>
      <c r="C350" s="44">
        <v>0.125</v>
      </c>
    </row>
    <row r="351" spans="2:3">
      <c r="B351" s="1">
        <v>40469</v>
      </c>
      <c r="C351" s="44">
        <v>0.13500000000000001</v>
      </c>
    </row>
    <row r="352" spans="2:3">
      <c r="B352" s="1">
        <v>40476</v>
      </c>
      <c r="C352" s="44">
        <v>0.13</v>
      </c>
    </row>
    <row r="353" spans="2:3">
      <c r="B353" s="1">
        <v>40483</v>
      </c>
      <c r="C353" s="44">
        <v>0.125</v>
      </c>
    </row>
    <row r="354" spans="2:3">
      <c r="B354" s="1">
        <v>40490</v>
      </c>
      <c r="C354" s="44">
        <v>0.125</v>
      </c>
    </row>
    <row r="355" spans="2:3">
      <c r="B355" s="1">
        <v>40497</v>
      </c>
      <c r="C355" s="44">
        <v>0.13500000000000001</v>
      </c>
    </row>
    <row r="356" spans="2:3">
      <c r="B356" s="1">
        <v>40504</v>
      </c>
      <c r="C356" s="44">
        <v>0.14000000000000001</v>
      </c>
    </row>
    <row r="357" spans="2:3">
      <c r="B357" s="1">
        <v>40511</v>
      </c>
      <c r="C357" s="44">
        <v>0.17499999999999999</v>
      </c>
    </row>
    <row r="358" spans="2:3">
      <c r="B358" s="1">
        <v>40518</v>
      </c>
      <c r="C358" s="44">
        <v>0.14499999999999999</v>
      </c>
    </row>
    <row r="359" spans="2:3">
      <c r="B359" s="1">
        <v>40525</v>
      </c>
      <c r="C359" s="44">
        <v>0.14000000000000001</v>
      </c>
    </row>
    <row r="360" spans="2:3">
      <c r="B360" s="1">
        <v>40532</v>
      </c>
      <c r="C360" s="44">
        <v>0.13</v>
      </c>
    </row>
    <row r="361" spans="2:3">
      <c r="B361" s="1">
        <v>40539</v>
      </c>
      <c r="C361" s="44">
        <v>0.18</v>
      </c>
    </row>
    <row r="362" spans="2:3">
      <c r="B362" s="1">
        <v>40546</v>
      </c>
      <c r="C362" s="44">
        <v>0.15</v>
      </c>
    </row>
    <row r="363" spans="2:3">
      <c r="B363" s="1">
        <v>40553</v>
      </c>
      <c r="C363" s="44">
        <v>0.15</v>
      </c>
    </row>
    <row r="364" spans="2:3">
      <c r="B364" s="1">
        <v>40561</v>
      </c>
      <c r="C364" s="44">
        <v>0.155</v>
      </c>
    </row>
    <row r="365" spans="2:3">
      <c r="B365" s="1">
        <v>40567</v>
      </c>
      <c r="C365" s="44">
        <v>0.155</v>
      </c>
    </row>
    <row r="366" spans="2:3">
      <c r="B366" s="1">
        <v>40574</v>
      </c>
      <c r="C366" s="44">
        <v>0.15</v>
      </c>
    </row>
    <row r="367" spans="2:3">
      <c r="B367" s="1">
        <v>40581</v>
      </c>
      <c r="C367" s="44">
        <v>0.15</v>
      </c>
    </row>
    <row r="368" spans="2:3">
      <c r="B368" s="1">
        <v>40588</v>
      </c>
      <c r="C368" s="44">
        <v>0.13</v>
      </c>
    </row>
    <row r="369" spans="2:3">
      <c r="B369" s="1">
        <v>40596</v>
      </c>
      <c r="C369" s="44">
        <v>0.11</v>
      </c>
    </row>
    <row r="370" spans="2:3">
      <c r="B370" s="1">
        <v>40602</v>
      </c>
      <c r="C370" s="44">
        <v>0.14499999999999999</v>
      </c>
    </row>
    <row r="371" spans="2:3">
      <c r="B371" s="1">
        <v>40609</v>
      </c>
      <c r="C371" s="44">
        <v>0.11</v>
      </c>
    </row>
    <row r="372" spans="2:3">
      <c r="B372" s="1">
        <v>40616</v>
      </c>
      <c r="C372" s="44">
        <v>0.09</v>
      </c>
    </row>
    <row r="373" spans="2:3">
      <c r="B373" s="1">
        <v>40623</v>
      </c>
      <c r="C373" s="44">
        <v>9.5000000000000001E-2</v>
      </c>
    </row>
    <row r="374" spans="2:3">
      <c r="B374" s="1">
        <v>40630</v>
      </c>
      <c r="C374" s="44">
        <v>0.1</v>
      </c>
    </row>
    <row r="375" spans="2:3">
      <c r="B375" s="1">
        <v>40637</v>
      </c>
      <c r="C375" s="44">
        <v>0.05</v>
      </c>
    </row>
    <row r="376" spans="2:3">
      <c r="B376" s="1">
        <v>40644</v>
      </c>
      <c r="C376" s="44">
        <v>0.05</v>
      </c>
    </row>
    <row r="377" spans="2:3">
      <c r="B377" s="1">
        <v>40651</v>
      </c>
      <c r="C377" s="44">
        <v>0.06</v>
      </c>
    </row>
    <row r="378" spans="2:3">
      <c r="B378" s="1">
        <v>40658</v>
      </c>
      <c r="C378" s="44">
        <v>6.5000000000000002E-2</v>
      </c>
    </row>
    <row r="379" spans="2:3">
      <c r="B379" s="1">
        <v>40665</v>
      </c>
      <c r="C379" s="44">
        <v>0.05</v>
      </c>
    </row>
    <row r="380" spans="2:3">
      <c r="B380" s="1">
        <v>40672</v>
      </c>
      <c r="C380" s="44">
        <v>2.5000000000000001E-2</v>
      </c>
    </row>
    <row r="381" spans="2:3">
      <c r="B381" s="1">
        <v>40679</v>
      </c>
      <c r="C381" s="44">
        <v>0.03</v>
      </c>
    </row>
    <row r="382" spans="2:3">
      <c r="B382" s="1">
        <v>40686</v>
      </c>
      <c r="C382" s="44">
        <v>5.5E-2</v>
      </c>
    </row>
    <row r="383" spans="2:3">
      <c r="B383" s="1">
        <v>40694</v>
      </c>
      <c r="C383" s="44">
        <v>0.06</v>
      </c>
    </row>
    <row r="384" spans="2:3">
      <c r="B384" s="1">
        <v>40700</v>
      </c>
      <c r="C384" s="44">
        <v>4.4999999999999998E-2</v>
      </c>
    </row>
    <row r="385" spans="2:3">
      <c r="B385" s="1">
        <v>40707</v>
      </c>
      <c r="C385" s="44">
        <v>0.05</v>
      </c>
    </row>
    <row r="386" spans="2:3">
      <c r="B386" s="1">
        <v>40714</v>
      </c>
      <c r="C386" s="44">
        <v>3.5000000000000003E-2</v>
      </c>
    </row>
    <row r="387" spans="2:3">
      <c r="B387" s="1">
        <v>40721</v>
      </c>
      <c r="C387" s="44">
        <v>2.5000000000000001E-2</v>
      </c>
    </row>
    <row r="388" spans="2:3">
      <c r="B388" s="1">
        <v>40729</v>
      </c>
      <c r="C388" s="44">
        <v>2.5000000000000001E-2</v>
      </c>
    </row>
    <row r="389" spans="2:3">
      <c r="B389" s="1">
        <v>40735</v>
      </c>
      <c r="C389" s="44">
        <v>0.03</v>
      </c>
    </row>
    <row r="390" spans="2:3">
      <c r="B390" s="1">
        <v>40742</v>
      </c>
      <c r="C390" s="44">
        <v>0.02</v>
      </c>
    </row>
    <row r="391" spans="2:3">
      <c r="B391" s="1">
        <v>40749</v>
      </c>
      <c r="C391" s="44">
        <v>0.06</v>
      </c>
    </row>
    <row r="392" spans="2:3">
      <c r="B392" s="1">
        <v>40756</v>
      </c>
      <c r="C392" s="44">
        <v>0.115</v>
      </c>
    </row>
    <row r="393" spans="2:3">
      <c r="B393" s="1">
        <v>40763</v>
      </c>
      <c r="C393" s="44">
        <v>4.4999999999999998E-2</v>
      </c>
    </row>
    <row r="394" spans="2:3">
      <c r="B394" s="1">
        <v>40770</v>
      </c>
      <c r="C394" s="44">
        <v>3.5000000000000003E-2</v>
      </c>
    </row>
    <row r="395" spans="2:3">
      <c r="B395" s="1">
        <v>40777</v>
      </c>
      <c r="C395" s="44">
        <v>1.4999999999999999E-2</v>
      </c>
    </row>
    <row r="396" spans="2:3">
      <c r="B396" s="1">
        <v>40784</v>
      </c>
      <c r="C396" s="44">
        <v>1.4999999999999999E-2</v>
      </c>
    </row>
    <row r="397" spans="2:3">
      <c r="B397" s="1">
        <v>40792</v>
      </c>
      <c r="C397" s="44">
        <v>0.03</v>
      </c>
    </row>
    <row r="398" spans="2:3">
      <c r="B398" s="1">
        <v>40798</v>
      </c>
      <c r="C398" s="44">
        <v>0.01</v>
      </c>
    </row>
    <row r="399" spans="2:3">
      <c r="B399" s="1">
        <v>40805</v>
      </c>
      <c r="C399" s="44">
        <v>0.01</v>
      </c>
    </row>
    <row r="400" spans="2:3">
      <c r="B400" s="1">
        <v>40812</v>
      </c>
      <c r="C400" s="44">
        <v>0.02</v>
      </c>
    </row>
    <row r="401" spans="2:3">
      <c r="B401" s="1">
        <v>40819</v>
      </c>
      <c r="C401" s="44">
        <v>0.02</v>
      </c>
    </row>
    <row r="402" spans="2:3">
      <c r="B402" s="1">
        <v>40827</v>
      </c>
      <c r="C402" s="44">
        <v>1.4999999999999999E-2</v>
      </c>
    </row>
    <row r="403" spans="2:3">
      <c r="B403" s="1">
        <v>40833</v>
      </c>
      <c r="C403" s="44">
        <v>0.03</v>
      </c>
    </row>
    <row r="404" spans="2:3">
      <c r="B404" s="1">
        <v>40840</v>
      </c>
      <c r="C404" s="44">
        <v>0.02</v>
      </c>
    </row>
    <row r="405" spans="2:3">
      <c r="B405" s="1">
        <v>40847</v>
      </c>
      <c r="C405" s="44">
        <v>0.01</v>
      </c>
    </row>
    <row r="406" spans="2:3">
      <c r="B406" s="1">
        <v>40854</v>
      </c>
      <c r="C406" s="44">
        <v>5.0000000000000001E-3</v>
      </c>
    </row>
    <row r="407" spans="2:3">
      <c r="B407" s="1">
        <v>40861</v>
      </c>
      <c r="C407" s="44">
        <v>0.01</v>
      </c>
    </row>
    <row r="408" spans="2:3">
      <c r="B408" s="1">
        <v>40868</v>
      </c>
      <c r="C408" s="44">
        <v>1.4999999999999999E-2</v>
      </c>
    </row>
    <row r="409" spans="2:3">
      <c r="B409" s="1">
        <v>40875</v>
      </c>
      <c r="C409" s="44">
        <v>0.03</v>
      </c>
    </row>
    <row r="410" spans="2:3">
      <c r="B410" s="1">
        <v>40882</v>
      </c>
      <c r="C410" s="44">
        <v>5.0000000000000001E-3</v>
      </c>
    </row>
    <row r="411" spans="2:3">
      <c r="B411" s="1">
        <v>40889</v>
      </c>
      <c r="C411" s="44">
        <v>0.01</v>
      </c>
    </row>
    <row r="412" spans="2:3">
      <c r="B412" s="1">
        <v>40896</v>
      </c>
      <c r="C412" s="44">
        <v>5.0000000000000001E-3</v>
      </c>
    </row>
    <row r="413" spans="2:3">
      <c r="B413" s="1">
        <v>40904</v>
      </c>
      <c r="C413" s="44">
        <v>2.5000000000000001E-2</v>
      </c>
    </row>
    <row r="414" spans="2:3">
      <c r="B414" s="1">
        <v>40911</v>
      </c>
      <c r="C414" s="44">
        <v>1.4999999999999999E-2</v>
      </c>
    </row>
    <row r="415" spans="2:3">
      <c r="B415" s="1">
        <v>40917</v>
      </c>
      <c r="C415" s="44">
        <v>0.01</v>
      </c>
    </row>
    <row r="416" spans="2:3">
      <c r="B416" s="1">
        <v>40925</v>
      </c>
      <c r="C416" s="44">
        <v>2.5000000000000001E-2</v>
      </c>
    </row>
    <row r="417" spans="2:3">
      <c r="B417" s="1">
        <v>40931</v>
      </c>
      <c r="C417" s="44">
        <v>0.04</v>
      </c>
    </row>
    <row r="418" spans="2:3">
      <c r="B418" s="1">
        <v>40938</v>
      </c>
      <c r="C418" s="44">
        <v>0.05</v>
      </c>
    </row>
    <row r="419" spans="2:3">
      <c r="B419" s="1">
        <v>40945</v>
      </c>
      <c r="C419" s="44">
        <v>0.08</v>
      </c>
    </row>
    <row r="420" spans="2:3">
      <c r="B420" s="1">
        <v>40952</v>
      </c>
      <c r="C420" s="44">
        <v>9.5000000000000001E-2</v>
      </c>
    </row>
    <row r="421" spans="2:3">
      <c r="B421" s="1">
        <v>40960</v>
      </c>
      <c r="C421" s="44">
        <v>8.5000000000000006E-2</v>
      </c>
    </row>
    <row r="422" spans="2:3">
      <c r="B422" s="1">
        <v>40966</v>
      </c>
      <c r="C422" s="44">
        <v>0.115</v>
      </c>
    </row>
    <row r="423" spans="2:3">
      <c r="B423" s="1">
        <v>40973</v>
      </c>
      <c r="C423" s="44">
        <v>0.08</v>
      </c>
    </row>
    <row r="424" spans="2:3">
      <c r="B424" s="1">
        <v>40980</v>
      </c>
      <c r="C424" s="44">
        <v>9.5000000000000001E-2</v>
      </c>
    </row>
    <row r="425" spans="2:3">
      <c r="B425" s="1">
        <v>40987</v>
      </c>
      <c r="C425" s="44">
        <v>9.5000000000000001E-2</v>
      </c>
    </row>
    <row r="426" spans="2:3">
      <c r="B426" s="1">
        <v>40994</v>
      </c>
      <c r="C426" s="44">
        <v>8.5000000000000006E-2</v>
      </c>
    </row>
    <row r="427" spans="2:3">
      <c r="B427" s="1">
        <v>41001</v>
      </c>
      <c r="C427" s="44">
        <v>7.4999999999999997E-2</v>
      </c>
    </row>
    <row r="428" spans="2:3">
      <c r="B428" s="1">
        <v>41008</v>
      </c>
      <c r="C428" s="44">
        <v>8.5000000000000006E-2</v>
      </c>
    </row>
    <row r="429" spans="2:3">
      <c r="B429" s="1">
        <v>41015</v>
      </c>
      <c r="C429" s="44">
        <v>0.08</v>
      </c>
    </row>
    <row r="430" spans="2:3">
      <c r="B430" s="1">
        <v>41022</v>
      </c>
      <c r="C430" s="44">
        <v>0.08</v>
      </c>
    </row>
    <row r="431" spans="2:3">
      <c r="B431" s="1">
        <v>41029</v>
      </c>
      <c r="C431" s="44">
        <v>9.5000000000000001E-2</v>
      </c>
    </row>
    <row r="432" spans="2:3">
      <c r="B432" s="1">
        <v>41036</v>
      </c>
      <c r="C432" s="44">
        <v>0.09</v>
      </c>
    </row>
    <row r="433" spans="2:3">
      <c r="B433" s="1">
        <v>41043</v>
      </c>
      <c r="C433" s="44">
        <v>9.5000000000000001E-2</v>
      </c>
    </row>
    <row r="434" spans="2:3">
      <c r="B434" s="1">
        <v>41050</v>
      </c>
      <c r="C434" s="44">
        <v>8.5000000000000006E-2</v>
      </c>
    </row>
    <row r="435" spans="2:3">
      <c r="B435" s="1">
        <v>41058</v>
      </c>
      <c r="C435" s="44">
        <v>8.5000000000000006E-2</v>
      </c>
    </row>
    <row r="436" spans="2:3">
      <c r="B436" s="1">
        <v>41064</v>
      </c>
      <c r="C436" s="44">
        <v>7.4999999999999997E-2</v>
      </c>
    </row>
    <row r="437" spans="2:3">
      <c r="B437" s="1">
        <v>41071</v>
      </c>
      <c r="C437" s="44">
        <v>8.5000000000000006E-2</v>
      </c>
    </row>
    <row r="438" spans="2:3">
      <c r="B438" s="1">
        <v>41078</v>
      </c>
      <c r="C438" s="44">
        <v>9.5000000000000001E-2</v>
      </c>
    </row>
    <row r="439" spans="2:3">
      <c r="B439" s="1">
        <v>41085</v>
      </c>
      <c r="C439" s="44">
        <v>9.5000000000000001E-2</v>
      </c>
    </row>
    <row r="440" spans="2:3">
      <c r="B440" s="1">
        <v>41092</v>
      </c>
      <c r="C440" s="44">
        <v>0.1</v>
      </c>
    </row>
    <row r="441" spans="2:3">
      <c r="B441" s="1">
        <v>41099</v>
      </c>
      <c r="C441" s="44">
        <v>0.09</v>
      </c>
    </row>
    <row r="442" spans="2:3">
      <c r="B442" s="1">
        <v>41106</v>
      </c>
      <c r="C442" s="44">
        <v>9.5000000000000001E-2</v>
      </c>
    </row>
    <row r="443" spans="2:3">
      <c r="B443" s="1">
        <v>41113</v>
      </c>
      <c r="C443" s="44">
        <v>9.5000000000000001E-2</v>
      </c>
    </row>
    <row r="444" spans="2:3">
      <c r="B444" s="1">
        <v>41120</v>
      </c>
      <c r="C444" s="44">
        <v>0.11</v>
      </c>
    </row>
    <row r="445" spans="2:3">
      <c r="B445" s="1">
        <v>41127</v>
      </c>
      <c r="C445" s="44">
        <v>0.1</v>
      </c>
    </row>
    <row r="446" spans="2:3">
      <c r="B446" s="1">
        <v>41134</v>
      </c>
      <c r="C446" s="44">
        <v>0.11</v>
      </c>
    </row>
    <row r="447" spans="2:3">
      <c r="B447" s="1">
        <v>41141</v>
      </c>
      <c r="C447" s="44">
        <v>0.1</v>
      </c>
    </row>
    <row r="448" spans="2:3">
      <c r="B448" s="1">
        <v>41148</v>
      </c>
      <c r="C448" s="44">
        <v>0.11</v>
      </c>
    </row>
    <row r="449" spans="2:3">
      <c r="B449" s="1">
        <v>41156</v>
      </c>
      <c r="C449" s="44">
        <v>0.1</v>
      </c>
    </row>
    <row r="450" spans="2:3">
      <c r="B450" s="1">
        <v>41162</v>
      </c>
      <c r="C450" s="44">
        <v>0.1</v>
      </c>
    </row>
    <row r="451" spans="2:3">
      <c r="B451" s="1">
        <v>41169</v>
      </c>
      <c r="C451" s="44">
        <v>0.11</v>
      </c>
    </row>
    <row r="452" spans="2:3">
      <c r="B452" s="1">
        <v>41176</v>
      </c>
      <c r="C452" s="44">
        <v>0.11</v>
      </c>
    </row>
    <row r="453" spans="2:3">
      <c r="B453" s="1">
        <v>41183</v>
      </c>
      <c r="C453" s="44">
        <v>0.09</v>
      </c>
    </row>
    <row r="454" spans="2:3">
      <c r="B454" s="1">
        <v>41191</v>
      </c>
      <c r="C454" s="44">
        <v>0.1</v>
      </c>
    </row>
    <row r="455" spans="2:3">
      <c r="B455" s="1">
        <v>41197</v>
      </c>
      <c r="C455" s="44">
        <v>0.11</v>
      </c>
    </row>
    <row r="456" spans="2:3">
      <c r="B456" s="1">
        <v>41204</v>
      </c>
      <c r="C456" s="44">
        <v>0.1</v>
      </c>
    </row>
    <row r="457" spans="2:3">
      <c r="B457" s="1">
        <v>41211</v>
      </c>
      <c r="C457" s="44">
        <v>0.13</v>
      </c>
    </row>
    <row r="458" spans="2:3">
      <c r="B458" s="1">
        <v>41218</v>
      </c>
      <c r="C458" s="44">
        <v>0.11</v>
      </c>
    </row>
    <row r="459" spans="2:3">
      <c r="B459" s="1">
        <v>41226</v>
      </c>
      <c r="C459" s="44">
        <v>0.11</v>
      </c>
    </row>
    <row r="460" spans="2:3">
      <c r="B460" s="1">
        <v>41232</v>
      </c>
      <c r="C460" s="44">
        <v>0.09</v>
      </c>
    </row>
    <row r="461" spans="2:3">
      <c r="B461" s="1">
        <v>41239</v>
      </c>
      <c r="C461" s="44">
        <v>0.1</v>
      </c>
    </row>
    <row r="462" spans="2:3">
      <c r="B462" s="1">
        <v>41246</v>
      </c>
      <c r="C462" s="44">
        <v>0.09</v>
      </c>
    </row>
    <row r="463" spans="2:3">
      <c r="B463" s="1">
        <v>41253</v>
      </c>
      <c r="C463" s="44">
        <v>0.09</v>
      </c>
    </row>
    <row r="464" spans="2:3">
      <c r="B464" s="1">
        <v>41260</v>
      </c>
      <c r="C464" s="44">
        <v>0.04</v>
      </c>
    </row>
    <row r="465" spans="2:3">
      <c r="B465" s="1">
        <v>41269</v>
      </c>
      <c r="C465" s="44">
        <v>0.09</v>
      </c>
    </row>
    <row r="466" spans="2:3">
      <c r="B466" s="1">
        <v>41276</v>
      </c>
      <c r="C466" s="44">
        <v>7.4999999999999997E-2</v>
      </c>
    </row>
    <row r="467" spans="2:3">
      <c r="B467" s="1">
        <v>41281</v>
      </c>
      <c r="C467" s="44">
        <v>6.5000000000000002E-2</v>
      </c>
    </row>
    <row r="468" spans="2:3">
      <c r="B468" s="1">
        <v>41288</v>
      </c>
      <c r="C468" s="44">
        <v>7.4999999999999997E-2</v>
      </c>
    </row>
    <row r="469" spans="2:3">
      <c r="B469" s="1">
        <v>41296</v>
      </c>
      <c r="C469" s="44">
        <v>7.4999999999999997E-2</v>
      </c>
    </row>
    <row r="470" spans="2:3">
      <c r="B470" s="1">
        <v>41302</v>
      </c>
      <c r="C470" s="44">
        <v>7.4999999999999997E-2</v>
      </c>
    </row>
    <row r="471" spans="2:3">
      <c r="B471" s="1">
        <v>41309</v>
      </c>
      <c r="C471" s="44">
        <v>7.0000000000000007E-2</v>
      </c>
    </row>
    <row r="472" spans="2:3">
      <c r="B472" s="1">
        <v>41316</v>
      </c>
      <c r="C472" s="44">
        <v>8.5000000000000006E-2</v>
      </c>
    </row>
    <row r="473" spans="2:3">
      <c r="B473" s="1">
        <v>41324</v>
      </c>
      <c r="C473" s="44">
        <v>0.115</v>
      </c>
    </row>
    <row r="474" spans="2:3">
      <c r="B474" s="1">
        <v>41330</v>
      </c>
      <c r="C474" s="44">
        <v>0.125</v>
      </c>
    </row>
    <row r="475" spans="2:3">
      <c r="B475" s="1">
        <v>41337</v>
      </c>
      <c r="C475" s="44">
        <v>0.11</v>
      </c>
    </row>
    <row r="476" spans="2:3">
      <c r="B476" s="1">
        <v>41344</v>
      </c>
      <c r="C476" s="44">
        <v>9.5000000000000001E-2</v>
      </c>
    </row>
    <row r="477" spans="2:3">
      <c r="B477" s="1">
        <v>41351</v>
      </c>
      <c r="C477" s="44">
        <v>8.5000000000000006E-2</v>
      </c>
    </row>
    <row r="478" spans="2:3">
      <c r="B478" s="1">
        <v>41358</v>
      </c>
      <c r="C478" s="44">
        <v>7.4999999999999997E-2</v>
      </c>
    </row>
    <row r="479" spans="2:3">
      <c r="B479" s="1">
        <v>41365</v>
      </c>
      <c r="C479" s="44">
        <v>7.4999999999999997E-2</v>
      </c>
    </row>
    <row r="480" spans="2:3">
      <c r="B480" s="1">
        <v>41372</v>
      </c>
      <c r="C480" s="44">
        <v>6.5000000000000002E-2</v>
      </c>
    </row>
    <row r="481" spans="2:3">
      <c r="B481" s="1">
        <v>41379</v>
      </c>
      <c r="C481" s="44">
        <v>5.5E-2</v>
      </c>
    </row>
    <row r="482" spans="2:3">
      <c r="B482" s="1">
        <v>41386</v>
      </c>
      <c r="C482" s="44">
        <v>0.05</v>
      </c>
    </row>
    <row r="483" spans="2:3">
      <c r="B483" s="1">
        <v>41393</v>
      </c>
      <c r="C483" s="44">
        <v>0.05</v>
      </c>
    </row>
    <row r="484" spans="2:3">
      <c r="B484" s="1">
        <v>41400</v>
      </c>
      <c r="C484" s="44">
        <v>0.04</v>
      </c>
    </row>
    <row r="485" spans="2:3">
      <c r="B485" s="1">
        <v>41407</v>
      </c>
      <c r="C485" s="44">
        <v>4.4999999999999998E-2</v>
      </c>
    </row>
    <row r="486" spans="2:3">
      <c r="B486" s="1">
        <v>41414</v>
      </c>
      <c r="C486" s="44">
        <v>4.4999999999999998E-2</v>
      </c>
    </row>
    <row r="487" spans="2:3">
      <c r="B487" s="1">
        <v>41422</v>
      </c>
      <c r="C487" s="44">
        <v>4.4999999999999998E-2</v>
      </c>
    </row>
    <row r="488" spans="2:3">
      <c r="B488" s="1">
        <v>41428</v>
      </c>
      <c r="C488" s="44">
        <v>4.4999999999999998E-2</v>
      </c>
    </row>
    <row r="489" spans="2:3">
      <c r="B489" s="1">
        <v>41435</v>
      </c>
      <c r="C489" s="44">
        <v>4.4999999999999998E-2</v>
      </c>
    </row>
    <row r="490" spans="2:3">
      <c r="B490" s="1">
        <v>41442</v>
      </c>
      <c r="C490" s="44">
        <v>4.4999999999999998E-2</v>
      </c>
    </row>
    <row r="491" spans="2:3">
      <c r="B491" s="1">
        <v>41449</v>
      </c>
      <c r="C491" s="44">
        <v>0.06</v>
      </c>
    </row>
    <row r="492" spans="2:3">
      <c r="B492" s="1">
        <v>41456</v>
      </c>
      <c r="C492" s="44">
        <v>0.05</v>
      </c>
    </row>
    <row r="493" spans="2:3">
      <c r="B493" s="1">
        <v>41463</v>
      </c>
      <c r="C493" s="44">
        <v>4.4999999999999998E-2</v>
      </c>
    </row>
    <row r="494" spans="2:3">
      <c r="B494" s="1">
        <v>41470</v>
      </c>
      <c r="C494" s="44">
        <v>0.04</v>
      </c>
    </row>
    <row r="495" spans="2:3">
      <c r="B495" s="1">
        <v>41477</v>
      </c>
      <c r="C495" s="44">
        <v>3.5000000000000003E-2</v>
      </c>
    </row>
    <row r="496" spans="2:3">
      <c r="B496" s="1">
        <v>41484</v>
      </c>
      <c r="C496" s="44">
        <v>0.03</v>
      </c>
    </row>
    <row r="497" spans="2:3">
      <c r="B497" s="1">
        <v>41491</v>
      </c>
      <c r="C497" s="44">
        <v>0.04</v>
      </c>
    </row>
    <row r="498" spans="2:3">
      <c r="B498" s="1">
        <v>41498</v>
      </c>
      <c r="C498" s="44">
        <v>5.5E-2</v>
      </c>
    </row>
    <row r="499" spans="2:3">
      <c r="B499" s="1">
        <v>41505</v>
      </c>
      <c r="C499" s="44">
        <v>0.05</v>
      </c>
    </row>
    <row r="500" spans="2:3">
      <c r="B500" s="1">
        <v>41512</v>
      </c>
      <c r="C500" s="44">
        <v>0.04</v>
      </c>
    </row>
    <row r="501" spans="2:3">
      <c r="B501" s="1">
        <v>41520</v>
      </c>
      <c r="C501" s="44">
        <v>0.03</v>
      </c>
    </row>
    <row r="502" spans="2:3">
      <c r="B502" s="1">
        <v>41526</v>
      </c>
      <c r="C502" s="44">
        <v>2.0279560439545097E-2</v>
      </c>
    </row>
    <row r="503" spans="2:3">
      <c r="B503" s="1">
        <v>41533</v>
      </c>
      <c r="C503" s="44">
        <v>1.0139780219772548E-2</v>
      </c>
    </row>
    <row r="504" spans="2:3">
      <c r="B504" s="1">
        <v>41540</v>
      </c>
      <c r="C504" s="44">
        <v>2.0279560439545097E-2</v>
      </c>
    </row>
    <row r="505" spans="2:3">
      <c r="B505" s="1">
        <v>41547</v>
      </c>
      <c r="C505" s="44">
        <v>1.0139780219772548E-2</v>
      </c>
    </row>
    <row r="506" spans="2:3">
      <c r="B506" s="1">
        <v>41554</v>
      </c>
      <c r="C506" s="44">
        <v>3.5485219780231558E-2</v>
      </c>
    </row>
    <row r="507" spans="2:3">
      <c r="B507" s="1">
        <v>41562</v>
      </c>
      <c r="C507" s="44">
        <v>0.13180510989009755</v>
      </c>
    </row>
    <row r="508" spans="2:3">
      <c r="B508" s="1">
        <v>41568</v>
      </c>
      <c r="C508" s="44">
        <v>3.5485219780231558E-2</v>
      </c>
    </row>
    <row r="509" spans="2:3">
      <c r="B509" s="1">
        <v>41575</v>
      </c>
      <c r="C509" s="44">
        <v>4.5625000000004107E-2</v>
      </c>
    </row>
    <row r="510" spans="2:3">
      <c r="B510" s="1">
        <v>41582</v>
      </c>
      <c r="C510" s="44">
        <v>5.0694890109861883E-2</v>
      </c>
    </row>
    <row r="511" spans="2:3">
      <c r="B511" s="1">
        <v>41590</v>
      </c>
      <c r="C511" s="44">
        <v>7.6040329670320886E-2</v>
      </c>
    </row>
    <row r="512" spans="2:3">
      <c r="B512" s="1">
        <v>41596</v>
      </c>
      <c r="C512" s="44">
        <v>8.1110219780235665E-2</v>
      </c>
    </row>
    <row r="513" spans="2:3">
      <c r="B513" s="1">
        <v>41603</v>
      </c>
      <c r="C513" s="44">
        <v>8.0219780219764267E-2</v>
      </c>
    </row>
    <row r="514" spans="2:3">
      <c r="B514" s="1">
        <v>41611</v>
      </c>
      <c r="C514" s="44">
        <v>7.6040329670320886E-2</v>
      </c>
    </row>
    <row r="515" spans="2:3">
      <c r="B515" s="1">
        <v>41617</v>
      </c>
      <c r="C515" s="44">
        <v>7.0970439560463117E-2</v>
      </c>
    </row>
    <row r="516" spans="2:3">
      <c r="B516" s="1">
        <v>41624</v>
      </c>
      <c r="C516" s="44">
        <v>6.5904560439549204E-2</v>
      </c>
    </row>
    <row r="517" spans="2:3">
      <c r="B517" s="1">
        <v>41631</v>
      </c>
      <c r="C517" s="44">
        <v>7.0970439560463117E-2</v>
      </c>
    </row>
    <row r="518" spans="2:3">
      <c r="B518" s="1">
        <v>41638</v>
      </c>
      <c r="C518" s="44">
        <v>6.5904560439549204E-2</v>
      </c>
    </row>
    <row r="519" spans="2:3">
      <c r="B519" s="1">
        <v>41645</v>
      </c>
      <c r="C519" s="44">
        <v>5.5000879120875604E-2</v>
      </c>
    </row>
    <row r="520" spans="2:3">
      <c r="B520" s="1">
        <v>41652</v>
      </c>
      <c r="C520" s="44">
        <v>3.4999120879132498E-2</v>
      </c>
    </row>
    <row r="521" spans="2:3">
      <c r="B521" s="1">
        <v>41660</v>
      </c>
      <c r="C521" s="44">
        <v>3.4999120879132498E-2</v>
      </c>
    </row>
    <row r="522" spans="2:3">
      <c r="B522" s="1">
        <v>41666</v>
      </c>
      <c r="C522" s="44">
        <v>5.5000879120875604E-2</v>
      </c>
    </row>
    <row r="523" spans="2:3">
      <c r="B523" s="1">
        <v>41673</v>
      </c>
      <c r="C523" s="44">
        <v>3.9999560439540165E-2</v>
      </c>
    </row>
    <row r="524" spans="2:3">
      <c r="B524" s="1">
        <v>41680</v>
      </c>
      <c r="C524" s="44">
        <v>9.5000439560415761E-2</v>
      </c>
    </row>
    <row r="525" spans="2:3">
      <c r="B525" s="1">
        <v>41688</v>
      </c>
      <c r="C525" s="44">
        <v>5.0000439560411711E-2</v>
      </c>
    </row>
    <row r="526" spans="2:3">
      <c r="B526" s="1">
        <v>41694</v>
      </c>
      <c r="C526" s="44">
        <v>4.5000000000004051E-2</v>
      </c>
    </row>
    <row r="527" spans="2:3">
      <c r="B527" s="1">
        <v>41701</v>
      </c>
      <c r="C527" s="44">
        <v>5.0000439560411711E-2</v>
      </c>
    </row>
    <row r="528" spans="2:3">
      <c r="B528" s="1">
        <v>41708</v>
      </c>
      <c r="C528" s="44">
        <v>5.0000439560411711E-2</v>
      </c>
    </row>
    <row r="529" spans="2:3">
      <c r="B529" s="1">
        <v>41715</v>
      </c>
      <c r="C529" s="44">
        <v>5.0000439560411711E-2</v>
      </c>
    </row>
    <row r="530" spans="2:3">
      <c r="B530" s="1">
        <v>41722</v>
      </c>
      <c r="C530" s="44">
        <v>5.0000439560411711E-2</v>
      </c>
    </row>
    <row r="531" spans="2:3">
      <c r="B531" s="1">
        <v>41729</v>
      </c>
      <c r="C531" s="44">
        <v>4.5000000000004051E-2</v>
      </c>
    </row>
    <row r="532" spans="2:3">
      <c r="B532" s="1">
        <v>41736</v>
      </c>
      <c r="C532" s="44">
        <v>2.9998681318668605E-2</v>
      </c>
    </row>
    <row r="533" spans="2:3">
      <c r="B533" s="1">
        <v>41743</v>
      </c>
      <c r="C533" s="44">
        <v>3.4999120879132498E-2</v>
      </c>
    </row>
    <row r="534" spans="2:3">
      <c r="B534" s="1">
        <v>41750</v>
      </c>
      <c r="C534" s="44">
        <v>2.9998681318668605E-2</v>
      </c>
    </row>
    <row r="535" spans="2:3">
      <c r="B535" s="1">
        <v>41757</v>
      </c>
      <c r="C535" s="44">
        <v>2.0001758241743106E-2</v>
      </c>
    </row>
    <row r="536" spans="2:3">
      <c r="B536" s="1">
        <v>41764</v>
      </c>
      <c r="C536" s="44">
        <v>2.4998241758260945E-2</v>
      </c>
    </row>
    <row r="537" spans="2:3">
      <c r="B537" s="1">
        <v>41771</v>
      </c>
      <c r="C537" s="44">
        <v>2.4998241758260945E-2</v>
      </c>
    </row>
    <row r="538" spans="2:3">
      <c r="B538" s="1">
        <v>41778</v>
      </c>
      <c r="C538">
        <v>2.4998241758260945E-2</v>
      </c>
    </row>
    <row r="539" spans="2:3">
      <c r="B539" s="1">
        <v>41786</v>
      </c>
      <c r="C539">
        <v>2.9998681318668605E-2</v>
      </c>
    </row>
    <row r="540" spans="2:3">
      <c r="B540" s="1">
        <v>41792</v>
      </c>
      <c r="C540">
        <v>3.4999120879132498E-2</v>
      </c>
    </row>
    <row r="541" spans="2:3">
      <c r="B541" s="1">
        <v>41799</v>
      </c>
      <c r="C541">
        <v>3.4999120879132498E-2</v>
      </c>
    </row>
    <row r="542" spans="2:3">
      <c r="B542" s="1">
        <v>41806</v>
      </c>
      <c r="C542">
        <v>3.4999120879132498E-2</v>
      </c>
    </row>
    <row r="543" spans="2:3">
      <c r="B543" s="1">
        <v>41813</v>
      </c>
      <c r="C543">
        <v>2.4998241758260945E-2</v>
      </c>
    </row>
    <row r="544" spans="2:3">
      <c r="B544" s="1">
        <v>41820</v>
      </c>
      <c r="C544">
        <v>3.9999560439540165E-2</v>
      </c>
    </row>
    <row r="545" spans="2:3">
      <c r="B545" s="1">
        <v>41827</v>
      </c>
      <c r="C545">
        <v>2.9998681318668605E-2</v>
      </c>
    </row>
    <row r="546" spans="2:3">
      <c r="B546" s="1">
        <v>41834</v>
      </c>
      <c r="C546">
        <v>2.4998241758260945E-2</v>
      </c>
    </row>
    <row r="547" spans="2:3">
      <c r="B547" s="1">
        <v>41841</v>
      </c>
      <c r="C547">
        <v>2.4998241758260945E-2</v>
      </c>
    </row>
    <row r="548" spans="2:3">
      <c r="B548" s="1">
        <v>41848</v>
      </c>
      <c r="C548">
        <v>2.9998681318668605E-2</v>
      </c>
    </row>
    <row r="549" spans="2:3">
      <c r="B549" s="1">
        <v>41855</v>
      </c>
      <c r="C549">
        <v>2.4998241758260945E-2</v>
      </c>
    </row>
    <row r="550" spans="2:3">
      <c r="B550" s="1">
        <v>41862</v>
      </c>
      <c r="C550">
        <v>2.9998681318668605E-2</v>
      </c>
    </row>
    <row r="551" spans="2:3">
      <c r="B551" s="1">
        <v>41869</v>
      </c>
      <c r="C551">
        <v>2.9998681318668605E-2</v>
      </c>
    </row>
    <row r="552" spans="2:3">
      <c r="B552" s="1">
        <v>41876</v>
      </c>
      <c r="C552">
        <v>3.0330989010980587E-2</v>
      </c>
    </row>
    <row r="553" spans="2:3">
      <c r="B553" s="1">
        <v>41884</v>
      </c>
      <c r="C553">
        <v>2.4998241758260945E-2</v>
      </c>
    </row>
    <row r="554" spans="2:3">
      <c r="B554" s="1">
        <v>41890</v>
      </c>
      <c r="C554">
        <v>2.0001758241743106E-2</v>
      </c>
    </row>
    <row r="555" spans="2:3">
      <c r="B555" s="1">
        <v>41897</v>
      </c>
      <c r="C555" s="44">
        <v>1.5001318681335439E-2</v>
      </c>
    </row>
    <row r="556" spans="2:3">
      <c r="B556" s="1">
        <v>41904</v>
      </c>
      <c r="C556" s="44">
        <v>1.0111648351642214E-2</v>
      </c>
    </row>
    <row r="557" spans="2:3">
      <c r="B557" s="1">
        <v>41911</v>
      </c>
      <c r="C557" s="44">
        <v>1.5163516483517261E-2</v>
      </c>
    </row>
    <row r="558" spans="2:3">
      <c r="B558" s="1">
        <v>41918</v>
      </c>
      <c r="C558" s="44">
        <v>1.5001318681335439E-2</v>
      </c>
    </row>
    <row r="559" spans="2:3">
      <c r="B559" s="1">
        <v>41926</v>
      </c>
      <c r="C559" s="44">
        <v>1.0000879120871553E-2</v>
      </c>
    </row>
    <row r="560" spans="2:3">
      <c r="B560" s="1">
        <v>41932</v>
      </c>
      <c r="C560" s="44">
        <v>2.0001758241743106E-2</v>
      </c>
    </row>
    <row r="561" spans="2:3">
      <c r="B561" s="1">
        <v>41939</v>
      </c>
      <c r="C561" s="44">
        <v>2.0001758241743106E-2</v>
      </c>
    </row>
    <row r="562" spans="2:3">
      <c r="B562" s="1">
        <v>41946</v>
      </c>
      <c r="C562" s="44">
        <v>2.0001758241743106E-2</v>
      </c>
    </row>
    <row r="563" spans="2:3">
      <c r="B563" s="1">
        <v>41953</v>
      </c>
      <c r="C563" s="44">
        <v>2.4998241758260945E-2</v>
      </c>
    </row>
    <row r="564" spans="2:3">
      <c r="B564" s="1">
        <v>41960</v>
      </c>
      <c r="C564" s="44">
        <v>2.4998241758260945E-2</v>
      </c>
    </row>
    <row r="565" spans="2:3">
      <c r="B565" s="1">
        <v>41967</v>
      </c>
      <c r="C565" s="44">
        <v>1.978021978020179E-2</v>
      </c>
    </row>
    <row r="566" spans="2:3">
      <c r="B566" s="1">
        <v>41974</v>
      </c>
      <c r="C566" s="44">
        <v>2.4998241758260945E-2</v>
      </c>
    </row>
    <row r="567" spans="2:3">
      <c r="B567" s="1">
        <v>41981</v>
      </c>
      <c r="C567" s="44">
        <v>2.4998241758260945E-2</v>
      </c>
    </row>
    <row r="568" spans="2:3">
      <c r="B568" s="1">
        <v>41988</v>
      </c>
      <c r="C568" s="44">
        <v>3.4999120879132498E-2</v>
      </c>
    </row>
    <row r="569" spans="2:3">
      <c r="B569" s="1">
        <v>41995</v>
      </c>
      <c r="C569" s="44">
        <v>5.4395604395611148E-2</v>
      </c>
    </row>
    <row r="570" spans="2:3">
      <c r="B570" s="1">
        <v>42002</v>
      </c>
      <c r="C570" s="44">
        <v>3.9560439560459806E-2</v>
      </c>
    </row>
    <row r="571" spans="2:3">
      <c r="B571" s="1">
        <v>42009</v>
      </c>
      <c r="C571" s="44">
        <v>2.9998681318668605E-2</v>
      </c>
    </row>
    <row r="572" spans="2:3">
      <c r="B572" s="1">
        <v>42016</v>
      </c>
      <c r="C572" s="44">
        <v>2.4998241758260945E-2</v>
      </c>
    </row>
    <row r="573" spans="2:3">
      <c r="B573" s="1">
        <v>42024</v>
      </c>
      <c r="C573" s="44">
        <v>2.4998241758260945E-2</v>
      </c>
    </row>
    <row r="574" spans="2:3">
      <c r="B574" s="1">
        <v>42030</v>
      </c>
      <c r="C574" s="44">
        <v>2.0001758241743106E-2</v>
      </c>
    </row>
    <row r="575" spans="2:3">
      <c r="B575" s="1">
        <v>42037</v>
      </c>
      <c r="C575" s="44">
        <v>1.5001318681335439E-2</v>
      </c>
    </row>
    <row r="576" spans="2:3">
      <c r="B576" s="1">
        <v>42044</v>
      </c>
      <c r="C576" s="44">
        <v>2.0001758241743106E-2</v>
      </c>
    </row>
    <row r="577" spans="2:3">
      <c r="B577" s="1">
        <v>42052</v>
      </c>
      <c r="C577" s="44">
        <v>1.5001318681335439E-2</v>
      </c>
    </row>
    <row r="578" spans="2:3">
      <c r="B578" s="1">
        <v>42058</v>
      </c>
      <c r="C578" s="44">
        <v>2.0001758241743106E-2</v>
      </c>
    </row>
    <row r="579" spans="2:3">
      <c r="B579" s="1">
        <v>42065</v>
      </c>
      <c r="C579" s="44">
        <v>1.5001318681335439E-2</v>
      </c>
    </row>
    <row r="580" spans="2:3">
      <c r="B580" s="1">
        <v>42072</v>
      </c>
      <c r="C580" s="44">
        <v>1.5001318681335439E-2</v>
      </c>
    </row>
    <row r="581" spans="2:3">
      <c r="B581" s="1">
        <v>42079</v>
      </c>
      <c r="C581" s="44">
        <v>3.9999560439540165E-2</v>
      </c>
    </row>
    <row r="582" spans="2:3">
      <c r="B582" s="1">
        <v>42086</v>
      </c>
      <c r="C582" s="44">
        <v>2.0001758241743106E-2</v>
      </c>
    </row>
    <row r="583" spans="2:3">
      <c r="B583" s="1">
        <v>42093</v>
      </c>
      <c r="C583" s="44">
        <v>3.4999120879132498E-2</v>
      </c>
    </row>
    <row r="584" spans="2:3">
      <c r="B584" s="1">
        <v>42100</v>
      </c>
      <c r="C584" s="44">
        <v>2.0001758241743106E-2</v>
      </c>
    </row>
    <row r="585" spans="2:3">
      <c r="B585" s="1">
        <v>42107</v>
      </c>
      <c r="C585" s="44">
        <v>2.4998241758260945E-2</v>
      </c>
    </row>
    <row r="586" spans="2:3">
      <c r="B586" s="1">
        <v>42114</v>
      </c>
      <c r="C586" s="44">
        <v>2.4998241758260945E-2</v>
      </c>
    </row>
    <row r="587" spans="2:3">
      <c r="B587" s="1">
        <v>42121</v>
      </c>
      <c r="C587" s="44">
        <v>2.0001758241743106E-2</v>
      </c>
    </row>
    <row r="588" spans="2:3">
      <c r="B588" s="1">
        <v>42128</v>
      </c>
      <c r="C588" s="44">
        <v>1.5001318681335439E-2</v>
      </c>
    </row>
    <row r="589" spans="2:3">
      <c r="B589" s="1">
        <v>42135</v>
      </c>
      <c r="C589" s="44">
        <v>2.0001758241743106E-2</v>
      </c>
    </row>
    <row r="590" spans="2:3">
      <c r="B590" s="1">
        <v>42142</v>
      </c>
      <c r="C590" s="44">
        <v>1.5001318681335439E-2</v>
      </c>
    </row>
    <row r="591" spans="2:3">
      <c r="B591" s="1">
        <v>42150</v>
      </c>
      <c r="C591" s="44">
        <v>1.5001318681335439E-2</v>
      </c>
    </row>
    <row r="592" spans="2:3">
      <c r="B592" s="1">
        <v>42156</v>
      </c>
      <c r="C592" s="44">
        <v>1.0000879120871553E-2</v>
      </c>
    </row>
    <row r="593" spans="2:3">
      <c r="B593" s="1">
        <v>42163</v>
      </c>
      <c r="C593" s="44">
        <v>1.5001318681335439E-2</v>
      </c>
    </row>
    <row r="594" spans="2:3">
      <c r="B594" s="1">
        <v>42170</v>
      </c>
      <c r="C594" s="44">
        <v>1.0000879120871553E-2</v>
      </c>
    </row>
    <row r="595" spans="2:3">
      <c r="B595" s="1">
        <v>42177</v>
      </c>
      <c r="C595" s="44">
        <v>1.0000879120871553E-2</v>
      </c>
    </row>
    <row r="596" spans="2:3">
      <c r="B596" s="1">
        <v>42184</v>
      </c>
      <c r="C596" s="44">
        <v>1.5001318681335439E-2</v>
      </c>
    </row>
    <row r="597" spans="2:3">
      <c r="B597" s="1">
        <v>42191</v>
      </c>
      <c r="C597" s="44">
        <v>1.5001318681335439E-2</v>
      </c>
    </row>
    <row r="598" spans="2:3">
      <c r="B598" s="1">
        <v>42198</v>
      </c>
      <c r="C598" s="44">
        <v>1.5001318681335439E-2</v>
      </c>
    </row>
    <row r="599" spans="2:3">
      <c r="B599" s="1">
        <v>42205</v>
      </c>
      <c r="C599" s="44">
        <v>2.9998681318668605E-2</v>
      </c>
    </row>
    <row r="600" spans="2:3">
      <c r="B600" s="1">
        <v>42212</v>
      </c>
      <c r="C600" s="44">
        <v>5.0000439560411711E-2</v>
      </c>
    </row>
    <row r="601" spans="2:3">
      <c r="B601" s="1">
        <v>42219</v>
      </c>
      <c r="C601" s="44">
        <v>7.4998681318672655E-2</v>
      </c>
    </row>
    <row r="602" spans="2:3">
      <c r="B602" s="1">
        <v>42226</v>
      </c>
      <c r="C602" s="44">
        <v>0.12499912087914059</v>
      </c>
    </row>
    <row r="603" spans="2:3">
      <c r="B603" s="1">
        <v>42233</v>
      </c>
      <c r="C603" s="44">
        <v>0.10500131868134352</v>
      </c>
    </row>
    <row r="604" spans="2:3">
      <c r="B604" s="1">
        <v>42240</v>
      </c>
      <c r="C604" s="44">
        <v>5.0550329670318958E-2</v>
      </c>
    </row>
    <row r="605" spans="2:3">
      <c r="B605" s="1">
        <v>42247</v>
      </c>
      <c r="C605" s="44">
        <v>9.5000439560415761E-2</v>
      </c>
    </row>
    <row r="606" spans="2:3">
      <c r="B606" s="1">
        <v>42255</v>
      </c>
      <c r="C606" s="44">
        <v>7.4998681318672655E-2</v>
      </c>
    </row>
    <row r="607" spans="2:3">
      <c r="B607" s="1">
        <v>42261</v>
      </c>
      <c r="C607" s="44">
        <v>5.5000879120875604E-2</v>
      </c>
    </row>
    <row r="608" spans="2:3">
      <c r="B608" s="1">
        <v>42268</v>
      </c>
      <c r="C608" s="44">
        <v>5.000439560463886E-3</v>
      </c>
    </row>
    <row r="609" spans="2:3">
      <c r="B609" s="1">
        <v>42275</v>
      </c>
      <c r="C609" s="44">
        <v>1.5001318681335439E-2</v>
      </c>
    </row>
    <row r="610" spans="2:3">
      <c r="B610" s="1">
        <v>42282</v>
      </c>
      <c r="C610" s="44">
        <v>0</v>
      </c>
    </row>
    <row r="611" spans="2:3">
      <c r="B611" s="1">
        <v>42290</v>
      </c>
      <c r="C611" s="44">
        <v>0</v>
      </c>
    </row>
    <row r="612" spans="2:3">
      <c r="B612" s="1">
        <v>42296</v>
      </c>
      <c r="C612" s="44">
        <v>1.5001318681335439E-2</v>
      </c>
    </row>
    <row r="613" spans="2:3">
      <c r="B613" s="1">
        <v>42303</v>
      </c>
      <c r="C613" s="44">
        <v>2.0001758241743106E-2</v>
      </c>
    </row>
    <row r="614" spans="2:3">
      <c r="B614" s="1">
        <v>42310</v>
      </c>
      <c r="C614" s="44">
        <v>0.11000175824175121</v>
      </c>
    </row>
    <row r="615" spans="2:3">
      <c r="B615" s="1">
        <v>42317</v>
      </c>
      <c r="C615" s="44">
        <v>0.13500000000001214</v>
      </c>
    </row>
    <row r="616" spans="2:3">
      <c r="B616" s="1">
        <v>42324</v>
      </c>
      <c r="C616" s="44">
        <v>0.14500087912088369</v>
      </c>
    </row>
    <row r="617" spans="2:3">
      <c r="B617" s="1">
        <v>42331</v>
      </c>
      <c r="C617" s="44">
        <v>0.13846153846152498</v>
      </c>
    </row>
    <row r="618" spans="2:3">
      <c r="B618" s="1">
        <v>42338</v>
      </c>
      <c r="C618" s="44">
        <v>0.21499912087914866</v>
      </c>
    </row>
    <row r="619" spans="2:3">
      <c r="B619" s="1">
        <v>42345</v>
      </c>
      <c r="C619" s="44">
        <v>0.28000087912089583</v>
      </c>
    </row>
    <row r="620" spans="2:3">
      <c r="B620" s="1">
        <v>42352</v>
      </c>
      <c r="C620" s="44">
        <v>0.28000087912089583</v>
      </c>
    </row>
    <row r="621" spans="2:3">
      <c r="B621" s="1">
        <v>42359</v>
      </c>
      <c r="C621" s="44">
        <v>0.24999824175822496</v>
      </c>
    </row>
    <row r="622" spans="2:3">
      <c r="B622" s="1">
        <v>42366</v>
      </c>
      <c r="C622" s="44">
        <v>0.25999912087909655</v>
      </c>
    </row>
    <row r="623" spans="2:3">
      <c r="B623" s="1">
        <v>42373</v>
      </c>
      <c r="C623" s="44">
        <v>0.21499912087914866</v>
      </c>
    </row>
    <row r="624" spans="2:3">
      <c r="B624" s="1">
        <v>42380</v>
      </c>
      <c r="C624" s="44">
        <v>0.21499912087914866</v>
      </c>
    </row>
    <row r="625" spans="2:3">
      <c r="B625" s="1">
        <v>42388</v>
      </c>
      <c r="C625" s="44">
        <v>0.25499868131868886</v>
      </c>
    </row>
    <row r="626" spans="2:3">
      <c r="B626" s="1">
        <v>42394</v>
      </c>
      <c r="C626" s="44">
        <v>0.30499912087910053</v>
      </c>
    </row>
    <row r="627" spans="2:3">
      <c r="B627" s="1">
        <v>42401</v>
      </c>
      <c r="C627" s="44">
        <v>0.34999912087910462</v>
      </c>
    </row>
    <row r="628" spans="2:3">
      <c r="B628" s="1">
        <v>42408</v>
      </c>
      <c r="C628" s="44">
        <v>0.31499999999997214</v>
      </c>
    </row>
    <row r="629" spans="2:3">
      <c r="B629" s="1">
        <v>42416</v>
      </c>
      <c r="C629" s="44">
        <v>0.29999868131869289</v>
      </c>
    </row>
    <row r="630" spans="2:3">
      <c r="B630" s="1">
        <v>42422</v>
      </c>
      <c r="C630" s="44">
        <v>0.320000439560436</v>
      </c>
    </row>
    <row r="631" spans="2:3">
      <c r="B631" s="1">
        <v>42429</v>
      </c>
      <c r="C631" s="44">
        <v>0.32500087912089987</v>
      </c>
    </row>
    <row r="632" spans="2:3">
      <c r="B632" s="1">
        <v>42436</v>
      </c>
      <c r="C632" s="44">
        <v>0.31499999999997214</v>
      </c>
    </row>
    <row r="633" spans="2:3">
      <c r="B633" s="1">
        <v>42439</v>
      </c>
      <c r="C633" s="44">
        <v>0.29499999999999998</v>
      </c>
    </row>
    <row r="634" spans="2:3">
      <c r="B634" s="1">
        <v>42446</v>
      </c>
      <c r="C634" s="44">
        <v>0.315</v>
      </c>
    </row>
    <row r="635" spans="2:3">
      <c r="B635" s="1">
        <v>42453</v>
      </c>
      <c r="C635" s="44">
        <v>0.28999999999999998</v>
      </c>
    </row>
    <row r="636" spans="2:3">
      <c r="B636" s="1">
        <v>42460</v>
      </c>
      <c r="C636" s="44">
        <v>0.28500000000000003</v>
      </c>
    </row>
    <row r="637" spans="2:3">
      <c r="B637" s="1">
        <v>42467</v>
      </c>
      <c r="C637" s="44">
        <v>0.22499999999999998</v>
      </c>
    </row>
    <row r="638" spans="2:3">
      <c r="B638" s="1">
        <v>42474</v>
      </c>
      <c r="C638" s="44">
        <v>0.22</v>
      </c>
    </row>
    <row r="639" spans="2:3">
      <c r="B639" s="1">
        <v>42481</v>
      </c>
      <c r="C639" s="44">
        <v>0.21</v>
      </c>
    </row>
    <row r="640" spans="2:3">
      <c r="B640" s="1">
        <v>42488</v>
      </c>
      <c r="C640" s="44">
        <v>0.22999999999999998</v>
      </c>
    </row>
    <row r="641" spans="2:3">
      <c r="B641" s="1">
        <v>42495</v>
      </c>
      <c r="C641" s="44">
        <v>0.21</v>
      </c>
    </row>
    <row r="642" spans="2:3">
      <c r="B642" s="1">
        <v>42502</v>
      </c>
      <c r="C642" s="44">
        <v>0.215</v>
      </c>
    </row>
    <row r="643" spans="2:3">
      <c r="B643" s="1">
        <v>42509</v>
      </c>
      <c r="C643" s="44">
        <v>0.26</v>
      </c>
    </row>
    <row r="644" spans="2:3">
      <c r="B644" s="1">
        <v>42516</v>
      </c>
      <c r="C644" s="44">
        <v>0.33</v>
      </c>
    </row>
    <row r="645" spans="2:3">
      <c r="B645" s="1">
        <v>42523</v>
      </c>
      <c r="C645" s="44">
        <v>0.32500000000000001</v>
      </c>
    </row>
    <row r="646" spans="2:3">
      <c r="B646" s="1">
        <v>42530</v>
      </c>
      <c r="C646" s="44">
        <v>0.26500000000000001</v>
      </c>
    </row>
    <row r="647" spans="2:3">
      <c r="B647" s="1">
        <v>42537</v>
      </c>
      <c r="C647" s="44">
        <v>0.25</v>
      </c>
    </row>
    <row r="648" spans="2:3">
      <c r="B648" s="1">
        <v>42544</v>
      </c>
      <c r="C648" s="44">
        <v>0.25</v>
      </c>
    </row>
    <row r="649" spans="2:3">
      <c r="B649" s="1">
        <v>42551</v>
      </c>
      <c r="C649" s="44">
        <v>0.22999999999999998</v>
      </c>
    </row>
    <row r="650" spans="2:3">
      <c r="B650" s="1">
        <v>42558</v>
      </c>
      <c r="C650" s="44">
        <v>0.25</v>
      </c>
    </row>
    <row r="651" spans="2:3">
      <c r="B651" s="1">
        <v>42565</v>
      </c>
      <c r="C651" s="44">
        <v>0.28999999999999998</v>
      </c>
    </row>
    <row r="652" spans="2:3">
      <c r="B652" s="1">
        <v>42572</v>
      </c>
      <c r="C652" s="44">
        <v>0.31</v>
      </c>
    </row>
    <row r="653" spans="2:3">
      <c r="B653" s="1">
        <v>42579</v>
      </c>
      <c r="C653" s="44">
        <v>0.3</v>
      </c>
    </row>
    <row r="654" spans="2:3">
      <c r="B654" s="1">
        <v>42586</v>
      </c>
      <c r="C654" s="44">
        <v>0.27</v>
      </c>
    </row>
    <row r="655" spans="2:3">
      <c r="B655" s="1">
        <v>42593</v>
      </c>
      <c r="C655" s="44">
        <v>0.28500000000000003</v>
      </c>
    </row>
    <row r="656" spans="2:3">
      <c r="B656" s="1">
        <v>42600</v>
      </c>
      <c r="C656" s="44">
        <v>0.27999999999999997</v>
      </c>
    </row>
    <row r="657" spans="2:3">
      <c r="B657" s="1">
        <v>42607</v>
      </c>
      <c r="C657" s="44">
        <v>0.29499999999999998</v>
      </c>
    </row>
    <row r="658" spans="2:3">
      <c r="B658" s="1">
        <v>42614</v>
      </c>
      <c r="C658" s="44">
        <v>0.315</v>
      </c>
    </row>
    <row r="659" spans="2:3">
      <c r="B659" s="1">
        <v>42621</v>
      </c>
      <c r="C659" s="44">
        <v>0.31</v>
      </c>
    </row>
    <row r="660" spans="2:3">
      <c r="B660" s="1">
        <v>42628</v>
      </c>
      <c r="C660" s="44">
        <v>0.34499999999999997</v>
      </c>
    </row>
    <row r="661" spans="2:3">
      <c r="B661" s="1">
        <v>42635</v>
      </c>
      <c r="C661" s="44">
        <v>0.27999999999999997</v>
      </c>
    </row>
    <row r="662" spans="2:3">
      <c r="B662" s="1">
        <v>42642</v>
      </c>
      <c r="C662" s="44">
        <v>0.21</v>
      </c>
    </row>
    <row r="663" spans="2:3">
      <c r="B663" s="1">
        <v>42649</v>
      </c>
      <c r="C663" s="44">
        <v>0.27999999999999997</v>
      </c>
    </row>
    <row r="664" spans="2:3">
      <c r="B664" s="1">
        <v>42656</v>
      </c>
      <c r="C664" s="44">
        <v>0.33999999999999997</v>
      </c>
    </row>
    <row r="665" spans="2:3">
      <c r="B665" s="1">
        <v>42663</v>
      </c>
      <c r="C665" s="44">
        <v>0.31</v>
      </c>
    </row>
    <row r="666" spans="2:3">
      <c r="B666" s="1">
        <v>42670</v>
      </c>
      <c r="C666" s="44">
        <v>0.32</v>
      </c>
    </row>
    <row r="667" spans="2:3">
      <c r="B667" s="1">
        <v>42677</v>
      </c>
      <c r="C667" s="44">
        <v>0.32500000000000001</v>
      </c>
    </row>
    <row r="668" spans="2:3">
      <c r="B668" s="1">
        <v>42684</v>
      </c>
      <c r="C668" s="44">
        <v>0.38</v>
      </c>
    </row>
    <row r="669" spans="2:3">
      <c r="B669" s="1">
        <v>42691</v>
      </c>
      <c r="C669" s="44">
        <v>0.48</v>
      </c>
    </row>
    <row r="670" spans="2:3">
      <c r="B670" s="1">
        <v>42699</v>
      </c>
      <c r="C670" s="44">
        <v>0.45999999999999996</v>
      </c>
    </row>
    <row r="671" spans="2:3">
      <c r="B671" s="1">
        <v>42705</v>
      </c>
      <c r="C671" s="44">
        <v>0.48</v>
      </c>
    </row>
    <row r="672" spans="2:3">
      <c r="B672" s="1">
        <v>42712</v>
      </c>
      <c r="C672" s="44">
        <v>0.48</v>
      </c>
    </row>
    <row r="673" spans="2:4">
      <c r="B673" s="1">
        <v>42719</v>
      </c>
      <c r="C673" s="44">
        <v>0.51</v>
      </c>
    </row>
    <row r="674" spans="2:4">
      <c r="B674" s="1">
        <v>42726</v>
      </c>
      <c r="C674" s="44">
        <v>0.49</v>
      </c>
    </row>
    <row r="675" spans="2:4">
      <c r="B675" s="1">
        <v>42733</v>
      </c>
      <c r="C675" s="45">
        <v>0.55500131868132774</v>
      </c>
      <c r="D675" s="46">
        <v>99.859707999999998</v>
      </c>
    </row>
    <row r="676" spans="2:4">
      <c r="B676" s="1">
        <v>42740</v>
      </c>
      <c r="C676" s="45">
        <v>0.52999912087912082</v>
      </c>
      <c r="D676" s="46">
        <v>99.866028</v>
      </c>
    </row>
    <row r="677" spans="2:4">
      <c r="B677" s="1">
        <v>42747</v>
      </c>
      <c r="C677" s="45">
        <v>0.51000131868132381</v>
      </c>
      <c r="D677" s="46">
        <v>99.871082999999999</v>
      </c>
    </row>
    <row r="678" spans="2:4">
      <c r="B678" s="1">
        <v>42754</v>
      </c>
      <c r="C678" s="45">
        <v>0.52999912087912082</v>
      </c>
      <c r="D678" s="46">
        <v>99.866028</v>
      </c>
    </row>
    <row r="679" spans="2:4">
      <c r="B679" s="1">
        <v>42761</v>
      </c>
      <c r="C679" s="45">
        <v>0.50500087912085989</v>
      </c>
      <c r="D679" s="46">
        <v>99.872347000000005</v>
      </c>
    </row>
    <row r="680" spans="2:4">
      <c r="B680" s="1">
        <v>42768</v>
      </c>
      <c r="C680" s="45">
        <v>0.51500175824173133</v>
      </c>
      <c r="D680" s="46">
        <v>99.869819000000007</v>
      </c>
    </row>
    <row r="681" spans="2:4">
      <c r="B681" s="1">
        <v>42775</v>
      </c>
      <c r="C681" s="45">
        <v>0.52999912087912082</v>
      </c>
      <c r="D681" s="46">
        <v>99.866028</v>
      </c>
    </row>
    <row r="682" spans="2:4">
      <c r="B682" s="1">
        <v>42782</v>
      </c>
      <c r="C682" s="45">
        <v>0.53999999999999226</v>
      </c>
      <c r="D682" s="46">
        <v>99.863500000000002</v>
      </c>
    </row>
    <row r="683" spans="2:4">
      <c r="B683" s="1">
        <v>42789</v>
      </c>
      <c r="C683" s="45">
        <v>0.53499956043958474</v>
      </c>
      <c r="D683" s="46">
        <v>99.864763999999994</v>
      </c>
    </row>
    <row r="684" spans="2:4">
      <c r="B684" s="1">
        <v>42796</v>
      </c>
      <c r="C684" s="45">
        <v>0.51500175824173133</v>
      </c>
      <c r="D684">
        <v>99.869819000000007</v>
      </c>
    </row>
    <row r="685" spans="2:4">
      <c r="B685" s="1">
        <v>42803</v>
      </c>
      <c r="C685" s="45">
        <v>0.74499824175826945</v>
      </c>
      <c r="D685">
        <v>99.811680999999993</v>
      </c>
    </row>
    <row r="686" spans="2:4">
      <c r="B686" s="1">
        <v>42810</v>
      </c>
      <c r="C686" s="45">
        <v>0.78000131868129174</v>
      </c>
      <c r="D686">
        <v>99.802833000000007</v>
      </c>
    </row>
    <row r="687" spans="2:4">
      <c r="B687" s="1">
        <v>42817</v>
      </c>
      <c r="C687" s="45">
        <v>0.75999956043954864</v>
      </c>
      <c r="D687">
        <v>99.807889000000003</v>
      </c>
    </row>
    <row r="688" spans="2:4">
      <c r="B688" s="1">
        <v>42824</v>
      </c>
      <c r="C688" s="45">
        <v>0.78000131868129174</v>
      </c>
      <c r="D688">
        <v>99.802833000000007</v>
      </c>
    </row>
    <row r="689" spans="2:4">
      <c r="B689" s="1">
        <v>42831</v>
      </c>
      <c r="C689" s="45">
        <v>0.78999824175821731</v>
      </c>
      <c r="D689">
        <v>99.800306000000006</v>
      </c>
    </row>
    <row r="690" spans="2:4">
      <c r="B690" s="1">
        <v>42838</v>
      </c>
      <c r="C690" s="45">
        <v>0.825001318681296</v>
      </c>
      <c r="D690">
        <v>99.791458000000006</v>
      </c>
    </row>
    <row r="691" spans="2:4">
      <c r="B691" s="1">
        <v>42845</v>
      </c>
      <c r="C691" s="45">
        <v>0.82000087912088815</v>
      </c>
      <c r="D691">
        <v>99.792721999999998</v>
      </c>
    </row>
    <row r="692" spans="2:4">
      <c r="B692" s="1">
        <v>42852</v>
      </c>
      <c r="C692" s="45">
        <v>0.82000087912088815</v>
      </c>
      <c r="D692">
        <v>99.792721999999998</v>
      </c>
    </row>
    <row r="693" spans="2:4">
      <c r="B693" s="1">
        <v>42859</v>
      </c>
      <c r="C693" s="45">
        <v>0.8449991208790929</v>
      </c>
      <c r="D693">
        <v>99.786403000000007</v>
      </c>
    </row>
    <row r="694" spans="2:4">
      <c r="B694" s="1">
        <v>42866</v>
      </c>
      <c r="C694" s="45">
        <v>0.90000000000002478</v>
      </c>
      <c r="D694">
        <v>99.772499999999994</v>
      </c>
    </row>
    <row r="695" spans="2:4">
      <c r="B695" s="1">
        <v>42873</v>
      </c>
      <c r="C695" s="45">
        <v>0.90500043956043241</v>
      </c>
      <c r="D695">
        <v>99.771236000000002</v>
      </c>
    </row>
    <row r="696" spans="2:4">
      <c r="B696" s="1">
        <v>42880</v>
      </c>
      <c r="C696" s="45">
        <v>0.92000175824176778</v>
      </c>
      <c r="D696">
        <v>99.767443999999998</v>
      </c>
    </row>
    <row r="697" spans="2:4">
      <c r="B697" s="1">
        <v>42887</v>
      </c>
      <c r="C697" s="45">
        <v>0.960001318681308</v>
      </c>
      <c r="D697">
        <v>99.757333000000003</v>
      </c>
    </row>
    <row r="698" spans="2:4">
      <c r="B698" s="1">
        <v>42894</v>
      </c>
      <c r="C698" s="45">
        <v>0.97999912087910512</v>
      </c>
      <c r="D698">
        <v>99.752278000000004</v>
      </c>
    </row>
    <row r="699" spans="2:4">
      <c r="B699" s="1">
        <v>42901</v>
      </c>
      <c r="C699" s="45">
        <v>0.98999999999997668</v>
      </c>
      <c r="D699">
        <v>99.749750000000006</v>
      </c>
    </row>
    <row r="700" spans="2:4">
      <c r="B700" s="1">
        <v>42908</v>
      </c>
      <c r="C700" s="45">
        <v>1.0100017582417762</v>
      </c>
      <c r="D700">
        <v>99.744693999999996</v>
      </c>
    </row>
    <row r="701" spans="2:4">
      <c r="B701" s="1">
        <v>42915</v>
      </c>
      <c r="C701" s="45">
        <v>1.0000008791209043</v>
      </c>
      <c r="D701">
        <v>99.747221999999994</v>
      </c>
    </row>
    <row r="702" spans="2:4">
      <c r="B702" s="1">
        <v>42922</v>
      </c>
      <c r="C702" s="45">
        <v>1.045000879120852</v>
      </c>
      <c r="D702">
        <v>99.735847000000007</v>
      </c>
    </row>
    <row r="703" spans="2:4">
      <c r="B703" s="1">
        <v>42929</v>
      </c>
      <c r="C703" s="45">
        <v>1.0400004395604445</v>
      </c>
      <c r="D703">
        <v>99.737110999999999</v>
      </c>
    </row>
    <row r="704" spans="2:4">
      <c r="B704" s="1">
        <v>42936</v>
      </c>
      <c r="C704" s="45">
        <v>1.0500013186813162</v>
      </c>
      <c r="D704">
        <v>99.734583000000001</v>
      </c>
    </row>
    <row r="705" spans="2:4">
      <c r="B705" s="1">
        <v>42943</v>
      </c>
      <c r="C705" s="45">
        <v>1.1800008791208643</v>
      </c>
      <c r="D705">
        <v>99.701722000000004</v>
      </c>
    </row>
    <row r="706" spans="2:4">
      <c r="B706" s="1">
        <v>42950</v>
      </c>
      <c r="C706" s="45">
        <v>1.0699991208791131</v>
      </c>
      <c r="D706">
        <v>99.729528000000002</v>
      </c>
    </row>
    <row r="707" spans="2:4">
      <c r="B707" s="1">
        <v>42957</v>
      </c>
      <c r="C707" s="45">
        <v>1.0400004395604445</v>
      </c>
      <c r="D707">
        <v>99.737110999999999</v>
      </c>
    </row>
    <row r="708" spans="2:4">
      <c r="B708" s="1">
        <v>42964</v>
      </c>
      <c r="C708" s="45">
        <v>1.0149982417582375</v>
      </c>
      <c r="D708">
        <v>99.743431000000001</v>
      </c>
    </row>
    <row r="709" spans="2:4">
      <c r="B709" s="1">
        <v>42971</v>
      </c>
      <c r="C709" s="45">
        <v>1.0109907692307636</v>
      </c>
      <c r="D709">
        <v>99.744444000000001</v>
      </c>
    </row>
    <row r="710" spans="2:4">
      <c r="B710" s="1">
        <v>42978</v>
      </c>
      <c r="C710" s="45">
        <v>1.0199986813187014</v>
      </c>
      <c r="D710">
        <v>99.742166999999995</v>
      </c>
    </row>
    <row r="711" spans="2:4">
      <c r="B711" s="1">
        <v>42985</v>
      </c>
      <c r="C711" s="45">
        <v>1.0199986813187014</v>
      </c>
      <c r="D711">
        <v>99.742166999999995</v>
      </c>
    </row>
    <row r="712" spans="2:4">
      <c r="B712" s="1">
        <v>42992</v>
      </c>
      <c r="C712" s="45">
        <v>1.0349999999999808</v>
      </c>
      <c r="D712">
        <v>99.738375000000005</v>
      </c>
    </row>
    <row r="713" spans="2:4">
      <c r="B713" s="1">
        <v>42999</v>
      </c>
      <c r="C713" s="45">
        <v>1.045000879120852</v>
      </c>
      <c r="D713">
        <v>99.735847000000007</v>
      </c>
    </row>
    <row r="714" spans="2:4">
      <c r="B714" s="1">
        <v>43006</v>
      </c>
      <c r="C714" s="45">
        <v>1.0500013186813162</v>
      </c>
      <c r="D714">
        <v>99.734583000000001</v>
      </c>
    </row>
    <row r="715" spans="2:4">
      <c r="B715" s="1">
        <v>43013</v>
      </c>
      <c r="C715" s="45">
        <v>1.0500013186813162</v>
      </c>
      <c r="D715">
        <v>99.734583000000001</v>
      </c>
    </row>
    <row r="716" spans="2:4">
      <c r="B716" s="1">
        <v>43020</v>
      </c>
      <c r="C716" s="45">
        <v>1.0850004395604484</v>
      </c>
      <c r="D716">
        <v>99.725735999999998</v>
      </c>
    </row>
    <row r="717" spans="2:4">
      <c r="B717" s="1">
        <v>43024</v>
      </c>
      <c r="C717" s="45">
        <v>1.0900008791208562</v>
      </c>
      <c r="D717">
        <v>99.724472000000006</v>
      </c>
    </row>
    <row r="718" spans="2:4">
      <c r="B718" s="1">
        <v>43031</v>
      </c>
      <c r="C718" s="45">
        <v>1.1049982417582456</v>
      </c>
      <c r="D718">
        <v>99.720680999999999</v>
      </c>
    </row>
    <row r="719" spans="2:4">
      <c r="B719" s="1">
        <v>43038</v>
      </c>
      <c r="C719" s="45">
        <v>1.1300004395604528</v>
      </c>
      <c r="D719">
        <v>99.714360999999997</v>
      </c>
    </row>
    <row r="720" spans="2:4">
      <c r="B720" s="1">
        <v>43045</v>
      </c>
      <c r="C720" s="45">
        <v>1.1850013186813282</v>
      </c>
      <c r="D720">
        <v>99.700457999999998</v>
      </c>
    </row>
    <row r="721" spans="2:4">
      <c r="B721" s="1">
        <v>43052</v>
      </c>
      <c r="C721" s="45">
        <v>1.2399982417582576</v>
      </c>
      <c r="D721">
        <v>99.686555999999996</v>
      </c>
    </row>
    <row r="722" spans="2:4">
      <c r="B722" s="1">
        <v>43059</v>
      </c>
      <c r="C722" s="45">
        <v>1.2708791208791457</v>
      </c>
      <c r="D722">
        <v>99.678749999999994</v>
      </c>
    </row>
    <row r="723" spans="2:4">
      <c r="B723" s="1">
        <v>43066</v>
      </c>
      <c r="C723" s="45">
        <v>1.2849982417582619</v>
      </c>
      <c r="D723">
        <v>99.675180999999995</v>
      </c>
    </row>
    <row r="724" spans="2:4">
      <c r="B724" s="1">
        <v>43073</v>
      </c>
      <c r="C724" s="45">
        <v>1.2899986813186695</v>
      </c>
      <c r="D724">
        <v>99.673917000000003</v>
      </c>
    </row>
    <row r="725" spans="2:4">
      <c r="B725" s="1">
        <v>43080</v>
      </c>
      <c r="C725" s="45">
        <v>1.3200013186813404</v>
      </c>
      <c r="D725">
        <v>99.666332999999995</v>
      </c>
    </row>
    <row r="726" spans="2:4">
      <c r="B726" s="1">
        <v>43087</v>
      </c>
      <c r="C726" s="45">
        <v>1.3550004395604167</v>
      </c>
      <c r="D726">
        <v>99.657486000000006</v>
      </c>
    </row>
    <row r="727" spans="2:4">
      <c r="B727" s="1">
        <v>43095</v>
      </c>
      <c r="C727" s="45">
        <v>1.4450004395604248</v>
      </c>
      <c r="D727">
        <v>99.634736000000004</v>
      </c>
    </row>
    <row r="728" spans="2:4">
      <c r="B728" s="1">
        <v>43102</v>
      </c>
      <c r="C728" s="45">
        <v>1.4349995604395533</v>
      </c>
      <c r="D728">
        <v>99.637264000000002</v>
      </c>
    </row>
    <row r="729" spans="2:4">
      <c r="B729" s="1">
        <v>43108</v>
      </c>
      <c r="C729" s="45">
        <v>1.4299991208791456</v>
      </c>
      <c r="D729">
        <v>99.638527999999994</v>
      </c>
    </row>
    <row r="730" spans="2:4">
      <c r="B730" s="1">
        <v>43116</v>
      </c>
      <c r="C730" s="45">
        <v>1.4299991208791456</v>
      </c>
      <c r="D730">
        <v>99.638527999999994</v>
      </c>
    </row>
    <row r="731" spans="2:4">
      <c r="B731" s="1">
        <v>43122</v>
      </c>
      <c r="C731" s="45">
        <v>1.4299991208791456</v>
      </c>
      <c r="D731">
        <v>99.638527999999994</v>
      </c>
    </row>
    <row r="732" spans="2:4">
      <c r="B732" s="1">
        <v>43129</v>
      </c>
      <c r="C732" s="45">
        <v>1.4249986813186815</v>
      </c>
      <c r="D732">
        <v>99.639792</v>
      </c>
    </row>
    <row r="733" spans="2:4">
      <c r="B733" s="1">
        <v>43136</v>
      </c>
      <c r="C733" s="45">
        <v>1.5000013186813004</v>
      </c>
      <c r="D733">
        <v>99.620833000000005</v>
      </c>
    </row>
    <row r="734" spans="2:4">
      <c r="B734" s="1">
        <v>43143</v>
      </c>
      <c r="C734" s="45">
        <v>1.5699995604395653</v>
      </c>
      <c r="D734">
        <v>99.603138999999999</v>
      </c>
    </row>
    <row r="735" spans="2:4">
      <c r="B735" s="1">
        <v>43151</v>
      </c>
      <c r="C735" s="45">
        <v>1.6300008791209049</v>
      </c>
      <c r="D735">
        <v>99.587971999999993</v>
      </c>
    </row>
    <row r="736" spans="2:4">
      <c r="B736" s="1">
        <v>43153</v>
      </c>
      <c r="C736" s="45">
        <v>1.6300008791209049</v>
      </c>
      <c r="D736">
        <v>99.587971999999993</v>
      </c>
    </row>
    <row r="737" spans="2:4">
      <c r="B737" s="1">
        <v>43160</v>
      </c>
      <c r="C737" s="45">
        <v>1.6449982417582381</v>
      </c>
      <c r="D737">
        <v>99.584181000000001</v>
      </c>
    </row>
    <row r="738" spans="2:4">
      <c r="B738" s="1">
        <v>43164</v>
      </c>
      <c r="C738" s="45">
        <v>1.6599995604395734</v>
      </c>
      <c r="D738">
        <v>99.580388999999997</v>
      </c>
    </row>
    <row r="739" spans="2:4">
      <c r="B739" s="1">
        <v>43171</v>
      </c>
      <c r="C739" s="45">
        <v>1.6700004395604453</v>
      </c>
      <c r="D739">
        <v>99.577860999999999</v>
      </c>
    </row>
    <row r="740" spans="2:4">
      <c r="B740" s="1">
        <v>43178</v>
      </c>
      <c r="C740" s="45">
        <v>1.7799982417582503</v>
      </c>
      <c r="D740">
        <v>99.550055999999998</v>
      </c>
    </row>
    <row r="741" spans="2:4">
      <c r="B741" s="1">
        <v>43185</v>
      </c>
      <c r="C741" s="45">
        <v>1.7600004395604532</v>
      </c>
      <c r="D741">
        <v>99.555110999999997</v>
      </c>
    </row>
    <row r="742" spans="2:4">
      <c r="B742" s="1">
        <v>43192</v>
      </c>
      <c r="C742" s="45">
        <v>1.7399986813186539</v>
      </c>
      <c r="D742">
        <v>99.560167000000007</v>
      </c>
    </row>
    <row r="743" spans="2:4">
      <c r="B743" s="1">
        <v>43199</v>
      </c>
      <c r="C743" s="45">
        <v>1.715000439560449</v>
      </c>
      <c r="D743">
        <v>99.566485999999998</v>
      </c>
    </row>
    <row r="744" spans="2:4">
      <c r="B744" s="1">
        <v>43206</v>
      </c>
      <c r="C744" s="45">
        <v>1.7600004395604532</v>
      </c>
      <c r="D744">
        <v>99.555110999999997</v>
      </c>
    </row>
    <row r="745" spans="2:4">
      <c r="B745" s="1">
        <v>43213</v>
      </c>
      <c r="C745" s="45">
        <v>1.8299986813186615</v>
      </c>
      <c r="D745">
        <v>99.537417000000005</v>
      </c>
    </row>
    <row r="746" spans="2:4">
      <c r="B746" s="1">
        <v>43220</v>
      </c>
      <c r="C746" s="45">
        <v>1.8349991208791259</v>
      </c>
      <c r="D746">
        <v>99.536152999999999</v>
      </c>
    </row>
    <row r="747" spans="2:4">
      <c r="B747" s="1">
        <v>43227</v>
      </c>
      <c r="C747" s="45">
        <v>1.8399995604395332</v>
      </c>
      <c r="D747">
        <v>99.534889000000007</v>
      </c>
    </row>
    <row r="748" spans="2:4">
      <c r="B748" s="1">
        <v>43234</v>
      </c>
      <c r="C748" s="45">
        <v>1.890000000000001</v>
      </c>
      <c r="D748">
        <v>99.52225</v>
      </c>
    </row>
    <row r="749" spans="2:4">
      <c r="B749" s="1">
        <v>43241</v>
      </c>
      <c r="C749" s="45">
        <v>1.8950004395604654</v>
      </c>
      <c r="D749">
        <v>99.520985999999994</v>
      </c>
    </row>
    <row r="750" spans="2:4">
      <c r="B750" s="1">
        <v>43249</v>
      </c>
      <c r="C750" s="45">
        <v>1.8950004395604654</v>
      </c>
      <c r="D750">
        <v>99.520985999999994</v>
      </c>
    </row>
    <row r="751" spans="2:4">
      <c r="B751" s="1">
        <v>43255</v>
      </c>
      <c r="C751" s="45">
        <v>1.9100017582417443</v>
      </c>
      <c r="D751">
        <v>99.517194000000003</v>
      </c>
    </row>
    <row r="752" spans="2:4">
      <c r="B752" s="1">
        <v>43262</v>
      </c>
      <c r="C752" s="45">
        <v>1.9100017582417443</v>
      </c>
      <c r="D752">
        <v>99.517194000000003</v>
      </c>
    </row>
    <row r="753" spans="2:4">
      <c r="B753" s="1">
        <v>43269</v>
      </c>
      <c r="C753" s="45">
        <v>1.9000008791208727</v>
      </c>
      <c r="D753">
        <v>99.519722000000002</v>
      </c>
    </row>
    <row r="754" spans="2:4">
      <c r="B754" s="1">
        <v>43276</v>
      </c>
      <c r="C754" s="45">
        <v>1.9000008791208727</v>
      </c>
      <c r="D754">
        <v>99.519722000000002</v>
      </c>
    </row>
    <row r="755" spans="2:4">
      <c r="B755" s="1">
        <v>43283</v>
      </c>
      <c r="C755" s="45">
        <v>1.9400004395604136</v>
      </c>
      <c r="D755">
        <v>99.509611000000007</v>
      </c>
    </row>
    <row r="756" spans="2:4">
      <c r="B756" s="1">
        <v>43290</v>
      </c>
      <c r="C756" s="45">
        <v>1.945000879120877</v>
      </c>
      <c r="D756">
        <v>99.508347000000001</v>
      </c>
    </row>
    <row r="757" spans="2:4">
      <c r="B757" s="1">
        <v>43297</v>
      </c>
      <c r="C757" s="45">
        <v>1.9800000000000095</v>
      </c>
      <c r="D757">
        <v>99.499499999999998</v>
      </c>
    </row>
    <row r="758" spans="2:4">
      <c r="B758" s="1">
        <v>43304</v>
      </c>
      <c r="C758" s="45">
        <v>1.9699991208791381</v>
      </c>
      <c r="D758">
        <v>99.502027999999996</v>
      </c>
    </row>
    <row r="759" spans="2:4">
      <c r="B759" s="1">
        <v>43311</v>
      </c>
      <c r="C759" s="45">
        <v>2.0000017582417526</v>
      </c>
      <c r="D759">
        <v>99.494444000000001</v>
      </c>
    </row>
    <row r="760" spans="2:4">
      <c r="B760" s="1">
        <v>43318</v>
      </c>
      <c r="C760" s="45">
        <v>2.0099986813186783</v>
      </c>
      <c r="D760">
        <v>99.491917000000001</v>
      </c>
    </row>
    <row r="761" spans="2:4">
      <c r="B761" s="1">
        <v>43325</v>
      </c>
      <c r="C761" s="45">
        <v>2.0300004395604212</v>
      </c>
      <c r="D761">
        <v>99.486861000000005</v>
      </c>
    </row>
    <row r="762" spans="2:4">
      <c r="B762" s="1">
        <v>43332</v>
      </c>
      <c r="C762" s="45">
        <v>2.0573643956043828</v>
      </c>
      <c r="D762">
        <v>99.479944000000003</v>
      </c>
    </row>
    <row r="763" spans="2:4">
      <c r="B763" s="1">
        <v>43339</v>
      </c>
      <c r="C763" s="45">
        <v>2.080000879120889</v>
      </c>
      <c r="D763">
        <v>99.474221999999997</v>
      </c>
    </row>
    <row r="764" spans="2:4">
      <c r="B764" s="1">
        <v>43347</v>
      </c>
      <c r="C764" s="45">
        <v>2.0949982417582227</v>
      </c>
      <c r="D764">
        <v>99.470431000000005</v>
      </c>
    </row>
    <row r="765" spans="2:4">
      <c r="B765" s="1">
        <v>43353</v>
      </c>
      <c r="C765" s="45">
        <v>2.1099995604395576</v>
      </c>
      <c r="D765">
        <v>99.466639000000001</v>
      </c>
    </row>
    <row r="766" spans="2:4">
      <c r="B766" s="1">
        <v>43360</v>
      </c>
      <c r="C766" s="45">
        <v>2.1250008791208934</v>
      </c>
      <c r="D766">
        <v>99.462846999999996</v>
      </c>
    </row>
    <row r="767" spans="2:4">
      <c r="B767" s="1">
        <v>43367</v>
      </c>
      <c r="C767" s="45">
        <v>2.1800017582417683</v>
      </c>
      <c r="D767">
        <v>99.448943999999997</v>
      </c>
    </row>
    <row r="768" spans="2:4">
      <c r="B768" s="1">
        <v>43374</v>
      </c>
      <c r="C768" s="45">
        <v>2.1750013186813049</v>
      </c>
      <c r="D768">
        <v>99.450208000000003</v>
      </c>
    </row>
    <row r="769" spans="2:4">
      <c r="B769" s="1">
        <v>43377</v>
      </c>
      <c r="C769" s="45">
        <v>2.1750013186813049</v>
      </c>
      <c r="D769">
        <v>99.438833000000002</v>
      </c>
    </row>
    <row r="770" spans="2:4">
      <c r="B770" s="1">
        <v>43384</v>
      </c>
      <c r="C770" s="45">
        <v>2.2200013186813088</v>
      </c>
      <c r="D770">
        <v>99.438833000000002</v>
      </c>
    </row>
    <row r="771" spans="2:4">
      <c r="B771" s="1">
        <v>43391</v>
      </c>
      <c r="C771" s="45">
        <v>2.2700017582417771</v>
      </c>
      <c r="D771">
        <v>99.426193999999995</v>
      </c>
    </row>
    <row r="772" spans="2:4">
      <c r="B772" s="1">
        <v>43398</v>
      </c>
      <c r="C772" s="45">
        <v>2.3000004395604456</v>
      </c>
      <c r="D772">
        <v>99.418610999999999</v>
      </c>
    </row>
    <row r="773" spans="2:4">
      <c r="B773" s="1">
        <v>43405</v>
      </c>
      <c r="C773" s="45">
        <v>2.3050008791208532</v>
      </c>
      <c r="D773">
        <v>99.417347000000007</v>
      </c>
    </row>
    <row r="774" spans="2:4">
      <c r="B774" s="1">
        <v>43412</v>
      </c>
      <c r="C774" s="45">
        <v>2.3199982417582423</v>
      </c>
      <c r="D774">
        <v>99.413556</v>
      </c>
    </row>
    <row r="775" spans="2:4">
      <c r="B775" s="1">
        <v>43419</v>
      </c>
      <c r="C775" s="45">
        <v>2.3399999999999856</v>
      </c>
      <c r="D775">
        <v>99.408500000000004</v>
      </c>
    </row>
    <row r="776" spans="2:4">
      <c r="B776" s="1">
        <v>43427</v>
      </c>
      <c r="C776" s="45">
        <v>2.3192307692307961</v>
      </c>
      <c r="D776">
        <v>99.413749999999993</v>
      </c>
    </row>
    <row r="777" spans="2:4">
      <c r="B777" s="1">
        <v>43433</v>
      </c>
      <c r="C777" s="45">
        <v>2.3699986813186542</v>
      </c>
      <c r="D777">
        <v>99.400917000000007</v>
      </c>
    </row>
    <row r="778" spans="2:4">
      <c r="B778" s="1">
        <v>43440</v>
      </c>
      <c r="C778" s="45">
        <v>2.3649982417582467</v>
      </c>
      <c r="D778">
        <v>99.402180999999999</v>
      </c>
    </row>
    <row r="779" spans="2:4">
      <c r="B779" s="1">
        <v>43447</v>
      </c>
      <c r="C779" s="45">
        <v>2.3749991208791186</v>
      </c>
      <c r="D779">
        <v>99.399653000000001</v>
      </c>
    </row>
    <row r="780" spans="2:4">
      <c r="B780" s="1">
        <v>43454</v>
      </c>
      <c r="C780" s="45">
        <v>2.3749991208791186</v>
      </c>
      <c r="D780">
        <v>99.399653000000001</v>
      </c>
    </row>
    <row r="781" spans="2:4">
      <c r="B781" s="1">
        <v>43461</v>
      </c>
      <c r="C781" s="45">
        <v>2.4149986813186586</v>
      </c>
      <c r="D781">
        <v>99.389542000000006</v>
      </c>
    </row>
    <row r="782" spans="2:4">
      <c r="B782" s="1">
        <v>43468</v>
      </c>
      <c r="C782" s="45">
        <v>2.464999120879126</v>
      </c>
      <c r="D782">
        <v>99.376902999999999</v>
      </c>
    </row>
    <row r="783" spans="2:4">
      <c r="B783" s="1">
        <v>43475</v>
      </c>
      <c r="C783" s="45">
        <v>2.4099982417582511</v>
      </c>
      <c r="D783">
        <v>99.390805999999998</v>
      </c>
    </row>
    <row r="784" spans="2:4">
      <c r="B784" s="1">
        <v>43482</v>
      </c>
      <c r="C784" s="45">
        <v>2.4050017582417325</v>
      </c>
      <c r="D784">
        <v>99.392069000000006</v>
      </c>
    </row>
    <row r="785" spans="2:4">
      <c r="B785" s="1">
        <v>43489</v>
      </c>
      <c r="C785" s="45">
        <v>2.3900004395604535</v>
      </c>
      <c r="D785">
        <v>99.395860999999996</v>
      </c>
    </row>
    <row r="786" spans="2:4">
      <c r="B786" s="1">
        <v>43496</v>
      </c>
      <c r="C786" s="45">
        <v>2.3749991208791186</v>
      </c>
      <c r="D786">
        <v>99.399653000000001</v>
      </c>
    </row>
    <row r="787" spans="2:4">
      <c r="B787" s="1">
        <v>43503</v>
      </c>
      <c r="C787" s="45">
        <v>2.38499999999999</v>
      </c>
      <c r="D787">
        <v>99.397125000000003</v>
      </c>
    </row>
    <row r="788" spans="2:4">
      <c r="B788" s="1">
        <v>43510</v>
      </c>
      <c r="C788" s="45">
        <v>2.4000013186813249</v>
      </c>
      <c r="D788">
        <v>99.393332999999998</v>
      </c>
    </row>
    <row r="789" spans="2:4">
      <c r="B789" s="1">
        <v>43517</v>
      </c>
      <c r="C789" s="45">
        <v>2.395000879120861</v>
      </c>
      <c r="D789">
        <v>99.394597000000005</v>
      </c>
    </row>
    <row r="790" spans="2:4">
      <c r="B790" s="1">
        <v>43524</v>
      </c>
      <c r="C790" s="45">
        <v>2.4050017582417325</v>
      </c>
      <c r="D790">
        <v>99.392069000000006</v>
      </c>
    </row>
    <row r="791" spans="2:4">
      <c r="B791" s="1">
        <v>43531</v>
      </c>
      <c r="C791" s="45">
        <v>2.4099982417582511</v>
      </c>
      <c r="D791">
        <v>99.390805999999998</v>
      </c>
    </row>
    <row r="792" spans="2:4">
      <c r="B792" s="1">
        <v>43538</v>
      </c>
      <c r="C792" s="45">
        <v>2.4050017582417325</v>
      </c>
      <c r="D792">
        <v>99.392069000000006</v>
      </c>
    </row>
    <row r="793" spans="2:4">
      <c r="B793" s="1">
        <v>43545</v>
      </c>
      <c r="C793" s="45">
        <v>2.4099982417582511</v>
      </c>
      <c r="D793">
        <v>99.390805999999998</v>
      </c>
    </row>
    <row r="794" spans="2:4">
      <c r="B794" s="1">
        <v>43552</v>
      </c>
      <c r="C794" s="45">
        <v>2.4099982417582511</v>
      </c>
      <c r="D794">
        <v>99.390805999999998</v>
      </c>
    </row>
    <row r="795" spans="2:4">
      <c r="B795" s="1">
        <v>43559</v>
      </c>
      <c r="C795" s="45">
        <v>2.4061529670329587</v>
      </c>
      <c r="D795">
        <v>99.391778000000002</v>
      </c>
    </row>
    <row r="796" spans="2:4">
      <c r="B796" s="1">
        <v>43566</v>
      </c>
      <c r="C796" s="45">
        <v>2.3749991208791186</v>
      </c>
      <c r="D796">
        <v>99.399653000000001</v>
      </c>
    </row>
    <row r="797" spans="2:4">
      <c r="B797" s="1">
        <v>43573</v>
      </c>
      <c r="C797" s="45">
        <v>2.3799995604395821</v>
      </c>
      <c r="D797">
        <v>99.398388999999995</v>
      </c>
    </row>
    <row r="798" spans="2:4">
      <c r="B798" s="1">
        <v>43580</v>
      </c>
      <c r="C798" s="45">
        <v>2.4000013186813249</v>
      </c>
      <c r="D798">
        <v>99.393332999999998</v>
      </c>
    </row>
    <row r="799" spans="2:4">
      <c r="B799" s="1">
        <v>43587</v>
      </c>
      <c r="C799" s="45">
        <v>2.38499999999999</v>
      </c>
      <c r="D799">
        <v>99.398388999999995</v>
      </c>
    </row>
    <row r="800" spans="2:4">
      <c r="B800" s="1">
        <v>43587</v>
      </c>
      <c r="C800" s="45">
        <v>2.3799995604395821</v>
      </c>
      <c r="D800">
        <v>99.403443999999993</v>
      </c>
    </row>
    <row r="801" spans="2:4">
      <c r="B801" s="1">
        <v>43594</v>
      </c>
      <c r="C801" s="45">
        <v>2.3600017582417849</v>
      </c>
      <c r="D801">
        <v>99.409763999999996</v>
      </c>
    </row>
    <row r="802" spans="2:4">
      <c r="B802" s="1">
        <v>43601</v>
      </c>
      <c r="C802" s="45">
        <v>2.3349995604395777</v>
      </c>
      <c r="D802">
        <v>99.416083</v>
      </c>
    </row>
    <row r="803" spans="2:4">
      <c r="B803" s="1">
        <v>43608</v>
      </c>
      <c r="C803" s="45">
        <v>2.3100013186813171</v>
      </c>
      <c r="D803">
        <v>99.418610999999999</v>
      </c>
    </row>
    <row r="804" spans="2:4">
      <c r="B804" s="1">
        <v>43615</v>
      </c>
      <c r="C804" s="45">
        <v>2.3000004395604456</v>
      </c>
      <c r="D804">
        <v>99.433778000000004</v>
      </c>
    </row>
    <row r="805" spans="2:4">
      <c r="B805" s="1">
        <v>43622</v>
      </c>
      <c r="C805" s="45">
        <v>2.2399991208791059</v>
      </c>
      <c r="D805">
        <v>99.451471999999995</v>
      </c>
    </row>
    <row r="806" spans="2:4">
      <c r="B806" s="1">
        <v>43629</v>
      </c>
      <c r="C806" s="45">
        <v>2.1700008791208969</v>
      </c>
      <c r="D806">
        <v>99.472958000000006</v>
      </c>
    </row>
    <row r="807" spans="2:4">
      <c r="B807" s="1">
        <v>43636</v>
      </c>
      <c r="C807" s="45">
        <v>2.085001318681297</v>
      </c>
      <c r="D807">
        <v>99.463750000000005</v>
      </c>
    </row>
    <row r="808" spans="2:4">
      <c r="B808" s="1">
        <v>43643</v>
      </c>
      <c r="C808" s="45">
        <v>2.1214285714285532</v>
      </c>
      <c r="D808">
        <v>99.441361000000001</v>
      </c>
    </row>
    <row r="809" spans="2:4">
      <c r="B809" s="1">
        <v>43651</v>
      </c>
      <c r="C809" s="45">
        <v>2.1214285714285532</v>
      </c>
      <c r="D809">
        <v>99.465374999999995</v>
      </c>
    </row>
    <row r="810" spans="2:4">
      <c r="B810" s="1">
        <v>43657</v>
      </c>
      <c r="C810" s="45">
        <v>2.2100004395604373</v>
      </c>
      <c r="D810">
        <v>99.441361000000001</v>
      </c>
    </row>
    <row r="811" spans="2:4">
      <c r="B811" s="1">
        <v>43664</v>
      </c>
      <c r="C811" s="45">
        <v>2.1150000000000215</v>
      </c>
      <c r="D811">
        <v>99.465374999999995</v>
      </c>
    </row>
    <row r="812" spans="2:4">
      <c r="B812" s="1">
        <v>43671</v>
      </c>
      <c r="C812" s="45">
        <v>2.0400013186812926</v>
      </c>
      <c r="D812">
        <v>99.484333000000007</v>
      </c>
    </row>
    <row r="813" spans="2:4">
      <c r="B813" s="1">
        <v>43678</v>
      </c>
      <c r="C813" s="45">
        <v>2.0700000000000176</v>
      </c>
      <c r="D813">
        <v>99.476749999999996</v>
      </c>
    </row>
    <row r="814" spans="2:4">
      <c r="B814" s="1">
        <v>43685</v>
      </c>
      <c r="C814" s="45">
        <v>1.990000879120881</v>
      </c>
      <c r="D814">
        <v>99.496972</v>
      </c>
    </row>
    <row r="815" spans="2:4">
      <c r="B815" s="1">
        <v>43692</v>
      </c>
      <c r="C815" s="45">
        <v>1.9599982417582664</v>
      </c>
      <c r="D815">
        <v>99.504555999999994</v>
      </c>
    </row>
    <row r="816" spans="2:4">
      <c r="B816" s="1">
        <v>43699</v>
      </c>
      <c r="C816" s="45">
        <v>1.9000008791208727</v>
      </c>
      <c r="D816">
        <v>99.519722000000002</v>
      </c>
    </row>
    <row r="817" spans="2:4">
      <c r="B817" s="1">
        <v>43706</v>
      </c>
      <c r="C817" s="45">
        <v>1.9714272527472618</v>
      </c>
      <c r="D817">
        <v>99.501666999999998</v>
      </c>
    </row>
    <row r="818" spans="2:4">
      <c r="B818" s="1">
        <v>43713</v>
      </c>
      <c r="C818" s="45">
        <v>1.9299995604395417</v>
      </c>
      <c r="D818">
        <v>99.512139000000005</v>
      </c>
    </row>
    <row r="819" spans="2:4">
      <c r="B819" s="1">
        <v>43720</v>
      </c>
      <c r="C819" s="45">
        <v>1.91999868131867</v>
      </c>
      <c r="D819">
        <v>99.514667000000003</v>
      </c>
    </row>
    <row r="820" spans="2:4">
      <c r="B820" s="1">
        <v>43727</v>
      </c>
      <c r="C820" s="45">
        <v>1.945000879120877</v>
      </c>
      <c r="D820">
        <v>99.508347000000001</v>
      </c>
    </row>
    <row r="821" spans="2:4">
      <c r="B821" s="1">
        <v>43734</v>
      </c>
      <c r="C821" s="45">
        <v>1.9050013186813368</v>
      </c>
      <c r="D821">
        <v>99.518457999999995</v>
      </c>
    </row>
    <row r="822" spans="2:4">
      <c r="B822" s="1">
        <v>43741</v>
      </c>
      <c r="C822" s="45">
        <v>1.8399995604395332</v>
      </c>
      <c r="D822">
        <v>99.534889000000007</v>
      </c>
    </row>
    <row r="823" spans="2:4">
      <c r="B823" s="1">
        <v>43748</v>
      </c>
      <c r="C823" s="45">
        <v>1.6800013186813167</v>
      </c>
      <c r="D823">
        <v>99.575333000000001</v>
      </c>
    </row>
    <row r="824" spans="2:4">
      <c r="B824" s="1">
        <v>43755</v>
      </c>
      <c r="C824" s="45">
        <v>1.6400017582417763</v>
      </c>
      <c r="D824">
        <v>99.585443999999995</v>
      </c>
    </row>
    <row r="825" spans="2:4">
      <c r="B825" s="1">
        <v>43762</v>
      </c>
      <c r="C825" s="45">
        <v>1.6300008791209049</v>
      </c>
      <c r="D825" s="44">
        <v>99.587971999999993</v>
      </c>
    </row>
    <row r="826" spans="2:4">
      <c r="B826" s="1">
        <v>43769</v>
      </c>
      <c r="C826" s="45">
        <v>1.6199999999999775</v>
      </c>
      <c r="D826" s="44">
        <v>99.590500000000006</v>
      </c>
    </row>
    <row r="827" spans="2:4">
      <c r="B827" s="1">
        <v>43776</v>
      </c>
      <c r="C827" s="45">
        <v>1.5199991208790973</v>
      </c>
      <c r="D827" s="44">
        <v>99.615778000000006</v>
      </c>
    </row>
    <row r="828" spans="2:4">
      <c r="B828" s="1">
        <v>43783</v>
      </c>
      <c r="C828" s="45">
        <v>1.5649991208791019</v>
      </c>
      <c r="D828" s="44">
        <v>99.604403000000005</v>
      </c>
    </row>
    <row r="829" spans="2:4">
      <c r="B829" s="1">
        <v>43790</v>
      </c>
      <c r="C829" s="45">
        <v>1.5400008791208966</v>
      </c>
      <c r="D829" s="44">
        <v>99.610721999999996</v>
      </c>
    </row>
    <row r="830" spans="2:4">
      <c r="B830" s="1">
        <v>43798</v>
      </c>
      <c r="C830" s="45">
        <v>1.5428571428571451</v>
      </c>
      <c r="D830" s="44">
        <v>99.61</v>
      </c>
    </row>
    <row r="831" spans="2:4">
      <c r="B831" s="1">
        <v>43804</v>
      </c>
      <c r="C831" s="45">
        <v>1.5599986813186937</v>
      </c>
      <c r="D831" s="44">
        <v>99.605666999999997</v>
      </c>
    </row>
    <row r="832" spans="2:4">
      <c r="B832" s="1">
        <v>43811</v>
      </c>
      <c r="C832" s="45">
        <v>1.5199991208790973</v>
      </c>
      <c r="D832" s="44">
        <v>99.615778000000006</v>
      </c>
    </row>
    <row r="833" spans="2:4">
      <c r="B833" s="1">
        <v>43818</v>
      </c>
      <c r="C833" s="45">
        <v>1.5400008791208966</v>
      </c>
      <c r="D833" s="44">
        <v>99.610721999999996</v>
      </c>
    </row>
    <row r="834" spans="2:4">
      <c r="B834" s="1">
        <v>43825</v>
      </c>
      <c r="C834" s="45">
        <v>1.55499824175823</v>
      </c>
      <c r="D834" s="44">
        <v>99.606931000000003</v>
      </c>
    </row>
    <row r="835" spans="2:4">
      <c r="B835" s="1">
        <v>43836</v>
      </c>
      <c r="C835" s="45">
        <v>1.5199991208790973</v>
      </c>
      <c r="D835" s="44">
        <v>99.615778000000006</v>
      </c>
    </row>
    <row r="836" spans="2:4">
      <c r="B836" s="1">
        <v>43843</v>
      </c>
      <c r="C836" s="45">
        <v>1.5300000000000253</v>
      </c>
      <c r="D836" s="44">
        <v>99.613249999999994</v>
      </c>
    </row>
    <row r="837" spans="2:4">
      <c r="B837" s="1">
        <v>43851</v>
      </c>
      <c r="C837">
        <v>1.5300000000000253</v>
      </c>
      <c r="D837">
        <v>99.613249999999994</v>
      </c>
    </row>
    <row r="838" spans="2:4">
      <c r="B838" s="1">
        <v>43857</v>
      </c>
      <c r="C838">
        <v>1.5300000000000253</v>
      </c>
      <c r="D838">
        <v>99.613249999999994</v>
      </c>
    </row>
    <row r="839" spans="2:4">
      <c r="B839" s="1">
        <v>43864</v>
      </c>
      <c r="C839">
        <v>1.5500017582417682</v>
      </c>
      <c r="D839">
        <v>99.608193999999997</v>
      </c>
    </row>
    <row r="840" spans="2:4">
      <c r="B840" s="1">
        <v>43867</v>
      </c>
      <c r="C840">
        <v>1.5500017582417682</v>
      </c>
      <c r="D840">
        <v>99.608193999999997</v>
      </c>
    </row>
    <row r="841" spans="2:4">
      <c r="B841" s="1">
        <v>43874</v>
      </c>
      <c r="C841">
        <v>1.5450013186813043</v>
      </c>
      <c r="D841">
        <v>99.609458000000004</v>
      </c>
    </row>
    <row r="842" spans="2:4">
      <c r="B842" s="1">
        <v>43881</v>
      </c>
      <c r="C842">
        <v>1.5050017582417643</v>
      </c>
      <c r="D842">
        <v>99.619568999999998</v>
      </c>
    </row>
    <row r="843" spans="2:4">
      <c r="B843" s="1">
        <v>43888</v>
      </c>
      <c r="C843">
        <v>1.1549986813186575</v>
      </c>
      <c r="D843">
        <v>99.708042000000006</v>
      </c>
    </row>
    <row r="844" spans="2:4">
      <c r="B844" s="1">
        <v>43895</v>
      </c>
      <c r="C844">
        <v>0.38999868131870097</v>
      </c>
      <c r="D844">
        <v>99.901416999999995</v>
      </c>
    </row>
    <row r="845" spans="2:4">
      <c r="B845" s="1">
        <v>43902</v>
      </c>
      <c r="C845">
        <v>0.29000175824176738</v>
      </c>
      <c r="D845">
        <v>99.926693999999998</v>
      </c>
    </row>
    <row r="846" spans="2:4">
      <c r="B846" s="1">
        <v>43909</v>
      </c>
      <c r="C846">
        <v>0</v>
      </c>
      <c r="D846">
        <v>100</v>
      </c>
    </row>
    <row r="847" spans="2:4">
      <c r="B847" s="1">
        <v>43916</v>
      </c>
      <c r="C847">
        <v>8.4999560439544194E-2</v>
      </c>
      <c r="D847">
        <v>99.978514000000004</v>
      </c>
    </row>
    <row r="848" spans="2:4">
      <c r="B848" s="1">
        <v>43923</v>
      </c>
      <c r="C848">
        <v>0.12499912087914059</v>
      </c>
      <c r="D848">
        <v>99.968402999999995</v>
      </c>
    </row>
    <row r="849" spans="2:4">
      <c r="B849" s="1">
        <v>43930</v>
      </c>
      <c r="C849">
        <v>0.28000087912089583</v>
      </c>
      <c r="D849">
        <v>99.929221999999996</v>
      </c>
    </row>
    <row r="850" spans="2:4">
      <c r="B850" s="1">
        <v>43937</v>
      </c>
      <c r="C850">
        <v>0.12499912087914059</v>
      </c>
      <c r="D850">
        <v>99.968402999999995</v>
      </c>
    </row>
    <row r="851" spans="2:4">
      <c r="B851" s="1">
        <v>43944</v>
      </c>
      <c r="C851">
        <v>0.11999868131867669</v>
      </c>
      <c r="D851">
        <v>99.969667000000001</v>
      </c>
    </row>
    <row r="852" spans="2:4">
      <c r="B852" s="1">
        <v>43951</v>
      </c>
      <c r="C852">
        <v>0.11000175824175121</v>
      </c>
      <c r="D852">
        <v>99.972194000000002</v>
      </c>
    </row>
    <row r="853" spans="2:4">
      <c r="B853" s="1">
        <v>43958</v>
      </c>
      <c r="C853">
        <v>0.12499912087914059</v>
      </c>
      <c r="D853">
        <v>99.968402999999995</v>
      </c>
    </row>
    <row r="854" spans="2:4">
      <c r="B854" s="1">
        <v>43965</v>
      </c>
      <c r="C854">
        <v>0.12999956043954827</v>
      </c>
      <c r="D854">
        <v>99.967139000000003</v>
      </c>
    </row>
    <row r="855" spans="2:4">
      <c r="B855" s="1">
        <v>43972</v>
      </c>
      <c r="C855">
        <v>0.12999956043954827</v>
      </c>
      <c r="D855">
        <v>99.967139000000003</v>
      </c>
    </row>
    <row r="856" spans="2:4">
      <c r="B856" s="1">
        <v>43979</v>
      </c>
      <c r="C856">
        <v>0.12999956043954827</v>
      </c>
      <c r="D856">
        <v>99.967139000000003</v>
      </c>
    </row>
    <row r="857" spans="2:4">
      <c r="B857" s="1">
        <v>43986</v>
      </c>
      <c r="C857">
        <v>0.15000131868129138</v>
      </c>
      <c r="D857">
        <v>99.962083000000007</v>
      </c>
    </row>
    <row r="858" spans="2:4">
      <c r="B858" s="1">
        <v>43993</v>
      </c>
      <c r="C858">
        <v>0.16999912087914462</v>
      </c>
      <c r="D858">
        <v>99.957027999999994</v>
      </c>
    </row>
    <row r="859" spans="2:4">
      <c r="B859" s="1">
        <v>44000</v>
      </c>
      <c r="C859">
        <v>0.17499956043955231</v>
      </c>
      <c r="D859">
        <v>99.955764000000002</v>
      </c>
    </row>
    <row r="860" spans="2:4">
      <c r="B860" s="1">
        <v>44007</v>
      </c>
      <c r="C860">
        <v>0.15500175824175524</v>
      </c>
      <c r="D860">
        <v>99.960819000000001</v>
      </c>
    </row>
    <row r="861" spans="2:4" ht="15.75" thickBot="1">
      <c r="B861" s="1">
        <v>44014</v>
      </c>
      <c r="C861">
        <v>0.15000131868129138</v>
      </c>
      <c r="D861">
        <v>99.962083000000007</v>
      </c>
    </row>
    <row r="862" spans="2:4" ht="15.75" thickBot="1">
      <c r="B862" s="47">
        <v>44021</v>
      </c>
      <c r="C862" s="45">
        <v>0.15000131868129138</v>
      </c>
      <c r="D862">
        <v>99.962083000000007</v>
      </c>
    </row>
    <row r="863" spans="2:4" ht="15.75" thickBot="1">
      <c r="B863" s="47">
        <v>44028</v>
      </c>
      <c r="C863" s="45">
        <v>0.14500087912088369</v>
      </c>
      <c r="D863">
        <v>99.963346999999999</v>
      </c>
    </row>
    <row r="864" spans="2:4" ht="15.75" thickBot="1">
      <c r="B864" s="47">
        <v>44035</v>
      </c>
      <c r="C864" s="45">
        <v>0.11999868131867669</v>
      </c>
      <c r="D864">
        <v>99.969667000000001</v>
      </c>
    </row>
    <row r="865" spans="2:4" ht="15.75" thickBot="1">
      <c r="B865" s="47">
        <v>44042</v>
      </c>
      <c r="C865" s="45">
        <v>0.10500131868134352</v>
      </c>
      <c r="D865">
        <v>99.973457999999994</v>
      </c>
    </row>
    <row r="866" spans="2:4" ht="15.75" thickBot="1">
      <c r="B866" s="47">
        <v>44049</v>
      </c>
      <c r="C866" s="45">
        <v>0.10000087912087965</v>
      </c>
      <c r="D866" s="48">
        <v>99.974722</v>
      </c>
    </row>
    <row r="867" spans="2:4" ht="15.75" thickBot="1">
      <c r="B867" s="47">
        <v>44056</v>
      </c>
      <c r="C867" s="45">
        <v>0.10500131868134352</v>
      </c>
      <c r="D867" s="48">
        <v>99.973457999999994</v>
      </c>
    </row>
    <row r="868" spans="2:4" ht="15.75" thickBot="1">
      <c r="B868" s="47">
        <v>44063</v>
      </c>
      <c r="C868" s="45">
        <v>0.10500131868134352</v>
      </c>
      <c r="D868" s="48">
        <v>99.973457999999994</v>
      </c>
    </row>
    <row r="869" spans="2:4" ht="15.75" thickBot="1">
      <c r="B869" s="47">
        <v>44070</v>
      </c>
      <c r="C869" s="45">
        <v>0.10110065934063792</v>
      </c>
      <c r="D869" s="48">
        <v>99.974444000000005</v>
      </c>
    </row>
    <row r="870" spans="2:4" ht="15.75" thickBot="1">
      <c r="B870" s="47">
        <v>44077</v>
      </c>
      <c r="C870" s="45">
        <v>0.10500131868134352</v>
      </c>
      <c r="D870" s="48">
        <v>99.973457999999994</v>
      </c>
    </row>
    <row r="871" spans="2:4" ht="15.75" thickBot="1">
      <c r="B871" s="47">
        <v>44084</v>
      </c>
      <c r="C871" s="45">
        <v>0.11499824175826903</v>
      </c>
      <c r="D871" s="48">
        <v>99.970930999999993</v>
      </c>
    </row>
    <row r="872" spans="2:4" ht="15.75" thickBot="1">
      <c r="B872" s="47">
        <v>44091</v>
      </c>
      <c r="C872" s="45">
        <v>0.11000175824175121</v>
      </c>
      <c r="D872" s="48">
        <v>99.972194000000002</v>
      </c>
    </row>
    <row r="873" spans="2:4" ht="15.75" thickBot="1">
      <c r="B873" s="47">
        <v>44098</v>
      </c>
      <c r="C873" s="45">
        <v>0.10000087912087965</v>
      </c>
      <c r="D873" s="48">
        <v>99.974722</v>
      </c>
    </row>
    <row r="874" spans="2:4" ht="15.75" thickBot="1">
      <c r="B874" s="47">
        <v>44105</v>
      </c>
      <c r="C874" s="45">
        <v>0.10000087912087965</v>
      </c>
      <c r="D874" s="48">
        <v>99.974722</v>
      </c>
    </row>
    <row r="875" spans="2:4" ht="15.75" thickBot="1">
      <c r="B875" s="47">
        <v>44112</v>
      </c>
      <c r="C875" s="45">
        <f t="shared" ref="C875:C938" si="0">(100-D875)/100*360/91*100</f>
        <v>9.5000439560415761E-2</v>
      </c>
      <c r="D875" s="48">
        <v>99.975986000000006</v>
      </c>
    </row>
    <row r="876" spans="2:4" ht="15.75" thickBot="1">
      <c r="B876" s="47">
        <v>44119</v>
      </c>
      <c r="C876" s="45">
        <f t="shared" si="0"/>
        <v>0.10500131868134352</v>
      </c>
      <c r="D876">
        <v>99.973457999999994</v>
      </c>
    </row>
    <row r="877" spans="2:4" ht="15.75" thickBot="1">
      <c r="B877" s="47">
        <v>44126</v>
      </c>
      <c r="C877" s="45">
        <f t="shared" si="0"/>
        <v>0.10000087912087965</v>
      </c>
      <c r="D877">
        <v>99.974722</v>
      </c>
    </row>
    <row r="878" spans="2:4" ht="15.75" thickBot="1">
      <c r="B878" s="47">
        <v>44133</v>
      </c>
      <c r="C878" s="45">
        <f t="shared" si="0"/>
        <v>0.10000087912087965</v>
      </c>
      <c r="D878">
        <v>99.974722</v>
      </c>
    </row>
    <row r="879" spans="2:4" ht="15.75" thickBot="1">
      <c r="B879" s="47">
        <v>44140</v>
      </c>
      <c r="C879" s="45">
        <f t="shared" si="0"/>
        <v>9.5000439560415761E-2</v>
      </c>
      <c r="D879">
        <v>99.975986000000006</v>
      </c>
    </row>
    <row r="880" spans="2:4" ht="15.75" thickBot="1">
      <c r="B880" s="47">
        <v>44147</v>
      </c>
      <c r="C880" s="45">
        <f t="shared" si="0"/>
        <v>0.10000087912087965</v>
      </c>
      <c r="D880">
        <v>99.974722</v>
      </c>
    </row>
    <row r="881" spans="2:4" ht="15.75" thickBot="1">
      <c r="B881" s="47">
        <v>44154</v>
      </c>
      <c r="C881" s="45">
        <f t="shared" si="0"/>
        <v>9.0000000000008101E-2</v>
      </c>
      <c r="D881">
        <v>99.977249999999998</v>
      </c>
    </row>
    <row r="882" spans="2:4" ht="15.75" thickBot="1">
      <c r="B882" s="47">
        <v>44162</v>
      </c>
      <c r="C882" s="45">
        <f t="shared" si="0"/>
        <v>8.4065934065913825E-2</v>
      </c>
      <c r="D882">
        <v>99.978750000000005</v>
      </c>
    </row>
    <row r="883" spans="2:4" ht="15.75" thickBot="1">
      <c r="B883" s="47">
        <v>44168</v>
      </c>
      <c r="C883" s="45">
        <f t="shared" si="0"/>
        <v>8.4999560439544194E-2</v>
      </c>
      <c r="D883">
        <v>99.978514000000004</v>
      </c>
    </row>
    <row r="884" spans="2:4" ht="15.75" thickBot="1">
      <c r="B884" s="47">
        <v>44175</v>
      </c>
      <c r="C884" s="45">
        <f t="shared" si="0"/>
        <v>7.9999120879136548E-2</v>
      </c>
      <c r="D884">
        <v>99.979777999999996</v>
      </c>
    </row>
    <row r="885" spans="2:4" ht="15.75" thickBot="1">
      <c r="B885" s="47">
        <v>44182</v>
      </c>
      <c r="C885" s="45">
        <f t="shared" si="0"/>
        <v>7.4998681318672655E-2</v>
      </c>
      <c r="D885">
        <v>99.981042000000002</v>
      </c>
    </row>
    <row r="886" spans="2:4" ht="15.75" thickBot="1">
      <c r="B886" s="47">
        <v>44189</v>
      </c>
      <c r="C886" s="45">
        <f t="shared" si="0"/>
        <v>9.0000000000008101E-2</v>
      </c>
      <c r="D886">
        <v>99.977249999999998</v>
      </c>
    </row>
    <row r="887" spans="2:4" ht="15.75" thickBot="1">
      <c r="B887" s="47">
        <v>44196</v>
      </c>
      <c r="C887" s="45">
        <f t="shared" si="0"/>
        <v>9.5000439560415761E-2</v>
      </c>
      <c r="D887">
        <v>99.975986000000006</v>
      </c>
    </row>
    <row r="888" spans="2:4" ht="15.75" thickBot="1">
      <c r="B888" s="47">
        <v>44203</v>
      </c>
      <c r="C888" s="45">
        <f t="shared" si="0"/>
        <v>9.0000000000008101E-2</v>
      </c>
      <c r="D888">
        <v>99.977249999999998</v>
      </c>
    </row>
    <row r="889" spans="2:4" ht="15.75" thickBot="1">
      <c r="B889" s="47">
        <v>44210</v>
      </c>
      <c r="C889" s="45">
        <f t="shared" si="0"/>
        <v>9.0000000000008101E-2</v>
      </c>
      <c r="D889">
        <v>99.977249999999998</v>
      </c>
    </row>
    <row r="890" spans="2:4" ht="15.75" thickBot="1">
      <c r="B890" s="47">
        <v>44217</v>
      </c>
      <c r="C890" s="45">
        <f t="shared" si="0"/>
        <v>8.4999560439544194E-2</v>
      </c>
      <c r="D890" s="48">
        <v>99.978514000000004</v>
      </c>
    </row>
    <row r="891" spans="2:4">
      <c r="B891" s="47">
        <v>44224</v>
      </c>
      <c r="C891" s="45">
        <f t="shared" si="0"/>
        <v>7.9999120879136548E-2</v>
      </c>
      <c r="D891" s="48">
        <v>99.979777999999996</v>
      </c>
    </row>
    <row r="892" spans="2:4">
      <c r="B892" s="49">
        <v>44231</v>
      </c>
      <c r="C892" s="45">
        <f t="shared" si="0"/>
        <v>6.5001758241747157E-2</v>
      </c>
      <c r="D892" s="44">
        <v>99.983569000000003</v>
      </c>
    </row>
    <row r="893" spans="2:4">
      <c r="B893" s="49">
        <v>44238</v>
      </c>
      <c r="C893" s="45">
        <f t="shared" si="0"/>
        <v>3.4999120879132498E-2</v>
      </c>
      <c r="D893" s="44">
        <v>99.991152999999997</v>
      </c>
    </row>
    <row r="894" spans="2:4">
      <c r="B894" s="49">
        <v>44245</v>
      </c>
      <c r="C894" s="45">
        <f t="shared" si="0"/>
        <v>3.9999560439540165E-2</v>
      </c>
      <c r="D894" s="44">
        <v>99.989889000000005</v>
      </c>
    </row>
    <row r="895" spans="2:4">
      <c r="B895" s="49">
        <v>44252</v>
      </c>
      <c r="C895" s="45">
        <f t="shared" si="0"/>
        <v>2.9998681318668605E-2</v>
      </c>
      <c r="D895" s="44">
        <v>99.992417000000003</v>
      </c>
    </row>
    <row r="896" spans="2:4">
      <c r="B896" s="49">
        <v>44259</v>
      </c>
      <c r="C896" s="45">
        <f t="shared" si="0"/>
        <v>3.9999560439540165E-2</v>
      </c>
      <c r="D896" s="44">
        <v>99.989889000000005</v>
      </c>
    </row>
    <row r="897" spans="2:4">
      <c r="B897" s="49">
        <v>44266</v>
      </c>
      <c r="C897" s="45">
        <f t="shared" si="0"/>
        <v>4.5000000000004051E-2</v>
      </c>
      <c r="D897" s="44">
        <v>99.988624999999999</v>
      </c>
    </row>
    <row r="898" spans="2:4">
      <c r="B898" s="49">
        <v>44273</v>
      </c>
      <c r="C898" s="45">
        <f t="shared" si="0"/>
        <v>2.9998681318668605E-2</v>
      </c>
      <c r="D898" s="44">
        <v>99.992417000000003</v>
      </c>
    </row>
    <row r="899" spans="2:4">
      <c r="B899" s="49">
        <v>44280</v>
      </c>
      <c r="C899" s="45">
        <f t="shared" si="0"/>
        <v>1.5001318681335439E-2</v>
      </c>
      <c r="D899" s="44">
        <v>99.996207999999996</v>
      </c>
    </row>
    <row r="900" spans="2:4">
      <c r="B900" s="49">
        <v>44287</v>
      </c>
      <c r="C900" s="45">
        <f t="shared" si="0"/>
        <v>2.0001758241743106E-2</v>
      </c>
      <c r="D900" s="44">
        <v>99.994944000000004</v>
      </c>
    </row>
    <row r="901" spans="2:4">
      <c r="B901" s="49">
        <v>44294</v>
      </c>
      <c r="C901" s="45">
        <f t="shared" si="0"/>
        <v>2.0001758241743106E-2</v>
      </c>
      <c r="D901" s="44">
        <v>99.994944000000004</v>
      </c>
    </row>
    <row r="902" spans="2:4">
      <c r="B902" s="12">
        <v>44301</v>
      </c>
      <c r="C902" s="45">
        <f t="shared" si="0"/>
        <v>2.0001758241743106E-2</v>
      </c>
      <c r="D902" s="44">
        <v>99.994944000000004</v>
      </c>
    </row>
    <row r="903" spans="2:4">
      <c r="B903" s="12">
        <v>44308</v>
      </c>
      <c r="C903" s="45">
        <f t="shared" si="0"/>
        <v>2.4998241758260945E-2</v>
      </c>
      <c r="D903">
        <v>99.993680999999995</v>
      </c>
    </row>
    <row r="904" spans="2:4">
      <c r="B904" s="12">
        <v>44315</v>
      </c>
      <c r="C904" s="45">
        <f t="shared" si="0"/>
        <v>2.0001758241743106E-2</v>
      </c>
      <c r="D904">
        <v>99.994944000000004</v>
      </c>
    </row>
    <row r="905" spans="2:4">
      <c r="B905" s="12">
        <v>44322</v>
      </c>
      <c r="C905" s="45">
        <f t="shared" si="0"/>
        <v>1.5001318681335439E-2</v>
      </c>
      <c r="D905">
        <v>99.996207999999996</v>
      </c>
    </row>
    <row r="906" spans="2:4">
      <c r="B906" s="12">
        <v>44329</v>
      </c>
      <c r="C906" s="45">
        <f t="shared" si="0"/>
        <v>1.5001318681335439E-2</v>
      </c>
      <c r="D906">
        <v>99.996207999999996</v>
      </c>
    </row>
    <row r="907" spans="2:4">
      <c r="B907" s="12">
        <v>44336</v>
      </c>
      <c r="C907" s="45">
        <f t="shared" si="0"/>
        <v>1.5001318681335439E-2</v>
      </c>
      <c r="D907">
        <v>99.996207999999996</v>
      </c>
    </row>
    <row r="908" spans="2:4">
      <c r="B908" s="12">
        <v>44343</v>
      </c>
      <c r="C908" s="45">
        <f t="shared" si="0"/>
        <v>1.5001318681335439E-2</v>
      </c>
      <c r="D908">
        <v>99.996207999999996</v>
      </c>
    </row>
    <row r="909" spans="2:4">
      <c r="B909" s="12">
        <v>44350</v>
      </c>
      <c r="C909" s="45">
        <f t="shared" si="0"/>
        <v>2.0001758241743106E-2</v>
      </c>
      <c r="D909">
        <v>99.994944000000004</v>
      </c>
    </row>
    <row r="910" spans="2:4">
      <c r="B910" s="12">
        <v>44357</v>
      </c>
      <c r="C910" s="45">
        <f t="shared" si="0"/>
        <v>2.4998241758260945E-2</v>
      </c>
      <c r="D910">
        <v>99.993680999999995</v>
      </c>
    </row>
    <row r="911" spans="2:4">
      <c r="B911" s="12">
        <v>44364</v>
      </c>
      <c r="C911" s="45">
        <f t="shared" si="0"/>
        <v>2.4998241758260945E-2</v>
      </c>
      <c r="D911">
        <v>99.993680999999995</v>
      </c>
    </row>
    <row r="912" spans="2:4">
      <c r="B912" s="12">
        <v>44371</v>
      </c>
      <c r="C912" s="45">
        <f t="shared" si="0"/>
        <v>4.5000000000004051E-2</v>
      </c>
      <c r="D912">
        <v>99.988624999999999</v>
      </c>
    </row>
    <row r="913" spans="2:4">
      <c r="B913" s="12">
        <v>44378</v>
      </c>
      <c r="C913" s="45">
        <f t="shared" si="0"/>
        <v>5.0000439560411711E-2</v>
      </c>
      <c r="D913">
        <v>99.987361000000007</v>
      </c>
    </row>
    <row r="914" spans="2:4">
      <c r="B914" s="12">
        <v>44385</v>
      </c>
      <c r="C914" s="45">
        <f t="shared" si="0"/>
        <v>5.0000439560411711E-2</v>
      </c>
      <c r="D914">
        <v>99.987361000000007</v>
      </c>
    </row>
    <row r="915" spans="2:4">
      <c r="B915" s="12">
        <v>44392</v>
      </c>
      <c r="C915" s="45">
        <f t="shared" si="0"/>
        <v>5.0000439560411711E-2</v>
      </c>
      <c r="D915">
        <v>99.987361000000007</v>
      </c>
    </row>
    <row r="916" spans="2:4">
      <c r="B916" s="12">
        <v>44399</v>
      </c>
      <c r="C916" s="45">
        <f t="shared" si="0"/>
        <v>5.0000439560411711E-2</v>
      </c>
      <c r="D916">
        <v>99.987361000000007</v>
      </c>
    </row>
    <row r="917" spans="2:4">
      <c r="B917" s="49">
        <v>44406</v>
      </c>
      <c r="C917" s="45">
        <f t="shared" si="0"/>
        <v>5.0000439560411711E-2</v>
      </c>
      <c r="D917">
        <v>99.987361000000007</v>
      </c>
    </row>
    <row r="918" spans="2:4">
      <c r="B918" s="49">
        <v>44413</v>
      </c>
      <c r="C918" s="45">
        <f t="shared" si="0"/>
        <v>5.0000439560411711E-2</v>
      </c>
      <c r="D918">
        <v>99.987361000000007</v>
      </c>
    </row>
    <row r="919" spans="2:4">
      <c r="B919" s="49">
        <v>44420</v>
      </c>
      <c r="C919" s="45">
        <f t="shared" si="0"/>
        <v>5.0550329670318958E-2</v>
      </c>
      <c r="D919">
        <v>99.987222000000003</v>
      </c>
    </row>
    <row r="920" spans="2:4">
      <c r="B920" s="49">
        <v>44427</v>
      </c>
      <c r="C920" s="45">
        <f t="shared" si="0"/>
        <v>6.9998241758264995E-2</v>
      </c>
      <c r="D920">
        <v>99.982305999999994</v>
      </c>
    </row>
    <row r="921" spans="2:4">
      <c r="B921" s="49">
        <v>44434</v>
      </c>
      <c r="C921" s="45">
        <f t="shared" si="0"/>
        <v>5.5606153846140066E-2</v>
      </c>
      <c r="D921">
        <v>99.985944000000003</v>
      </c>
    </row>
    <row r="922" spans="2:4">
      <c r="B922" s="49">
        <v>44441</v>
      </c>
      <c r="C922" s="45">
        <f t="shared" si="0"/>
        <v>4.5000000000004051E-2</v>
      </c>
      <c r="D922">
        <v>99.988624999999999</v>
      </c>
    </row>
    <row r="923" spans="2:4">
      <c r="B923" s="49">
        <v>44446</v>
      </c>
      <c r="C923" s="45">
        <f t="shared" si="0"/>
        <v>4.5000000000004051E-2</v>
      </c>
      <c r="D923">
        <v>99.988624999999999</v>
      </c>
    </row>
    <row r="924" spans="2:4">
      <c r="B924" s="49">
        <v>44452</v>
      </c>
      <c r="C924" s="45">
        <f t="shared" si="0"/>
        <v>3.9999560439540165E-2</v>
      </c>
      <c r="D924">
        <v>99.989889000000005</v>
      </c>
    </row>
    <row r="925" spans="2:4">
      <c r="B925" s="49">
        <v>44459</v>
      </c>
      <c r="C925" s="45">
        <f t="shared" si="0"/>
        <v>3.4999120879132498E-2</v>
      </c>
      <c r="D925">
        <v>99.991152999999997</v>
      </c>
    </row>
    <row r="926" spans="2:4">
      <c r="B926" s="49">
        <v>44466</v>
      </c>
      <c r="C926" s="45">
        <f t="shared" si="0"/>
        <v>3.4999120879132498E-2</v>
      </c>
      <c r="D926">
        <v>99.991152999999997</v>
      </c>
    </row>
    <row r="927" spans="2:4">
      <c r="B927" s="49">
        <v>44473</v>
      </c>
      <c r="C927" s="45">
        <f t="shared" si="0"/>
        <v>3.9999560439540165E-2</v>
      </c>
      <c r="D927">
        <v>99.989889000000005</v>
      </c>
    </row>
    <row r="928" spans="2:4">
      <c r="B928" s="49">
        <v>44481</v>
      </c>
      <c r="C928" s="45">
        <f t="shared" si="0"/>
        <v>5.0000439560411711E-2</v>
      </c>
      <c r="D928">
        <v>99.987361000000007</v>
      </c>
    </row>
    <row r="929" spans="2:4">
      <c r="B929" s="49">
        <v>44487</v>
      </c>
      <c r="C929" s="45">
        <f t="shared" si="0"/>
        <v>5.5000879120875604E-2</v>
      </c>
      <c r="D929">
        <v>99.986097000000001</v>
      </c>
    </row>
    <row r="930" spans="2:4">
      <c r="B930" s="49">
        <v>44494</v>
      </c>
      <c r="C930" s="45">
        <f t="shared" si="0"/>
        <v>5.5000879120875604E-2</v>
      </c>
      <c r="D930">
        <v>99.986097000000001</v>
      </c>
    </row>
    <row r="931" spans="2:4">
      <c r="B931" s="1">
        <v>44501</v>
      </c>
      <c r="C931" s="45">
        <f t="shared" si="0"/>
        <v>5.0000439560411711E-2</v>
      </c>
      <c r="D931">
        <v>99.987361000000007</v>
      </c>
    </row>
    <row r="932" spans="2:4">
      <c r="B932" s="1">
        <v>44508</v>
      </c>
      <c r="C932" s="45">
        <f t="shared" si="0"/>
        <v>4.4505494505510244E-2</v>
      </c>
      <c r="D932">
        <v>99.988749999999996</v>
      </c>
    </row>
    <row r="933" spans="2:4">
      <c r="B933" s="1">
        <v>44515</v>
      </c>
      <c r="C933" s="45">
        <f t="shared" si="0"/>
        <v>4.5000000000004051E-2</v>
      </c>
      <c r="D933">
        <v>99.988624999999999</v>
      </c>
    </row>
    <row r="934" spans="2:4">
      <c r="B934" s="1">
        <v>44522</v>
      </c>
      <c r="C934" s="45">
        <f t="shared" si="0"/>
        <v>4.9450549450560682E-2</v>
      </c>
      <c r="D934">
        <v>99.987499999999997</v>
      </c>
    </row>
    <row r="935" spans="2:4">
      <c r="B935" s="1">
        <v>44529</v>
      </c>
      <c r="C935" s="45">
        <f t="shared" si="0"/>
        <v>5.0000439560411711E-2</v>
      </c>
      <c r="D935">
        <v>99.987361000000007</v>
      </c>
    </row>
    <row r="936" spans="2:4">
      <c r="B936" s="1">
        <v>44536</v>
      </c>
      <c r="C936" s="45">
        <f t="shared" si="0"/>
        <v>5.5000879120875604E-2</v>
      </c>
      <c r="D936">
        <v>99.986097000000001</v>
      </c>
    </row>
    <row r="937" spans="2:4">
      <c r="B937" s="1">
        <v>44543</v>
      </c>
      <c r="C937" s="45">
        <f t="shared" si="0"/>
        <v>5.5000879120875604E-2</v>
      </c>
      <c r="D937">
        <v>99.986097000000001</v>
      </c>
    </row>
    <row r="938" spans="2:4">
      <c r="B938" s="1">
        <v>44550</v>
      </c>
      <c r="C938" s="45">
        <f t="shared" si="0"/>
        <v>7.4998681318672655E-2</v>
      </c>
      <c r="D938">
        <v>99.981042000000002</v>
      </c>
    </row>
    <row r="939" spans="2:4">
      <c r="B939" s="1">
        <v>44557</v>
      </c>
      <c r="C939" s="45">
        <f t="shared" ref="C939:C967" si="1">(100-D939)/100*360/91*100</f>
        <v>8.4999560439544194E-2</v>
      </c>
      <c r="D939">
        <v>99.978514000000004</v>
      </c>
    </row>
    <row r="940" spans="2:4">
      <c r="B940" s="1">
        <v>44564</v>
      </c>
      <c r="C940" s="45">
        <f t="shared" si="1"/>
        <v>9.0000000000008101E-2</v>
      </c>
      <c r="D940">
        <v>99.977249999999998</v>
      </c>
    </row>
    <row r="941" spans="2:4">
      <c r="B941" s="1">
        <v>44571</v>
      </c>
      <c r="C941" s="45">
        <f t="shared" si="1"/>
        <v>0.11999868131867669</v>
      </c>
      <c r="D941">
        <v>99.969667000000001</v>
      </c>
    </row>
    <row r="942" spans="2:4">
      <c r="B942" s="1">
        <v>44579</v>
      </c>
      <c r="C942" s="45">
        <f t="shared" si="1"/>
        <v>0.16999912087914462</v>
      </c>
      <c r="D942">
        <v>99.957027999999994</v>
      </c>
    </row>
    <row r="943" spans="2:4">
      <c r="B943" s="1">
        <v>44585</v>
      </c>
      <c r="C943" s="45">
        <f t="shared" si="1"/>
        <v>0.19000087912088773</v>
      </c>
      <c r="D943">
        <v>99.951971999999998</v>
      </c>
    </row>
    <row r="944" spans="2:4">
      <c r="B944" s="1">
        <v>44592</v>
      </c>
      <c r="C944" s="45">
        <f t="shared" si="1"/>
        <v>0.24000131868129945</v>
      </c>
      <c r="D944">
        <v>99.939333000000005</v>
      </c>
    </row>
    <row r="945" spans="2:4">
      <c r="B945" s="1">
        <v>44599</v>
      </c>
      <c r="C945" s="45">
        <f t="shared" si="1"/>
        <v>0.29000175824176738</v>
      </c>
      <c r="D945">
        <v>99.926693999999998</v>
      </c>
    </row>
    <row r="946" spans="2:4">
      <c r="B946" s="1">
        <v>44606</v>
      </c>
      <c r="C946" s="45">
        <f t="shared" si="1"/>
        <v>0.43999912087911275</v>
      </c>
      <c r="D946">
        <v>99.888778000000002</v>
      </c>
    </row>
    <row r="947" spans="2:4">
      <c r="B947" s="1">
        <v>44614</v>
      </c>
      <c r="C947" s="45">
        <f t="shared" si="1"/>
        <v>0.38000175824177546</v>
      </c>
      <c r="D947">
        <v>99.903943999999996</v>
      </c>
    </row>
    <row r="948" spans="2:4">
      <c r="B948" s="1">
        <v>44620</v>
      </c>
      <c r="C948" s="45">
        <f t="shared" si="1"/>
        <v>0.35999999999997612</v>
      </c>
      <c r="D948">
        <v>99.909000000000006</v>
      </c>
    </row>
    <row r="949" spans="2:4">
      <c r="B949" s="1">
        <v>44627</v>
      </c>
      <c r="C949" s="45">
        <f t="shared" si="1"/>
        <v>0.38000175824177546</v>
      </c>
      <c r="D949">
        <v>99.903943999999996</v>
      </c>
    </row>
    <row r="950" spans="2:4">
      <c r="B950" s="1">
        <v>44634</v>
      </c>
      <c r="C950" s="45">
        <f t="shared" si="1"/>
        <v>0.44999999999998425</v>
      </c>
      <c r="D950">
        <v>99.886250000000004</v>
      </c>
    </row>
    <row r="951" spans="2:4">
      <c r="B951" s="1">
        <v>44641</v>
      </c>
      <c r="C951" s="45">
        <f t="shared" si="1"/>
        <v>0.47999868131870904</v>
      </c>
      <c r="D951">
        <v>99.878666999999993</v>
      </c>
    </row>
    <row r="952" spans="2:4">
      <c r="B952" s="1">
        <v>44648</v>
      </c>
      <c r="C952" s="45">
        <f t="shared" si="1"/>
        <v>0.60500175824173952</v>
      </c>
      <c r="D952">
        <v>99.847069000000005</v>
      </c>
    </row>
    <row r="953" spans="2:4">
      <c r="B953" s="1">
        <v>44655</v>
      </c>
      <c r="C953" s="45">
        <f t="shared" si="1"/>
        <v>0.66999956043954056</v>
      </c>
      <c r="D953">
        <v>99.830639000000005</v>
      </c>
    </row>
    <row r="954" spans="2:4">
      <c r="B954" s="1">
        <v>44658</v>
      </c>
      <c r="C954" s="45">
        <f t="shared" si="1"/>
        <v>0.66999956043954056</v>
      </c>
      <c r="D954">
        <v>99.830639000000005</v>
      </c>
    </row>
    <row r="955" spans="2:4">
      <c r="B955" s="1">
        <v>44665</v>
      </c>
      <c r="C955" s="45">
        <f t="shared" si="1"/>
        <v>0.78500175824175555</v>
      </c>
      <c r="D955">
        <v>99.801569000000001</v>
      </c>
    </row>
    <row r="956" spans="2:4">
      <c r="B956" s="1">
        <v>44672</v>
      </c>
      <c r="C956" s="45">
        <f t="shared" si="1"/>
        <v>0.86000043956042849</v>
      </c>
      <c r="D956">
        <v>99.782611000000003</v>
      </c>
    </row>
    <row r="957" spans="2:4">
      <c r="B957" s="1">
        <v>44679</v>
      </c>
      <c r="C957" s="45">
        <f t="shared" si="1"/>
        <v>0.88999912087909683</v>
      </c>
      <c r="D957">
        <v>99.775028000000006</v>
      </c>
    </row>
    <row r="958" spans="2:4">
      <c r="B958" s="1">
        <v>44686</v>
      </c>
      <c r="C958" s="45">
        <f t="shared" si="1"/>
        <v>0.91000087912089622</v>
      </c>
      <c r="D958">
        <v>99.769971999999996</v>
      </c>
    </row>
    <row r="959" spans="2:4">
      <c r="B959" s="1">
        <v>44693</v>
      </c>
      <c r="C959" s="45">
        <f t="shared" si="1"/>
        <v>0.90000000000002478</v>
      </c>
      <c r="D959">
        <v>99.772499999999994</v>
      </c>
    </row>
    <row r="960" spans="2:4">
      <c r="B960" s="1">
        <v>44700</v>
      </c>
      <c r="C960" s="45">
        <f t="shared" si="1"/>
        <v>1.0500013186813162</v>
      </c>
      <c r="D960">
        <v>99.734583000000001</v>
      </c>
    </row>
    <row r="961" spans="2:4">
      <c r="B961" s="1">
        <v>44707</v>
      </c>
      <c r="C961" s="45">
        <f t="shared" si="1"/>
        <v>1.0599982417582416</v>
      </c>
      <c r="D961">
        <v>99.732056</v>
      </c>
    </row>
    <row r="962" spans="2:4">
      <c r="B962" s="1">
        <v>44714</v>
      </c>
      <c r="C962" s="45">
        <f t="shared" si="1"/>
        <v>1.1199995604395809</v>
      </c>
      <c r="D962">
        <v>99.716888999999995</v>
      </c>
    </row>
    <row r="963" spans="2:4">
      <c r="B963" s="1">
        <v>44721</v>
      </c>
      <c r="C963" s="45">
        <f t="shared" si="1"/>
        <v>1.2300013186813323</v>
      </c>
      <c r="D963">
        <v>99.689082999999997</v>
      </c>
    </row>
    <row r="964" spans="2:4">
      <c r="B964" s="1">
        <v>44728</v>
      </c>
      <c r="C964" s="45">
        <f t="shared" si="1"/>
        <v>1.6400017582417763</v>
      </c>
      <c r="D964">
        <v>99.585443999999995</v>
      </c>
    </row>
    <row r="965" spans="2:4">
      <c r="B965" s="1">
        <v>44735</v>
      </c>
      <c r="C965" s="45">
        <f t="shared" si="1"/>
        <v>1.6700004395604453</v>
      </c>
      <c r="D965">
        <v>99.577860999999999</v>
      </c>
    </row>
    <row r="966" spans="2:4">
      <c r="B966" s="1">
        <v>44742</v>
      </c>
      <c r="C966" s="45">
        <f t="shared" si="1"/>
        <v>1.7499995604395815</v>
      </c>
      <c r="D966">
        <v>99.557638999999995</v>
      </c>
    </row>
    <row r="967" spans="2:4">
      <c r="B967" s="1">
        <v>44749</v>
      </c>
      <c r="C967" s="45">
        <f t="shared" si="1"/>
        <v>1.8500004395604612</v>
      </c>
      <c r="D967">
        <v>99.532360999999995</v>
      </c>
    </row>
    <row r="968" spans="2:4">
      <c r="B968" s="12">
        <v>44756</v>
      </c>
      <c r="C968" s="44">
        <v>2.1099995604395576</v>
      </c>
      <c r="D968">
        <v>99.466639000000001</v>
      </c>
    </row>
    <row r="969" spans="2:4">
      <c r="B969" s="49">
        <v>44763</v>
      </c>
      <c r="C969" s="44">
        <v>2.4699995604395339</v>
      </c>
      <c r="D969">
        <v>99.375639000000007</v>
      </c>
    </row>
    <row r="970" spans="2:4">
      <c r="B970" s="49">
        <v>44770</v>
      </c>
      <c r="C970" s="44">
        <v>2.5200000000000018</v>
      </c>
      <c r="D970">
        <v>99.363</v>
      </c>
    </row>
    <row r="971" spans="2:4">
      <c r="B971" s="49">
        <v>44777</v>
      </c>
      <c r="C971" s="44">
        <v>2.4900013186813328</v>
      </c>
      <c r="D971">
        <v>99.370582999999996</v>
      </c>
    </row>
    <row r="972" spans="2:4">
      <c r="B972" s="49">
        <v>44784</v>
      </c>
      <c r="C972" s="44">
        <v>2.5800013186813411</v>
      </c>
      <c r="D972">
        <v>99.347832999999994</v>
      </c>
    </row>
    <row r="973" spans="2:4">
      <c r="B973" s="49">
        <v>44791</v>
      </c>
      <c r="C973" s="44">
        <v>2.6100000000000101</v>
      </c>
      <c r="D973">
        <v>99.340249999999997</v>
      </c>
    </row>
    <row r="974" spans="2:4">
      <c r="B974" s="49">
        <v>44798</v>
      </c>
      <c r="C974" s="44">
        <v>2.7701090109889974</v>
      </c>
      <c r="D974">
        <v>99.299778000000003</v>
      </c>
    </row>
    <row r="975" spans="2:4">
      <c r="B975" s="49">
        <v>44805</v>
      </c>
      <c r="C975" s="44">
        <v>2.8799999999999781</v>
      </c>
      <c r="D975">
        <v>99.272000000000006</v>
      </c>
    </row>
    <row r="976" spans="2:4">
      <c r="B976" s="49">
        <v>44812</v>
      </c>
      <c r="C976" s="44">
        <v>2.964999560439578</v>
      </c>
      <c r="D976">
        <v>99.250513999999995</v>
      </c>
    </row>
    <row r="977" spans="2:4">
      <c r="B977" s="49">
        <v>44819</v>
      </c>
      <c r="C977" s="44">
        <v>3.0750013186813296</v>
      </c>
      <c r="D977">
        <v>99.222707999999997</v>
      </c>
    </row>
    <row r="978" spans="2:4">
      <c r="B978" s="49">
        <v>44826</v>
      </c>
      <c r="C978" s="44">
        <v>3.2699986813186794</v>
      </c>
      <c r="D978">
        <v>99.173417000000001</v>
      </c>
    </row>
    <row r="979" spans="2:4">
      <c r="B979" s="49">
        <v>44833</v>
      </c>
      <c r="C979" s="44">
        <v>3.2699986813186794</v>
      </c>
      <c r="D979">
        <v>99.173417000000001</v>
      </c>
    </row>
    <row r="980" spans="2:4">
      <c r="B980" s="49">
        <v>44840</v>
      </c>
      <c r="C980" s="44">
        <f t="shared" ref="C980:C1019" si="2">(100-D980)/100*360/91*100</f>
        <v>3.3400008791208906</v>
      </c>
      <c r="D980">
        <v>99.155721999999997</v>
      </c>
    </row>
    <row r="981" spans="2:4">
      <c r="B981" s="49">
        <v>44847</v>
      </c>
      <c r="C981" s="44">
        <f t="shared" si="2"/>
        <v>3.5099999999999785</v>
      </c>
      <c r="D981">
        <v>99.112750000000005</v>
      </c>
    </row>
    <row r="982" spans="2:4">
      <c r="B982" s="49">
        <v>44854</v>
      </c>
      <c r="C982" s="44">
        <f t="shared" si="2"/>
        <v>3.8199995604395429</v>
      </c>
      <c r="D982">
        <v>99.034389000000004</v>
      </c>
    </row>
    <row r="983" spans="2:4">
      <c r="B983" s="49">
        <v>44861</v>
      </c>
      <c r="C983" s="44">
        <f t="shared" si="2"/>
        <v>3.9999995604395586</v>
      </c>
      <c r="D983">
        <v>98.988889</v>
      </c>
    </row>
    <row r="984" spans="2:4">
      <c r="B984" s="49">
        <v>44868</v>
      </c>
      <c r="C984" s="44">
        <f t="shared" si="2"/>
        <v>4.0700017582417702</v>
      </c>
      <c r="D984">
        <v>98.971193999999997</v>
      </c>
    </row>
    <row r="985" spans="2:4">
      <c r="B985" s="49">
        <v>44875</v>
      </c>
      <c r="C985" s="44">
        <f t="shared" si="2"/>
        <v>4.1199982417582364</v>
      </c>
      <c r="D985">
        <v>98.958556000000002</v>
      </c>
    </row>
    <row r="986" spans="2:4">
      <c r="B986" s="49">
        <v>44882</v>
      </c>
      <c r="C986" s="44">
        <f t="shared" si="2"/>
        <v>4.1550013186813137</v>
      </c>
      <c r="D986">
        <v>98.949708000000001</v>
      </c>
    </row>
    <row r="987" spans="2:4">
      <c r="B987" s="49">
        <v>44890</v>
      </c>
      <c r="C987" s="44">
        <f t="shared" si="2"/>
        <v>4.1736263736264005</v>
      </c>
      <c r="D987">
        <v>98.944999999999993</v>
      </c>
    </row>
    <row r="988" spans="2:4">
      <c r="B988" s="49">
        <v>44896</v>
      </c>
      <c r="C988" s="44">
        <f t="shared" si="2"/>
        <v>4.2850008791208625</v>
      </c>
      <c r="D988">
        <v>98.916847000000004</v>
      </c>
    </row>
    <row r="989" spans="2:4">
      <c r="B989" s="49">
        <v>44903</v>
      </c>
      <c r="C989" s="44">
        <f t="shared" si="2"/>
        <v>4.2699995604395831</v>
      </c>
      <c r="D989">
        <v>98.920638999999994</v>
      </c>
    </row>
    <row r="990" spans="2:4">
      <c r="B990" s="49">
        <v>44910</v>
      </c>
      <c r="C990" s="44">
        <f t="shared" si="2"/>
        <v>4.2699995604395831</v>
      </c>
      <c r="D990">
        <v>98.920638999999994</v>
      </c>
    </row>
    <row r="991" spans="2:4">
      <c r="B991" s="49">
        <v>44917</v>
      </c>
      <c r="C991" s="44">
        <f t="shared" si="2"/>
        <v>4.2900013186813268</v>
      </c>
      <c r="D991">
        <v>98.915582999999998</v>
      </c>
    </row>
    <row r="992" spans="2:4">
      <c r="B992" s="49">
        <v>44924</v>
      </c>
      <c r="C992" s="44">
        <f t="shared" si="2"/>
        <v>4.3499986813186631</v>
      </c>
      <c r="D992">
        <v>98.900417000000004</v>
      </c>
    </row>
    <row r="993" spans="2:4">
      <c r="B993" s="49">
        <v>44931</v>
      </c>
      <c r="C993" s="44">
        <f t="shared" si="2"/>
        <v>4.4100000000000037</v>
      </c>
      <c r="D993">
        <v>98.885249999999999</v>
      </c>
    </row>
    <row r="994" spans="2:4">
      <c r="B994" s="12">
        <v>44938</v>
      </c>
      <c r="C994" s="44">
        <f t="shared" si="2"/>
        <v>4.5600013186812944</v>
      </c>
      <c r="D994">
        <v>98.847333000000006</v>
      </c>
    </row>
    <row r="995" spans="2:4">
      <c r="B995" s="12">
        <v>44945</v>
      </c>
      <c r="C995" s="44">
        <f t="shared" si="2"/>
        <v>4.5600013186812944</v>
      </c>
      <c r="D995">
        <v>98.847333000000006</v>
      </c>
    </row>
    <row r="996" spans="2:4">
      <c r="B996" s="12">
        <v>44952</v>
      </c>
      <c r="C996" s="44">
        <f t="shared" si="2"/>
        <v>4.574998681318684</v>
      </c>
      <c r="D996">
        <v>98.843541999999999</v>
      </c>
    </row>
    <row r="997" spans="2:4">
      <c r="B997" s="12">
        <v>44959</v>
      </c>
      <c r="C997" s="44">
        <f t="shared" si="2"/>
        <v>4.5950004395604269</v>
      </c>
      <c r="D997">
        <v>98.838486000000003</v>
      </c>
    </row>
    <row r="998" spans="2:4">
      <c r="B998" s="12">
        <v>44966</v>
      </c>
      <c r="C998" s="44">
        <f t="shared" si="2"/>
        <v>4.5900000000000194</v>
      </c>
      <c r="D998">
        <v>98.839749999999995</v>
      </c>
    </row>
    <row r="999" spans="2:4">
      <c r="B999" s="12">
        <v>44973</v>
      </c>
      <c r="C999" s="44">
        <f t="shared" si="2"/>
        <v>4.6800000000000272</v>
      </c>
      <c r="D999">
        <v>98.816999999999993</v>
      </c>
    </row>
    <row r="1000" spans="2:4">
      <c r="B1000" s="12">
        <v>44980</v>
      </c>
      <c r="C1000" s="44">
        <f t="shared" si="2"/>
        <v>4.7199995604395673</v>
      </c>
      <c r="D1000">
        <v>98.806888999999998</v>
      </c>
    </row>
    <row r="1001" spans="2:4">
      <c r="B1001" s="12">
        <v>44987</v>
      </c>
      <c r="C1001" s="44">
        <f t="shared" si="2"/>
        <v>4.7499982417582371</v>
      </c>
      <c r="D1001">
        <v>98.799306000000001</v>
      </c>
    </row>
    <row r="1002" spans="2:4">
      <c r="B1002" s="12">
        <v>44994</v>
      </c>
      <c r="C1002" s="44">
        <f t="shared" si="2"/>
        <v>4.7649995604395725</v>
      </c>
      <c r="D1002">
        <v>98.795513999999997</v>
      </c>
    </row>
    <row r="1003" spans="2:4">
      <c r="B1003" s="12">
        <v>45001</v>
      </c>
      <c r="C1003" s="44">
        <f t="shared" si="2"/>
        <v>4.7499982417582371</v>
      </c>
      <c r="D1003">
        <v>98.799306000000001</v>
      </c>
    </row>
    <row r="1004" spans="2:4">
      <c r="B1004" s="12">
        <v>45008</v>
      </c>
      <c r="C1004" s="44">
        <f t="shared" si="2"/>
        <v>4.6749995604395638</v>
      </c>
      <c r="D1004">
        <v>98.818263999999999</v>
      </c>
    </row>
    <row r="1005" spans="2:4">
      <c r="B1005" s="12">
        <v>45015</v>
      </c>
      <c r="C1005" s="44">
        <f t="shared" si="2"/>
        <v>4.6749995604395638</v>
      </c>
      <c r="D1005">
        <v>98.818263999999999</v>
      </c>
    </row>
    <row r="1006" spans="2:4">
      <c r="B1006" s="12">
        <v>45022</v>
      </c>
      <c r="C1006" s="44">
        <f t="shared" si="2"/>
        <v>4.780000879120907</v>
      </c>
      <c r="D1006">
        <v>98.791721999999993</v>
      </c>
    </row>
    <row r="1007" spans="2:4">
      <c r="B1007" s="12">
        <v>45029</v>
      </c>
      <c r="C1007" s="44">
        <f t="shared" si="2"/>
        <v>4.9799986813186647</v>
      </c>
      <c r="D1007">
        <v>98.741167000000004</v>
      </c>
    </row>
    <row r="1008" spans="2:4">
      <c r="B1008" s="12">
        <v>45036</v>
      </c>
      <c r="C1008" s="44">
        <f t="shared" si="2"/>
        <v>5.0799995604395436</v>
      </c>
      <c r="D1008">
        <v>98.715889000000004</v>
      </c>
    </row>
    <row r="1009" spans="2:4">
      <c r="B1009" s="12">
        <v>45043</v>
      </c>
      <c r="C1009" s="44">
        <f t="shared" si="2"/>
        <v>5.0649982417582642</v>
      </c>
      <c r="D1009">
        <v>98.719680999999994</v>
      </c>
    </row>
    <row r="1010" spans="2:4">
      <c r="B1010" s="12">
        <v>45050</v>
      </c>
      <c r="C1010" s="44">
        <f t="shared" si="2"/>
        <v>5.1199991208791404</v>
      </c>
      <c r="D1010">
        <v>98.705777999999995</v>
      </c>
    </row>
    <row r="1011" spans="2:4">
      <c r="B1011" s="12">
        <v>45057</v>
      </c>
      <c r="C1011" s="44">
        <f t="shared" si="2"/>
        <v>5.1400008791208833</v>
      </c>
      <c r="D1011">
        <v>98.700721999999999</v>
      </c>
    </row>
    <row r="1012" spans="2:4">
      <c r="B1012" s="12">
        <v>45064</v>
      </c>
      <c r="C1012" s="44">
        <f t="shared" si="2"/>
        <v>5.0600017582417474</v>
      </c>
      <c r="D1012">
        <v>98.720944000000003</v>
      </c>
    </row>
    <row r="1013" spans="2:4">
      <c r="B1013" s="12">
        <v>45071</v>
      </c>
      <c r="C1013" s="44">
        <f t="shared" si="2"/>
        <v>5.2499986813186883</v>
      </c>
      <c r="D1013">
        <v>98.672916999999998</v>
      </c>
    </row>
    <row r="1014" spans="2:4">
      <c r="B1014" s="12">
        <v>45078</v>
      </c>
      <c r="C1014" s="44">
        <f t="shared" si="2"/>
        <v>5.2999991208791002</v>
      </c>
      <c r="D1014">
        <v>98.660278000000005</v>
      </c>
    </row>
    <row r="1015" spans="2:4">
      <c r="B1015" s="12">
        <v>45085</v>
      </c>
      <c r="C1015" s="44">
        <f t="shared" si="2"/>
        <v>5.2200000000000202</v>
      </c>
      <c r="D1015">
        <v>98.680499999999995</v>
      </c>
    </row>
    <row r="1016" spans="2:4">
      <c r="B1016" s="12">
        <v>45092</v>
      </c>
      <c r="C1016" s="44">
        <f t="shared" si="2"/>
        <v>5.1500017582417543</v>
      </c>
      <c r="D1016">
        <v>98.698194000000001</v>
      </c>
    </row>
    <row r="1017" spans="2:4">
      <c r="B1017" s="12">
        <v>45099</v>
      </c>
      <c r="C1017" s="44">
        <f t="shared" si="2"/>
        <v>5.1300000000000123</v>
      </c>
      <c r="D1017">
        <v>98.703249999999997</v>
      </c>
    </row>
    <row r="1018" spans="2:4">
      <c r="B1018" s="12">
        <v>45106</v>
      </c>
      <c r="C1018" s="44">
        <f t="shared" si="2"/>
        <v>5.1800004395604233</v>
      </c>
      <c r="D1018">
        <v>98.690611000000004</v>
      </c>
    </row>
    <row r="1019" spans="2:4">
      <c r="B1019" s="12">
        <v>45113</v>
      </c>
      <c r="C1019" s="44">
        <f t="shared" si="2"/>
        <v>5.2300008791208912</v>
      </c>
      <c r="D1019">
        <v>98.677971999999997</v>
      </c>
    </row>
    <row r="1020" spans="2:4">
      <c r="B1020" s="12">
        <v>45117</v>
      </c>
      <c r="C1020" s="44">
        <v>5.2499986813186883</v>
      </c>
      <c r="D1020">
        <v>98.672916999999998</v>
      </c>
    </row>
    <row r="1021" spans="2:4">
      <c r="B1021" s="1">
        <v>45124</v>
      </c>
      <c r="C1021">
        <v>5.2499986813186883</v>
      </c>
      <c r="D1021">
        <v>98.672916999999998</v>
      </c>
    </row>
    <row r="1022" spans="2:4">
      <c r="B1022" s="1">
        <v>45131</v>
      </c>
      <c r="C1022">
        <v>5.2700004395604312</v>
      </c>
      <c r="D1022">
        <v>98.667861000000002</v>
      </c>
    </row>
    <row r="1023" spans="2:4">
      <c r="B1023" s="1">
        <v>45138</v>
      </c>
      <c r="C1023">
        <v>5.2800013186813031</v>
      </c>
      <c r="D1023">
        <v>98.665333000000004</v>
      </c>
    </row>
    <row r="1024" spans="2:4">
      <c r="B1024" s="1">
        <v>45145</v>
      </c>
      <c r="C1024">
        <v>5.2899982417582283</v>
      </c>
      <c r="D1024">
        <v>98.662806000000003</v>
      </c>
    </row>
    <row r="1025" spans="2:4">
      <c r="B1025" s="1">
        <v>45152</v>
      </c>
      <c r="C1025">
        <v>5.2949986813186927</v>
      </c>
      <c r="D1025">
        <v>98.661541999999997</v>
      </c>
    </row>
    <row r="1026" spans="2:4">
      <c r="B1026" s="1">
        <v>45159</v>
      </c>
      <c r="C1026">
        <v>5.358240000000003</v>
      </c>
      <c r="D1026">
        <v>98.645555999999999</v>
      </c>
    </row>
    <row r="1027" spans="2:4">
      <c r="B1027" s="1">
        <v>45166</v>
      </c>
      <c r="C1027">
        <v>5.3399986813186961</v>
      </c>
      <c r="D1027">
        <v>98.650166999999996</v>
      </c>
    </row>
    <row r="1028" spans="2:4">
      <c r="B1028" s="12">
        <v>45174</v>
      </c>
      <c r="C1028" s="44">
        <v>5.3150004395604356</v>
      </c>
      <c r="D1028">
        <v>98.656486000000001</v>
      </c>
    </row>
    <row r="1029" spans="2:4">
      <c r="B1029" s="12">
        <v>45180</v>
      </c>
      <c r="C1029" s="44">
        <v>5.3150004395604356</v>
      </c>
      <c r="D1029">
        <v>98.656486000000001</v>
      </c>
    </row>
    <row r="1030" spans="2:4">
      <c r="B1030" s="12">
        <v>45187</v>
      </c>
      <c r="C1030" s="44">
        <v>5.3150004395604356</v>
      </c>
      <c r="D1030">
        <v>98.656486000000001</v>
      </c>
    </row>
    <row r="1031" spans="2:4">
      <c r="B1031" s="12">
        <v>45194</v>
      </c>
      <c r="C1031" s="44">
        <v>5.3300017582417709</v>
      </c>
      <c r="D1031">
        <v>98.652693999999997</v>
      </c>
    </row>
    <row r="1032" spans="2:4">
      <c r="B1032" s="12">
        <v>45201</v>
      </c>
      <c r="C1032" s="44">
        <v>5.3449991208791037</v>
      </c>
      <c r="D1032">
        <v>98.648903000000004</v>
      </c>
    </row>
    <row r="1033" spans="2:4">
      <c r="B1033" s="12">
        <v>45209</v>
      </c>
      <c r="C1033" s="44">
        <v>5.3399986813186961</v>
      </c>
      <c r="D1033">
        <v>98.650166999999996</v>
      </c>
    </row>
    <row r="1034" spans="2:4">
      <c r="B1034" s="12">
        <v>45215</v>
      </c>
      <c r="C1034" s="44">
        <v>5.3399986813186961</v>
      </c>
      <c r="D1034">
        <v>98.650166999999996</v>
      </c>
    </row>
    <row r="1035" spans="2:4">
      <c r="B1035" s="12">
        <v>45222</v>
      </c>
      <c r="C1035" s="44">
        <v>5.310000000000028</v>
      </c>
      <c r="D1035">
        <v>98.657749999999993</v>
      </c>
    </row>
    <row r="1036" spans="2:4">
      <c r="B1036" s="12">
        <v>45229</v>
      </c>
      <c r="C1036" s="44">
        <v>5.3250013186813074</v>
      </c>
      <c r="D1036">
        <v>98.653958000000003</v>
      </c>
    </row>
    <row r="1037" spans="2:4">
      <c r="B1037" s="12">
        <v>45236</v>
      </c>
      <c r="C1037" s="44">
        <v>5.2850017582417674</v>
      </c>
      <c r="D1037">
        <v>98.664068999999998</v>
      </c>
    </row>
    <row r="1038" spans="2:4">
      <c r="B1038" s="12">
        <v>45243</v>
      </c>
      <c r="C1038" s="44">
        <v>5.2850017582417674</v>
      </c>
      <c r="D1038">
        <v>98.664068999999998</v>
      </c>
    </row>
    <row r="1039" spans="2:4">
      <c r="B1039" s="12">
        <v>45250</v>
      </c>
      <c r="C1039" s="44">
        <v>5.2120879120878945</v>
      </c>
      <c r="D1039">
        <v>98.682500000000005</v>
      </c>
    </row>
    <row r="1040" spans="2:4">
      <c r="B1040" s="12">
        <v>45257</v>
      </c>
      <c r="C1040" s="44">
        <v>5.2800013186813031</v>
      </c>
      <c r="D1040">
        <v>98.665333000000004</v>
      </c>
    </row>
    <row r="1041" spans="2:4">
      <c r="B1041" s="12">
        <v>45264</v>
      </c>
      <c r="C1041" s="44">
        <v>5.2499986813186883</v>
      </c>
      <c r="D1041">
        <v>98.672916999999998</v>
      </c>
    </row>
    <row r="1042" spans="2:4">
      <c r="B1042" s="12">
        <v>45271</v>
      </c>
      <c r="C1042" s="44">
        <v>5.2599995604395602</v>
      </c>
      <c r="D1042">
        <v>98.670389</v>
      </c>
    </row>
    <row r="1043" spans="2:4">
      <c r="B1043" s="12">
        <v>45278</v>
      </c>
      <c r="C1043" s="44">
        <v>5.2599995604395602</v>
      </c>
      <c r="D1043">
        <v>98.670389</v>
      </c>
    </row>
    <row r="1044" spans="2:4">
      <c r="B1044" s="12">
        <v>45286</v>
      </c>
      <c r="C1044" s="44">
        <v>5.2599995604395602</v>
      </c>
      <c r="D1044">
        <v>98.670389</v>
      </c>
    </row>
    <row r="1045" spans="2:4">
      <c r="B1045" s="12">
        <v>45293</v>
      </c>
      <c r="C1045" s="44">
        <v>5.2449982417582248</v>
      </c>
      <c r="D1045">
        <v>98.674181000000004</v>
      </c>
    </row>
    <row r="1046" spans="2:4">
      <c r="B1046" s="12">
        <v>45295</v>
      </c>
      <c r="C1046" s="44">
        <v>5.2449982417582248</v>
      </c>
      <c r="D1046">
        <v>98.674181000000004</v>
      </c>
    </row>
    <row r="1047" spans="2:4">
      <c r="B1047" s="12">
        <v>45302</v>
      </c>
      <c r="C1047" s="44">
        <v>5.2350013186812987</v>
      </c>
      <c r="D1047">
        <v>98.676708000000005</v>
      </c>
    </row>
    <row r="1048" spans="2:4">
      <c r="B1048" s="12">
        <v>45309</v>
      </c>
      <c r="C1048">
        <v>5.2250004395604277</v>
      </c>
      <c r="D1048">
        <v>98.679236000000003</v>
      </c>
    </row>
    <row r="1049" spans="2:4">
      <c r="B1049" s="12">
        <v>45316</v>
      </c>
      <c r="C1049">
        <v>5.2250004395604277</v>
      </c>
      <c r="D1049">
        <v>98.679236000000003</v>
      </c>
    </row>
    <row r="1050" spans="2:4">
      <c r="B1050" s="12">
        <v>45323</v>
      </c>
      <c r="C1050">
        <v>5.2099991208791483</v>
      </c>
      <c r="D1050">
        <v>98.683027999999993</v>
      </c>
    </row>
    <row r="1051" spans="2:4">
      <c r="B1051" s="12">
        <v>45330</v>
      </c>
      <c r="C1051">
        <v>5.2350013186812987</v>
      </c>
      <c r="D1051">
        <v>98.676708000000005</v>
      </c>
    </row>
    <row r="1052" spans="2:4">
      <c r="B1052" s="12">
        <v>45337</v>
      </c>
      <c r="C1052">
        <v>5.2300008791208912</v>
      </c>
      <c r="D1052">
        <v>98.677971999999997</v>
      </c>
    </row>
    <row r="1053" spans="2:4">
      <c r="B1053" s="12">
        <v>45344</v>
      </c>
      <c r="C1053">
        <v>5.2300008791208912</v>
      </c>
      <c r="D1053">
        <v>98.677971999999997</v>
      </c>
    </row>
    <row r="1054" spans="2:4">
      <c r="B1054" s="12">
        <v>45351</v>
      </c>
      <c r="C1054">
        <v>5.2549991208790958</v>
      </c>
      <c r="D1054">
        <v>98.671653000000006</v>
      </c>
    </row>
    <row r="1055" spans="2:4">
      <c r="B1055" s="12">
        <v>45358</v>
      </c>
      <c r="C1055">
        <v>5.2400017582417631</v>
      </c>
      <c r="D1055">
        <v>98.675443999999999</v>
      </c>
    </row>
    <row r="1056" spans="2:4">
      <c r="B1056" s="12">
        <v>45365</v>
      </c>
      <c r="C1056">
        <v>5.2499986813186883</v>
      </c>
      <c r="D1056">
        <v>98.672916999999998</v>
      </c>
    </row>
    <row r="1057" spans="2:4">
      <c r="B1057" s="12">
        <v>45372</v>
      </c>
      <c r="C1057">
        <v>5.2449982417582248</v>
      </c>
      <c r="D1057">
        <v>98.674181000000004</v>
      </c>
    </row>
    <row r="1058" spans="2:4">
      <c r="B1058" s="12">
        <v>45379</v>
      </c>
      <c r="C1058">
        <v>5.2300008791208912</v>
      </c>
      <c r="D1058">
        <v>98.677971999999997</v>
      </c>
    </row>
    <row r="1059" spans="2:4">
      <c r="B1059" s="12">
        <v>45386</v>
      </c>
      <c r="C1059">
        <v>5.2874742857142918</v>
      </c>
      <c r="D1059">
        <v>98.663443999999998</v>
      </c>
    </row>
    <row r="1060" spans="2:4">
      <c r="B1060" s="12">
        <v>45393</v>
      </c>
      <c r="C1060">
        <v>5.2250004395604277</v>
      </c>
      <c r="D1060">
        <v>98.679236000000003</v>
      </c>
    </row>
    <row r="1061" spans="2:4">
      <c r="B1061" s="12">
        <v>45400</v>
      </c>
      <c r="C1061">
        <v>5.2499986813186883</v>
      </c>
      <c r="D1061">
        <v>98.672916999999998</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59AB5-734F-420D-B50D-952FECBA9AE6}">
  <sheetPr codeName="Sheet8"/>
  <dimension ref="B1:L2585"/>
  <sheetViews>
    <sheetView topLeftCell="A2395" workbookViewId="0">
      <selection activeCell="B2344" sqref="B2344:C2420"/>
    </sheetView>
  </sheetViews>
  <sheetFormatPr defaultRowHeight="15"/>
  <cols>
    <col min="2" max="2" width="10.140625" style="1" bestFit="1" customWidth="1"/>
  </cols>
  <sheetData>
    <row r="1" spans="2:12">
      <c r="E1" t="s">
        <v>23</v>
      </c>
      <c r="L1" s="50" t="s">
        <v>26</v>
      </c>
    </row>
    <row r="3" spans="2:12">
      <c r="B3" s="1" t="s">
        <v>14</v>
      </c>
      <c r="C3" t="s">
        <v>21</v>
      </c>
    </row>
    <row r="5" spans="2:12">
      <c r="B5" s="1">
        <v>41899</v>
      </c>
      <c r="C5">
        <v>3.4159000000000002</v>
      </c>
    </row>
    <row r="6" spans="2:12">
      <c r="B6" s="1">
        <v>41900</v>
      </c>
      <c r="C6">
        <v>3.16983507565249</v>
      </c>
    </row>
    <row r="7" spans="2:12">
      <c r="B7" s="1">
        <v>41901</v>
      </c>
      <c r="C7">
        <v>2.9480980334327462</v>
      </c>
    </row>
    <row r="8" spans="2:12">
      <c r="B8" s="1">
        <v>41904</v>
      </c>
      <c r="C8">
        <v>3.0027052542726982</v>
      </c>
    </row>
    <row r="9" spans="2:12">
      <c r="B9" s="1">
        <v>41905</v>
      </c>
      <c r="C9">
        <v>3.2535447313765342</v>
      </c>
    </row>
    <row r="10" spans="2:12">
      <c r="B10" s="1">
        <v>41906</v>
      </c>
      <c r="C10">
        <v>3.1592231611436534</v>
      </c>
    </row>
    <row r="11" spans="2:12">
      <c r="B11" s="1">
        <v>41907</v>
      </c>
      <c r="C11">
        <v>3.072051721079184</v>
      </c>
    </row>
    <row r="12" spans="2:12">
      <c r="B12" s="1">
        <v>41908</v>
      </c>
      <c r="C12">
        <v>3.0183536946419087</v>
      </c>
    </row>
    <row r="13" spans="2:12">
      <c r="B13" s="1">
        <v>41911</v>
      </c>
      <c r="C13">
        <v>2.8019002173129346</v>
      </c>
    </row>
    <row r="14" spans="2:12">
      <c r="B14" s="1">
        <v>41912</v>
      </c>
      <c r="C14">
        <v>2.8872395146106524</v>
      </c>
    </row>
    <row r="15" spans="2:12">
      <c r="B15" s="1">
        <v>41913</v>
      </c>
      <c r="C15">
        <v>2.8620832075119886</v>
      </c>
    </row>
    <row r="16" spans="2:12">
      <c r="B16" s="1">
        <v>41914</v>
      </c>
      <c r="C16">
        <v>2.7980317585459331</v>
      </c>
    </row>
    <row r="17" spans="2:3">
      <c r="B17" s="1">
        <v>41915</v>
      </c>
      <c r="C17">
        <v>2.6816477594851031</v>
      </c>
    </row>
    <row r="18" spans="2:3">
      <c r="B18" s="1">
        <v>41918</v>
      </c>
      <c r="C18">
        <v>2.4618093464279061</v>
      </c>
    </row>
    <row r="19" spans="2:3">
      <c r="B19" s="1">
        <v>41919</v>
      </c>
      <c r="C19">
        <v>2.5070945200541961</v>
      </c>
    </row>
    <row r="20" spans="2:3">
      <c r="B20" s="1">
        <v>41920</v>
      </c>
      <c r="C20">
        <v>2.6317541901713901</v>
      </c>
    </row>
    <row r="21" spans="2:3">
      <c r="B21" s="1">
        <v>41921</v>
      </c>
      <c r="C21">
        <v>2.7215869844268168</v>
      </c>
    </row>
    <row r="22" spans="2:3">
      <c r="B22" s="1">
        <v>41922</v>
      </c>
      <c r="C22">
        <v>2.6954616712030832</v>
      </c>
    </row>
    <row r="23" spans="2:3">
      <c r="B23" s="1">
        <v>41925</v>
      </c>
      <c r="C23">
        <v>2.9102592024725467</v>
      </c>
    </row>
    <row r="24" spans="2:3">
      <c r="B24" s="1">
        <v>41926</v>
      </c>
      <c r="C24">
        <v>2.9878822819792044</v>
      </c>
    </row>
    <row r="25" spans="2:3">
      <c r="B25" s="1">
        <v>41927</v>
      </c>
      <c r="C25">
        <v>2.9421109989798473</v>
      </c>
    </row>
    <row r="26" spans="2:3">
      <c r="B26" s="1">
        <v>41928</v>
      </c>
      <c r="C26">
        <v>2.8507392928886008</v>
      </c>
    </row>
    <row r="27" spans="2:3">
      <c r="B27" s="1">
        <v>41929</v>
      </c>
      <c r="C27">
        <v>2.8593839435781336</v>
      </c>
    </row>
    <row r="28" spans="2:3">
      <c r="B28" s="1">
        <v>41932</v>
      </c>
      <c r="C28">
        <v>2.8522678532768562</v>
      </c>
    </row>
    <row r="29" spans="2:3">
      <c r="B29" s="1">
        <v>41933</v>
      </c>
      <c r="C29">
        <v>2.8789995015565997</v>
      </c>
    </row>
    <row r="30" spans="2:3">
      <c r="B30" s="1">
        <v>41934</v>
      </c>
      <c r="C30">
        <v>2.8539742793536749</v>
      </c>
    </row>
    <row r="31" spans="2:3">
      <c r="B31" s="1">
        <v>41935</v>
      </c>
      <c r="C31">
        <v>2.6693767714697079</v>
      </c>
    </row>
    <row r="32" spans="2:3">
      <c r="B32" s="1">
        <v>41936</v>
      </c>
      <c r="C32">
        <v>2.6685480707549547</v>
      </c>
    </row>
    <row r="33" spans="2:3">
      <c r="B33" s="1">
        <v>41939</v>
      </c>
      <c r="C33">
        <v>2.6283702966923488</v>
      </c>
    </row>
    <row r="34" spans="2:3">
      <c r="B34" s="1">
        <v>41940</v>
      </c>
      <c r="C34">
        <v>2.6625499526569101</v>
      </c>
    </row>
    <row r="35" spans="2:3">
      <c r="B35" s="1">
        <v>41941</v>
      </c>
      <c r="C35">
        <v>2.498261926508107</v>
      </c>
    </row>
    <row r="36" spans="2:3">
      <c r="B36" s="1">
        <v>41942</v>
      </c>
      <c r="C36">
        <v>2.5703026318193536</v>
      </c>
    </row>
    <row r="37" spans="2:3">
      <c r="B37" s="1">
        <v>41943</v>
      </c>
      <c r="C37">
        <v>2.5180352031840472</v>
      </c>
    </row>
    <row r="38" spans="2:3">
      <c r="B38" s="1">
        <v>41946</v>
      </c>
      <c r="C38">
        <v>2.4376230686170897</v>
      </c>
    </row>
    <row r="39" spans="2:3">
      <c r="B39" s="1">
        <v>41947</v>
      </c>
      <c r="C39">
        <v>2.4592203595670794</v>
      </c>
    </row>
    <row r="40" spans="2:3">
      <c r="B40" s="1">
        <v>41948</v>
      </c>
      <c r="C40">
        <v>2.525875919615383</v>
      </c>
    </row>
    <row r="41" spans="2:3">
      <c r="B41" s="1">
        <v>41949</v>
      </c>
      <c r="C41">
        <v>2.598543889693822</v>
      </c>
    </row>
    <row r="42" spans="2:3">
      <c r="B42" s="1">
        <v>41950</v>
      </c>
      <c r="C42">
        <v>2.5471125381811985</v>
      </c>
    </row>
    <row r="43" spans="2:3">
      <c r="B43" s="1">
        <v>41953</v>
      </c>
      <c r="C43">
        <v>2.7291478007372874</v>
      </c>
    </row>
    <row r="44" spans="2:3">
      <c r="B44" s="1">
        <v>41954</v>
      </c>
      <c r="C44">
        <v>2.7345833149683614</v>
      </c>
    </row>
    <row r="45" spans="2:3">
      <c r="B45" s="1">
        <v>41955</v>
      </c>
      <c r="C45">
        <v>3.1497644627275436</v>
      </c>
    </row>
    <row r="46" spans="2:3">
      <c r="B46" s="1">
        <v>41956</v>
      </c>
      <c r="C46">
        <v>3.1284038985894917</v>
      </c>
    </row>
    <row r="47" spans="2:3">
      <c r="B47" s="1">
        <v>41957</v>
      </c>
      <c r="C47">
        <v>2.9576601906776374</v>
      </c>
    </row>
    <row r="48" spans="2:3">
      <c r="B48" s="1">
        <v>41960</v>
      </c>
      <c r="C48">
        <v>2.8799407420555361</v>
      </c>
    </row>
    <row r="49" spans="2:3">
      <c r="B49" s="1">
        <v>41961</v>
      </c>
      <c r="C49">
        <v>2.7888576354961412</v>
      </c>
    </row>
    <row r="50" spans="2:3">
      <c r="B50" s="1">
        <v>41962</v>
      </c>
      <c r="C50">
        <v>2.8283707069585469</v>
      </c>
    </row>
    <row r="51" spans="2:3">
      <c r="B51" s="1">
        <v>41963</v>
      </c>
      <c r="C51">
        <v>2.6592377576163337</v>
      </c>
    </row>
    <row r="52" spans="2:3">
      <c r="B52" s="1">
        <v>41964</v>
      </c>
      <c r="C52">
        <v>2.6069862369215882</v>
      </c>
    </row>
    <row r="53" spans="2:3">
      <c r="B53" s="1">
        <v>41967</v>
      </c>
      <c r="C53">
        <v>2.8002881830016202</v>
      </c>
    </row>
    <row r="54" spans="2:3">
      <c r="B54" s="1">
        <v>41968</v>
      </c>
      <c r="C54">
        <v>2.7884428006435757</v>
      </c>
    </row>
    <row r="55" spans="2:3">
      <c r="B55" s="1">
        <v>41969</v>
      </c>
      <c r="C55">
        <v>2.7362980022302805</v>
      </c>
    </row>
    <row r="56" spans="2:3">
      <c r="B56" s="1">
        <v>41971</v>
      </c>
      <c r="C56">
        <v>2.7959950618242577</v>
      </c>
    </row>
    <row r="57" spans="2:3">
      <c r="B57" s="1">
        <v>41974</v>
      </c>
      <c r="C57">
        <v>2.8164703432622158</v>
      </c>
    </row>
    <row r="58" spans="2:3">
      <c r="B58" s="1">
        <v>41975</v>
      </c>
      <c r="C58">
        <v>2.8315346362883629</v>
      </c>
    </row>
    <row r="59" spans="2:3">
      <c r="B59" s="1">
        <v>41976</v>
      </c>
      <c r="C59">
        <v>2.7844052887669921</v>
      </c>
    </row>
    <row r="60" spans="2:3">
      <c r="B60" s="1">
        <v>41977</v>
      </c>
      <c r="C60">
        <v>2.7439611887106561</v>
      </c>
    </row>
    <row r="61" spans="2:3">
      <c r="B61" s="1">
        <v>41978</v>
      </c>
      <c r="C61">
        <v>2.7974848937986061</v>
      </c>
    </row>
    <row r="62" spans="2:3">
      <c r="B62" s="1">
        <v>41981</v>
      </c>
      <c r="C62">
        <v>2.6862376617228172</v>
      </c>
    </row>
    <row r="63" spans="2:3">
      <c r="B63" s="1">
        <v>41982</v>
      </c>
      <c r="C63">
        <v>2.6140200855154392</v>
      </c>
    </row>
    <row r="64" spans="2:3">
      <c r="B64" s="1">
        <v>41983</v>
      </c>
      <c r="C64">
        <v>2.570287681091326</v>
      </c>
    </row>
    <row r="65" spans="2:3">
      <c r="B65" s="1">
        <v>41984</v>
      </c>
      <c r="C65">
        <v>2.600735490928221</v>
      </c>
    </row>
    <row r="66" spans="2:3">
      <c r="B66" s="1">
        <v>41985</v>
      </c>
      <c r="C66">
        <v>2.6155573393684834</v>
      </c>
    </row>
    <row r="67" spans="2:3">
      <c r="B67" s="1">
        <v>41988</v>
      </c>
      <c r="C67">
        <v>2.5618752406805894</v>
      </c>
    </row>
    <row r="68" spans="2:3">
      <c r="B68" s="1">
        <v>41989</v>
      </c>
      <c r="C68">
        <v>2.4259656618256642</v>
      </c>
    </row>
    <row r="69" spans="2:3">
      <c r="B69" s="1">
        <v>41990</v>
      </c>
      <c r="C69">
        <v>2.3716561905101825</v>
      </c>
    </row>
    <row r="70" spans="2:3">
      <c r="B70" s="1">
        <v>41991</v>
      </c>
      <c r="C70">
        <v>2.309244993728087</v>
      </c>
    </row>
    <row r="71" spans="2:3">
      <c r="B71" s="1">
        <v>41992</v>
      </c>
      <c r="C71">
        <v>2.3568014091507217</v>
      </c>
    </row>
    <row r="72" spans="2:3">
      <c r="B72" s="1">
        <v>41995</v>
      </c>
      <c r="C72">
        <v>2.4606717754026497</v>
      </c>
    </row>
    <row r="73" spans="2:3">
      <c r="B73" s="1">
        <v>41996</v>
      </c>
      <c r="C73">
        <v>2.4803167128486781</v>
      </c>
    </row>
    <row r="74" spans="2:3">
      <c r="B74" s="1">
        <v>41997</v>
      </c>
      <c r="C74">
        <v>2.3908024068813036</v>
      </c>
    </row>
    <row r="75" spans="2:3">
      <c r="B75" s="1">
        <v>41999</v>
      </c>
      <c r="C75">
        <v>2.4304942000063749</v>
      </c>
    </row>
    <row r="76" spans="2:3">
      <c r="B76" s="1">
        <v>42002</v>
      </c>
      <c r="C76">
        <v>2.317168866109875</v>
      </c>
    </row>
    <row r="77" spans="2:3">
      <c r="B77" s="1">
        <v>42003</v>
      </c>
      <c r="C77">
        <v>2.3025895472673783</v>
      </c>
    </row>
    <row r="78" spans="2:3">
      <c r="B78" s="1">
        <v>42004</v>
      </c>
      <c r="C78">
        <v>2.3724069803614021</v>
      </c>
    </row>
    <row r="79" spans="2:3">
      <c r="B79" s="1">
        <v>42006</v>
      </c>
      <c r="C79">
        <v>2.3339077247213522</v>
      </c>
    </row>
    <row r="80" spans="2:3">
      <c r="B80" s="1">
        <v>42009</v>
      </c>
      <c r="C80">
        <v>2.033178801227931</v>
      </c>
    </row>
    <row r="81" spans="2:3">
      <c r="B81" s="1">
        <v>42010</v>
      </c>
      <c r="C81">
        <v>2.1197353600604365</v>
      </c>
    </row>
    <row r="82" spans="2:3">
      <c r="B82" s="1">
        <v>42011</v>
      </c>
      <c r="C82">
        <v>2.1798534837305596</v>
      </c>
    </row>
    <row r="83" spans="2:3">
      <c r="B83" s="1">
        <v>42012</v>
      </c>
      <c r="C83">
        <v>2.0982376541107586</v>
      </c>
    </row>
    <row r="84" spans="2:3">
      <c r="B84" s="1">
        <v>42013</v>
      </c>
      <c r="C84">
        <v>2.1502804931814392</v>
      </c>
    </row>
    <row r="85" spans="2:3">
      <c r="B85" s="1">
        <v>42016</v>
      </c>
      <c r="C85">
        <v>1.9826178323333763</v>
      </c>
    </row>
    <row r="86" spans="2:3">
      <c r="B86" s="1">
        <v>42017</v>
      </c>
      <c r="C86">
        <v>1.6719363328758758</v>
      </c>
    </row>
    <row r="87" spans="2:3">
      <c r="B87" s="1">
        <v>42018</v>
      </c>
      <c r="C87">
        <v>1.3182244771818032</v>
      </c>
    </row>
    <row r="88" spans="2:3">
      <c r="B88" s="1">
        <v>42019</v>
      </c>
      <c r="C88">
        <v>1.5530101382566883</v>
      </c>
    </row>
    <row r="89" spans="2:3">
      <c r="B89" s="1">
        <v>42020</v>
      </c>
      <c r="C89">
        <v>1.5399108195806783</v>
      </c>
    </row>
    <row r="90" spans="2:3">
      <c r="B90" s="1">
        <v>42024</v>
      </c>
      <c r="C90">
        <v>1.5635551690857186</v>
      </c>
    </row>
    <row r="91" spans="2:3">
      <c r="B91" s="1">
        <v>42025</v>
      </c>
      <c r="C91">
        <v>1.6786776614166721</v>
      </c>
    </row>
    <row r="92" spans="2:3">
      <c r="B92" s="1">
        <v>42026</v>
      </c>
      <c r="C92">
        <v>1.7266499869952869</v>
      </c>
    </row>
    <row r="93" spans="2:3">
      <c r="B93" s="1">
        <v>42027</v>
      </c>
      <c r="C93">
        <v>1.7225621577896535</v>
      </c>
    </row>
    <row r="94" spans="2:3">
      <c r="B94" s="1">
        <v>42030</v>
      </c>
      <c r="C94">
        <v>2.0226395242041448</v>
      </c>
    </row>
    <row r="95" spans="2:3">
      <c r="B95" s="1">
        <v>42031</v>
      </c>
      <c r="C95">
        <v>1.9484715440973026</v>
      </c>
    </row>
    <row r="96" spans="2:3">
      <c r="B96" s="1">
        <v>42032</v>
      </c>
      <c r="C96">
        <v>1.7296534286176544</v>
      </c>
    </row>
    <row r="97" spans="2:3">
      <c r="B97" s="1">
        <v>42033</v>
      </c>
      <c r="C97">
        <v>1.726491393571187</v>
      </c>
    </row>
    <row r="98" spans="2:3">
      <c r="B98" s="1">
        <v>42034</v>
      </c>
      <c r="C98">
        <v>1.6738966877644901</v>
      </c>
    </row>
    <row r="99" spans="2:3">
      <c r="B99" s="1">
        <v>42037</v>
      </c>
      <c r="C99">
        <v>1.7609769233680213</v>
      </c>
    </row>
    <row r="100" spans="2:3">
      <c r="B100" s="1">
        <v>42038</v>
      </c>
      <c r="C100">
        <v>1.6797607813236517</v>
      </c>
    </row>
    <row r="101" spans="2:3">
      <c r="B101" s="1">
        <v>42039</v>
      </c>
      <c r="C101">
        <v>1.6765093319023476</v>
      </c>
    </row>
    <row r="102" spans="2:3">
      <c r="B102" s="1">
        <v>42040</v>
      </c>
      <c r="C102">
        <v>1.6043293671568168</v>
      </c>
    </row>
    <row r="103" spans="2:3">
      <c r="B103" s="1">
        <v>42041</v>
      </c>
      <c r="C103">
        <v>1.6422462339502562</v>
      </c>
    </row>
    <row r="104" spans="2:3">
      <c r="B104" s="1">
        <v>42044</v>
      </c>
      <c r="C104">
        <v>1.6261362904823595</v>
      </c>
    </row>
    <row r="105" spans="2:3">
      <c r="B105" s="1">
        <v>42045</v>
      </c>
      <c r="C105">
        <v>1.6239560101288966</v>
      </c>
    </row>
    <row r="106" spans="2:3">
      <c r="B106" s="1">
        <v>42046</v>
      </c>
      <c r="C106">
        <v>1.6189468769297253</v>
      </c>
    </row>
    <row r="107" spans="2:3">
      <c r="B107" s="1">
        <v>42047</v>
      </c>
      <c r="C107">
        <v>1.6378185728744197</v>
      </c>
    </row>
    <row r="108" spans="2:3">
      <c r="B108" s="1">
        <v>42048</v>
      </c>
      <c r="C108">
        <v>1.7385459261837557</v>
      </c>
    </row>
    <row r="109" spans="2:3">
      <c r="B109" s="1">
        <v>42052</v>
      </c>
      <c r="C109">
        <v>1.7987839812437614</v>
      </c>
    </row>
    <row r="110" spans="2:3">
      <c r="B110" s="1">
        <v>42053</v>
      </c>
      <c r="C110">
        <v>1.7448027851493895</v>
      </c>
    </row>
    <row r="111" spans="2:3">
      <c r="B111" s="1">
        <v>42054</v>
      </c>
      <c r="C111">
        <v>1.7738262445045785</v>
      </c>
    </row>
    <row r="112" spans="2:3">
      <c r="B112" s="1">
        <v>42055</v>
      </c>
      <c r="C112">
        <v>1.799440170152073</v>
      </c>
    </row>
    <row r="113" spans="2:3">
      <c r="B113" s="1">
        <v>42058</v>
      </c>
      <c r="C113">
        <v>1.7631698063792576</v>
      </c>
    </row>
    <row r="114" spans="2:3">
      <c r="B114" s="1">
        <v>42059</v>
      </c>
      <c r="C114">
        <v>1.7618178479154807</v>
      </c>
    </row>
    <row r="115" spans="2:3">
      <c r="B115" s="1">
        <v>42060</v>
      </c>
      <c r="C115">
        <v>1.7522893181645964</v>
      </c>
    </row>
    <row r="116" spans="2:3">
      <c r="B116" s="1">
        <v>42061</v>
      </c>
      <c r="C116">
        <v>1.7443935741824359</v>
      </c>
    </row>
    <row r="117" spans="2:3">
      <c r="B117" s="1">
        <v>42062</v>
      </c>
      <c r="C117">
        <v>1.8725975570914548</v>
      </c>
    </row>
    <row r="118" spans="2:3">
      <c r="B118" s="1">
        <v>42065</v>
      </c>
      <c r="C118">
        <v>2.0335301747474754</v>
      </c>
    </row>
    <row r="119" spans="2:3">
      <c r="B119" s="1">
        <v>42066</v>
      </c>
      <c r="C119">
        <v>2.0778033458699738</v>
      </c>
    </row>
    <row r="120" spans="2:3">
      <c r="B120" s="1">
        <v>42067</v>
      </c>
      <c r="C120">
        <v>2.014069319206726</v>
      </c>
    </row>
    <row r="121" spans="2:3">
      <c r="B121" s="1">
        <v>42068</v>
      </c>
      <c r="C121">
        <v>2.0366080198334129</v>
      </c>
    </row>
    <row r="122" spans="2:3">
      <c r="B122" s="1">
        <v>42069</v>
      </c>
      <c r="C122">
        <v>2.0109066415654921</v>
      </c>
    </row>
    <row r="123" spans="2:3">
      <c r="B123" s="1">
        <v>42072</v>
      </c>
      <c r="C123">
        <v>2.1351794527659438</v>
      </c>
    </row>
    <row r="124" spans="2:3">
      <c r="B124" s="1">
        <v>42073</v>
      </c>
      <c r="C124">
        <v>2.1508189492901133</v>
      </c>
    </row>
    <row r="125" spans="2:3">
      <c r="B125" s="1">
        <v>42074</v>
      </c>
      <c r="C125">
        <v>2.1846338551701003</v>
      </c>
    </row>
    <row r="126" spans="2:3">
      <c r="B126" s="1">
        <v>42075</v>
      </c>
      <c r="C126">
        <v>2.1694680467053535</v>
      </c>
    </row>
    <row r="127" spans="2:3">
      <c r="B127" s="1">
        <v>42076</v>
      </c>
      <c r="C127">
        <v>2.1027726003611948</v>
      </c>
    </row>
    <row r="128" spans="2:3">
      <c r="B128" s="1">
        <v>42079</v>
      </c>
      <c r="C128">
        <v>2.1412757713711783</v>
      </c>
    </row>
    <row r="129" spans="2:3">
      <c r="B129" s="1">
        <v>42080</v>
      </c>
      <c r="C129">
        <v>2.1035495917084819</v>
      </c>
    </row>
    <row r="130" spans="2:3">
      <c r="B130" s="1">
        <v>42081</v>
      </c>
      <c r="C130">
        <v>1.8881345481929739</v>
      </c>
    </row>
    <row r="131" spans="2:3">
      <c r="B131" s="1">
        <v>42082</v>
      </c>
      <c r="C131">
        <v>1.9220290915844265</v>
      </c>
    </row>
    <row r="132" spans="2:3">
      <c r="B132" s="1">
        <v>42083</v>
      </c>
      <c r="C132">
        <v>1.9278659314216424</v>
      </c>
    </row>
    <row r="133" spans="2:3">
      <c r="B133" s="1">
        <v>42086</v>
      </c>
      <c r="C133">
        <v>1.9644149644514746</v>
      </c>
    </row>
    <row r="134" spans="2:3">
      <c r="B134" s="1">
        <v>42087</v>
      </c>
      <c r="C134">
        <v>1.8084767560100139</v>
      </c>
    </row>
    <row r="135" spans="2:3">
      <c r="B135" s="1">
        <v>42088</v>
      </c>
      <c r="C135">
        <v>1.8127115236569886</v>
      </c>
    </row>
    <row r="136" spans="2:3">
      <c r="B136" s="1">
        <v>42089</v>
      </c>
      <c r="C136">
        <v>1.8297050652194187</v>
      </c>
    </row>
    <row r="137" spans="2:3">
      <c r="B137" s="1">
        <v>42090</v>
      </c>
      <c r="C137">
        <v>1.81843945428493</v>
      </c>
    </row>
    <row r="138" spans="2:3">
      <c r="B138" s="1">
        <v>42093</v>
      </c>
      <c r="C138">
        <v>1.8218986646507989</v>
      </c>
    </row>
    <row r="139" spans="2:3">
      <c r="B139" s="1">
        <v>42094</v>
      </c>
      <c r="C139">
        <v>1.7973948384550755</v>
      </c>
    </row>
    <row r="140" spans="2:3">
      <c r="B140" s="1">
        <v>42095</v>
      </c>
      <c r="C140">
        <v>1.8196300025328456</v>
      </c>
    </row>
    <row r="141" spans="2:3">
      <c r="B141" s="1">
        <v>42096</v>
      </c>
      <c r="C141">
        <v>1.8616187171265972</v>
      </c>
    </row>
    <row r="142" spans="2:3">
      <c r="B142" s="1">
        <v>42100</v>
      </c>
      <c r="C142">
        <v>1.8797141203192564</v>
      </c>
    </row>
    <row r="143" spans="2:3">
      <c r="B143" s="1">
        <v>42101</v>
      </c>
      <c r="C143">
        <v>1.8624981213744993</v>
      </c>
    </row>
    <row r="144" spans="2:3">
      <c r="B144" s="1">
        <v>42102</v>
      </c>
      <c r="C144">
        <v>1.8022804190168225</v>
      </c>
    </row>
    <row r="145" spans="2:3">
      <c r="B145" s="1">
        <v>42103</v>
      </c>
      <c r="C145">
        <v>1.7921822312109357</v>
      </c>
    </row>
    <row r="146" spans="2:3">
      <c r="B146" s="1">
        <v>42104</v>
      </c>
      <c r="C146">
        <v>1.7360601958900139</v>
      </c>
    </row>
    <row r="147" spans="2:3">
      <c r="B147" s="1">
        <v>42107</v>
      </c>
      <c r="C147">
        <v>1.6514099015311197</v>
      </c>
    </row>
    <row r="148" spans="2:3">
      <c r="B148" s="1">
        <v>42108</v>
      </c>
      <c r="C148">
        <v>1.6113162517577064</v>
      </c>
    </row>
    <row r="149" spans="2:3">
      <c r="B149" s="1">
        <v>42109</v>
      </c>
      <c r="C149">
        <v>1.6455041525597172</v>
      </c>
    </row>
    <row r="150" spans="2:3">
      <c r="B150" s="1">
        <v>42110</v>
      </c>
      <c r="C150">
        <v>1.6801698833669885</v>
      </c>
    </row>
    <row r="151" spans="2:3">
      <c r="B151" s="1">
        <v>42111</v>
      </c>
      <c r="C151">
        <v>1.6381530067218537</v>
      </c>
    </row>
    <row r="152" spans="2:3">
      <c r="B152" s="1">
        <v>42114</v>
      </c>
      <c r="C152">
        <v>1.6507916725812144</v>
      </c>
    </row>
    <row r="153" spans="2:3">
      <c r="B153" s="1">
        <v>42115</v>
      </c>
      <c r="C153">
        <v>1.7288268151003228</v>
      </c>
    </row>
    <row r="154" spans="2:3">
      <c r="B154" s="1">
        <v>42116</v>
      </c>
      <c r="C154">
        <v>1.7206056496826552</v>
      </c>
    </row>
    <row r="155" spans="2:3">
      <c r="B155" s="1">
        <v>42117</v>
      </c>
      <c r="C155">
        <v>1.7372135318349748</v>
      </c>
    </row>
    <row r="156" spans="2:3">
      <c r="B156" s="1">
        <v>42118</v>
      </c>
      <c r="C156">
        <v>1.6988644265861719</v>
      </c>
    </row>
    <row r="157" spans="2:3">
      <c r="B157" s="1">
        <v>42121</v>
      </c>
      <c r="C157">
        <v>1.6841186642062698</v>
      </c>
    </row>
    <row r="158" spans="2:3">
      <c r="B158" s="1">
        <v>42122</v>
      </c>
      <c r="C158">
        <v>1.6587332206089938</v>
      </c>
    </row>
    <row r="159" spans="2:3">
      <c r="B159" s="1">
        <v>42123</v>
      </c>
      <c r="C159">
        <v>1.6582062843942842</v>
      </c>
    </row>
    <row r="160" spans="2:3">
      <c r="B160" s="1">
        <v>42124</v>
      </c>
      <c r="C160">
        <v>1.7339336838651611</v>
      </c>
    </row>
    <row r="161" spans="2:3">
      <c r="B161" s="1">
        <v>42125</v>
      </c>
      <c r="C161">
        <v>1.7038883212781291</v>
      </c>
    </row>
    <row r="162" spans="2:3">
      <c r="B162" s="1">
        <v>42128</v>
      </c>
      <c r="C162">
        <v>1.7546467389998588</v>
      </c>
    </row>
    <row r="163" spans="2:3">
      <c r="B163" s="1">
        <v>42129</v>
      </c>
      <c r="C163">
        <v>1.7331873612771931</v>
      </c>
    </row>
    <row r="164" spans="2:3">
      <c r="B164" s="1">
        <v>42130</v>
      </c>
      <c r="C164">
        <v>1.6864675440909533</v>
      </c>
    </row>
    <row r="165" spans="2:3">
      <c r="B165" s="1">
        <v>42131</v>
      </c>
      <c r="C165">
        <v>1.741710071548014</v>
      </c>
    </row>
    <row r="166" spans="2:3">
      <c r="B166" s="1">
        <v>42132</v>
      </c>
      <c r="C166">
        <v>1.7894332665136365</v>
      </c>
    </row>
    <row r="167" spans="2:3">
      <c r="B167" s="1">
        <v>42135</v>
      </c>
      <c r="C167">
        <v>1.7767260936338887</v>
      </c>
    </row>
    <row r="168" spans="2:3">
      <c r="B168" s="1">
        <v>42136</v>
      </c>
      <c r="C168">
        <v>1.7688567899029184</v>
      </c>
    </row>
    <row r="169" spans="2:3">
      <c r="B169" s="1">
        <v>42137</v>
      </c>
      <c r="C169">
        <v>1.7339258134938957</v>
      </c>
    </row>
    <row r="170" spans="2:3">
      <c r="B170" s="1">
        <v>42138</v>
      </c>
      <c r="C170">
        <v>1.7377849636507168</v>
      </c>
    </row>
    <row r="171" spans="2:3">
      <c r="B171" s="1">
        <v>42139</v>
      </c>
      <c r="C171">
        <v>1.74255269011912</v>
      </c>
    </row>
    <row r="172" spans="2:3">
      <c r="B172" s="1">
        <v>42142</v>
      </c>
      <c r="C172">
        <v>1.7095282787562525</v>
      </c>
    </row>
    <row r="173" spans="2:3">
      <c r="B173" s="1">
        <v>42143</v>
      </c>
      <c r="C173">
        <v>1.7006806570974251</v>
      </c>
    </row>
    <row r="174" spans="2:3">
      <c r="B174" s="1">
        <v>42144</v>
      </c>
      <c r="C174">
        <v>1.7156792494642266</v>
      </c>
    </row>
    <row r="175" spans="2:3">
      <c r="B175" s="1">
        <v>42145</v>
      </c>
      <c r="C175">
        <v>1.7252125835783279</v>
      </c>
    </row>
    <row r="176" spans="2:3">
      <c r="B176" s="1">
        <v>42146</v>
      </c>
      <c r="C176">
        <v>1.7617059347818578</v>
      </c>
    </row>
    <row r="177" spans="2:3">
      <c r="B177" s="1">
        <v>42150</v>
      </c>
      <c r="C177">
        <v>1.7378228423576236</v>
      </c>
    </row>
    <row r="178" spans="2:3">
      <c r="B178" s="1">
        <v>42151</v>
      </c>
      <c r="C178">
        <v>1.7388563974396789</v>
      </c>
    </row>
    <row r="179" spans="2:3">
      <c r="B179" s="1">
        <v>42152</v>
      </c>
      <c r="C179">
        <v>1.7395818623499317</v>
      </c>
    </row>
    <row r="180" spans="2:3">
      <c r="B180" s="1">
        <v>42153</v>
      </c>
      <c r="C180">
        <v>1.7371049885545897</v>
      </c>
    </row>
    <row r="181" spans="2:3">
      <c r="B181" s="1">
        <v>42156</v>
      </c>
      <c r="C181">
        <v>1.6330968637721635</v>
      </c>
    </row>
    <row r="182" spans="2:3">
      <c r="B182" s="1">
        <v>42157</v>
      </c>
      <c r="C182">
        <v>1.6539940278099741</v>
      </c>
    </row>
    <row r="183" spans="2:3">
      <c r="B183" s="1">
        <v>42158</v>
      </c>
      <c r="C183">
        <v>1.6543328318083359</v>
      </c>
    </row>
    <row r="184" spans="2:3">
      <c r="B184" s="1">
        <v>42159</v>
      </c>
      <c r="C184">
        <v>1.642799205367979</v>
      </c>
    </row>
    <row r="185" spans="2:3">
      <c r="B185" s="1">
        <v>42160</v>
      </c>
      <c r="C185">
        <v>1.6472181592796535</v>
      </c>
    </row>
    <row r="186" spans="2:3">
      <c r="B186" s="1">
        <v>42163</v>
      </c>
      <c r="C186">
        <v>1.6729374520801288</v>
      </c>
    </row>
    <row r="187" spans="2:3">
      <c r="B187" s="1">
        <v>42164</v>
      </c>
      <c r="C187">
        <v>1.6768470140768061</v>
      </c>
    </row>
    <row r="188" spans="2:3">
      <c r="B188" s="1">
        <v>42165</v>
      </c>
      <c r="C188">
        <v>1.6748695461691185</v>
      </c>
    </row>
    <row r="189" spans="2:3">
      <c r="B189" s="1">
        <v>42166</v>
      </c>
      <c r="C189">
        <v>1.6812888220766111</v>
      </c>
    </row>
    <row r="190" spans="2:3">
      <c r="B190" s="1">
        <v>42167</v>
      </c>
      <c r="C190">
        <v>1.6831319769656021</v>
      </c>
    </row>
    <row r="191" spans="2:3">
      <c r="B191" s="1">
        <v>42170</v>
      </c>
      <c r="C191">
        <v>1.7330136647752508</v>
      </c>
    </row>
    <row r="192" spans="2:3">
      <c r="B192" s="1">
        <v>42171</v>
      </c>
      <c r="C192">
        <v>1.8357992963862422</v>
      </c>
    </row>
    <row r="193" spans="2:3">
      <c r="B193" s="1">
        <v>42172</v>
      </c>
      <c r="C193">
        <v>1.8238103711375331</v>
      </c>
    </row>
    <row r="194" spans="2:3">
      <c r="B194" s="1">
        <v>42173</v>
      </c>
      <c r="C194">
        <v>1.8215839666631759</v>
      </c>
    </row>
    <row r="195" spans="2:3">
      <c r="B195" s="1">
        <v>42174</v>
      </c>
      <c r="C195">
        <v>1.7891892913653999</v>
      </c>
    </row>
    <row r="196" spans="2:3">
      <c r="B196" s="1">
        <v>42177</v>
      </c>
      <c r="C196">
        <v>1.8064311805399953</v>
      </c>
    </row>
    <row r="197" spans="2:3">
      <c r="B197" s="1">
        <v>42178</v>
      </c>
      <c r="C197">
        <v>1.7865298853772555</v>
      </c>
    </row>
    <row r="198" spans="2:3">
      <c r="B198" s="1">
        <v>42179</v>
      </c>
      <c r="C198">
        <v>1.7586837096342787</v>
      </c>
    </row>
    <row r="199" spans="2:3">
      <c r="B199" s="1">
        <v>42180</v>
      </c>
      <c r="C199">
        <v>1.7751919244463188</v>
      </c>
    </row>
    <row r="200" spans="2:3">
      <c r="B200" s="1">
        <v>42181</v>
      </c>
      <c r="C200">
        <v>1.7808099029039479</v>
      </c>
    </row>
    <row r="201" spans="2:3">
      <c r="B201" s="1">
        <v>42184</v>
      </c>
      <c r="C201">
        <v>1.8790880732558402</v>
      </c>
    </row>
    <row r="202" spans="2:3">
      <c r="B202" s="1">
        <v>42185</v>
      </c>
      <c r="C202">
        <v>1.9227994342817194</v>
      </c>
    </row>
    <row r="203" spans="2:3">
      <c r="B203" s="1">
        <v>42186</v>
      </c>
      <c r="C203">
        <v>1.8900563321540889</v>
      </c>
    </row>
    <row r="204" spans="2:3">
      <c r="B204" s="1">
        <v>42187</v>
      </c>
      <c r="C204">
        <v>1.8663971673481747</v>
      </c>
    </row>
    <row r="205" spans="2:3">
      <c r="B205" s="1">
        <v>42191</v>
      </c>
      <c r="C205">
        <v>1.9657047478039251</v>
      </c>
    </row>
    <row r="206" spans="2:3">
      <c r="B206" s="1">
        <v>42192</v>
      </c>
      <c r="C206">
        <v>1.9448627043376747</v>
      </c>
    </row>
    <row r="207" spans="2:3">
      <c r="B207" s="1">
        <v>42193</v>
      </c>
      <c r="C207">
        <v>1.978095673653258</v>
      </c>
    </row>
    <row r="208" spans="2:3">
      <c r="B208" s="1">
        <v>42194</v>
      </c>
      <c r="C208">
        <v>1.9665048953987259</v>
      </c>
    </row>
    <row r="209" spans="2:3">
      <c r="B209" s="1">
        <v>42195</v>
      </c>
      <c r="C209">
        <v>2.0807176626804025</v>
      </c>
    </row>
    <row r="210" spans="2:3">
      <c r="B210" s="1">
        <v>42198</v>
      </c>
      <c r="C210">
        <v>2.1327823643270385</v>
      </c>
    </row>
    <row r="211" spans="2:3">
      <c r="B211" s="1">
        <v>42199</v>
      </c>
      <c r="C211">
        <v>2.0990292680494984</v>
      </c>
    </row>
    <row r="212" spans="2:3">
      <c r="B212" s="1">
        <v>42200</v>
      </c>
      <c r="C212">
        <v>2.0868608072240602</v>
      </c>
    </row>
    <row r="213" spans="2:3">
      <c r="B213" s="1">
        <v>42201</v>
      </c>
      <c r="C213">
        <v>2.0301215884496577</v>
      </c>
    </row>
    <row r="214" spans="2:3">
      <c r="B214" s="1">
        <v>42202</v>
      </c>
      <c r="C214">
        <v>2.0399953380874511</v>
      </c>
    </row>
    <row r="215" spans="2:3">
      <c r="B215" s="1">
        <v>42205</v>
      </c>
      <c r="C215">
        <v>2.0361877626533453</v>
      </c>
    </row>
    <row r="216" spans="2:3">
      <c r="B216" s="1">
        <v>42206</v>
      </c>
      <c r="C216">
        <v>2.0129885787403752</v>
      </c>
    </row>
    <row r="217" spans="2:3">
      <c r="B217" s="1">
        <v>42207</v>
      </c>
      <c r="C217">
        <v>2.0229045263818062</v>
      </c>
    </row>
    <row r="218" spans="2:3">
      <c r="B218" s="1">
        <v>42208</v>
      </c>
      <c r="C218">
        <v>2.0141235804993536</v>
      </c>
    </row>
    <row r="219" spans="2:3">
      <c r="B219" s="1">
        <v>42209</v>
      </c>
      <c r="C219">
        <v>2.1031287686534186</v>
      </c>
    </row>
    <row r="220" spans="2:3">
      <c r="B220" s="1">
        <v>42212</v>
      </c>
      <c r="C220">
        <v>2.1418998065710761</v>
      </c>
    </row>
    <row r="221" spans="2:3">
      <c r="B221" s="1">
        <v>42213</v>
      </c>
      <c r="C221">
        <v>2.147522789942617</v>
      </c>
    </row>
    <row r="222" spans="2:3">
      <c r="B222" s="1">
        <v>42214</v>
      </c>
      <c r="C222">
        <v>2.1120067793150863</v>
      </c>
    </row>
    <row r="223" spans="2:3">
      <c r="B223" s="1">
        <v>42215</v>
      </c>
      <c r="C223">
        <v>2.0981517485266443</v>
      </c>
    </row>
    <row r="224" spans="2:3">
      <c r="B224" s="1">
        <v>42216</v>
      </c>
      <c r="C224">
        <v>2.0755199691682282</v>
      </c>
    </row>
    <row r="225" spans="2:3">
      <c r="B225" s="1">
        <v>42219</v>
      </c>
      <c r="C225">
        <v>2.0503337469422624</v>
      </c>
    </row>
    <row r="226" spans="2:3">
      <c r="B226" s="1">
        <v>42220</v>
      </c>
      <c r="C226">
        <v>2.0792061029882776</v>
      </c>
    </row>
    <row r="227" spans="2:3">
      <c r="B227" s="1">
        <v>42221</v>
      </c>
      <c r="C227">
        <v>2.0546592056035871</v>
      </c>
    </row>
    <row r="228" spans="2:3">
      <c r="B228" s="1">
        <v>42222</v>
      </c>
      <c r="C228">
        <v>2.030343692728279</v>
      </c>
    </row>
    <row r="229" spans="2:3">
      <c r="B229" s="1">
        <v>42223</v>
      </c>
      <c r="C229">
        <v>2.0374677266045698</v>
      </c>
    </row>
    <row r="230" spans="2:3">
      <c r="B230" s="1">
        <v>42226</v>
      </c>
      <c r="C230">
        <v>1.9270943796831546</v>
      </c>
    </row>
    <row r="231" spans="2:3">
      <c r="B231" s="1">
        <v>42227</v>
      </c>
      <c r="C231">
        <v>1.9699907701920112</v>
      </c>
    </row>
    <row r="232" spans="2:3">
      <c r="B232" s="1">
        <v>42228</v>
      </c>
      <c r="C232">
        <v>1.9405587896203285</v>
      </c>
    </row>
    <row r="233" spans="2:3">
      <c r="B233" s="1">
        <v>42229</v>
      </c>
      <c r="C233">
        <v>1.9236195373807101</v>
      </c>
    </row>
    <row r="234" spans="2:3">
      <c r="B234" s="1">
        <v>42230</v>
      </c>
      <c r="C234">
        <v>1.9350635425178206</v>
      </c>
    </row>
    <row r="235" spans="2:3">
      <c r="B235" s="1">
        <v>42233</v>
      </c>
      <c r="C235">
        <v>1.8787400262917049</v>
      </c>
    </row>
    <row r="236" spans="2:3">
      <c r="B236" s="1">
        <v>42234</v>
      </c>
      <c r="C236">
        <v>1.5370012021643369</v>
      </c>
    </row>
    <row r="237" spans="2:3">
      <c r="B237" s="1">
        <v>42235</v>
      </c>
      <c r="C237">
        <v>1.6504628322049799</v>
      </c>
    </row>
    <row r="238" spans="2:3">
      <c r="B238" s="1">
        <v>42236</v>
      </c>
      <c r="C238">
        <v>1.7133782104053767</v>
      </c>
    </row>
    <row r="239" spans="2:3">
      <c r="B239" s="1">
        <v>42237</v>
      </c>
      <c r="C239">
        <v>1.6929443627860949</v>
      </c>
    </row>
    <row r="240" spans="2:3">
      <c r="B240" s="1">
        <v>42240</v>
      </c>
      <c r="C240">
        <v>1.5320750705544242</v>
      </c>
    </row>
    <row r="241" spans="2:3">
      <c r="B241" s="1">
        <v>42241</v>
      </c>
      <c r="C241">
        <v>1.6127997404171355</v>
      </c>
    </row>
    <row r="242" spans="2:3">
      <c r="B242" s="1">
        <v>42242</v>
      </c>
      <c r="C242">
        <v>1.6433493677628777</v>
      </c>
    </row>
    <row r="243" spans="2:3">
      <c r="B243" s="1">
        <v>42243</v>
      </c>
      <c r="C243">
        <v>1.6354412296173189</v>
      </c>
    </row>
    <row r="244" spans="2:3">
      <c r="B244" s="1">
        <v>42244</v>
      </c>
      <c r="C244">
        <v>1.6834806967638916</v>
      </c>
    </row>
    <row r="245" spans="2:3">
      <c r="B245" s="1">
        <v>42247</v>
      </c>
      <c r="C245">
        <v>1.6735473015179414</v>
      </c>
    </row>
    <row r="246" spans="2:3">
      <c r="B246" s="1">
        <v>42248</v>
      </c>
      <c r="C246">
        <v>1.6592877146608285</v>
      </c>
    </row>
    <row r="247" spans="2:3">
      <c r="B247" s="1">
        <v>42249</v>
      </c>
      <c r="C247">
        <v>1.6675651719457163</v>
      </c>
    </row>
    <row r="248" spans="2:3">
      <c r="B248" s="1">
        <v>42250</v>
      </c>
      <c r="C248">
        <v>1.6521020254990055</v>
      </c>
    </row>
    <row r="249" spans="2:3">
      <c r="B249" s="1">
        <v>42251</v>
      </c>
      <c r="C249">
        <v>1.6745736633116917</v>
      </c>
    </row>
    <row r="250" spans="2:3">
      <c r="B250" s="1">
        <v>42255</v>
      </c>
      <c r="C250">
        <v>1.771164264651033</v>
      </c>
    </row>
    <row r="251" spans="2:3">
      <c r="B251" s="1">
        <v>42256</v>
      </c>
      <c r="C251">
        <v>1.7314255062643138</v>
      </c>
    </row>
    <row r="252" spans="2:3">
      <c r="B252" s="1">
        <v>42257</v>
      </c>
      <c r="C252">
        <v>1.7334821621665455</v>
      </c>
    </row>
    <row r="253" spans="2:3">
      <c r="B253" s="1">
        <v>42258</v>
      </c>
      <c r="C253">
        <v>1.7451405397042823</v>
      </c>
    </row>
    <row r="254" spans="2:3">
      <c r="B254" s="1">
        <v>42261</v>
      </c>
      <c r="C254">
        <v>1.6761705312030815</v>
      </c>
    </row>
    <row r="255" spans="2:3">
      <c r="B255" s="1">
        <v>42262</v>
      </c>
      <c r="C255">
        <v>1.6735159715287296</v>
      </c>
    </row>
    <row r="256" spans="2:3">
      <c r="B256" s="1">
        <v>42263</v>
      </c>
      <c r="C256">
        <v>1.6645182596203374</v>
      </c>
    </row>
    <row r="257" spans="2:3">
      <c r="B257" s="1">
        <v>42264</v>
      </c>
      <c r="C257">
        <v>1.6695598855375224</v>
      </c>
    </row>
    <row r="258" spans="2:3">
      <c r="B258" s="1">
        <v>42265</v>
      </c>
      <c r="C258">
        <v>1.6923705689117989</v>
      </c>
    </row>
    <row r="259" spans="2:3">
      <c r="B259" s="1">
        <v>42268</v>
      </c>
      <c r="C259">
        <v>1.6493991364723701</v>
      </c>
    </row>
    <row r="260" spans="2:3">
      <c r="B260" s="1">
        <v>42269</v>
      </c>
      <c r="C260">
        <v>1.6748797355169469</v>
      </c>
    </row>
    <row r="261" spans="2:3">
      <c r="B261" s="1">
        <v>42270</v>
      </c>
      <c r="C261">
        <v>1.6722632908902428</v>
      </c>
    </row>
    <row r="262" spans="2:3">
      <c r="B262" s="1">
        <v>42271</v>
      </c>
      <c r="C262">
        <v>1.7029135388998324</v>
      </c>
    </row>
    <row r="263" spans="2:3">
      <c r="B263" s="1">
        <v>42272</v>
      </c>
      <c r="C263">
        <v>1.707192356482474</v>
      </c>
    </row>
    <row r="264" spans="2:3">
      <c r="B264" s="1">
        <v>42275</v>
      </c>
      <c r="C264">
        <v>1.73603155223002</v>
      </c>
    </row>
    <row r="265" spans="2:3">
      <c r="B265" s="1">
        <v>42276</v>
      </c>
      <c r="C265">
        <v>1.7180194182600264</v>
      </c>
    </row>
    <row r="266" spans="2:3">
      <c r="B266" s="1">
        <v>42277</v>
      </c>
      <c r="C266">
        <v>1.7132800060284934</v>
      </c>
    </row>
    <row r="267" spans="2:3">
      <c r="B267" s="1">
        <v>42278</v>
      </c>
      <c r="C267">
        <v>1.7238991226698637</v>
      </c>
    </row>
    <row r="268" spans="2:3">
      <c r="B268" s="1">
        <v>42279</v>
      </c>
      <c r="C268">
        <v>1.7218524254598493</v>
      </c>
    </row>
    <row r="269" spans="2:3">
      <c r="B269" s="1">
        <v>42282</v>
      </c>
      <c r="C269">
        <v>1.7440854562468455</v>
      </c>
    </row>
    <row r="270" spans="2:3">
      <c r="B270" s="1">
        <v>42283</v>
      </c>
      <c r="C270">
        <v>1.7851053056893864</v>
      </c>
    </row>
    <row r="271" spans="2:3">
      <c r="B271" s="1">
        <v>42284</v>
      </c>
      <c r="C271">
        <v>1.7624636635717326</v>
      </c>
    </row>
    <row r="272" spans="2:3">
      <c r="B272" s="1">
        <v>42285</v>
      </c>
      <c r="C272">
        <v>1.7574467491126096</v>
      </c>
    </row>
    <row r="273" spans="2:3">
      <c r="B273" s="1">
        <v>42286</v>
      </c>
      <c r="C273">
        <v>1.7690548822483771</v>
      </c>
    </row>
    <row r="274" spans="2:3">
      <c r="B274" s="1">
        <v>42289</v>
      </c>
      <c r="C274">
        <v>1.778847389711083</v>
      </c>
    </row>
    <row r="275" spans="2:3">
      <c r="B275" s="1">
        <v>42290</v>
      </c>
      <c r="C275">
        <v>1.8091086647387387</v>
      </c>
    </row>
    <row r="276" spans="2:3">
      <c r="B276" s="1">
        <v>42291</v>
      </c>
      <c r="C276">
        <v>1.8268994177791722</v>
      </c>
    </row>
    <row r="277" spans="2:3">
      <c r="B277" s="1">
        <v>42292</v>
      </c>
      <c r="C277">
        <v>1.8435988323007306</v>
      </c>
    </row>
    <row r="278" spans="2:3">
      <c r="B278" s="1">
        <v>42293</v>
      </c>
      <c r="C278">
        <v>1.9053694700522141</v>
      </c>
    </row>
    <row r="279" spans="2:3">
      <c r="B279" s="1">
        <v>42296</v>
      </c>
      <c r="C279">
        <v>1.9092779057703897</v>
      </c>
    </row>
    <row r="280" spans="2:3">
      <c r="B280" s="1">
        <v>42297</v>
      </c>
      <c r="C280">
        <v>1.9527425275144399</v>
      </c>
    </row>
    <row r="281" spans="2:3">
      <c r="B281" s="1">
        <v>42298</v>
      </c>
      <c r="C281">
        <v>1.929403941165144</v>
      </c>
    </row>
    <row r="282" spans="2:3">
      <c r="B282" s="1">
        <v>42299</v>
      </c>
      <c r="C282">
        <v>1.9853562092474712</v>
      </c>
    </row>
    <row r="283" spans="2:3">
      <c r="B283" s="1">
        <v>42300</v>
      </c>
      <c r="C283">
        <v>2.0030559999937294</v>
      </c>
    </row>
    <row r="284" spans="2:3">
      <c r="B284" s="1">
        <v>42303</v>
      </c>
      <c r="C284">
        <v>2.0666163494777763</v>
      </c>
    </row>
    <row r="285" spans="2:3">
      <c r="B285" s="1">
        <v>42304</v>
      </c>
      <c r="C285">
        <v>2.1278741076084118</v>
      </c>
    </row>
    <row r="286" spans="2:3">
      <c r="B286" s="1">
        <v>42305</v>
      </c>
      <c r="C286">
        <v>2.2060815371553297</v>
      </c>
    </row>
    <row r="287" spans="2:3">
      <c r="B287" s="1">
        <v>42306</v>
      </c>
      <c r="C287">
        <v>2.272735278090543</v>
      </c>
    </row>
    <row r="288" spans="2:3">
      <c r="B288" s="1">
        <v>42307</v>
      </c>
      <c r="C288">
        <v>2.3750238145651346</v>
      </c>
    </row>
    <row r="289" spans="2:3">
      <c r="B289" s="1">
        <v>42310</v>
      </c>
      <c r="C289">
        <v>2.6149628853324329</v>
      </c>
    </row>
    <row r="290" spans="2:3">
      <c r="B290" s="1">
        <v>42311</v>
      </c>
      <c r="C290">
        <v>2.9204016999510194</v>
      </c>
    </row>
    <row r="291" spans="2:3">
      <c r="B291" s="1">
        <v>42312</v>
      </c>
      <c r="C291">
        <v>2.9790518555933647</v>
      </c>
    </row>
    <row r="292" spans="2:3">
      <c r="B292" s="1">
        <v>42313</v>
      </c>
      <c r="C292">
        <v>2.7962530220825754</v>
      </c>
    </row>
    <row r="293" spans="2:3">
      <c r="B293" s="1">
        <v>42314</v>
      </c>
      <c r="C293">
        <v>2.7099356220511082</v>
      </c>
    </row>
    <row r="294" spans="2:3">
      <c r="B294" s="1">
        <v>42317</v>
      </c>
      <c r="C294">
        <v>2.7515174712389183</v>
      </c>
    </row>
    <row r="295" spans="2:3">
      <c r="B295" s="1">
        <v>42318</v>
      </c>
      <c r="C295">
        <v>2.4369011713614466</v>
      </c>
    </row>
    <row r="296" spans="2:3">
      <c r="B296" s="1">
        <v>42319</v>
      </c>
      <c r="C296">
        <v>2.2504402971639292</v>
      </c>
    </row>
    <row r="297" spans="2:3">
      <c r="B297" s="1">
        <v>42320</v>
      </c>
      <c r="C297">
        <v>2.4460086279657247</v>
      </c>
    </row>
    <row r="298" spans="2:3">
      <c r="B298" s="1">
        <v>42321</v>
      </c>
      <c r="C298">
        <v>2.4356208403544648</v>
      </c>
    </row>
    <row r="299" spans="2:3">
      <c r="B299" s="1">
        <v>42324</v>
      </c>
      <c r="C299">
        <v>2.3919435964287126</v>
      </c>
    </row>
    <row r="300" spans="2:3">
      <c r="B300" s="1">
        <v>42325</v>
      </c>
      <c r="C300">
        <v>2.4230893214552567</v>
      </c>
    </row>
    <row r="301" spans="2:3">
      <c r="B301" s="1">
        <v>42326</v>
      </c>
      <c r="C301">
        <v>2.4191793308059397</v>
      </c>
    </row>
    <row r="302" spans="2:3">
      <c r="B302" s="1">
        <v>42327</v>
      </c>
      <c r="C302">
        <v>2.357883357352947</v>
      </c>
    </row>
    <row r="303" spans="2:3">
      <c r="B303" s="1">
        <v>42328</v>
      </c>
      <c r="C303">
        <v>2.3277890643019759</v>
      </c>
    </row>
    <row r="304" spans="2:3">
      <c r="B304" s="1">
        <v>42331</v>
      </c>
      <c r="C304">
        <v>2.3349360227426321</v>
      </c>
    </row>
    <row r="305" spans="2:3">
      <c r="B305" s="1">
        <v>42332</v>
      </c>
      <c r="C305">
        <v>2.3129965144564415</v>
      </c>
    </row>
    <row r="306" spans="2:3">
      <c r="B306" s="1">
        <v>42333</v>
      </c>
      <c r="C306">
        <v>2.3717159998967161</v>
      </c>
    </row>
    <row r="307" spans="2:3">
      <c r="B307" s="1">
        <v>42335</v>
      </c>
      <c r="C307">
        <v>2.5870600513822293</v>
      </c>
    </row>
    <row r="308" spans="2:3">
      <c r="B308" s="1">
        <v>42338</v>
      </c>
      <c r="C308">
        <v>2.7260785996104491</v>
      </c>
    </row>
    <row r="309" spans="2:3">
      <c r="B309" s="1">
        <v>42339</v>
      </c>
      <c r="C309">
        <v>2.6186139594962565</v>
      </c>
    </row>
    <row r="310" spans="2:3">
      <c r="B310" s="1">
        <v>42340</v>
      </c>
      <c r="C310">
        <v>2.5944805947875111</v>
      </c>
    </row>
    <row r="311" spans="2:3">
      <c r="B311" s="1">
        <v>42341</v>
      </c>
      <c r="C311">
        <v>2.6076240430553312</v>
      </c>
    </row>
    <row r="312" spans="2:3">
      <c r="B312" s="1">
        <v>42342</v>
      </c>
      <c r="C312">
        <v>2.6227727506394056</v>
      </c>
    </row>
    <row r="313" spans="2:3">
      <c r="B313" s="1">
        <v>42345</v>
      </c>
      <c r="C313">
        <v>2.856126643875728</v>
      </c>
    </row>
    <row r="314" spans="2:3">
      <c r="B314" s="1">
        <v>42346</v>
      </c>
      <c r="C314">
        <v>3.0004264754359133</v>
      </c>
    </row>
    <row r="315" spans="2:3">
      <c r="B315" s="1">
        <v>42347</v>
      </c>
      <c r="C315">
        <v>3.0145379585321432</v>
      </c>
    </row>
    <row r="316" spans="2:3">
      <c r="B316" s="1">
        <v>42348</v>
      </c>
      <c r="C316">
        <v>2.9991625653541614</v>
      </c>
    </row>
    <row r="317" spans="2:3">
      <c r="B317" s="1">
        <v>42349</v>
      </c>
      <c r="C317">
        <v>3.262015468209257</v>
      </c>
    </row>
    <row r="318" spans="2:3">
      <c r="B318" s="1">
        <v>42352</v>
      </c>
      <c r="C318">
        <v>3.2056765677857082</v>
      </c>
    </row>
    <row r="319" spans="2:3">
      <c r="B319" s="1">
        <v>42353</v>
      </c>
      <c r="C319">
        <v>3.3578861892538749</v>
      </c>
    </row>
    <row r="320" spans="2:3">
      <c r="B320" s="1">
        <v>42354</v>
      </c>
      <c r="C320">
        <v>3.2825625401772274</v>
      </c>
    </row>
    <row r="321" spans="2:3">
      <c r="B321" s="1">
        <v>42355</v>
      </c>
      <c r="C321">
        <v>3.290457398735358</v>
      </c>
    </row>
    <row r="322" spans="2:3">
      <c r="B322" s="1">
        <v>42356</v>
      </c>
      <c r="C322">
        <v>3.3444810243404119</v>
      </c>
    </row>
    <row r="323" spans="2:3">
      <c r="B323" s="1">
        <v>42359</v>
      </c>
      <c r="C323">
        <v>3.1639329196105073</v>
      </c>
    </row>
    <row r="324" spans="2:3">
      <c r="B324" s="1">
        <v>42360</v>
      </c>
      <c r="C324">
        <v>3.1486766533994612</v>
      </c>
    </row>
    <row r="325" spans="2:3">
      <c r="B325" s="1">
        <v>42361</v>
      </c>
      <c r="C325">
        <v>3.1903720079910585</v>
      </c>
    </row>
    <row r="326" spans="2:3">
      <c r="B326" s="1">
        <v>42362</v>
      </c>
      <c r="C326">
        <v>3.2807716988477349</v>
      </c>
    </row>
    <row r="327" spans="2:3">
      <c r="B327" s="1">
        <v>42366</v>
      </c>
      <c r="C327">
        <v>3.0445782341714636</v>
      </c>
    </row>
    <row r="328" spans="2:3">
      <c r="B328" s="1">
        <v>42367</v>
      </c>
      <c r="C328">
        <v>3.1214191428504066</v>
      </c>
    </row>
    <row r="329" spans="2:3">
      <c r="B329" s="1">
        <v>42368</v>
      </c>
      <c r="C329">
        <v>3.0752054954298274</v>
      </c>
    </row>
    <row r="330" spans="2:3">
      <c r="B330" s="1">
        <v>42369</v>
      </c>
      <c r="C330">
        <v>3.1033195872503576</v>
      </c>
    </row>
    <row r="331" spans="2:3">
      <c r="B331" s="1">
        <v>42373</v>
      </c>
      <c r="C331">
        <v>3.1211713970657109</v>
      </c>
    </row>
    <row r="332" spans="2:3">
      <c r="B332" s="1">
        <v>42374</v>
      </c>
      <c r="C332">
        <v>3.1126784489276877</v>
      </c>
    </row>
    <row r="333" spans="2:3">
      <c r="B333" s="1">
        <v>42375</v>
      </c>
      <c r="C333">
        <v>3.0917645144626285</v>
      </c>
    </row>
    <row r="334" spans="2:3">
      <c r="B334" s="1">
        <v>42376</v>
      </c>
      <c r="C334">
        <v>3.2999641987921748</v>
      </c>
    </row>
    <row r="335" spans="2:3">
      <c r="B335" s="1">
        <v>42377</v>
      </c>
      <c r="C335">
        <v>3.2648917768851038</v>
      </c>
    </row>
    <row r="336" spans="2:3">
      <c r="B336" s="1">
        <v>42380</v>
      </c>
      <c r="C336">
        <v>3.2299422358006291</v>
      </c>
    </row>
    <row r="337" spans="2:3">
      <c r="B337" s="1">
        <v>42381</v>
      </c>
      <c r="C337">
        <v>3.1378388114580678</v>
      </c>
    </row>
    <row r="338" spans="2:3">
      <c r="B338" s="1">
        <v>42382</v>
      </c>
      <c r="C338">
        <v>3.1135915051523728</v>
      </c>
    </row>
    <row r="339" spans="2:3">
      <c r="B339" s="1">
        <v>42383</v>
      </c>
      <c r="C339">
        <v>3.0983797903386185</v>
      </c>
    </row>
    <row r="340" spans="2:3">
      <c r="B340" s="1">
        <v>42384</v>
      </c>
      <c r="C340">
        <v>2.6229931236366064</v>
      </c>
    </row>
    <row r="341" spans="2:3">
      <c r="B341" s="1">
        <v>42388</v>
      </c>
      <c r="C341">
        <v>2.7365869713519939</v>
      </c>
    </row>
    <row r="342" spans="2:3">
      <c r="B342" s="1">
        <v>42389</v>
      </c>
      <c r="C342">
        <v>3.0248192307152655</v>
      </c>
    </row>
    <row r="343" spans="2:3">
      <c r="B343" s="1">
        <v>42390</v>
      </c>
      <c r="C343">
        <v>2.9527378644452256</v>
      </c>
    </row>
    <row r="344" spans="2:3">
      <c r="B344" s="1">
        <v>42391</v>
      </c>
      <c r="C344">
        <v>2.7525480950877137</v>
      </c>
    </row>
    <row r="345" spans="2:3">
      <c r="B345" s="1">
        <v>42394</v>
      </c>
      <c r="C345">
        <v>2.818697649188707</v>
      </c>
    </row>
    <row r="346" spans="2:3">
      <c r="B346" s="1">
        <v>42395</v>
      </c>
      <c r="C346">
        <v>2.8214612798126244</v>
      </c>
    </row>
    <row r="347" spans="2:3">
      <c r="B347" s="1">
        <v>42396</v>
      </c>
      <c r="C347">
        <v>2.8414339950726561</v>
      </c>
    </row>
    <row r="348" spans="2:3">
      <c r="B348" s="1">
        <v>42397</v>
      </c>
      <c r="C348">
        <v>2.7354930123882131</v>
      </c>
    </row>
    <row r="349" spans="2:3">
      <c r="B349" s="1">
        <v>42398</v>
      </c>
      <c r="C349">
        <v>2.7293307638667095</v>
      </c>
    </row>
    <row r="350" spans="2:3">
      <c r="B350" s="1">
        <v>42401</v>
      </c>
      <c r="C350">
        <v>2.6828708097409826</v>
      </c>
    </row>
    <row r="351" spans="2:3">
      <c r="B351" s="1">
        <v>42402</v>
      </c>
      <c r="C351">
        <v>2.6925874940949974</v>
      </c>
    </row>
    <row r="352" spans="2:3">
      <c r="B352" s="1">
        <v>42403</v>
      </c>
      <c r="C352">
        <v>2.6599409750856768</v>
      </c>
    </row>
    <row r="353" spans="2:3">
      <c r="B353" s="1">
        <v>42404</v>
      </c>
      <c r="C353">
        <v>2.8008973507363204</v>
      </c>
    </row>
    <row r="354" spans="2:3">
      <c r="B354" s="1">
        <v>42405</v>
      </c>
      <c r="C354">
        <v>2.7786991908217993</v>
      </c>
    </row>
    <row r="355" spans="2:3">
      <c r="B355" s="1">
        <v>42408</v>
      </c>
      <c r="C355">
        <v>2.6842110889329196</v>
      </c>
    </row>
    <row r="356" spans="2:3">
      <c r="B356" s="1">
        <v>42409</v>
      </c>
      <c r="C356">
        <v>2.7024754816547185</v>
      </c>
    </row>
    <row r="357" spans="2:3">
      <c r="B357" s="1">
        <v>42410</v>
      </c>
      <c r="C357">
        <v>2.7425695532051195</v>
      </c>
    </row>
    <row r="358" spans="2:3">
      <c r="B358" s="1">
        <v>42411</v>
      </c>
      <c r="C358">
        <v>2.7279327548277137</v>
      </c>
    </row>
    <row r="359" spans="2:3">
      <c r="B359" s="1">
        <v>42412</v>
      </c>
      <c r="C359">
        <v>2.7607509682784253</v>
      </c>
    </row>
    <row r="360" spans="2:3">
      <c r="B360" s="1">
        <v>42416</v>
      </c>
      <c r="C360">
        <v>2.9273092956263085</v>
      </c>
    </row>
    <row r="361" spans="2:3">
      <c r="B361" s="1">
        <v>42417</v>
      </c>
      <c r="C361">
        <v>2.9904500027658467</v>
      </c>
    </row>
    <row r="362" spans="2:3">
      <c r="B362" s="1">
        <v>42418</v>
      </c>
      <c r="C362">
        <v>3.0335867121676512</v>
      </c>
    </row>
    <row r="363" spans="2:3">
      <c r="B363" s="1">
        <v>42419</v>
      </c>
      <c r="C363">
        <v>3.0218489868548852</v>
      </c>
    </row>
    <row r="364" spans="2:3">
      <c r="B364" s="1">
        <v>42422</v>
      </c>
      <c r="C364">
        <v>3.1433367339891229</v>
      </c>
    </row>
    <row r="365" spans="2:3">
      <c r="B365" s="1">
        <v>42423</v>
      </c>
      <c r="C365">
        <v>3.0208342423174734</v>
      </c>
    </row>
    <row r="366" spans="2:3">
      <c r="B366" s="1">
        <v>42424</v>
      </c>
      <c r="C366">
        <v>3.0507950728994335</v>
      </c>
    </row>
    <row r="367" spans="2:3">
      <c r="B367" s="1">
        <v>42425</v>
      </c>
      <c r="C367">
        <v>3.0475102647938508</v>
      </c>
    </row>
    <row r="368" spans="2:3">
      <c r="B368" s="1">
        <v>42426</v>
      </c>
      <c r="C368">
        <v>3.1017889198205753</v>
      </c>
    </row>
    <row r="369" spans="2:3">
      <c r="B369" s="1">
        <v>42429</v>
      </c>
      <c r="C369">
        <v>3.1412483426804321</v>
      </c>
    </row>
    <row r="370" spans="2:3">
      <c r="B370" s="1">
        <v>42430</v>
      </c>
      <c r="C370">
        <v>3.1224310678982201</v>
      </c>
    </row>
    <row r="371" spans="2:3">
      <c r="B371" s="1">
        <v>42431</v>
      </c>
      <c r="C371">
        <v>3.0421917943417602</v>
      </c>
    </row>
    <row r="372" spans="2:3">
      <c r="B372" s="1">
        <v>42432</v>
      </c>
      <c r="C372">
        <v>3.0250827707697048</v>
      </c>
    </row>
    <row r="373" spans="2:3">
      <c r="B373" s="1">
        <v>42433</v>
      </c>
      <c r="C373">
        <v>2.9478992973916043</v>
      </c>
    </row>
    <row r="374" spans="2:3">
      <c r="B374" s="1">
        <v>42436</v>
      </c>
      <c r="C374">
        <v>2.9718373871001664</v>
      </c>
    </row>
    <row r="375" spans="2:3">
      <c r="B375" s="1">
        <v>42437</v>
      </c>
      <c r="C375">
        <v>2.969008194770971</v>
      </c>
    </row>
    <row r="376" spans="2:3">
      <c r="B376" s="1">
        <v>42438</v>
      </c>
      <c r="C376">
        <v>2.9750515624088445</v>
      </c>
    </row>
    <row r="377" spans="2:3">
      <c r="B377" s="1">
        <v>42439</v>
      </c>
      <c r="C377">
        <v>2.991011559995131</v>
      </c>
    </row>
    <row r="378" spans="2:3">
      <c r="B378" s="1">
        <v>42440</v>
      </c>
      <c r="C378">
        <v>3.023373727585537</v>
      </c>
    </row>
    <row r="379" spans="2:3">
      <c r="B379" s="1">
        <v>42443</v>
      </c>
      <c r="C379">
        <v>2.9853872469049239</v>
      </c>
    </row>
    <row r="380" spans="2:3">
      <c r="B380" s="1">
        <v>42444</v>
      </c>
      <c r="C380">
        <v>2.987870268648011</v>
      </c>
    </row>
    <row r="381" spans="2:3">
      <c r="B381" s="1">
        <v>42445</v>
      </c>
      <c r="C381">
        <v>2.9888402459379124</v>
      </c>
    </row>
    <row r="382" spans="2:3">
      <c r="B382" s="1">
        <v>42446</v>
      </c>
      <c r="C382">
        <v>3.0143867470220407</v>
      </c>
    </row>
    <row r="383" spans="2:3">
      <c r="B383" s="1">
        <v>42447</v>
      </c>
      <c r="C383">
        <v>2.9347015962995044</v>
      </c>
    </row>
    <row r="384" spans="2:3">
      <c r="B384" s="1">
        <v>42450</v>
      </c>
      <c r="C384">
        <v>2.961315904757142</v>
      </c>
    </row>
    <row r="385" spans="2:3">
      <c r="B385" s="1">
        <v>42451</v>
      </c>
      <c r="C385">
        <v>2.9952539447947664</v>
      </c>
    </row>
    <row r="386" spans="2:3">
      <c r="B386" s="1">
        <v>42452</v>
      </c>
      <c r="C386">
        <v>2.994581789733691</v>
      </c>
    </row>
    <row r="387" spans="2:3">
      <c r="B387" s="1">
        <v>42453</v>
      </c>
      <c r="C387">
        <v>2.9824557412240247</v>
      </c>
    </row>
    <row r="388" spans="2:3">
      <c r="B388" s="1">
        <v>42457</v>
      </c>
      <c r="C388">
        <v>3.038261870316584</v>
      </c>
    </row>
    <row r="389" spans="2:3">
      <c r="B389" s="1">
        <v>42458</v>
      </c>
      <c r="C389">
        <v>2.9826755649347043</v>
      </c>
    </row>
    <row r="390" spans="2:3">
      <c r="B390" s="1">
        <v>42459</v>
      </c>
      <c r="C390">
        <v>2.9701751138543249</v>
      </c>
    </row>
    <row r="391" spans="2:3">
      <c r="B391" s="1">
        <v>42460</v>
      </c>
      <c r="C391">
        <v>2.9835470787492264</v>
      </c>
    </row>
    <row r="392" spans="2:3">
      <c r="B392" s="1">
        <v>42461</v>
      </c>
      <c r="C392">
        <v>2.9920332945522752</v>
      </c>
    </row>
    <row r="393" spans="2:3">
      <c r="B393" s="1">
        <v>42464</v>
      </c>
      <c r="C393">
        <v>3.0166462349049521</v>
      </c>
    </row>
    <row r="394" spans="2:3">
      <c r="B394" s="1">
        <v>42465</v>
      </c>
      <c r="C394">
        <v>3.034825918085243</v>
      </c>
    </row>
    <row r="395" spans="2:3">
      <c r="B395" s="1">
        <v>42466</v>
      </c>
      <c r="C395">
        <v>3.0300773667555956</v>
      </c>
    </row>
    <row r="396" spans="2:3">
      <c r="B396" s="1">
        <v>42467</v>
      </c>
      <c r="C396">
        <v>3.0249648912618388</v>
      </c>
    </row>
    <row r="397" spans="2:3">
      <c r="B397" s="1">
        <v>42468</v>
      </c>
      <c r="C397">
        <v>3.0074887647510216</v>
      </c>
    </row>
    <row r="398" spans="2:3">
      <c r="B398" s="1">
        <v>42471</v>
      </c>
      <c r="C398">
        <v>3.0224274184778932</v>
      </c>
    </row>
    <row r="399" spans="2:3">
      <c r="B399" s="1">
        <v>42472</v>
      </c>
      <c r="C399">
        <v>3.0414619691796365</v>
      </c>
    </row>
    <row r="400" spans="2:3">
      <c r="B400" s="1">
        <v>42473</v>
      </c>
      <c r="C400">
        <v>3.0307136736460065</v>
      </c>
    </row>
    <row r="401" spans="2:3">
      <c r="B401" s="1">
        <v>42474</v>
      </c>
      <c r="C401">
        <v>3.0343010825720209</v>
      </c>
    </row>
    <row r="402" spans="2:3">
      <c r="B402" s="1">
        <v>42475</v>
      </c>
      <c r="C402">
        <v>3.0728089707601387</v>
      </c>
    </row>
    <row r="403" spans="2:3">
      <c r="B403" s="1">
        <v>42478</v>
      </c>
      <c r="C403">
        <v>3.0644489106644208</v>
      </c>
    </row>
    <row r="404" spans="2:3">
      <c r="B404" s="1">
        <v>42479</v>
      </c>
      <c r="C404">
        <v>3.1135771557570804</v>
      </c>
    </row>
    <row r="405" spans="2:3">
      <c r="B405" s="1">
        <v>42480</v>
      </c>
      <c r="C405">
        <v>3.1552737622062224</v>
      </c>
    </row>
    <row r="406" spans="2:3">
      <c r="B406" s="1">
        <v>42481</v>
      </c>
      <c r="C406">
        <v>3.2123732626184101</v>
      </c>
    </row>
    <row r="407" spans="2:3">
      <c r="B407" s="1">
        <v>42482</v>
      </c>
      <c r="C407">
        <v>3.1856604399130917</v>
      </c>
    </row>
    <row r="408" spans="2:3">
      <c r="B408" s="1">
        <v>42485</v>
      </c>
      <c r="C408">
        <v>3.2974398029039116</v>
      </c>
    </row>
    <row r="409" spans="2:3">
      <c r="B409" s="1">
        <v>42486</v>
      </c>
      <c r="C409">
        <v>3.3304011006558918</v>
      </c>
    </row>
    <row r="410" spans="2:3">
      <c r="B410" s="1">
        <v>42487</v>
      </c>
      <c r="C410">
        <v>3.1771100328816826</v>
      </c>
    </row>
    <row r="411" spans="2:3">
      <c r="B411" s="1">
        <v>42488</v>
      </c>
      <c r="C411">
        <v>3.2076549133687609</v>
      </c>
    </row>
    <row r="412" spans="2:3">
      <c r="B412" s="1">
        <v>42489</v>
      </c>
      <c r="C412">
        <v>3.2507806878800727</v>
      </c>
    </row>
    <row r="413" spans="2:3">
      <c r="B413" s="1">
        <v>42492</v>
      </c>
      <c r="C413">
        <v>3.1759368586692722</v>
      </c>
    </row>
    <row r="414" spans="2:3">
      <c r="B414" s="1">
        <v>42493</v>
      </c>
      <c r="C414">
        <v>3.215835242271214</v>
      </c>
    </row>
    <row r="415" spans="2:3">
      <c r="B415" s="1">
        <v>42494</v>
      </c>
      <c r="C415">
        <v>3.1899020467348915</v>
      </c>
    </row>
    <row r="416" spans="2:3">
      <c r="B416" s="1">
        <v>42495</v>
      </c>
      <c r="C416">
        <v>3.1985070903592256</v>
      </c>
    </row>
    <row r="417" spans="2:3">
      <c r="B417" s="1">
        <v>42496</v>
      </c>
      <c r="C417">
        <v>3.2811721539858834</v>
      </c>
    </row>
    <row r="418" spans="2:3">
      <c r="B418" s="1">
        <v>42499</v>
      </c>
      <c r="C418">
        <v>3.2870950562277454</v>
      </c>
    </row>
    <row r="419" spans="2:3">
      <c r="B419" s="1">
        <v>42500</v>
      </c>
      <c r="C419">
        <v>3.2182921045462507</v>
      </c>
    </row>
    <row r="420" spans="2:3">
      <c r="B420" s="1">
        <v>42501</v>
      </c>
      <c r="C420">
        <v>3.2310226279833598</v>
      </c>
    </row>
    <row r="421" spans="2:3">
      <c r="B421" s="1">
        <v>42502</v>
      </c>
      <c r="C421">
        <v>3.245213269446098</v>
      </c>
    </row>
    <row r="422" spans="2:3">
      <c r="B422" s="1">
        <v>42503</v>
      </c>
      <c r="C422">
        <v>3.2513087369048299</v>
      </c>
    </row>
    <row r="423" spans="2:3">
      <c r="B423" s="1">
        <v>42506</v>
      </c>
      <c r="C423">
        <v>3.2401995072432088</v>
      </c>
    </row>
    <row r="424" spans="2:3">
      <c r="B424" s="1">
        <v>42507</v>
      </c>
      <c r="C424">
        <v>3.237133300415254</v>
      </c>
    </row>
    <row r="425" spans="2:3">
      <c r="B425" s="1">
        <v>42508</v>
      </c>
      <c r="C425">
        <v>3.2427422710872271</v>
      </c>
    </row>
    <row r="426" spans="2:3">
      <c r="B426" s="1">
        <v>42509</v>
      </c>
      <c r="C426">
        <v>3.1289456501685731</v>
      </c>
    </row>
    <row r="427" spans="2:3">
      <c r="B427" s="1">
        <v>42510</v>
      </c>
      <c r="C427">
        <v>3.1568528704391015</v>
      </c>
    </row>
    <row r="428" spans="2:3">
      <c r="B428" s="1">
        <v>42513</v>
      </c>
      <c r="C428">
        <v>3.1670541269907337</v>
      </c>
    </row>
    <row r="429" spans="2:3">
      <c r="B429" s="1">
        <v>42514</v>
      </c>
      <c r="C429">
        <v>3.1797272955245326</v>
      </c>
    </row>
    <row r="430" spans="2:3">
      <c r="B430" s="1">
        <v>42515</v>
      </c>
      <c r="C430">
        <v>3.2051743003212576</v>
      </c>
    </row>
    <row r="431" spans="2:3">
      <c r="B431" s="1">
        <v>42516</v>
      </c>
      <c r="C431">
        <v>3.2318061990494287</v>
      </c>
    </row>
    <row r="432" spans="2:3">
      <c r="B432" s="1">
        <v>42517</v>
      </c>
      <c r="C432">
        <v>3.3745859344283704</v>
      </c>
    </row>
    <row r="433" spans="2:3">
      <c r="B433" s="1">
        <v>42521</v>
      </c>
      <c r="C433">
        <v>3.7870516458105969</v>
      </c>
    </row>
    <row r="434" spans="2:3">
      <c r="B434" s="1">
        <v>42522</v>
      </c>
      <c r="C434">
        <v>3.8260760038518438</v>
      </c>
    </row>
    <row r="435" spans="2:3">
      <c r="B435" s="1">
        <v>42523</v>
      </c>
      <c r="C435">
        <v>3.8331532431558348</v>
      </c>
    </row>
    <row r="436" spans="2:3">
      <c r="B436" s="1">
        <v>42524</v>
      </c>
      <c r="C436">
        <v>4.0551957837433674</v>
      </c>
    </row>
    <row r="437" spans="2:3">
      <c r="B437" s="1">
        <v>42527</v>
      </c>
      <c r="C437">
        <v>4.1711864379941606</v>
      </c>
    </row>
    <row r="438" spans="2:3">
      <c r="B438" s="1">
        <v>42528</v>
      </c>
      <c r="C438">
        <v>4.1070434812795975</v>
      </c>
    </row>
    <row r="439" spans="2:3">
      <c r="B439" s="1">
        <v>42529</v>
      </c>
      <c r="C439">
        <v>4.14255004997543</v>
      </c>
    </row>
    <row r="440" spans="2:3">
      <c r="B440" s="1">
        <v>42530</v>
      </c>
      <c r="C440">
        <v>4.092134239946299</v>
      </c>
    </row>
    <row r="441" spans="2:3">
      <c r="B441" s="1">
        <v>42531</v>
      </c>
      <c r="C441">
        <v>4.1119101434348861</v>
      </c>
    </row>
    <row r="442" spans="2:3">
      <c r="B442" s="1">
        <v>42534</v>
      </c>
      <c r="C442">
        <v>5.0151014777745706</v>
      </c>
    </row>
    <row r="443" spans="2:3">
      <c r="B443" s="1">
        <v>42535</v>
      </c>
      <c r="C443">
        <v>4.880576632964523</v>
      </c>
    </row>
    <row r="444" spans="2:3">
      <c r="B444" s="1">
        <v>42536</v>
      </c>
      <c r="C444">
        <v>4.9434729382760798</v>
      </c>
    </row>
    <row r="445" spans="2:3">
      <c r="B445" s="1">
        <v>42537</v>
      </c>
      <c r="C445">
        <v>5.4543062111843881</v>
      </c>
    </row>
    <row r="446" spans="2:3">
      <c r="B446" s="1">
        <v>42538</v>
      </c>
      <c r="C446">
        <v>5.3298687180738558</v>
      </c>
    </row>
    <row r="447" spans="2:3">
      <c r="B447" s="1">
        <v>42541</v>
      </c>
      <c r="C447">
        <v>5.2461386449162148</v>
      </c>
    </row>
    <row r="448" spans="2:3">
      <c r="B448" s="1">
        <v>42542</v>
      </c>
      <c r="C448">
        <v>4.7433552226400879</v>
      </c>
    </row>
    <row r="449" spans="2:3">
      <c r="B449" s="1">
        <v>42543</v>
      </c>
      <c r="C449">
        <v>4.2409587448166839</v>
      </c>
    </row>
    <row r="450" spans="2:3">
      <c r="B450" s="1">
        <v>42544</v>
      </c>
      <c r="C450">
        <v>4.4387057142984974</v>
      </c>
    </row>
    <row r="451" spans="2:3">
      <c r="B451" s="1">
        <v>42545</v>
      </c>
      <c r="C451">
        <v>4.7321664834625414</v>
      </c>
    </row>
    <row r="452" spans="2:3">
      <c r="B452" s="1">
        <v>42548</v>
      </c>
      <c r="C452">
        <v>4.6603488581200043</v>
      </c>
    </row>
    <row r="453" spans="2:3">
      <c r="B453" s="1">
        <v>42549</v>
      </c>
      <c r="C453">
        <v>4.6009926974294242</v>
      </c>
    </row>
    <row r="454" spans="2:3">
      <c r="B454" s="1">
        <v>42550</v>
      </c>
      <c r="C454">
        <v>4.5499205735974426</v>
      </c>
    </row>
    <row r="455" spans="2:3">
      <c r="B455" s="1">
        <v>42551</v>
      </c>
      <c r="C455">
        <v>4.7872456528959955</v>
      </c>
    </row>
    <row r="456" spans="2:3">
      <c r="B456" s="1">
        <v>42552</v>
      </c>
      <c r="C456">
        <v>4.8077590482157184</v>
      </c>
    </row>
    <row r="457" spans="2:3">
      <c r="B457" s="1">
        <v>42556</v>
      </c>
      <c r="C457">
        <v>4.7669314458996039</v>
      </c>
    </row>
    <row r="458" spans="2:3">
      <c r="B458" s="1">
        <v>42557</v>
      </c>
      <c r="C458">
        <v>4.8140620782059003</v>
      </c>
    </row>
    <row r="459" spans="2:3">
      <c r="B459" s="1">
        <v>42558</v>
      </c>
      <c r="C459">
        <v>4.5522026594990166</v>
      </c>
    </row>
    <row r="460" spans="2:3">
      <c r="B460" s="1">
        <v>42559</v>
      </c>
      <c r="C460">
        <v>4.7361975948582113</v>
      </c>
    </row>
    <row r="461" spans="2:3">
      <c r="B461" s="1">
        <v>42562</v>
      </c>
      <c r="C461">
        <v>4.6016341354426702</v>
      </c>
    </row>
    <row r="462" spans="2:3">
      <c r="B462" s="1">
        <v>42563</v>
      </c>
      <c r="C462">
        <v>4.7211481481012534</v>
      </c>
    </row>
    <row r="463" spans="2:3">
      <c r="B463" s="1">
        <v>42564</v>
      </c>
      <c r="C463">
        <v>4.6489983846013487</v>
      </c>
    </row>
    <row r="464" spans="2:3">
      <c r="B464" s="1">
        <v>42565</v>
      </c>
      <c r="C464">
        <v>4.6741323500353902</v>
      </c>
    </row>
    <row r="465" spans="2:3">
      <c r="B465" s="1">
        <v>42566</v>
      </c>
      <c r="C465">
        <v>4.7103908219748467</v>
      </c>
    </row>
    <row r="466" spans="2:3">
      <c r="B466" s="1">
        <v>42569</v>
      </c>
      <c r="C466">
        <v>4.779835822551167</v>
      </c>
    </row>
    <row r="467" spans="2:3">
      <c r="B467" s="1">
        <v>42570</v>
      </c>
      <c r="C467">
        <v>4.77759349497817</v>
      </c>
    </row>
    <row r="468" spans="2:3">
      <c r="B468" s="1">
        <v>42571</v>
      </c>
      <c r="C468">
        <v>4.7260961461760189</v>
      </c>
    </row>
    <row r="469" spans="2:3">
      <c r="B469" s="1">
        <v>42572</v>
      </c>
      <c r="C469">
        <v>4.7208003726981254</v>
      </c>
    </row>
    <row r="470" spans="2:3">
      <c r="B470" s="1">
        <v>42573</v>
      </c>
      <c r="C470">
        <v>4.6181096790941236</v>
      </c>
    </row>
    <row r="471" spans="2:3">
      <c r="B471" s="1">
        <v>42576</v>
      </c>
      <c r="C471">
        <v>4.6422902724511905</v>
      </c>
    </row>
    <row r="472" spans="2:3">
      <c r="B472" s="1">
        <v>42577</v>
      </c>
      <c r="C472">
        <v>4.6253656726528209</v>
      </c>
    </row>
    <row r="473" spans="2:3">
      <c r="B473" s="1">
        <v>42578</v>
      </c>
      <c r="C473">
        <v>4.6430824689091033</v>
      </c>
    </row>
    <row r="474" spans="2:3">
      <c r="B474" s="1">
        <v>42579</v>
      </c>
      <c r="C474">
        <v>4.6474198773512478</v>
      </c>
    </row>
    <row r="475" spans="2:3">
      <c r="B475" s="1">
        <v>42580</v>
      </c>
      <c r="C475">
        <v>4.660795546896499</v>
      </c>
    </row>
    <row r="476" spans="2:3">
      <c r="B476" s="1">
        <v>42583</v>
      </c>
      <c r="C476">
        <v>4.3004695971479618</v>
      </c>
    </row>
    <row r="477" spans="2:3">
      <c r="B477" s="1">
        <v>42584</v>
      </c>
      <c r="C477">
        <v>3.8828629434746897</v>
      </c>
    </row>
    <row r="478" spans="2:3">
      <c r="B478" s="1">
        <v>42585</v>
      </c>
      <c r="C478">
        <v>4.016413285518281</v>
      </c>
    </row>
    <row r="479" spans="2:3">
      <c r="B479" s="1">
        <v>42586</v>
      </c>
      <c r="C479">
        <v>4.10060549406115</v>
      </c>
    </row>
    <row r="480" spans="2:3">
      <c r="B480" s="1">
        <v>42587</v>
      </c>
      <c r="C480">
        <v>4.0771391669695856</v>
      </c>
    </row>
    <row r="481" spans="2:3">
      <c r="B481" s="1">
        <v>42590</v>
      </c>
      <c r="C481">
        <v>4.1902125891053803</v>
      </c>
    </row>
    <row r="482" spans="2:3">
      <c r="B482" s="1">
        <v>42591</v>
      </c>
      <c r="C482">
        <v>4.1666916649872894</v>
      </c>
    </row>
    <row r="483" spans="2:3">
      <c r="B483" s="1">
        <v>42592</v>
      </c>
      <c r="C483">
        <v>4.1967302515503748</v>
      </c>
    </row>
    <row r="484" spans="2:3">
      <c r="B484" s="1">
        <v>42593</v>
      </c>
      <c r="C484">
        <v>4.1751270887603908</v>
      </c>
    </row>
    <row r="485" spans="2:3">
      <c r="B485" s="1">
        <v>42594</v>
      </c>
      <c r="C485">
        <v>4.1636068285962535</v>
      </c>
    </row>
    <row r="486" spans="2:3">
      <c r="B486" s="1">
        <v>42597</v>
      </c>
      <c r="C486">
        <v>4.0191642314168874</v>
      </c>
    </row>
    <row r="487" spans="2:3">
      <c r="B487" s="1">
        <v>42598</v>
      </c>
      <c r="C487">
        <v>4.0909887800144258</v>
      </c>
    </row>
    <row r="488" spans="2:3">
      <c r="B488" s="1">
        <v>42599</v>
      </c>
      <c r="C488">
        <v>4.060621553800404</v>
      </c>
    </row>
    <row r="489" spans="2:3">
      <c r="B489" s="1">
        <v>42600</v>
      </c>
      <c r="C489">
        <v>4.0679829732638124</v>
      </c>
    </row>
    <row r="490" spans="2:3">
      <c r="B490" s="1">
        <v>42601</v>
      </c>
      <c r="C490">
        <v>4.0768303503764809</v>
      </c>
    </row>
    <row r="491" spans="2:3">
      <c r="B491" s="1">
        <v>42604</v>
      </c>
      <c r="C491">
        <v>4.155160786402794</v>
      </c>
    </row>
    <row r="492" spans="2:3">
      <c r="B492" s="1">
        <v>42605</v>
      </c>
      <c r="C492">
        <v>4.1310668919847062</v>
      </c>
    </row>
    <row r="493" spans="2:3">
      <c r="B493" s="1">
        <v>42606</v>
      </c>
      <c r="C493">
        <v>4.107722028714889</v>
      </c>
    </row>
    <row r="494" spans="2:3">
      <c r="B494" s="1">
        <v>42607</v>
      </c>
      <c r="C494">
        <v>4.0901308992630634</v>
      </c>
    </row>
    <row r="495" spans="2:3">
      <c r="B495" s="1">
        <v>42608</v>
      </c>
      <c r="C495">
        <v>4.1030626082054944</v>
      </c>
    </row>
    <row r="496" spans="2:3">
      <c r="B496" s="1">
        <v>42611</v>
      </c>
      <c r="C496">
        <v>4.0633696823672425</v>
      </c>
    </row>
    <row r="497" spans="2:3">
      <c r="B497" s="1">
        <v>42612</v>
      </c>
      <c r="C497">
        <v>4.0869602970245023</v>
      </c>
    </row>
    <row r="498" spans="2:3">
      <c r="B498" s="1">
        <v>42613</v>
      </c>
      <c r="C498">
        <v>4.0721390812773004</v>
      </c>
    </row>
    <row r="499" spans="2:3">
      <c r="B499" s="1">
        <v>42614</v>
      </c>
      <c r="C499">
        <v>4.0492683860945737</v>
      </c>
    </row>
    <row r="500" spans="2:3">
      <c r="B500" s="1">
        <v>42615</v>
      </c>
      <c r="C500">
        <v>4.0717065076245378</v>
      </c>
    </row>
    <row r="501" spans="2:3">
      <c r="B501" s="1">
        <v>42619</v>
      </c>
      <c r="C501">
        <v>4.318157426997483</v>
      </c>
    </row>
    <row r="502" spans="2:3">
      <c r="B502" s="1">
        <v>42620</v>
      </c>
      <c r="C502">
        <v>4.3467439740806064</v>
      </c>
    </row>
    <row r="503" spans="2:3">
      <c r="B503" s="1">
        <v>42621</v>
      </c>
      <c r="C503">
        <v>4.4295322053290551</v>
      </c>
    </row>
    <row r="504" spans="2:3">
      <c r="B504" s="1">
        <v>42622</v>
      </c>
      <c r="C504">
        <v>4.4046120838194325</v>
      </c>
    </row>
    <row r="505" spans="2:3">
      <c r="B505" s="1">
        <v>42625</v>
      </c>
      <c r="C505">
        <v>4.3007567207011244</v>
      </c>
    </row>
    <row r="506" spans="2:3">
      <c r="B506" s="1">
        <v>42626</v>
      </c>
      <c r="C506">
        <v>4.3073423829080433</v>
      </c>
    </row>
    <row r="507" spans="2:3">
      <c r="B507" s="1">
        <v>42627</v>
      </c>
      <c r="C507">
        <v>4.3170723255906607</v>
      </c>
    </row>
    <row r="508" spans="2:3">
      <c r="B508" s="1">
        <v>42628</v>
      </c>
      <c r="C508">
        <v>4.2916519279584726</v>
      </c>
    </row>
    <row r="509" spans="2:3">
      <c r="B509" s="1">
        <v>42629</v>
      </c>
      <c r="C509">
        <v>4.289895100472453</v>
      </c>
    </row>
    <row r="510" spans="2:3">
      <c r="B510" s="1">
        <v>42632</v>
      </c>
      <c r="C510">
        <v>4.3053553144358938</v>
      </c>
    </row>
    <row r="511" spans="2:3">
      <c r="B511" s="1">
        <v>42633</v>
      </c>
      <c r="C511">
        <v>4.2984174229820118</v>
      </c>
    </row>
    <row r="512" spans="2:3">
      <c r="B512" s="1">
        <v>42634</v>
      </c>
      <c r="C512">
        <v>4.2190668737262129</v>
      </c>
    </row>
    <row r="513" spans="2:3">
      <c r="B513" s="1">
        <v>42635</v>
      </c>
      <c r="C513">
        <v>4.2125918051368592</v>
      </c>
    </row>
    <row r="514" spans="2:3">
      <c r="B514" s="1">
        <v>42636</v>
      </c>
      <c r="C514">
        <v>4.2583607729268165</v>
      </c>
    </row>
    <row r="515" spans="2:3">
      <c r="B515" s="1">
        <v>42639</v>
      </c>
      <c r="C515">
        <v>4.2946333285107929</v>
      </c>
    </row>
    <row r="516" spans="2:3">
      <c r="B516" s="1">
        <v>42640</v>
      </c>
      <c r="C516">
        <v>4.2809052554477569</v>
      </c>
    </row>
    <row r="517" spans="2:3">
      <c r="B517" s="1">
        <v>42641</v>
      </c>
      <c r="C517">
        <v>4.2702806552472001</v>
      </c>
    </row>
    <row r="518" spans="2:3">
      <c r="B518" s="1">
        <v>42642</v>
      </c>
      <c r="C518">
        <v>4.2766267766292261</v>
      </c>
    </row>
    <row r="519" spans="2:3">
      <c r="B519" s="1">
        <v>42643</v>
      </c>
      <c r="C519">
        <v>4.3046974665908309</v>
      </c>
    </row>
    <row r="520" spans="2:3">
      <c r="B520" s="1">
        <v>42646</v>
      </c>
      <c r="C520">
        <v>4.3211555525895315</v>
      </c>
    </row>
    <row r="521" spans="2:3">
      <c r="B521" s="1">
        <v>42647</v>
      </c>
      <c r="C521">
        <v>4.3070647276397853</v>
      </c>
    </row>
    <row r="522" spans="2:3">
      <c r="B522" s="1">
        <v>42648</v>
      </c>
      <c r="C522">
        <v>4.322876502393199</v>
      </c>
    </row>
    <row r="523" spans="2:3">
      <c r="B523" s="1">
        <v>42649</v>
      </c>
      <c r="C523">
        <v>4.3260022248719823</v>
      </c>
    </row>
    <row r="524" spans="2:3">
      <c r="B524" s="1">
        <v>42650</v>
      </c>
      <c r="C524">
        <v>4.3544610915745885</v>
      </c>
    </row>
    <row r="525" spans="2:3">
      <c r="B525" s="1">
        <v>42653</v>
      </c>
      <c r="C525">
        <v>4.3672002784810937</v>
      </c>
    </row>
    <row r="526" spans="2:3">
      <c r="B526" s="1">
        <v>42654</v>
      </c>
      <c r="C526">
        <v>4.5224890287302237</v>
      </c>
    </row>
    <row r="527" spans="2:3">
      <c r="B527" s="1">
        <v>42655</v>
      </c>
      <c r="C527">
        <v>4.4875670716367999</v>
      </c>
    </row>
    <row r="528" spans="2:3">
      <c r="B528" s="1">
        <v>42656</v>
      </c>
      <c r="C528">
        <v>4.491265194441004</v>
      </c>
    </row>
    <row r="529" spans="2:3">
      <c r="B529" s="1">
        <v>42657</v>
      </c>
      <c r="C529">
        <v>4.5161073118537107</v>
      </c>
    </row>
    <row r="530" spans="2:3">
      <c r="B530" s="1">
        <v>42660</v>
      </c>
      <c r="C530">
        <v>4.5072554908317368</v>
      </c>
    </row>
    <row r="531" spans="2:3">
      <c r="B531" s="1">
        <v>42661</v>
      </c>
      <c r="C531">
        <v>4.4980672768290848</v>
      </c>
    </row>
    <row r="532" spans="2:3">
      <c r="B532" s="1">
        <v>42662</v>
      </c>
      <c r="C532">
        <v>4.4451170861128233</v>
      </c>
    </row>
    <row r="533" spans="2:3">
      <c r="B533" s="1">
        <v>42663</v>
      </c>
      <c r="C533">
        <v>4.4470055975269132</v>
      </c>
    </row>
    <row r="534" spans="2:3">
      <c r="B534" s="1">
        <v>42664</v>
      </c>
      <c r="C534">
        <v>4.4604121855259953</v>
      </c>
    </row>
    <row r="535" spans="2:3">
      <c r="B535" s="1">
        <v>42667</v>
      </c>
      <c r="C535">
        <v>4.6074669901544221</v>
      </c>
    </row>
    <row r="536" spans="2:3">
      <c r="B536" s="1">
        <v>42668</v>
      </c>
      <c r="C536">
        <v>4.6339335410631994</v>
      </c>
    </row>
    <row r="537" spans="2:3">
      <c r="B537" s="1">
        <v>42669</v>
      </c>
      <c r="C537">
        <v>4.7794085762260563</v>
      </c>
    </row>
    <row r="538" spans="2:3">
      <c r="B538" s="1">
        <v>42670</v>
      </c>
      <c r="C538">
        <v>4.8494091801690438</v>
      </c>
    </row>
    <row r="539" spans="2:3">
      <c r="B539" s="1">
        <v>42671</v>
      </c>
      <c r="C539">
        <v>4.8583045143135335</v>
      </c>
    </row>
    <row r="540" spans="2:3">
      <c r="B540" s="1">
        <v>42674</v>
      </c>
      <c r="C540">
        <v>4.9375237218889705</v>
      </c>
    </row>
    <row r="541" spans="2:3">
      <c r="B541" s="1">
        <v>42675</v>
      </c>
      <c r="C541">
        <v>5.1399930095802118</v>
      </c>
    </row>
    <row r="542" spans="2:3">
      <c r="B542" s="1">
        <v>42676</v>
      </c>
      <c r="C542">
        <v>5.2171568293782826</v>
      </c>
    </row>
    <row r="543" spans="2:3">
      <c r="B543" s="1">
        <v>42677</v>
      </c>
      <c r="C543">
        <v>4.8494760719357535</v>
      </c>
    </row>
    <row r="544" spans="2:3">
      <c r="B544" s="1">
        <v>42678</v>
      </c>
      <c r="C544">
        <v>4.9512925280376372</v>
      </c>
    </row>
    <row r="545" spans="2:3">
      <c r="B545" s="1">
        <v>42681</v>
      </c>
      <c r="C545">
        <v>4.9500176558338316</v>
      </c>
    </row>
    <row r="546" spans="2:3">
      <c r="B546" s="1">
        <v>42682</v>
      </c>
      <c r="C546">
        <v>4.9967629232097224</v>
      </c>
    </row>
    <row r="547" spans="2:3">
      <c r="B547" s="1">
        <v>42683</v>
      </c>
      <c r="C547">
        <v>5.0907165220265806</v>
      </c>
    </row>
    <row r="548" spans="2:3">
      <c r="B548" s="1">
        <v>42684</v>
      </c>
      <c r="C548">
        <v>5.0356880262632657</v>
      </c>
    </row>
    <row r="549" spans="2:3">
      <c r="B549" s="1">
        <v>42685</v>
      </c>
      <c r="C549">
        <v>5.0413083001107548</v>
      </c>
    </row>
    <row r="550" spans="2:3">
      <c r="B550" s="1">
        <v>42688</v>
      </c>
      <c r="C550">
        <v>4.9606055004660012</v>
      </c>
    </row>
    <row r="551" spans="2:3">
      <c r="B551" s="1">
        <v>42689</v>
      </c>
      <c r="C551">
        <v>5.0064862901381888</v>
      </c>
    </row>
    <row r="552" spans="2:3">
      <c r="B552" s="1">
        <v>42690</v>
      </c>
      <c r="C552">
        <v>5.2351420361183072</v>
      </c>
    </row>
    <row r="553" spans="2:3">
      <c r="B553" s="1">
        <v>42691</v>
      </c>
      <c r="C553">
        <v>5.2119097896169313</v>
      </c>
    </row>
    <row r="554" spans="2:3">
      <c r="B554" s="1">
        <v>42692</v>
      </c>
      <c r="C554">
        <v>5.285953766797145</v>
      </c>
    </row>
    <row r="555" spans="2:3">
      <c r="B555" s="1">
        <v>42695</v>
      </c>
      <c r="C555">
        <v>5.1986071857413823</v>
      </c>
    </row>
    <row r="556" spans="2:3">
      <c r="B556" s="1">
        <v>42696</v>
      </c>
      <c r="C556">
        <v>5.2831211608572142</v>
      </c>
    </row>
    <row r="557" spans="2:3">
      <c r="B557" s="1">
        <v>42697</v>
      </c>
      <c r="C557">
        <v>5.2350583092380889</v>
      </c>
    </row>
    <row r="558" spans="2:3">
      <c r="B558" s="1">
        <v>42699</v>
      </c>
      <c r="C558">
        <v>5.2137789800920693</v>
      </c>
    </row>
    <row r="559" spans="2:3">
      <c r="B559" s="1">
        <v>42702</v>
      </c>
      <c r="C559">
        <v>5.1721806395154264</v>
      </c>
    </row>
    <row r="560" spans="2:3">
      <c r="B560" s="1">
        <v>42703</v>
      </c>
      <c r="C560">
        <v>5.1701448337343647</v>
      </c>
    </row>
    <row r="561" spans="2:3">
      <c r="B561" s="1">
        <v>42704</v>
      </c>
      <c r="C561">
        <v>5.240473889363221</v>
      </c>
    </row>
    <row r="562" spans="2:3">
      <c r="B562" s="1">
        <v>42705</v>
      </c>
      <c r="C562">
        <v>5.3177873696737015</v>
      </c>
    </row>
    <row r="563" spans="2:3">
      <c r="B563" s="1">
        <v>42706</v>
      </c>
      <c r="C563">
        <v>5.4659642944112097</v>
      </c>
    </row>
    <row r="564" spans="2:3">
      <c r="B564" s="1">
        <v>42709</v>
      </c>
      <c r="C564">
        <v>5.3301540208745477</v>
      </c>
    </row>
    <row r="565" spans="2:3">
      <c r="B565" s="1">
        <v>42710</v>
      </c>
      <c r="C565">
        <v>5.3683779885855127</v>
      </c>
    </row>
    <row r="566" spans="2:3">
      <c r="B566" s="1">
        <v>42711</v>
      </c>
      <c r="C566">
        <v>5.3952420020543439</v>
      </c>
    </row>
    <row r="567" spans="2:3">
      <c r="B567" s="1">
        <v>42712</v>
      </c>
      <c r="C567">
        <v>5.4134604582057939</v>
      </c>
    </row>
    <row r="568" spans="2:3">
      <c r="B568" s="1">
        <v>42713</v>
      </c>
      <c r="C568">
        <v>5.4268010496265564</v>
      </c>
    </row>
    <row r="569" spans="2:3">
      <c r="B569" s="1">
        <v>42716</v>
      </c>
      <c r="C569">
        <v>5.4774198394645151</v>
      </c>
    </row>
    <row r="570" spans="2:3">
      <c r="B570" s="1">
        <v>42717</v>
      </c>
      <c r="C570">
        <v>5.4801130674961502</v>
      </c>
    </row>
    <row r="571" spans="2:3">
      <c r="B571" s="1">
        <v>42718</v>
      </c>
      <c r="C571">
        <v>5.486006645480944</v>
      </c>
    </row>
    <row r="572" spans="2:3">
      <c r="B572" s="1">
        <v>42719</v>
      </c>
      <c r="C572">
        <v>5.4615865011935876</v>
      </c>
    </row>
    <row r="573" spans="2:3">
      <c r="B573" s="1">
        <v>42720</v>
      </c>
      <c r="C573">
        <v>5.5088519511017813</v>
      </c>
    </row>
    <row r="574" spans="2:3">
      <c r="B574" s="1">
        <v>42723</v>
      </c>
      <c r="C574">
        <v>5.5630415438564151</v>
      </c>
    </row>
    <row r="575" spans="2:3">
      <c r="B575" s="1">
        <v>42724</v>
      </c>
      <c r="C575">
        <v>5.6197104082160516</v>
      </c>
    </row>
    <row r="576" spans="2:3">
      <c r="B576" s="1">
        <v>42725</v>
      </c>
      <c r="C576">
        <v>5.8534961230048559</v>
      </c>
    </row>
    <row r="577" spans="2:3">
      <c r="B577" s="1">
        <v>42726</v>
      </c>
      <c r="C577">
        <v>6.0651581412577205</v>
      </c>
    </row>
    <row r="578" spans="2:3">
      <c r="B578" s="1">
        <v>42727</v>
      </c>
      <c r="C578">
        <v>6.4674905991482028</v>
      </c>
    </row>
    <row r="579" spans="2:3">
      <c r="B579" s="1">
        <v>42731</v>
      </c>
      <c r="C579">
        <v>6.5454452021900549</v>
      </c>
    </row>
    <row r="580" spans="2:3">
      <c r="B580" s="1">
        <v>42732</v>
      </c>
      <c r="C580">
        <v>6.8443869220978497</v>
      </c>
    </row>
    <row r="581" spans="2:3">
      <c r="B581" s="1">
        <v>42733</v>
      </c>
      <c r="C581">
        <v>6.8266366282279778</v>
      </c>
    </row>
    <row r="582" spans="2:3">
      <c r="B582" s="1">
        <v>42734</v>
      </c>
      <c r="C582">
        <v>6.7399221751300331</v>
      </c>
    </row>
    <row r="583" spans="2:3">
      <c r="B583" s="1">
        <v>42738</v>
      </c>
      <c r="C583">
        <v>7.3183647740012425</v>
      </c>
    </row>
    <row r="584" spans="2:3">
      <c r="B584" s="1">
        <v>42739</v>
      </c>
      <c r="C584">
        <v>8.0950129440943801</v>
      </c>
    </row>
    <row r="585" spans="2:3">
      <c r="B585" s="1">
        <v>42740</v>
      </c>
      <c r="C585">
        <v>7.1032189432434896</v>
      </c>
    </row>
    <row r="586" spans="2:3">
      <c r="B586" s="1">
        <v>42741</v>
      </c>
      <c r="C586">
        <v>6.3231386781324623</v>
      </c>
    </row>
    <row r="587" spans="2:3">
      <c r="B587" s="1">
        <v>42744</v>
      </c>
      <c r="C587">
        <v>6.3268402028633881</v>
      </c>
    </row>
    <row r="588" spans="2:3">
      <c r="B588" s="1">
        <v>42745</v>
      </c>
      <c r="C588">
        <v>6.3601417908233113</v>
      </c>
    </row>
    <row r="589" spans="2:3">
      <c r="B589" s="1">
        <v>42746</v>
      </c>
      <c r="C589">
        <v>5.4490763568601617</v>
      </c>
    </row>
    <row r="590" spans="2:3">
      <c r="B590" s="1">
        <v>42747</v>
      </c>
      <c r="C590">
        <v>5.6381842678904706</v>
      </c>
    </row>
    <row r="591" spans="2:3">
      <c r="B591" s="1">
        <v>42748</v>
      </c>
      <c r="C591">
        <v>5.7717199763940759</v>
      </c>
    </row>
    <row r="592" spans="2:3">
      <c r="B592" s="1">
        <v>42752</v>
      </c>
      <c r="C592">
        <v>6.35915573764599</v>
      </c>
    </row>
    <row r="593" spans="2:3">
      <c r="B593" s="1">
        <v>42753</v>
      </c>
      <c r="C593">
        <v>6.2091344994370621</v>
      </c>
    </row>
    <row r="594" spans="2:3">
      <c r="B594" s="1">
        <v>42754</v>
      </c>
      <c r="C594">
        <v>6.295678620400234</v>
      </c>
    </row>
    <row r="595" spans="2:3">
      <c r="B595" s="1">
        <v>42755</v>
      </c>
      <c r="C595">
        <v>6.2666499468451393</v>
      </c>
    </row>
    <row r="596" spans="2:3">
      <c r="B596" s="1">
        <v>42758</v>
      </c>
      <c r="C596">
        <v>6.4479079715864902</v>
      </c>
    </row>
    <row r="597" spans="2:3">
      <c r="B597" s="1">
        <v>42759</v>
      </c>
      <c r="C597">
        <v>6.248900932093072</v>
      </c>
    </row>
    <row r="598" spans="2:3">
      <c r="B598" s="1">
        <v>42760</v>
      </c>
      <c r="C598">
        <v>6.3102018921162166</v>
      </c>
    </row>
    <row r="599" spans="2:3">
      <c r="B599" s="1">
        <v>42761</v>
      </c>
      <c r="C599">
        <v>6.4218078758775903</v>
      </c>
    </row>
    <row r="600" spans="2:3">
      <c r="B600" s="1">
        <v>42762</v>
      </c>
      <c r="C600">
        <v>6.4362490711122486</v>
      </c>
    </row>
    <row r="601" spans="2:3">
      <c r="B601" s="1">
        <v>42765</v>
      </c>
      <c r="C601">
        <v>6.4399664867821871</v>
      </c>
    </row>
    <row r="602" spans="2:3">
      <c r="B602" s="1">
        <v>42766</v>
      </c>
      <c r="C602">
        <v>6.7892605536557751</v>
      </c>
    </row>
    <row r="603" spans="2:3">
      <c r="B603" s="1">
        <v>42767</v>
      </c>
      <c r="C603">
        <v>6.9187881706025243</v>
      </c>
    </row>
    <row r="604" spans="2:3">
      <c r="B604" s="1">
        <v>42768</v>
      </c>
      <c r="C604">
        <v>7.0773680863494448</v>
      </c>
    </row>
    <row r="605" spans="2:3">
      <c r="B605" s="1">
        <v>42769</v>
      </c>
      <c r="C605">
        <v>7.2032691626860608</v>
      </c>
    </row>
    <row r="606" spans="2:3">
      <c r="B606" s="1">
        <v>42772</v>
      </c>
      <c r="C606">
        <v>7.2601108805189041</v>
      </c>
    </row>
    <row r="607" spans="2:3">
      <c r="B607" s="1">
        <v>42773</v>
      </c>
      <c r="C607">
        <v>7.4215598409085439</v>
      </c>
    </row>
    <row r="608" spans="2:3">
      <c r="B608" s="1">
        <v>42774</v>
      </c>
      <c r="C608">
        <v>7.4327735231623118</v>
      </c>
    </row>
    <row r="609" spans="2:3">
      <c r="B609" s="1">
        <v>42775</v>
      </c>
      <c r="C609">
        <v>6.9517134861895746</v>
      </c>
    </row>
    <row r="610" spans="2:3">
      <c r="B610" s="1">
        <v>42776</v>
      </c>
      <c r="C610">
        <v>6.9110402440048793</v>
      </c>
    </row>
    <row r="611" spans="2:3">
      <c r="B611" s="1">
        <v>42779</v>
      </c>
      <c r="C611">
        <v>6.9240397313943571</v>
      </c>
    </row>
    <row r="612" spans="2:3">
      <c r="B612" s="1">
        <v>42780</v>
      </c>
      <c r="C612">
        <v>7.020489871651626</v>
      </c>
    </row>
    <row r="613" spans="2:3">
      <c r="B613" s="1">
        <v>42781</v>
      </c>
      <c r="C613">
        <v>7.0401973128191724</v>
      </c>
    </row>
    <row r="614" spans="2:3">
      <c r="B614" s="1">
        <v>42782</v>
      </c>
      <c r="C614">
        <v>7.1789045497669424</v>
      </c>
    </row>
    <row r="615" spans="2:3">
      <c r="B615" s="1">
        <v>42783</v>
      </c>
      <c r="C615">
        <v>7.3092672693401086</v>
      </c>
    </row>
    <row r="616" spans="2:3">
      <c r="B616" s="1">
        <v>42787</v>
      </c>
      <c r="C616">
        <v>7.791158961407298</v>
      </c>
    </row>
    <row r="617" spans="2:3">
      <c r="B617" s="1">
        <v>42788</v>
      </c>
      <c r="C617">
        <v>7.8052537935277222</v>
      </c>
    </row>
    <row r="618" spans="2:3">
      <c r="B618" s="1">
        <v>42789</v>
      </c>
      <c r="C618">
        <v>8.1486166017744779</v>
      </c>
    </row>
    <row r="619" spans="2:3">
      <c r="B619" s="1">
        <v>42790</v>
      </c>
      <c r="C619">
        <v>8.196334279886651</v>
      </c>
    </row>
    <row r="620" spans="2:3">
      <c r="B620" s="1">
        <v>42793</v>
      </c>
      <c r="C620">
        <v>8.2393613632718647</v>
      </c>
    </row>
    <row r="621" spans="2:3">
      <c r="B621" s="1">
        <v>42794</v>
      </c>
      <c r="C621">
        <v>8.2384584195608213</v>
      </c>
    </row>
    <row r="622" spans="2:3">
      <c r="B622" s="1">
        <v>42795</v>
      </c>
      <c r="C622">
        <v>8.5344969242525135</v>
      </c>
    </row>
    <row r="623" spans="2:3">
      <c r="B623" s="1">
        <v>42796</v>
      </c>
      <c r="C623">
        <v>8.7325952505424063</v>
      </c>
    </row>
    <row r="624" spans="2:3">
      <c r="B624" s="1">
        <v>42797</v>
      </c>
      <c r="C624">
        <v>8.899028968331038</v>
      </c>
    </row>
    <row r="625" spans="2:3">
      <c r="B625" s="1">
        <v>42800</v>
      </c>
      <c r="C625">
        <v>8.8829773745911478</v>
      </c>
    </row>
    <row r="626" spans="2:3">
      <c r="B626" s="1">
        <v>42801</v>
      </c>
      <c r="C626">
        <v>8.5380135511920834</v>
      </c>
    </row>
    <row r="627" spans="2:3">
      <c r="B627" s="1">
        <v>42802</v>
      </c>
      <c r="C627">
        <v>8.0239064010206036</v>
      </c>
    </row>
    <row r="628" spans="2:3">
      <c r="B628" s="1">
        <v>42803</v>
      </c>
      <c r="C628">
        <v>8.2915836576263757</v>
      </c>
    </row>
    <row r="629" spans="2:3">
      <c r="B629" s="1">
        <v>42804</v>
      </c>
      <c r="C629">
        <v>7.7899664265651767</v>
      </c>
    </row>
    <row r="630" spans="2:3">
      <c r="B630" s="1">
        <v>42807</v>
      </c>
      <c r="C630">
        <v>8.592720372126248</v>
      </c>
    </row>
    <row r="631" spans="2:3">
      <c r="B631" s="1">
        <v>42808</v>
      </c>
      <c r="C631">
        <v>8.6481369092569285</v>
      </c>
    </row>
    <row r="632" spans="2:3">
      <c r="B632" s="1">
        <v>42809</v>
      </c>
      <c r="C632">
        <v>8.7142121246579602</v>
      </c>
    </row>
    <row r="633" spans="2:3">
      <c r="B633" s="1">
        <v>42810</v>
      </c>
      <c r="C633">
        <v>8.2822925448195264</v>
      </c>
    </row>
    <row r="634" spans="2:3">
      <c r="B634" s="1">
        <v>42811</v>
      </c>
      <c r="C634">
        <v>7.6707116410477392</v>
      </c>
    </row>
    <row r="635" spans="2:3">
      <c r="B635" s="1">
        <v>42814</v>
      </c>
      <c r="C635">
        <v>7.3491628523645396</v>
      </c>
    </row>
    <row r="636" spans="2:3">
      <c r="B636" s="1">
        <v>42815</v>
      </c>
      <c r="C636">
        <v>7.8106127899499382</v>
      </c>
    </row>
    <row r="637" spans="2:3">
      <c r="B637" s="1">
        <v>42816</v>
      </c>
      <c r="C637">
        <v>7.3120700731005801</v>
      </c>
    </row>
    <row r="638" spans="2:3">
      <c r="B638" s="1">
        <v>42817</v>
      </c>
      <c r="C638">
        <v>7.2377392915011143</v>
      </c>
    </row>
    <row r="639" spans="2:3">
      <c r="B639" s="1">
        <v>42818</v>
      </c>
      <c r="C639">
        <v>6.5326085576146573</v>
      </c>
    </row>
    <row r="640" spans="2:3">
      <c r="B640" s="1">
        <v>42821</v>
      </c>
      <c r="C640">
        <v>7.2861750826430702</v>
      </c>
    </row>
    <row r="641" spans="2:3">
      <c r="B641" s="1">
        <v>42822</v>
      </c>
      <c r="C641">
        <v>7.2949914753203879</v>
      </c>
    </row>
    <row r="642" spans="2:3">
      <c r="B642" s="1">
        <v>42823</v>
      </c>
      <c r="C642">
        <v>7.2441720421276381</v>
      </c>
    </row>
    <row r="643" spans="2:3">
      <c r="B643" s="1">
        <v>42824</v>
      </c>
      <c r="C643">
        <v>7.1490624675772523</v>
      </c>
    </row>
    <row r="644" spans="2:3">
      <c r="B644" s="1">
        <v>42825</v>
      </c>
      <c r="C644">
        <v>7.4642102940376835</v>
      </c>
    </row>
    <row r="645" spans="2:3">
      <c r="B645" s="1">
        <v>42828</v>
      </c>
      <c r="C645">
        <v>7.9649574884913346</v>
      </c>
    </row>
    <row r="646" spans="2:3">
      <c r="B646" s="1">
        <v>42829</v>
      </c>
      <c r="C646">
        <v>7.8905493119096217</v>
      </c>
    </row>
    <row r="647" spans="2:3">
      <c r="B647" s="1">
        <v>42830</v>
      </c>
      <c r="C647">
        <v>7.830710207372535</v>
      </c>
    </row>
    <row r="648" spans="2:3">
      <c r="B648" s="1">
        <v>42831</v>
      </c>
      <c r="C648">
        <v>8.2329515913359561</v>
      </c>
    </row>
    <row r="649" spans="2:3">
      <c r="B649" s="1">
        <v>42832</v>
      </c>
      <c r="C649">
        <v>8.1918130181637991</v>
      </c>
    </row>
    <row r="650" spans="2:3">
      <c r="B650" s="1">
        <v>42835</v>
      </c>
      <c r="C650">
        <v>8.2621210714673907</v>
      </c>
    </row>
    <row r="651" spans="2:3">
      <c r="B651" s="1">
        <v>42836</v>
      </c>
      <c r="C651">
        <v>8.385655893198436</v>
      </c>
    </row>
    <row r="652" spans="2:3">
      <c r="B652" s="1">
        <v>42837</v>
      </c>
      <c r="C652">
        <v>8.3524470865810336</v>
      </c>
    </row>
    <row r="653" spans="2:3">
      <c r="B653" s="1">
        <v>42838</v>
      </c>
      <c r="C653">
        <v>8.1352007044694741</v>
      </c>
    </row>
    <row r="654" spans="2:3">
      <c r="B654" s="1">
        <v>42842</v>
      </c>
      <c r="C654">
        <v>8.305671064186992</v>
      </c>
    </row>
    <row r="655" spans="2:3">
      <c r="B655" s="1">
        <v>42843</v>
      </c>
      <c r="C655">
        <v>8.428311872543528</v>
      </c>
    </row>
    <row r="656" spans="2:3">
      <c r="B656" s="1">
        <v>42844</v>
      </c>
      <c r="C656">
        <v>8.4177889811247457</v>
      </c>
    </row>
    <row r="657" spans="2:3">
      <c r="B657" s="1">
        <v>42845</v>
      </c>
      <c r="C657">
        <v>8.5475537992893678</v>
      </c>
    </row>
    <row r="658" spans="2:3">
      <c r="B658" s="1">
        <v>42846</v>
      </c>
      <c r="C658">
        <v>8.4977280661612671</v>
      </c>
    </row>
    <row r="659" spans="2:3">
      <c r="B659" s="1">
        <v>42849</v>
      </c>
      <c r="C659">
        <v>8.6921946534212662</v>
      </c>
    </row>
    <row r="660" spans="2:3">
      <c r="B660" s="1">
        <v>42850</v>
      </c>
      <c r="C660">
        <v>8.7978996595463972</v>
      </c>
    </row>
    <row r="661" spans="2:3">
      <c r="B661" s="1">
        <v>42851</v>
      </c>
      <c r="C661">
        <v>8.9053195768728308</v>
      </c>
    </row>
    <row r="662" spans="2:3">
      <c r="B662" s="1">
        <v>42852</v>
      </c>
      <c r="C662">
        <v>9.1591132110534499</v>
      </c>
    </row>
    <row r="663" spans="2:3">
      <c r="B663" s="1">
        <v>42853</v>
      </c>
      <c r="C663">
        <v>9.1494211285066953</v>
      </c>
    </row>
    <row r="664" spans="2:3">
      <c r="B664" s="1">
        <v>42856</v>
      </c>
      <c r="C664">
        <v>9.8789932631101358</v>
      </c>
    </row>
    <row r="665" spans="2:3">
      <c r="B665" s="1">
        <v>42857</v>
      </c>
      <c r="C665">
        <v>10.094864684436958</v>
      </c>
    </row>
    <row r="666" spans="2:3">
      <c r="B666" s="1">
        <v>42858</v>
      </c>
      <c r="C666">
        <v>10.352727728350489</v>
      </c>
    </row>
    <row r="667" spans="2:3">
      <c r="B667" s="1">
        <v>42859</v>
      </c>
      <c r="C667">
        <v>10.682166238209891</v>
      </c>
    </row>
    <row r="668" spans="2:3">
      <c r="B668" s="1">
        <v>42860</v>
      </c>
      <c r="C668">
        <v>10.804512285140211</v>
      </c>
    </row>
    <row r="669" spans="2:3">
      <c r="B669" s="1">
        <v>42863</v>
      </c>
      <c r="C669">
        <v>11.969600330278862</v>
      </c>
    </row>
    <row r="670" spans="2:3">
      <c r="B670" s="1">
        <v>42864</v>
      </c>
      <c r="C670">
        <v>12.190615468026131</v>
      </c>
    </row>
    <row r="671" spans="2:3">
      <c r="B671" s="1">
        <v>42865</v>
      </c>
      <c r="C671">
        <v>12.409915790212336</v>
      </c>
    </row>
    <row r="672" spans="2:3">
      <c r="B672" s="1">
        <v>42866</v>
      </c>
      <c r="C672">
        <v>12.835197673189446</v>
      </c>
    </row>
    <row r="673" spans="2:3">
      <c r="B673" s="1">
        <v>42867</v>
      </c>
      <c r="C673">
        <v>11.970529415238095</v>
      </c>
    </row>
    <row r="674" spans="2:3">
      <c r="B674" s="1">
        <v>42870</v>
      </c>
      <c r="C674">
        <v>12.067732040452526</v>
      </c>
    </row>
    <row r="675" spans="2:3">
      <c r="B675" s="1">
        <v>42871</v>
      </c>
      <c r="C675">
        <v>12.038780703124095</v>
      </c>
    </row>
    <row r="676" spans="2:3">
      <c r="B676" s="1">
        <v>42872</v>
      </c>
      <c r="C676">
        <v>12.763765532371997</v>
      </c>
    </row>
    <row r="677" spans="2:3">
      <c r="B677" s="1">
        <v>42873</v>
      </c>
      <c r="C677">
        <v>13.106326532659185</v>
      </c>
    </row>
    <row r="678" spans="2:3">
      <c r="B678" s="1">
        <v>42874</v>
      </c>
      <c r="C678">
        <v>13.792318737517576</v>
      </c>
    </row>
    <row r="679" spans="2:3">
      <c r="B679" s="1">
        <v>42877</v>
      </c>
      <c r="C679">
        <v>15.0792723198199</v>
      </c>
    </row>
    <row r="680" spans="2:3">
      <c r="B680" s="1">
        <v>42878</v>
      </c>
      <c r="C680">
        <v>16.097659834559128</v>
      </c>
    </row>
    <row r="681" spans="2:3">
      <c r="B681" s="1">
        <v>42879</v>
      </c>
      <c r="C681">
        <v>16.95072080147083</v>
      </c>
    </row>
    <row r="682" spans="2:3">
      <c r="B682" s="1">
        <v>42880</v>
      </c>
      <c r="C682">
        <v>15.987025284721202</v>
      </c>
    </row>
    <row r="683" spans="2:3">
      <c r="B683" s="1">
        <v>42881</v>
      </c>
      <c r="C683">
        <v>15.273930773696266</v>
      </c>
    </row>
    <row r="684" spans="2:3">
      <c r="B684" s="1">
        <v>42885</v>
      </c>
      <c r="C684">
        <v>15.085357189558461</v>
      </c>
    </row>
    <row r="685" spans="2:3">
      <c r="B685" s="1">
        <v>42886</v>
      </c>
      <c r="C685">
        <v>15.852994616875636</v>
      </c>
    </row>
    <row r="686" spans="2:3">
      <c r="B686" s="1">
        <v>42887</v>
      </c>
      <c r="C686">
        <v>16.693478457172684</v>
      </c>
    </row>
    <row r="687" spans="2:3">
      <c r="B687" s="1">
        <v>42888</v>
      </c>
      <c r="C687">
        <v>17.25092347699632</v>
      </c>
    </row>
    <row r="688" spans="2:3">
      <c r="B688" s="1">
        <v>42891</v>
      </c>
      <c r="C688">
        <v>18.623394819615271</v>
      </c>
    </row>
    <row r="689" spans="2:3">
      <c r="B689" s="1">
        <v>42892</v>
      </c>
      <c r="C689">
        <v>19.843985395263701</v>
      </c>
    </row>
    <row r="690" spans="2:3">
      <c r="B690" s="1">
        <v>42893</v>
      </c>
      <c r="C690">
        <v>18.933611262151853</v>
      </c>
    </row>
    <row r="691" spans="2:3">
      <c r="B691" s="1">
        <v>42894</v>
      </c>
      <c r="C691">
        <v>19.440608658417361</v>
      </c>
    </row>
    <row r="692" spans="2:3">
      <c r="B692" s="1">
        <v>42895</v>
      </c>
      <c r="C692">
        <v>19.564519315761796</v>
      </c>
    </row>
    <row r="693" spans="2:3">
      <c r="B693" s="1">
        <v>42898</v>
      </c>
      <c r="C693">
        <v>18.424867367914402</v>
      </c>
    </row>
    <row r="694" spans="2:3">
      <c r="B694" s="1">
        <v>42899</v>
      </c>
      <c r="C694">
        <v>18.820424449547151</v>
      </c>
    </row>
    <row r="695" spans="2:3">
      <c r="B695" s="1">
        <v>42900</v>
      </c>
      <c r="C695">
        <v>17.359218995550975</v>
      </c>
    </row>
    <row r="696" spans="2:3">
      <c r="B696" s="1">
        <v>42901</v>
      </c>
      <c r="C696">
        <v>17.067877145169515</v>
      </c>
    </row>
    <row r="697" spans="2:3">
      <c r="B697" s="1">
        <v>42902</v>
      </c>
      <c r="C697">
        <v>17.439832519125147</v>
      </c>
    </row>
    <row r="698" spans="2:3">
      <c r="B698" s="1">
        <v>42905</v>
      </c>
      <c r="C698">
        <v>17.929839842691305</v>
      </c>
    </row>
    <row r="699" spans="2:3">
      <c r="B699" s="1">
        <v>42906</v>
      </c>
      <c r="C699">
        <v>18.843129941575693</v>
      </c>
    </row>
    <row r="700" spans="2:3">
      <c r="B700" s="1">
        <v>42907</v>
      </c>
      <c r="C700">
        <v>18.614750347616152</v>
      </c>
    </row>
    <row r="701" spans="2:3">
      <c r="B701" s="1">
        <v>42908</v>
      </c>
      <c r="C701">
        <v>18.725611756389817</v>
      </c>
    </row>
    <row r="702" spans="2:3">
      <c r="B702" s="1">
        <v>42909</v>
      </c>
      <c r="C702">
        <v>18.996960593534464</v>
      </c>
    </row>
    <row r="703" spans="2:3">
      <c r="B703" s="1">
        <v>42912</v>
      </c>
      <c r="C703">
        <v>17.150763794402675</v>
      </c>
    </row>
    <row r="704" spans="2:3">
      <c r="B704" s="1">
        <v>42913</v>
      </c>
      <c r="C704">
        <v>17.660960978319004</v>
      </c>
    </row>
    <row r="705" spans="2:3">
      <c r="B705" s="1">
        <v>42914</v>
      </c>
      <c r="C705">
        <v>17.813601498725806</v>
      </c>
    </row>
    <row r="706" spans="2:3">
      <c r="B706" s="1">
        <v>42915</v>
      </c>
      <c r="C706">
        <v>17.566251477571551</v>
      </c>
    </row>
    <row r="707" spans="2:3">
      <c r="B707" s="1">
        <v>42916</v>
      </c>
      <c r="C707">
        <v>17.159779519365664</v>
      </c>
    </row>
    <row r="708" spans="2:3">
      <c r="B708" s="1">
        <v>42919</v>
      </c>
      <c r="C708">
        <v>17.73352511549086</v>
      </c>
    </row>
    <row r="709" spans="2:3">
      <c r="B709" s="1">
        <v>42921</v>
      </c>
      <c r="C709">
        <v>17.993912303896508</v>
      </c>
    </row>
    <row r="710" spans="2:3">
      <c r="B710" s="1">
        <v>42922</v>
      </c>
      <c r="C710">
        <v>18.037375303051846</v>
      </c>
    </row>
    <row r="711" spans="2:3">
      <c r="B711" s="1">
        <v>42923</v>
      </c>
      <c r="C711">
        <v>17.413767261976485</v>
      </c>
    </row>
    <row r="712" spans="2:3">
      <c r="B712" s="1">
        <v>42926</v>
      </c>
      <c r="C712">
        <v>16.401738869441115</v>
      </c>
    </row>
    <row r="713" spans="2:3">
      <c r="B713" s="1">
        <v>42927</v>
      </c>
      <c r="C713">
        <v>16.159572882365296</v>
      </c>
    </row>
    <row r="714" spans="2:3">
      <c r="B714" s="1">
        <v>42928</v>
      </c>
      <c r="C714">
        <v>16.579799968305014</v>
      </c>
    </row>
    <row r="715" spans="2:3">
      <c r="B715" s="1">
        <v>42929</v>
      </c>
      <c r="C715">
        <v>16.295021210039312</v>
      </c>
    </row>
    <row r="716" spans="2:3">
      <c r="B716" s="1">
        <v>42930</v>
      </c>
      <c r="C716">
        <v>15.432425031707469</v>
      </c>
    </row>
    <row r="717" spans="2:3">
      <c r="B717" s="1">
        <v>42933</v>
      </c>
      <c r="C717">
        <v>15.396666191495235</v>
      </c>
    </row>
    <row r="718" spans="2:3">
      <c r="B718" s="1">
        <v>42934</v>
      </c>
      <c r="C718">
        <v>16.020059547988605</v>
      </c>
    </row>
    <row r="719" spans="2:3">
      <c r="B719" s="1">
        <v>42935</v>
      </c>
      <c r="C719">
        <v>15.704311412168973</v>
      </c>
    </row>
    <row r="720" spans="2:3">
      <c r="B720" s="1">
        <v>42936</v>
      </c>
      <c r="C720">
        <v>19.461588031292603</v>
      </c>
    </row>
    <row r="721" spans="2:3">
      <c r="B721" s="1">
        <v>42937</v>
      </c>
      <c r="C721">
        <v>18.424487210157427</v>
      </c>
    </row>
    <row r="722" spans="2:3">
      <c r="B722" s="1">
        <v>42940</v>
      </c>
      <c r="C722">
        <v>19.024011936730215</v>
      </c>
    </row>
    <row r="723" spans="2:3">
      <c r="B723" s="1">
        <v>42941</v>
      </c>
      <c r="C723">
        <v>17.790102072116262</v>
      </c>
    </row>
    <row r="724" spans="2:3">
      <c r="B724" s="1">
        <v>42942</v>
      </c>
      <c r="C724">
        <v>17.463419105878479</v>
      </c>
    </row>
    <row r="725" spans="2:3">
      <c r="B725" s="1">
        <v>42943</v>
      </c>
      <c r="C725">
        <v>18.444157603124989</v>
      </c>
    </row>
    <row r="726" spans="2:3">
      <c r="B726" s="1">
        <v>42944</v>
      </c>
      <c r="C726">
        <v>19.389479059623753</v>
      </c>
    </row>
    <row r="727" spans="2:3">
      <c r="B727" s="1">
        <v>42947</v>
      </c>
      <c r="C727">
        <v>19.84520433662107</v>
      </c>
    </row>
    <row r="728" spans="2:3">
      <c r="B728" s="1">
        <v>42948</v>
      </c>
      <c r="C728">
        <v>18.758884288285238</v>
      </c>
    </row>
    <row r="729" spans="2:3">
      <c r="B729" s="1">
        <v>42949</v>
      </c>
      <c r="C729">
        <v>18.704448842701094</v>
      </c>
    </row>
    <row r="730" spans="2:3">
      <c r="B730" s="1">
        <v>42950</v>
      </c>
      <c r="C730">
        <v>19.351442115648062</v>
      </c>
    </row>
    <row r="731" spans="2:3">
      <c r="B731" s="1">
        <v>42951</v>
      </c>
      <c r="C731">
        <v>19.978285977470133</v>
      </c>
    </row>
    <row r="732" spans="2:3">
      <c r="B732" s="1">
        <v>42954</v>
      </c>
      <c r="C732">
        <v>23.308582394772195</v>
      </c>
    </row>
    <row r="733" spans="2:3">
      <c r="B733" s="1">
        <v>42955</v>
      </c>
      <c r="C733">
        <v>23.588853973475565</v>
      </c>
    </row>
    <row r="734" spans="2:3">
      <c r="B734" s="1">
        <v>42956</v>
      </c>
      <c r="C734">
        <v>23.051923893036623</v>
      </c>
    </row>
    <row r="735" spans="2:3">
      <c r="B735" s="1">
        <v>42957</v>
      </c>
      <c r="C735">
        <v>23.317057951247957</v>
      </c>
    </row>
    <row r="736" spans="2:3">
      <c r="B736" s="1">
        <v>42958</v>
      </c>
      <c r="C736">
        <v>25.17185205941297</v>
      </c>
    </row>
    <row r="737" spans="2:3">
      <c r="B737" s="1">
        <v>42961</v>
      </c>
      <c r="C737">
        <v>29.819991018574925</v>
      </c>
    </row>
    <row r="738" spans="2:3">
      <c r="B738" s="1">
        <v>42962</v>
      </c>
      <c r="C738">
        <v>28.829420012453369</v>
      </c>
    </row>
    <row r="739" spans="2:3">
      <c r="B739" s="1">
        <v>42963</v>
      </c>
      <c r="C739">
        <v>30.168482849862563</v>
      </c>
    </row>
    <row r="740" spans="2:3">
      <c r="B740" s="1">
        <v>42964</v>
      </c>
      <c r="C740">
        <v>29.855401863844303</v>
      </c>
    </row>
    <row r="741" spans="2:3">
      <c r="B741" s="1">
        <v>42965</v>
      </c>
      <c r="C741">
        <v>28.673061728031794</v>
      </c>
    </row>
    <row r="742" spans="2:3">
      <c r="B742" s="1">
        <v>42968</v>
      </c>
      <c r="C742">
        <v>27.57499142052626</v>
      </c>
    </row>
    <row r="743" spans="2:3">
      <c r="B743" s="1">
        <v>42969</v>
      </c>
      <c r="C743">
        <v>28.252638034491348</v>
      </c>
    </row>
    <row r="744" spans="2:3">
      <c r="B744" s="1">
        <v>42970</v>
      </c>
      <c r="C744">
        <v>28.600932540242894</v>
      </c>
    </row>
    <row r="745" spans="2:3">
      <c r="B745" s="1">
        <v>42971</v>
      </c>
      <c r="C745">
        <v>29.859637527565027</v>
      </c>
    </row>
    <row r="746" spans="2:3">
      <c r="B746" s="1">
        <v>42972</v>
      </c>
      <c r="C746">
        <v>30.110689766214968</v>
      </c>
    </row>
    <row r="747" spans="2:3">
      <c r="B747" s="1">
        <v>42975</v>
      </c>
      <c r="C747">
        <v>30.183569388095876</v>
      </c>
    </row>
    <row r="748" spans="2:3">
      <c r="B748" s="1">
        <v>42976</v>
      </c>
      <c r="C748">
        <v>31.532600446195918</v>
      </c>
    </row>
    <row r="749" spans="2:3">
      <c r="B749" s="1">
        <v>42977</v>
      </c>
      <c r="C749">
        <v>31.434663017896895</v>
      </c>
    </row>
    <row r="750" spans="2:3">
      <c r="B750" s="1">
        <v>42978</v>
      </c>
      <c r="C750">
        <v>32.382047912788266</v>
      </c>
    </row>
    <row r="751" spans="2:3">
      <c r="B751" s="1">
        <v>42979</v>
      </c>
      <c r="C751">
        <v>33.677113532029708</v>
      </c>
    </row>
    <row r="752" spans="2:3">
      <c r="B752" s="1">
        <v>42983</v>
      </c>
      <c r="C752">
        <v>30.124804085727572</v>
      </c>
    </row>
    <row r="753" spans="2:3">
      <c r="B753" s="1">
        <v>42984</v>
      </c>
      <c r="C753">
        <v>31.639883934574804</v>
      </c>
    </row>
    <row r="754" spans="2:3">
      <c r="B754" s="1">
        <v>42985</v>
      </c>
      <c r="C754">
        <v>31.655410762433149</v>
      </c>
    </row>
    <row r="755" spans="2:3">
      <c r="B755" s="1">
        <v>42986</v>
      </c>
      <c r="C755">
        <v>29.097903485890878</v>
      </c>
    </row>
    <row r="756" spans="2:3">
      <c r="B756" s="1">
        <v>42989</v>
      </c>
      <c r="C756">
        <v>28.630386931063146</v>
      </c>
    </row>
    <row r="757" spans="2:3">
      <c r="B757" s="1">
        <v>42990</v>
      </c>
      <c r="C757">
        <v>28.417678606746311</v>
      </c>
    </row>
    <row r="758" spans="2:3">
      <c r="B758" s="1">
        <v>42991</v>
      </c>
      <c r="C758">
        <v>26.70694882235675</v>
      </c>
    </row>
    <row r="759" spans="2:3">
      <c r="B759" s="1">
        <v>42992</v>
      </c>
      <c r="C759">
        <v>21.6988457311578</v>
      </c>
    </row>
    <row r="760" spans="2:3">
      <c r="B760" s="1">
        <v>42993</v>
      </c>
      <c r="C760">
        <v>25.015447044335595</v>
      </c>
    </row>
    <row r="761" spans="2:3">
      <c r="B761" s="1">
        <v>42996</v>
      </c>
      <c r="C761">
        <v>27.953886596866319</v>
      </c>
    </row>
    <row r="762" spans="2:3">
      <c r="B762" s="1">
        <v>42997</v>
      </c>
      <c r="C762">
        <v>26.986547597451224</v>
      </c>
    </row>
    <row r="763" spans="2:3">
      <c r="B763" s="1">
        <v>42998</v>
      </c>
      <c r="C763">
        <v>26.852816001449654</v>
      </c>
    </row>
    <row r="764" spans="2:3">
      <c r="B764" s="1">
        <v>42999</v>
      </c>
      <c r="C764">
        <v>24.959909101459626</v>
      </c>
    </row>
    <row r="765" spans="2:3">
      <c r="B765" s="1">
        <v>43000</v>
      </c>
      <c r="C765">
        <v>24.95483599094263</v>
      </c>
    </row>
    <row r="766" spans="2:3">
      <c r="B766" s="1">
        <v>43003</v>
      </c>
      <c r="C766">
        <v>26.982264247926</v>
      </c>
    </row>
    <row r="767" spans="2:3">
      <c r="B767" s="1">
        <v>43004</v>
      </c>
      <c r="C767">
        <v>26.747563807284727</v>
      </c>
    </row>
    <row r="768" spans="2:3">
      <c r="B768" s="1">
        <v>43005</v>
      </c>
      <c r="C768">
        <v>28.863353637683048</v>
      </c>
    </row>
    <row r="769" spans="2:3">
      <c r="B769" s="1">
        <v>43006</v>
      </c>
      <c r="C769">
        <v>28.681953788870175</v>
      </c>
    </row>
    <row r="770" spans="2:3">
      <c r="B770" s="1">
        <v>43007</v>
      </c>
      <c r="C770">
        <v>28.598700935485454</v>
      </c>
    </row>
    <row r="771" spans="2:3">
      <c r="B771" s="1">
        <v>43010</v>
      </c>
      <c r="C771">
        <v>30.287210354704985</v>
      </c>
    </row>
    <row r="772" spans="2:3">
      <c r="B772" s="1">
        <v>43011</v>
      </c>
      <c r="C772">
        <v>29.653051807913194</v>
      </c>
    </row>
    <row r="773" spans="2:3">
      <c r="B773" s="1">
        <v>43012</v>
      </c>
      <c r="C773">
        <v>29.044580962974702</v>
      </c>
    </row>
    <row r="774" spans="2:3">
      <c r="B774" s="1">
        <v>43013</v>
      </c>
      <c r="C774">
        <v>29.721613050817311</v>
      </c>
    </row>
    <row r="775" spans="2:3">
      <c r="B775" s="1">
        <v>43014</v>
      </c>
      <c r="C775">
        <v>30.009500549394904</v>
      </c>
    </row>
    <row r="776" spans="2:3">
      <c r="B776" s="1">
        <v>43017</v>
      </c>
      <c r="C776">
        <v>32.76087524779868</v>
      </c>
    </row>
    <row r="777" spans="2:3">
      <c r="B777" s="1">
        <v>43018</v>
      </c>
      <c r="C777">
        <v>32.825732535164825</v>
      </c>
    </row>
    <row r="778" spans="2:3">
      <c r="B778" s="1">
        <v>43019</v>
      </c>
      <c r="C778">
        <v>33.127532828504023</v>
      </c>
    </row>
    <row r="779" spans="2:3">
      <c r="B779" s="1">
        <v>43020</v>
      </c>
      <c r="C779">
        <v>37.38235186539108</v>
      </c>
    </row>
    <row r="780" spans="2:3">
      <c r="B780" s="1">
        <v>43021</v>
      </c>
      <c r="C780">
        <v>38.752920360134986</v>
      </c>
    </row>
    <row r="781" spans="2:3">
      <c r="B781" s="1">
        <v>43024</v>
      </c>
      <c r="C781">
        <v>39.286540727474396</v>
      </c>
    </row>
    <row r="782" spans="2:3">
      <c r="B782" s="1">
        <v>43025</v>
      </c>
      <c r="C782">
        <v>38.458297382835937</v>
      </c>
    </row>
    <row r="783" spans="2:3">
      <c r="B783" s="1">
        <v>43026</v>
      </c>
      <c r="C783">
        <v>38.35240687729501</v>
      </c>
    </row>
    <row r="784" spans="2:3">
      <c r="B784" s="1">
        <v>43027</v>
      </c>
      <c r="C784">
        <v>39.15652398811357</v>
      </c>
    </row>
    <row r="785" spans="2:3">
      <c r="B785" s="1">
        <v>43028</v>
      </c>
      <c r="C785">
        <v>41.23012566498187</v>
      </c>
    </row>
    <row r="786" spans="2:3">
      <c r="B786" s="1">
        <v>43031</v>
      </c>
      <c r="C786">
        <v>40.669166622151643</v>
      </c>
    </row>
    <row r="787" spans="2:3">
      <c r="B787" s="1">
        <v>43032</v>
      </c>
      <c r="C787">
        <v>37.8963402395608</v>
      </c>
    </row>
    <row r="788" spans="2:3">
      <c r="B788" s="1">
        <v>43033</v>
      </c>
      <c r="C788">
        <v>39.429256906768117</v>
      </c>
    </row>
    <row r="789" spans="2:3">
      <c r="B789" s="1">
        <v>43034</v>
      </c>
      <c r="C789">
        <v>40.481014944178767</v>
      </c>
    </row>
    <row r="790" spans="2:3">
      <c r="B790" s="1">
        <v>43035</v>
      </c>
      <c r="C790">
        <v>39.626965853225599</v>
      </c>
    </row>
    <row r="791" spans="2:3">
      <c r="B791" s="1">
        <v>43038</v>
      </c>
      <c r="C791">
        <v>42.019269311872492</v>
      </c>
    </row>
    <row r="792" spans="2:3">
      <c r="B792" s="1">
        <v>43039</v>
      </c>
      <c r="C792">
        <v>44.330460311134715</v>
      </c>
    </row>
    <row r="793" spans="2:3">
      <c r="B793" s="1">
        <v>43040</v>
      </c>
      <c r="C793">
        <v>46.374149740838057</v>
      </c>
    </row>
    <row r="794" spans="2:3">
      <c r="B794" s="1">
        <v>43041</v>
      </c>
      <c r="C794">
        <v>48.501549942583154</v>
      </c>
    </row>
    <row r="795" spans="2:3">
      <c r="B795" s="1">
        <v>43042</v>
      </c>
      <c r="C795">
        <v>49.381916557198686</v>
      </c>
    </row>
    <row r="796" spans="2:3">
      <c r="B796" s="1">
        <v>43045</v>
      </c>
      <c r="C796">
        <v>48.109029943860925</v>
      </c>
    </row>
    <row r="797" spans="2:3">
      <c r="B797" s="1">
        <v>43046</v>
      </c>
      <c r="C797">
        <v>48.936909651053831</v>
      </c>
    </row>
    <row r="798" spans="2:3">
      <c r="B798" s="1">
        <v>43047</v>
      </c>
      <c r="C798">
        <v>51.091328246860883</v>
      </c>
    </row>
    <row r="799" spans="2:3">
      <c r="B799" s="1">
        <v>43048</v>
      </c>
      <c r="C799">
        <v>48.920696481307679</v>
      </c>
    </row>
    <row r="800" spans="2:3">
      <c r="B800" s="1">
        <v>43049</v>
      </c>
      <c r="C800">
        <v>45.317015196185224</v>
      </c>
    </row>
    <row r="801" spans="2:3">
      <c r="B801" s="1">
        <v>43052</v>
      </c>
      <c r="C801">
        <v>44.910449935157459</v>
      </c>
    </row>
    <row r="802" spans="2:3">
      <c r="B802" s="1">
        <v>43053</v>
      </c>
      <c r="C802">
        <v>45.427651193772796</v>
      </c>
    </row>
    <row r="803" spans="2:3">
      <c r="B803" s="1">
        <v>43054</v>
      </c>
      <c r="C803">
        <v>50.076444403255749</v>
      </c>
    </row>
    <row r="804" spans="2:3">
      <c r="B804" s="1">
        <v>43055</v>
      </c>
      <c r="C804">
        <v>53.877922224785536</v>
      </c>
    </row>
    <row r="805" spans="2:3">
      <c r="B805" s="1">
        <v>43056</v>
      </c>
      <c r="C805">
        <v>52.758416747980071</v>
      </c>
    </row>
    <row r="806" spans="2:3">
      <c r="B806" s="1">
        <v>43059</v>
      </c>
      <c r="C806">
        <v>56.117361626798974</v>
      </c>
    </row>
    <row r="807" spans="2:3">
      <c r="B807" s="1">
        <v>43060</v>
      </c>
      <c r="C807">
        <v>55.225859179997343</v>
      </c>
    </row>
    <row r="808" spans="2:3">
      <c r="B808" s="1">
        <v>43061</v>
      </c>
      <c r="C808">
        <v>56.467087420426935</v>
      </c>
    </row>
    <row r="809" spans="2:3">
      <c r="B809" s="1">
        <v>43063</v>
      </c>
      <c r="C809">
        <v>56.461861339666115</v>
      </c>
    </row>
    <row r="810" spans="2:3">
      <c r="B810" s="1">
        <v>43066</v>
      </c>
      <c r="C810">
        <v>67.159197254089591</v>
      </c>
    </row>
    <row r="811" spans="2:3">
      <c r="B811" s="1">
        <v>43067</v>
      </c>
      <c r="C811">
        <v>68.796558005088656</v>
      </c>
    </row>
    <row r="812" spans="2:3">
      <c r="B812" s="1">
        <v>43068</v>
      </c>
      <c r="C812">
        <v>67.625018065707479</v>
      </c>
    </row>
    <row r="813" spans="2:3">
      <c r="B813" s="1">
        <v>43069</v>
      </c>
      <c r="C813">
        <v>69.976877414226195</v>
      </c>
    </row>
    <row r="814" spans="2:3">
      <c r="B814" s="1">
        <v>43070</v>
      </c>
      <c r="C814">
        <v>75.042970150224662</v>
      </c>
    </row>
    <row r="815" spans="2:3">
      <c r="B815" s="1">
        <v>43073</v>
      </c>
      <c r="C815">
        <v>79.695023108747435</v>
      </c>
    </row>
    <row r="816" spans="2:3">
      <c r="B816" s="1">
        <v>43074</v>
      </c>
      <c r="C816">
        <v>81.460373934049429</v>
      </c>
    </row>
    <row r="817" spans="2:4">
      <c r="B817" s="1">
        <v>43075</v>
      </c>
      <c r="C817">
        <v>97.685142044461656</v>
      </c>
    </row>
    <row r="818" spans="2:4">
      <c r="B818" s="1">
        <v>43076</v>
      </c>
      <c r="C818">
        <v>122.3371701495477</v>
      </c>
    </row>
    <row r="819" spans="2:4">
      <c r="B819" s="1">
        <v>43077</v>
      </c>
      <c r="C819">
        <v>113.23171143566414</v>
      </c>
    </row>
    <row r="820" spans="2:4">
      <c r="B820" s="1">
        <v>43080</v>
      </c>
      <c r="C820">
        <v>115.7300375687169</v>
      </c>
    </row>
    <row r="821" spans="2:4">
      <c r="B821" s="1">
        <v>43081</v>
      </c>
      <c r="C821">
        <v>118.98765076595129</v>
      </c>
    </row>
    <row r="822" spans="2:4">
      <c r="B822" s="1">
        <v>43082</v>
      </c>
      <c r="C822">
        <v>112.09308671829099</v>
      </c>
    </row>
    <row r="823" spans="2:4">
      <c r="B823" s="1">
        <v>43083</v>
      </c>
      <c r="C823">
        <v>113.14516007134281</v>
      </c>
    </row>
    <row r="824" spans="2:4">
      <c r="B824" s="1">
        <v>43084</v>
      </c>
      <c r="C824">
        <v>120.93967001807958</v>
      </c>
    </row>
    <row r="825" spans="2:4">
      <c r="B825" s="1">
        <v>43087</v>
      </c>
      <c r="C825">
        <v>130.53838978790998</v>
      </c>
    </row>
    <row r="826" spans="2:4">
      <c r="B826" s="1">
        <v>43088</v>
      </c>
      <c r="C826">
        <v>121.38977027334585</v>
      </c>
    </row>
    <row r="827" spans="2:4">
      <c r="B827" s="1">
        <v>43089</v>
      </c>
      <c r="C827">
        <v>113.50925272158331</v>
      </c>
    </row>
    <row r="828" spans="2:4">
      <c r="B828" s="1">
        <v>43090</v>
      </c>
      <c r="C828">
        <v>107.88642473382164</v>
      </c>
    </row>
    <row r="829" spans="2:4">
      <c r="B829" s="1">
        <v>43091</v>
      </c>
      <c r="C829">
        <v>94.41789493932734</v>
      </c>
    </row>
    <row r="830" spans="2:4">
      <c r="B830" s="1">
        <v>43095</v>
      </c>
      <c r="C830">
        <v>109.88924853939187</v>
      </c>
    </row>
    <row r="831" spans="2:4">
      <c r="B831" s="1">
        <v>43096</v>
      </c>
      <c r="C831">
        <v>108.09370297494732</v>
      </c>
    </row>
    <row r="832" spans="2:4">
      <c r="B832" s="26">
        <v>43097</v>
      </c>
      <c r="C832" s="27">
        <v>94.99</v>
      </c>
      <c r="D832" s="27"/>
    </row>
    <row r="833" spans="2:4">
      <c r="B833" s="26">
        <v>43098</v>
      </c>
      <c r="C833" s="27">
        <v>100</v>
      </c>
      <c r="D833" s="27"/>
    </row>
    <row r="834" spans="2:4">
      <c r="B834" s="26">
        <v>43102</v>
      </c>
      <c r="C834" s="27">
        <v>102.71</v>
      </c>
      <c r="D834" s="27"/>
    </row>
    <row r="835" spans="2:4">
      <c r="B835" s="26">
        <v>43103</v>
      </c>
      <c r="C835" s="27">
        <v>103.51</v>
      </c>
      <c r="D835" s="27"/>
    </row>
    <row r="836" spans="2:4">
      <c r="B836" s="26">
        <v>43104</v>
      </c>
      <c r="C836" s="27">
        <v>102.99</v>
      </c>
      <c r="D836" s="27"/>
    </row>
    <row r="837" spans="2:4">
      <c r="B837" s="26">
        <v>43105</v>
      </c>
      <c r="C837" s="27">
        <v>114.53</v>
      </c>
      <c r="D837" s="27"/>
    </row>
    <row r="838" spans="2:4">
      <c r="B838" s="26">
        <v>43108</v>
      </c>
      <c r="C838" s="27">
        <v>103.01</v>
      </c>
      <c r="D838" s="27"/>
    </row>
    <row r="839" spans="2:4">
      <c r="B839" s="26">
        <v>43109</v>
      </c>
      <c r="C839" s="27">
        <v>101.89</v>
      </c>
      <c r="D839" s="27"/>
    </row>
    <row r="840" spans="2:4">
      <c r="B840" s="26">
        <v>43110</v>
      </c>
      <c r="C840" s="27">
        <v>99.79</v>
      </c>
      <c r="D840" s="27"/>
    </row>
    <row r="841" spans="2:4">
      <c r="B841" s="26">
        <v>43111</v>
      </c>
      <c r="C841" s="27">
        <v>92.42</v>
      </c>
      <c r="D841" s="27"/>
    </row>
    <row r="842" spans="2:4">
      <c r="B842" s="26">
        <v>43112</v>
      </c>
      <c r="C842" s="27">
        <v>96.36</v>
      </c>
      <c r="D842" s="27"/>
    </row>
    <row r="843" spans="2:4">
      <c r="B843" s="26">
        <v>43116</v>
      </c>
      <c r="C843" s="27">
        <v>77.239999999999995</v>
      </c>
      <c r="D843" s="27"/>
    </row>
    <row r="844" spans="2:4">
      <c r="B844" s="26">
        <v>43117</v>
      </c>
      <c r="C844" s="27">
        <v>75.83</v>
      </c>
      <c r="D844" s="27"/>
    </row>
    <row r="845" spans="2:4">
      <c r="B845" s="26">
        <v>43118</v>
      </c>
      <c r="C845" s="27">
        <v>81.78</v>
      </c>
      <c r="D845" s="27"/>
    </row>
    <row r="846" spans="2:4">
      <c r="B846" s="26">
        <v>43119</v>
      </c>
      <c r="C846" s="27">
        <v>78.72</v>
      </c>
      <c r="D846" s="27"/>
    </row>
    <row r="847" spans="2:4">
      <c r="B847" s="26">
        <v>43122</v>
      </c>
      <c r="C847" s="27">
        <v>71.59</v>
      </c>
      <c r="D847" s="27"/>
    </row>
    <row r="848" spans="2:4">
      <c r="B848" s="26">
        <v>43123</v>
      </c>
      <c r="C848" s="27">
        <v>76.69</v>
      </c>
      <c r="D848" s="27"/>
    </row>
    <row r="849" spans="2:4">
      <c r="B849" s="26">
        <v>43124</v>
      </c>
      <c r="C849" s="27">
        <v>76.86</v>
      </c>
      <c r="D849" s="27"/>
    </row>
    <row r="850" spans="2:4">
      <c r="B850" s="26">
        <v>43125</v>
      </c>
      <c r="C850" s="27">
        <v>77.17</v>
      </c>
      <c r="D850" s="27"/>
    </row>
    <row r="851" spans="2:4">
      <c r="B851" s="26">
        <v>43126</v>
      </c>
      <c r="C851" s="27">
        <v>75.540000000000006</v>
      </c>
      <c r="D851" s="27"/>
    </row>
    <row r="852" spans="2:4">
      <c r="B852" s="26">
        <v>43129</v>
      </c>
      <c r="C852" s="27">
        <v>76.97</v>
      </c>
      <c r="D852" s="27"/>
    </row>
    <row r="853" spans="2:4">
      <c r="B853" s="26">
        <v>43130</v>
      </c>
      <c r="C853" s="27">
        <v>68.510000000000005</v>
      </c>
      <c r="D853" s="27"/>
    </row>
    <row r="854" spans="2:4">
      <c r="B854" s="26">
        <v>43131</v>
      </c>
      <c r="C854" s="27">
        <v>68.86</v>
      </c>
      <c r="D854" s="27"/>
    </row>
    <row r="855" spans="2:4">
      <c r="B855" s="26">
        <v>43132</v>
      </c>
      <c r="C855" s="27">
        <v>62.57</v>
      </c>
      <c r="D855" s="27"/>
    </row>
    <row r="856" spans="2:4">
      <c r="B856" s="26">
        <v>43133</v>
      </c>
      <c r="C856" s="27">
        <v>59.1</v>
      </c>
      <c r="D856" s="27"/>
    </row>
    <row r="857" spans="2:4">
      <c r="B857" s="26">
        <v>43136</v>
      </c>
      <c r="C857" s="27">
        <v>49.91</v>
      </c>
      <c r="D857" s="27"/>
    </row>
    <row r="858" spans="2:4">
      <c r="B858" s="26">
        <v>43137</v>
      </c>
      <c r="C858" s="27">
        <v>51.96</v>
      </c>
      <c r="D858" s="27"/>
    </row>
    <row r="859" spans="2:4">
      <c r="B859" s="26">
        <v>43138</v>
      </c>
      <c r="C859" s="27">
        <v>56.65</v>
      </c>
      <c r="D859" s="27"/>
    </row>
    <row r="860" spans="2:4">
      <c r="B860" s="26">
        <v>43139</v>
      </c>
      <c r="C860" s="27">
        <v>57.31</v>
      </c>
      <c r="D860" s="27"/>
    </row>
    <row r="861" spans="2:4">
      <c r="B861" s="26">
        <v>43140</v>
      </c>
      <c r="C861" s="27">
        <v>59.28</v>
      </c>
      <c r="D861" s="27"/>
    </row>
    <row r="862" spans="2:4">
      <c r="B862" s="26">
        <v>43143</v>
      </c>
      <c r="C862" s="27">
        <v>61.15</v>
      </c>
      <c r="D862" s="27"/>
    </row>
    <row r="863" spans="2:4">
      <c r="B863" s="26">
        <v>43144</v>
      </c>
      <c r="C863" s="27">
        <v>60.07</v>
      </c>
      <c r="D863" s="27"/>
    </row>
    <row r="864" spans="2:4">
      <c r="B864" s="26">
        <v>43145</v>
      </c>
      <c r="C864" s="27">
        <v>64.290000000000006</v>
      </c>
      <c r="D864" s="27"/>
    </row>
    <row r="865" spans="2:4">
      <c r="B865" s="26">
        <v>43146</v>
      </c>
      <c r="C865" s="27">
        <v>69.709999999999994</v>
      </c>
      <c r="D865" s="27"/>
    </row>
    <row r="866" spans="2:4">
      <c r="B866" s="26">
        <v>43147</v>
      </c>
      <c r="C866" s="27">
        <v>69.260000000000005</v>
      </c>
      <c r="D866" s="27"/>
    </row>
    <row r="867" spans="2:4">
      <c r="B867" s="26">
        <v>43151</v>
      </c>
      <c r="C867" s="27">
        <v>80.849999999999994</v>
      </c>
      <c r="D867" s="27"/>
    </row>
    <row r="868" spans="2:4">
      <c r="B868" s="26">
        <v>43152</v>
      </c>
      <c r="C868" s="27">
        <v>71.36</v>
      </c>
      <c r="D868" s="27"/>
    </row>
    <row r="869" spans="2:4">
      <c r="B869" s="26">
        <v>43153</v>
      </c>
      <c r="C869" s="27">
        <v>69.47</v>
      </c>
      <c r="D869" s="27"/>
    </row>
    <row r="870" spans="2:4">
      <c r="B870" s="26">
        <v>43154</v>
      </c>
      <c r="C870" s="27">
        <v>68.47</v>
      </c>
      <c r="D870" s="27"/>
    </row>
    <row r="871" spans="2:4">
      <c r="B871" s="26">
        <v>43157</v>
      </c>
      <c r="C871" s="27">
        <v>70.52</v>
      </c>
      <c r="D871" s="27"/>
    </row>
    <row r="872" spans="2:4">
      <c r="B872" s="26">
        <v>43158</v>
      </c>
      <c r="C872" s="27">
        <v>73.33</v>
      </c>
      <c r="D872" s="27"/>
    </row>
    <row r="873" spans="2:4">
      <c r="B873" s="26">
        <v>43159</v>
      </c>
      <c r="C873" s="27">
        <v>73.239999999999995</v>
      </c>
      <c r="D873" s="27"/>
    </row>
    <row r="874" spans="2:4">
      <c r="B874" s="26">
        <v>43160</v>
      </c>
      <c r="C874" s="27">
        <v>76.12</v>
      </c>
      <c r="D874" s="27"/>
    </row>
    <row r="875" spans="2:4">
      <c r="B875" s="26">
        <v>43161</v>
      </c>
      <c r="C875" s="27">
        <v>76.099999999999994</v>
      </c>
      <c r="D875" s="27"/>
    </row>
    <row r="876" spans="2:4">
      <c r="B876" s="26">
        <v>43164</v>
      </c>
      <c r="C876" s="27">
        <v>79.94</v>
      </c>
      <c r="D876" s="27"/>
    </row>
    <row r="877" spans="2:4">
      <c r="B877" s="26">
        <v>43165</v>
      </c>
      <c r="C877" s="27">
        <v>73.260000000000005</v>
      </c>
      <c r="D877" s="27"/>
    </row>
    <row r="878" spans="2:4">
      <c r="B878" s="26">
        <v>43166</v>
      </c>
      <c r="C878" s="27">
        <v>67.349999999999994</v>
      </c>
      <c r="D878" s="27"/>
    </row>
    <row r="879" spans="2:4">
      <c r="B879" s="26">
        <v>43167</v>
      </c>
      <c r="C879" s="27">
        <v>64.680000000000007</v>
      </c>
      <c r="D879" s="27"/>
    </row>
    <row r="880" spans="2:4">
      <c r="B880" s="26">
        <v>43168</v>
      </c>
      <c r="C880" s="27">
        <v>62.02</v>
      </c>
      <c r="D880" s="27"/>
    </row>
    <row r="881" spans="2:4">
      <c r="B881" s="26">
        <v>43171</v>
      </c>
      <c r="C881" s="27">
        <v>61.31</v>
      </c>
      <c r="D881" s="27"/>
    </row>
    <row r="882" spans="2:4">
      <c r="B882" s="26">
        <v>43172</v>
      </c>
      <c r="C882" s="27">
        <v>62.38</v>
      </c>
      <c r="D882" s="27"/>
    </row>
    <row r="883" spans="2:4">
      <c r="B883" s="26">
        <v>43173</v>
      </c>
      <c r="C883" s="27">
        <v>56.91</v>
      </c>
      <c r="D883" s="27"/>
    </row>
    <row r="884" spans="2:4">
      <c r="B884" s="26">
        <v>43174</v>
      </c>
      <c r="C884" s="27">
        <v>56.68</v>
      </c>
      <c r="D884" s="27"/>
    </row>
    <row r="885" spans="2:4">
      <c r="B885" s="26">
        <v>43175</v>
      </c>
      <c r="C885" s="27">
        <v>58.9</v>
      </c>
      <c r="D885" s="27"/>
    </row>
    <row r="886" spans="2:4">
      <c r="B886" s="26">
        <v>43178</v>
      </c>
      <c r="C886" s="27">
        <v>57.79</v>
      </c>
      <c r="D886" s="27"/>
    </row>
    <row r="887" spans="2:4">
      <c r="B887" s="26">
        <v>43179</v>
      </c>
      <c r="C887" s="27">
        <v>61.48</v>
      </c>
      <c r="D887" s="27"/>
    </row>
    <row r="888" spans="2:4">
      <c r="B888" s="26">
        <v>43180</v>
      </c>
      <c r="C888" s="27">
        <v>61.13</v>
      </c>
      <c r="D888" s="27"/>
    </row>
    <row r="889" spans="2:4">
      <c r="B889" s="26">
        <v>43181</v>
      </c>
      <c r="C889" s="27">
        <v>59.29</v>
      </c>
      <c r="D889" s="27"/>
    </row>
    <row r="890" spans="2:4">
      <c r="B890" s="26">
        <v>43182</v>
      </c>
      <c r="C890" s="27">
        <v>59.24</v>
      </c>
      <c r="D890" s="27"/>
    </row>
    <row r="891" spans="2:4">
      <c r="B891" s="26">
        <v>43185</v>
      </c>
      <c r="C891" s="27">
        <v>54.46</v>
      </c>
      <c r="D891" s="27"/>
    </row>
    <row r="892" spans="2:4">
      <c r="B892" s="26">
        <v>43186</v>
      </c>
      <c r="C892" s="27">
        <v>54.36</v>
      </c>
      <c r="D892" s="27"/>
    </row>
    <row r="893" spans="2:4">
      <c r="B893" s="26">
        <v>43187</v>
      </c>
      <c r="C893" s="27">
        <v>54.26</v>
      </c>
      <c r="D893" s="27"/>
    </row>
    <row r="894" spans="2:4">
      <c r="B894" s="26">
        <v>43188</v>
      </c>
      <c r="C894" s="27">
        <v>50.38</v>
      </c>
      <c r="D894" s="27"/>
    </row>
    <row r="895" spans="2:4">
      <c r="B895" s="26">
        <v>43192</v>
      </c>
      <c r="C895" s="27">
        <v>48.01</v>
      </c>
      <c r="D895" s="27"/>
    </row>
    <row r="896" spans="2:4">
      <c r="B896" s="26">
        <v>43193</v>
      </c>
      <c r="C896" s="27">
        <v>51.24</v>
      </c>
      <c r="D896" s="27"/>
    </row>
    <row r="897" spans="2:4">
      <c r="B897" s="26">
        <v>43194</v>
      </c>
      <c r="C897" s="27">
        <v>47.12</v>
      </c>
      <c r="D897" s="27"/>
    </row>
    <row r="898" spans="2:4">
      <c r="B898" s="26">
        <v>43195</v>
      </c>
      <c r="C898" s="27">
        <v>46.43</v>
      </c>
      <c r="D898" s="27"/>
    </row>
    <row r="899" spans="2:4">
      <c r="B899" s="26">
        <v>43196</v>
      </c>
      <c r="C899" s="27">
        <v>45.51</v>
      </c>
      <c r="D899" s="27"/>
    </row>
    <row r="900" spans="2:4">
      <c r="B900" s="26">
        <v>43199</v>
      </c>
      <c r="C900" s="27">
        <v>45.83</v>
      </c>
      <c r="D900" s="27"/>
    </row>
    <row r="901" spans="2:4">
      <c r="B901" s="26">
        <v>43200</v>
      </c>
      <c r="C901" s="27">
        <v>46.98</v>
      </c>
      <c r="D901" s="27"/>
    </row>
    <row r="902" spans="2:4">
      <c r="B902" s="26">
        <v>43201</v>
      </c>
      <c r="C902" s="27">
        <v>47.52</v>
      </c>
      <c r="D902" s="27"/>
    </row>
    <row r="903" spans="2:4">
      <c r="B903" s="26">
        <v>43202</v>
      </c>
      <c r="C903" s="27">
        <v>52.75</v>
      </c>
      <c r="D903" s="27"/>
    </row>
    <row r="904" spans="2:4">
      <c r="B904" s="26">
        <v>43203</v>
      </c>
      <c r="C904" s="27">
        <v>55.69</v>
      </c>
      <c r="D904" s="27"/>
    </row>
    <row r="905" spans="2:4">
      <c r="B905" s="26">
        <v>43206</v>
      </c>
      <c r="C905" s="27">
        <v>54.81</v>
      </c>
      <c r="D905" s="27"/>
    </row>
    <row r="906" spans="2:4">
      <c r="B906" s="26">
        <v>43207</v>
      </c>
      <c r="C906" s="27">
        <v>54.16</v>
      </c>
      <c r="D906" s="27"/>
    </row>
    <row r="907" spans="2:4">
      <c r="B907" s="26">
        <v>43208</v>
      </c>
      <c r="C907" s="27">
        <v>55.81</v>
      </c>
      <c r="D907" s="27"/>
    </row>
    <row r="908" spans="2:4">
      <c r="B908" s="26">
        <v>43209</v>
      </c>
      <c r="C908" s="27">
        <v>56.73</v>
      </c>
      <c r="D908" s="27"/>
    </row>
    <row r="909" spans="2:4">
      <c r="B909" s="26">
        <v>43210</v>
      </c>
      <c r="C909" s="27">
        <v>58.6</v>
      </c>
      <c r="D909" s="27"/>
    </row>
    <row r="910" spans="2:4">
      <c r="B910" s="26">
        <v>43213</v>
      </c>
      <c r="C910" s="27">
        <v>60.84</v>
      </c>
      <c r="D910" s="27"/>
    </row>
    <row r="911" spans="2:4">
      <c r="B911" s="26">
        <v>43214</v>
      </c>
      <c r="C911" s="27">
        <v>65.03</v>
      </c>
      <c r="D911" s="27"/>
    </row>
    <row r="912" spans="2:4">
      <c r="B912" s="26">
        <v>43215</v>
      </c>
      <c r="C912" s="27">
        <v>61.8</v>
      </c>
      <c r="D912" s="27"/>
    </row>
    <row r="913" spans="2:4">
      <c r="B913" s="26">
        <v>43216</v>
      </c>
      <c r="C913" s="27">
        <v>61.08</v>
      </c>
      <c r="D913" s="27"/>
    </row>
    <row r="914" spans="2:4">
      <c r="B914" s="26">
        <v>43217</v>
      </c>
      <c r="C914" s="27">
        <v>62.35</v>
      </c>
      <c r="D914" s="27"/>
    </row>
    <row r="915" spans="2:4">
      <c r="B915" s="26">
        <v>43220</v>
      </c>
      <c r="C915" s="27">
        <v>64.3</v>
      </c>
      <c r="D915" s="27"/>
    </row>
    <row r="916" spans="2:4">
      <c r="B916" s="26">
        <v>43221</v>
      </c>
      <c r="C916" s="27">
        <v>61.69</v>
      </c>
      <c r="D916" s="27"/>
    </row>
    <row r="917" spans="2:4">
      <c r="B917" s="26">
        <v>43222</v>
      </c>
      <c r="C917" s="27">
        <v>62.83</v>
      </c>
      <c r="D917" s="27"/>
    </row>
    <row r="918" spans="2:4">
      <c r="B918" s="26">
        <v>43223</v>
      </c>
      <c r="C918" s="27">
        <v>66.44</v>
      </c>
      <c r="D918" s="27"/>
    </row>
    <row r="919" spans="2:4">
      <c r="B919" s="26">
        <v>43224</v>
      </c>
      <c r="C919" s="27">
        <v>66.42</v>
      </c>
      <c r="D919" s="27"/>
    </row>
    <row r="920" spans="2:4">
      <c r="B920" s="26">
        <v>43227</v>
      </c>
      <c r="C920" s="27">
        <v>64.849999999999994</v>
      </c>
      <c r="D920" s="27"/>
    </row>
    <row r="921" spans="2:4">
      <c r="B921" s="26">
        <v>43228</v>
      </c>
      <c r="C921" s="27">
        <v>63.45</v>
      </c>
      <c r="D921" s="27"/>
    </row>
    <row r="922" spans="2:4">
      <c r="B922" s="26">
        <v>43229</v>
      </c>
      <c r="C922" s="27">
        <v>63.74</v>
      </c>
      <c r="D922" s="27"/>
    </row>
    <row r="923" spans="2:4">
      <c r="B923" s="26">
        <v>43230</v>
      </c>
      <c r="C923" s="27">
        <v>62.44</v>
      </c>
      <c r="D923" s="27"/>
    </row>
    <row r="924" spans="2:4">
      <c r="B924" s="26">
        <v>43231</v>
      </c>
      <c r="C924" s="27">
        <v>59.27</v>
      </c>
      <c r="D924" s="27"/>
    </row>
    <row r="925" spans="2:4">
      <c r="B925" s="26">
        <v>43234</v>
      </c>
      <c r="C925" s="27">
        <v>60.16</v>
      </c>
      <c r="D925" s="27"/>
    </row>
    <row r="926" spans="2:4">
      <c r="B926" s="26">
        <v>43235</v>
      </c>
      <c r="C926" s="27">
        <v>58.79</v>
      </c>
      <c r="D926" s="27"/>
    </row>
    <row r="927" spans="2:4">
      <c r="B927" s="26">
        <v>43236</v>
      </c>
      <c r="C927" s="27">
        <v>56.81</v>
      </c>
      <c r="D927" s="27"/>
    </row>
    <row r="928" spans="2:4">
      <c r="B928" s="26">
        <v>43237</v>
      </c>
      <c r="C928" s="27">
        <v>56.18</v>
      </c>
      <c r="D928" s="27"/>
    </row>
    <row r="929" spans="2:4">
      <c r="B929" s="26">
        <v>43238</v>
      </c>
      <c r="C929" s="27">
        <v>56.52</v>
      </c>
      <c r="D929" s="27"/>
    </row>
    <row r="930" spans="2:4">
      <c r="B930" s="26">
        <v>43241</v>
      </c>
      <c r="C930" s="27">
        <v>57.49</v>
      </c>
      <c r="D930" s="27"/>
    </row>
    <row r="931" spans="2:4">
      <c r="B931" s="26">
        <v>43242</v>
      </c>
      <c r="C931" s="27">
        <v>56.09</v>
      </c>
      <c r="D931" s="27"/>
    </row>
    <row r="932" spans="2:4">
      <c r="B932" s="26">
        <v>43243</v>
      </c>
      <c r="C932" s="27">
        <v>52.08</v>
      </c>
      <c r="D932" s="27"/>
    </row>
    <row r="933" spans="2:4">
      <c r="B933" s="26">
        <v>43244</v>
      </c>
      <c r="C933" s="27">
        <v>52.08</v>
      </c>
      <c r="D933" s="27"/>
    </row>
    <row r="934" spans="2:4">
      <c r="B934" s="26">
        <v>43245</v>
      </c>
      <c r="C934" s="27">
        <v>50.98</v>
      </c>
      <c r="D934" s="27"/>
    </row>
    <row r="935" spans="2:4">
      <c r="B935" s="26">
        <v>43249</v>
      </c>
      <c r="C935" s="27">
        <v>51.36</v>
      </c>
      <c r="D935" s="27"/>
    </row>
    <row r="936" spans="2:4">
      <c r="B936" s="26">
        <v>43250</v>
      </c>
      <c r="C936" s="27">
        <v>50.16</v>
      </c>
      <c r="D936" s="27"/>
    </row>
    <row r="937" spans="2:4">
      <c r="B937" s="26">
        <v>43251</v>
      </c>
      <c r="C937" s="27">
        <v>51.7</v>
      </c>
      <c r="D937" s="27"/>
    </row>
    <row r="938" spans="2:4">
      <c r="B938" s="26">
        <v>43252</v>
      </c>
      <c r="C938">
        <v>50.98</v>
      </c>
    </row>
    <row r="939" spans="2:4">
      <c r="B939" s="26">
        <v>43255</v>
      </c>
      <c r="C939">
        <v>51.38</v>
      </c>
    </row>
    <row r="940" spans="2:4">
      <c r="B940" s="26">
        <v>43256</v>
      </c>
      <c r="C940">
        <v>52.25</v>
      </c>
    </row>
    <row r="941" spans="2:4">
      <c r="B941" s="26">
        <v>43257</v>
      </c>
      <c r="C941">
        <v>51.64</v>
      </c>
    </row>
    <row r="942" spans="2:4">
      <c r="B942" s="26">
        <v>43258</v>
      </c>
      <c r="C942">
        <v>52.79</v>
      </c>
    </row>
    <row r="943" spans="2:4">
      <c r="B943" s="26">
        <v>43259</v>
      </c>
      <c r="C943">
        <v>52.46</v>
      </c>
    </row>
    <row r="944" spans="2:4">
      <c r="B944" s="26">
        <v>43262</v>
      </c>
      <c r="C944">
        <v>46.28</v>
      </c>
    </row>
    <row r="945" spans="2:3">
      <c r="B945" s="26">
        <v>43263</v>
      </c>
      <c r="C945">
        <v>44.57</v>
      </c>
    </row>
    <row r="946" spans="2:3">
      <c r="B946" s="26">
        <v>43264</v>
      </c>
      <c r="C946">
        <v>43</v>
      </c>
    </row>
    <row r="947" spans="2:3">
      <c r="B947" s="26">
        <v>43265</v>
      </c>
      <c r="C947">
        <v>45.45</v>
      </c>
    </row>
    <row r="948" spans="2:3">
      <c r="B948" s="26">
        <v>43266</v>
      </c>
      <c r="C948">
        <v>44.78</v>
      </c>
    </row>
    <row r="949" spans="2:3">
      <c r="B949" s="26">
        <v>43269</v>
      </c>
      <c r="C949">
        <v>45.86</v>
      </c>
    </row>
    <row r="950" spans="2:3">
      <c r="B950" s="26">
        <v>43270</v>
      </c>
      <c r="C950">
        <v>46.16</v>
      </c>
    </row>
    <row r="951" spans="2:3">
      <c r="B951" s="26">
        <v>43271</v>
      </c>
      <c r="C951">
        <v>46.23</v>
      </c>
    </row>
    <row r="952" spans="2:3">
      <c r="B952" s="1">
        <v>43272</v>
      </c>
      <c r="C952">
        <v>45.99</v>
      </c>
    </row>
    <row r="953" spans="2:3">
      <c r="B953" s="1">
        <v>43273</v>
      </c>
      <c r="C953">
        <v>42.23</v>
      </c>
    </row>
    <row r="954" spans="2:3">
      <c r="B954" s="26">
        <v>43276</v>
      </c>
      <c r="C954">
        <v>42.75</v>
      </c>
    </row>
    <row r="955" spans="2:3">
      <c r="B955" s="26">
        <v>43277</v>
      </c>
      <c r="C955">
        <v>42.14</v>
      </c>
    </row>
    <row r="956" spans="2:3">
      <c r="B956" s="26">
        <v>43278</v>
      </c>
      <c r="C956">
        <v>41.94</v>
      </c>
    </row>
    <row r="957" spans="2:3">
      <c r="B957" s="26">
        <v>43279</v>
      </c>
      <c r="C957">
        <v>41.46</v>
      </c>
    </row>
    <row r="958" spans="2:3">
      <c r="B958" s="26">
        <v>43280</v>
      </c>
      <c r="C958">
        <v>40.1</v>
      </c>
    </row>
    <row r="959" spans="2:3">
      <c r="B959" s="26">
        <v>43283</v>
      </c>
      <c r="C959">
        <v>45.28</v>
      </c>
    </row>
    <row r="960" spans="2:3">
      <c r="B960" s="26">
        <v>43284</v>
      </c>
      <c r="C960">
        <v>44.98</v>
      </c>
    </row>
    <row r="961" spans="2:3">
      <c r="B961" s="26">
        <v>43286</v>
      </c>
      <c r="C961">
        <v>44.47</v>
      </c>
    </row>
    <row r="962" spans="2:3">
      <c r="B962" s="26">
        <v>43287</v>
      </c>
      <c r="C962">
        <v>44.87</v>
      </c>
    </row>
    <row r="963" spans="2:3">
      <c r="B963" s="26">
        <v>43290</v>
      </c>
      <c r="C963">
        <v>45.76</v>
      </c>
    </row>
    <row r="964" spans="2:3">
      <c r="B964" s="26">
        <v>43291</v>
      </c>
      <c r="C964">
        <v>43.45</v>
      </c>
    </row>
    <row r="965" spans="2:3">
      <c r="B965" s="26">
        <v>43292</v>
      </c>
      <c r="C965">
        <v>43.26</v>
      </c>
    </row>
    <row r="966" spans="2:3">
      <c r="B966" s="26">
        <v>43293</v>
      </c>
      <c r="C966">
        <v>42.1</v>
      </c>
    </row>
    <row r="967" spans="2:3">
      <c r="B967" s="26">
        <v>43294</v>
      </c>
      <c r="C967">
        <v>42.12</v>
      </c>
    </row>
    <row r="968" spans="2:3">
      <c r="B968" s="26">
        <v>43297</v>
      </c>
      <c r="C968">
        <v>45.6</v>
      </c>
    </row>
    <row r="969" spans="2:3">
      <c r="B969" s="26">
        <v>43298</v>
      </c>
      <c r="C969">
        <v>49.95</v>
      </c>
    </row>
    <row r="970" spans="2:3">
      <c r="B970" s="26">
        <v>43299</v>
      </c>
      <c r="C970">
        <v>50.56</v>
      </c>
    </row>
    <row r="971" spans="2:3">
      <c r="B971" s="26">
        <v>43300</v>
      </c>
      <c r="C971">
        <v>50.96</v>
      </c>
    </row>
    <row r="972" spans="2:3">
      <c r="B972" s="26">
        <v>43301</v>
      </c>
      <c r="C972">
        <v>50.19</v>
      </c>
    </row>
    <row r="973" spans="2:3">
      <c r="B973" s="26">
        <v>43304</v>
      </c>
      <c r="C973">
        <v>52.94</v>
      </c>
    </row>
    <row r="974" spans="2:3">
      <c r="B974" s="26">
        <v>43305</v>
      </c>
      <c r="C974">
        <v>56.44</v>
      </c>
    </row>
    <row r="975" spans="2:3">
      <c r="B975" s="26">
        <v>43306</v>
      </c>
      <c r="C975">
        <v>55.55</v>
      </c>
    </row>
    <row r="976" spans="2:3">
      <c r="B976" s="26">
        <v>43307</v>
      </c>
      <c r="C976">
        <v>56.37</v>
      </c>
    </row>
    <row r="977" spans="2:3">
      <c r="B977" s="26">
        <v>43308</v>
      </c>
      <c r="C977">
        <v>55.99</v>
      </c>
    </row>
    <row r="978" spans="2:3">
      <c r="B978" s="26">
        <v>43311</v>
      </c>
      <c r="C978">
        <v>55.3</v>
      </c>
    </row>
    <row r="979" spans="2:3">
      <c r="B979" s="26">
        <v>43312</v>
      </c>
      <c r="C979">
        <v>52.77</v>
      </c>
    </row>
    <row r="980" spans="2:3">
      <c r="B980" s="26">
        <v>43313</v>
      </c>
      <c r="C980">
        <v>51.51</v>
      </c>
    </row>
    <row r="981" spans="2:3">
      <c r="B981" s="26">
        <v>43314</v>
      </c>
      <c r="C981">
        <v>51.38</v>
      </c>
    </row>
    <row r="982" spans="2:3">
      <c r="B982" s="26">
        <v>43315</v>
      </c>
      <c r="C982">
        <v>50.31</v>
      </c>
    </row>
    <row r="983" spans="2:3">
      <c r="B983" s="26">
        <v>43318</v>
      </c>
      <c r="C983">
        <v>47.26</v>
      </c>
    </row>
    <row r="984" spans="2:3">
      <c r="B984" s="26">
        <v>43319</v>
      </c>
      <c r="C984">
        <v>47.69</v>
      </c>
    </row>
    <row r="985" spans="2:3">
      <c r="B985" s="26">
        <v>43320</v>
      </c>
      <c r="C985">
        <v>43.22</v>
      </c>
    </row>
    <row r="986" spans="2:3">
      <c r="B986" s="26">
        <v>43321</v>
      </c>
      <c r="C986">
        <v>44.12</v>
      </c>
    </row>
    <row r="987" spans="2:3">
      <c r="B987" s="26">
        <v>43322</v>
      </c>
      <c r="C987">
        <v>43.65</v>
      </c>
    </row>
    <row r="988" spans="2:3">
      <c r="B988" s="26">
        <v>43325</v>
      </c>
      <c r="C988">
        <v>42.54</v>
      </c>
    </row>
    <row r="989" spans="2:3">
      <c r="B989" s="26">
        <v>43326</v>
      </c>
      <c r="C989">
        <v>41.48</v>
      </c>
    </row>
    <row r="990" spans="2:3">
      <c r="B990" s="26">
        <v>43327</v>
      </c>
      <c r="C990">
        <v>43.51</v>
      </c>
    </row>
    <row r="991" spans="2:3">
      <c r="B991" s="26">
        <v>43328</v>
      </c>
      <c r="C991">
        <v>43.75</v>
      </c>
    </row>
    <row r="992" spans="2:3">
      <c r="B992" s="26">
        <v>43329</v>
      </c>
      <c r="C992">
        <v>44.24</v>
      </c>
    </row>
    <row r="993" spans="2:3">
      <c r="B993" s="26">
        <v>43332</v>
      </c>
      <c r="C993">
        <v>43.9</v>
      </c>
    </row>
    <row r="994" spans="2:3">
      <c r="B994" s="26">
        <v>43333</v>
      </c>
      <c r="C994">
        <v>43.84</v>
      </c>
    </row>
    <row r="995" spans="2:3">
      <c r="B995" s="26">
        <v>43334</v>
      </c>
      <c r="C995">
        <v>43.73</v>
      </c>
    </row>
    <row r="996" spans="2:3">
      <c r="B996" s="26">
        <v>43335</v>
      </c>
      <c r="C996">
        <v>43.68</v>
      </c>
    </row>
    <row r="997" spans="2:3">
      <c r="B997" s="26">
        <v>43336</v>
      </c>
      <c r="C997">
        <v>45.06</v>
      </c>
    </row>
    <row r="998" spans="2:3">
      <c r="B998" s="26">
        <v>43339</v>
      </c>
      <c r="C998">
        <v>45.87</v>
      </c>
    </row>
    <row r="999" spans="2:3">
      <c r="B999" s="26">
        <v>43340</v>
      </c>
      <c r="C999">
        <v>48.36</v>
      </c>
    </row>
    <row r="1000" spans="2:3">
      <c r="B1000" s="26">
        <v>43341</v>
      </c>
      <c r="C1000">
        <v>47.78</v>
      </c>
    </row>
    <row r="1001" spans="2:3">
      <c r="B1001" s="26">
        <v>43342</v>
      </c>
      <c r="C1001">
        <v>46.48</v>
      </c>
    </row>
    <row r="1002" spans="2:3">
      <c r="B1002" s="26">
        <v>43343</v>
      </c>
      <c r="C1002">
        <v>48.12</v>
      </c>
    </row>
    <row r="1003" spans="2:3">
      <c r="B1003" s="26">
        <v>43347</v>
      </c>
      <c r="C1003">
        <v>50.21</v>
      </c>
    </row>
    <row r="1004" spans="2:3">
      <c r="B1004" s="26">
        <v>43348</v>
      </c>
      <c r="C1004">
        <v>47.13</v>
      </c>
    </row>
    <row r="1005" spans="2:3">
      <c r="B1005" s="26">
        <v>43349</v>
      </c>
      <c r="C1005">
        <v>43.92</v>
      </c>
    </row>
    <row r="1006" spans="2:3">
      <c r="B1006" s="26">
        <v>43350</v>
      </c>
      <c r="C1006">
        <v>43.63</v>
      </c>
    </row>
    <row r="1007" spans="2:3">
      <c r="B1007" s="26">
        <v>43353</v>
      </c>
      <c r="C1007">
        <v>42.78</v>
      </c>
    </row>
    <row r="1008" spans="2:3">
      <c r="B1008" s="26">
        <v>43354</v>
      </c>
      <c r="C1008">
        <v>42.55</v>
      </c>
    </row>
    <row r="1009" spans="2:3">
      <c r="B1009" s="26">
        <v>43355</v>
      </c>
      <c r="C1009">
        <v>42.95</v>
      </c>
    </row>
    <row r="1010" spans="2:3">
      <c r="B1010" s="26">
        <v>43356</v>
      </c>
      <c r="C1010">
        <v>43.94</v>
      </c>
    </row>
    <row r="1011" spans="2:3">
      <c r="B1011" s="26">
        <v>43357</v>
      </c>
      <c r="C1011">
        <v>44.57</v>
      </c>
    </row>
    <row r="1012" spans="2:3">
      <c r="B1012" s="26">
        <v>43360</v>
      </c>
      <c r="C1012">
        <v>42.56</v>
      </c>
    </row>
    <row r="1013" spans="2:3">
      <c r="B1013" s="26">
        <v>43361</v>
      </c>
      <c r="C1013">
        <v>42.86</v>
      </c>
    </row>
    <row r="1014" spans="2:3">
      <c r="B1014" s="26">
        <v>43362</v>
      </c>
      <c r="C1014">
        <v>43.55</v>
      </c>
    </row>
    <row r="1015" spans="2:3">
      <c r="B1015" s="26">
        <v>43363</v>
      </c>
      <c r="C1015">
        <v>43.69</v>
      </c>
    </row>
    <row r="1016" spans="2:3">
      <c r="B1016" s="26">
        <v>43364</v>
      </c>
      <c r="C1016">
        <v>46.02</v>
      </c>
    </row>
    <row r="1017" spans="2:3">
      <c r="B1017" s="26">
        <v>43367</v>
      </c>
      <c r="C1017">
        <v>45.16</v>
      </c>
    </row>
    <row r="1018" spans="2:3">
      <c r="B1018" s="26">
        <v>43368</v>
      </c>
      <c r="C1018">
        <v>43.38</v>
      </c>
    </row>
    <row r="1019" spans="2:3">
      <c r="B1019" s="26">
        <v>43369</v>
      </c>
      <c r="C1019">
        <v>44.24</v>
      </c>
    </row>
    <row r="1020" spans="2:3">
      <c r="B1020" s="26">
        <v>43370</v>
      </c>
      <c r="C1020">
        <v>45.4</v>
      </c>
    </row>
    <row r="1021" spans="2:3">
      <c r="B1021" s="26">
        <v>43371</v>
      </c>
      <c r="C1021">
        <v>45.57</v>
      </c>
    </row>
    <row r="1022" spans="2:3">
      <c r="B1022" s="26">
        <v>43374</v>
      </c>
      <c r="C1022">
        <v>44.68</v>
      </c>
    </row>
    <row r="1023" spans="2:3">
      <c r="B1023" s="26">
        <v>43375</v>
      </c>
      <c r="C1023">
        <v>44.48</v>
      </c>
    </row>
    <row r="1024" spans="2:3">
      <c r="B1024" s="26">
        <v>43376</v>
      </c>
      <c r="C1024">
        <v>43.9</v>
      </c>
    </row>
    <row r="1025" spans="2:3">
      <c r="B1025" s="26">
        <v>43377</v>
      </c>
      <c r="C1025">
        <v>44.79</v>
      </c>
    </row>
    <row r="1026" spans="2:3">
      <c r="B1026" s="26">
        <v>43378</v>
      </c>
      <c r="C1026">
        <v>44.63</v>
      </c>
    </row>
    <row r="1027" spans="2:3">
      <c r="B1027" s="26">
        <v>43381</v>
      </c>
      <c r="C1027">
        <v>45.29</v>
      </c>
    </row>
    <row r="1028" spans="2:3">
      <c r="B1028" s="26">
        <v>43382</v>
      </c>
      <c r="C1028">
        <v>44.96</v>
      </c>
    </row>
    <row r="1029" spans="2:3">
      <c r="B1029" s="26">
        <v>43383</v>
      </c>
      <c r="C1029">
        <v>44.69</v>
      </c>
    </row>
    <row r="1030" spans="2:3">
      <c r="B1030" s="26">
        <v>43384</v>
      </c>
      <c r="C1030">
        <v>42.21</v>
      </c>
    </row>
    <row r="1031" spans="2:3">
      <c r="B1031" s="26">
        <v>43385</v>
      </c>
      <c r="C1031">
        <v>42.25</v>
      </c>
    </row>
    <row r="1032" spans="2:3">
      <c r="B1032" s="26">
        <v>43388</v>
      </c>
      <c r="C1032">
        <v>43.61</v>
      </c>
    </row>
    <row r="1033" spans="2:3">
      <c r="B1033" s="26">
        <v>43389</v>
      </c>
      <c r="C1033">
        <v>43.88</v>
      </c>
    </row>
    <row r="1034" spans="2:3">
      <c r="B1034" s="26">
        <v>43390</v>
      </c>
      <c r="C1034">
        <v>43.88</v>
      </c>
    </row>
    <row r="1035" spans="2:3">
      <c r="B1035" s="26">
        <v>43391</v>
      </c>
      <c r="C1035">
        <v>43.65</v>
      </c>
    </row>
    <row r="1036" spans="2:3">
      <c r="B1036" s="26">
        <v>43392</v>
      </c>
      <c r="C1036">
        <v>43.61</v>
      </c>
    </row>
    <row r="1037" spans="2:3">
      <c r="B1037" s="26">
        <v>43395</v>
      </c>
      <c r="C1037">
        <v>43.68</v>
      </c>
    </row>
    <row r="1038" spans="2:3">
      <c r="B1038" s="26">
        <v>43396</v>
      </c>
      <c r="C1038">
        <v>43.68</v>
      </c>
    </row>
    <row r="1039" spans="2:3">
      <c r="B1039" s="26">
        <v>43397</v>
      </c>
      <c r="C1039">
        <v>43.85</v>
      </c>
    </row>
    <row r="1040" spans="2:3">
      <c r="B1040" s="26">
        <v>43398</v>
      </c>
      <c r="C1040">
        <v>43.78</v>
      </c>
    </row>
    <row r="1041" spans="2:3">
      <c r="B1041" s="26">
        <v>43399</v>
      </c>
      <c r="C1041">
        <v>43.68</v>
      </c>
    </row>
    <row r="1042" spans="2:3">
      <c r="B1042" s="26">
        <v>43402</v>
      </c>
      <c r="C1042">
        <v>42.66</v>
      </c>
    </row>
    <row r="1043" spans="2:3">
      <c r="B1043" s="26">
        <v>43403</v>
      </c>
      <c r="C1043">
        <v>42.69</v>
      </c>
    </row>
    <row r="1044" spans="2:3">
      <c r="B1044" s="26">
        <v>43404</v>
      </c>
      <c r="C1044">
        <v>43.03</v>
      </c>
    </row>
    <row r="1045" spans="2:3">
      <c r="B1045" s="26">
        <v>43405</v>
      </c>
      <c r="C1045">
        <v>43.16</v>
      </c>
    </row>
    <row r="1046" spans="2:3">
      <c r="B1046" s="26">
        <v>43406</v>
      </c>
      <c r="C1046">
        <v>43.38</v>
      </c>
    </row>
    <row r="1047" spans="2:3">
      <c r="B1047" s="26">
        <v>43409</v>
      </c>
      <c r="C1047">
        <v>43.68</v>
      </c>
    </row>
    <row r="1048" spans="2:3">
      <c r="B1048" s="26">
        <v>43410</v>
      </c>
      <c r="C1048">
        <v>43.85</v>
      </c>
    </row>
    <row r="1049" spans="2:3">
      <c r="B1049" s="26">
        <v>43411</v>
      </c>
      <c r="C1049">
        <v>44.49</v>
      </c>
    </row>
    <row r="1050" spans="2:3">
      <c r="B1050" s="26">
        <v>43412</v>
      </c>
      <c r="C1050">
        <v>43.83</v>
      </c>
    </row>
    <row r="1051" spans="2:3">
      <c r="B1051" s="26">
        <v>43413</v>
      </c>
      <c r="C1051">
        <v>43.3</v>
      </c>
    </row>
    <row r="1052" spans="2:3">
      <c r="B1052" s="26">
        <v>43416</v>
      </c>
      <c r="C1052">
        <v>43.23</v>
      </c>
    </row>
    <row r="1053" spans="2:3">
      <c r="B1053" s="26">
        <v>43417</v>
      </c>
      <c r="C1053">
        <v>42.96</v>
      </c>
    </row>
    <row r="1054" spans="2:3">
      <c r="B1054" s="26">
        <v>43418</v>
      </c>
      <c r="C1054">
        <v>36.65</v>
      </c>
    </row>
    <row r="1055" spans="2:3">
      <c r="B1055" s="26">
        <v>43419</v>
      </c>
      <c r="C1055">
        <v>37.020000000000003</v>
      </c>
    </row>
    <row r="1056" spans="2:3">
      <c r="B1056" s="26">
        <v>43420</v>
      </c>
      <c r="C1056">
        <v>37.17</v>
      </c>
    </row>
    <row r="1057" spans="2:3">
      <c r="B1057" s="26">
        <v>43423</v>
      </c>
      <c r="C1057">
        <v>32.979999999999997</v>
      </c>
    </row>
    <row r="1058" spans="2:3">
      <c r="B1058" s="26">
        <v>43424</v>
      </c>
      <c r="C1058">
        <v>28.94</v>
      </c>
    </row>
    <row r="1059" spans="2:3">
      <c r="B1059" s="26">
        <v>43425</v>
      </c>
      <c r="C1059">
        <v>29.96</v>
      </c>
    </row>
    <row r="1060" spans="2:3">
      <c r="B1060" s="26">
        <v>43427</v>
      </c>
      <c r="C1060">
        <v>28.59</v>
      </c>
    </row>
    <row r="1061" spans="2:3">
      <c r="B1061" s="26">
        <v>43430</v>
      </c>
      <c r="C1061">
        <v>24.68</v>
      </c>
    </row>
    <row r="1062" spans="2:3">
      <c r="B1062" s="26">
        <v>43431</v>
      </c>
      <c r="C1062">
        <v>25.34</v>
      </c>
    </row>
    <row r="1063" spans="2:3">
      <c r="B1063" s="26">
        <v>43432</v>
      </c>
      <c r="C1063">
        <v>29.35</v>
      </c>
    </row>
    <row r="1064" spans="2:3">
      <c r="B1064" s="26">
        <v>43433</v>
      </c>
      <c r="C1064">
        <v>28.59</v>
      </c>
    </row>
    <row r="1065" spans="2:3">
      <c r="B1065" s="26">
        <v>43434</v>
      </c>
      <c r="C1065">
        <v>26.92</v>
      </c>
    </row>
    <row r="1066" spans="2:3">
      <c r="B1066" s="26">
        <v>43437</v>
      </c>
      <c r="C1066">
        <v>26.03</v>
      </c>
    </row>
    <row r="1067" spans="2:3">
      <c r="B1067" s="26">
        <v>43438</v>
      </c>
      <c r="C1067">
        <v>26.3</v>
      </c>
    </row>
    <row r="1068" spans="2:3">
      <c r="B1068" s="26">
        <v>43439</v>
      </c>
      <c r="C1068">
        <v>25.37</v>
      </c>
    </row>
    <row r="1069" spans="2:3">
      <c r="B1069" s="26">
        <v>43440</v>
      </c>
      <c r="C1069">
        <v>24.65</v>
      </c>
    </row>
    <row r="1070" spans="2:3">
      <c r="B1070" s="26">
        <v>43441</v>
      </c>
      <c r="C1070">
        <v>22.57</v>
      </c>
    </row>
    <row r="1071" spans="2:3">
      <c r="B1071" s="26">
        <v>43444</v>
      </c>
      <c r="C1071">
        <v>23.1</v>
      </c>
    </row>
    <row r="1072" spans="2:3">
      <c r="B1072" s="26">
        <v>43445</v>
      </c>
      <c r="C1072">
        <v>22.74</v>
      </c>
    </row>
    <row r="1073" spans="2:3">
      <c r="B1073" s="26">
        <v>43446</v>
      </c>
      <c r="C1073">
        <v>23.42</v>
      </c>
    </row>
    <row r="1074" spans="2:3">
      <c r="B1074" s="26">
        <v>43447</v>
      </c>
      <c r="C1074">
        <v>22.03</v>
      </c>
    </row>
    <row r="1075" spans="2:3">
      <c r="B1075" s="26">
        <v>43448</v>
      </c>
      <c r="C1075">
        <v>21.53</v>
      </c>
    </row>
    <row r="1076" spans="2:3">
      <c r="B1076" s="26">
        <v>43451</v>
      </c>
      <c r="C1076">
        <v>24.22</v>
      </c>
    </row>
    <row r="1077" spans="2:3">
      <c r="B1077" s="26">
        <v>43452</v>
      </c>
      <c r="C1077">
        <v>23.96</v>
      </c>
    </row>
    <row r="1078" spans="2:3">
      <c r="B1078" s="26">
        <v>43453</v>
      </c>
      <c r="C1078">
        <v>25.3</v>
      </c>
    </row>
    <row r="1079" spans="2:3">
      <c r="B1079" s="26">
        <v>43454</v>
      </c>
      <c r="C1079">
        <v>26.57</v>
      </c>
    </row>
    <row r="1080" spans="2:3">
      <c r="B1080" s="26">
        <v>43455</v>
      </c>
      <c r="C1080">
        <v>25.85</v>
      </c>
    </row>
    <row r="1081" spans="2:3">
      <c r="B1081" s="26">
        <v>43458</v>
      </c>
      <c r="C1081">
        <v>27.88</v>
      </c>
    </row>
    <row r="1082" spans="2:3">
      <c r="B1082" s="26">
        <v>43460</v>
      </c>
      <c r="C1082">
        <v>25.78</v>
      </c>
    </row>
    <row r="1083" spans="2:3">
      <c r="B1083" s="26">
        <v>43461</v>
      </c>
      <c r="C1083">
        <v>24.34</v>
      </c>
    </row>
    <row r="1084" spans="2:3">
      <c r="B1084" s="26">
        <v>43462</v>
      </c>
      <c r="C1084">
        <v>26.57</v>
      </c>
    </row>
    <row r="1085" spans="2:3">
      <c r="B1085" s="26">
        <v>43465</v>
      </c>
      <c r="C1085">
        <v>25.07</v>
      </c>
    </row>
    <row r="1086" spans="2:3">
      <c r="B1086" s="26">
        <v>43467</v>
      </c>
      <c r="C1086">
        <v>26.3</v>
      </c>
    </row>
    <row r="1087" spans="2:3">
      <c r="B1087" s="26">
        <v>43468</v>
      </c>
      <c r="C1087">
        <v>25.82</v>
      </c>
    </row>
    <row r="1088" spans="2:3">
      <c r="B1088" s="26">
        <v>43469</v>
      </c>
      <c r="C1088">
        <v>25.72</v>
      </c>
    </row>
    <row r="1089" spans="2:3">
      <c r="B1089" s="26">
        <v>43472</v>
      </c>
      <c r="C1089">
        <v>27.37</v>
      </c>
    </row>
    <row r="1090" spans="2:3">
      <c r="B1090" s="26">
        <v>43473</v>
      </c>
      <c r="C1090">
        <v>27.38</v>
      </c>
    </row>
    <row r="1091" spans="2:3">
      <c r="B1091" s="26">
        <v>43474</v>
      </c>
      <c r="C1091">
        <v>27.42</v>
      </c>
    </row>
    <row r="1092" spans="2:3">
      <c r="B1092" s="26">
        <v>43475</v>
      </c>
      <c r="C1092">
        <v>24.77</v>
      </c>
    </row>
    <row r="1093" spans="2:3">
      <c r="B1093" s="26">
        <v>43476</v>
      </c>
      <c r="C1093">
        <v>24.96</v>
      </c>
    </row>
    <row r="1094" spans="2:3">
      <c r="B1094" s="26">
        <v>43479</v>
      </c>
      <c r="C1094">
        <v>25.1</v>
      </c>
    </row>
    <row r="1095" spans="2:3">
      <c r="B1095" s="26">
        <v>43480</v>
      </c>
      <c r="C1095">
        <v>24.31</v>
      </c>
    </row>
    <row r="1096" spans="2:3">
      <c r="B1096" s="26">
        <v>43481</v>
      </c>
      <c r="C1096">
        <v>24.43</v>
      </c>
    </row>
    <row r="1097" spans="2:3">
      <c r="B1097" s="26">
        <v>43482</v>
      </c>
      <c r="C1097">
        <v>24.74</v>
      </c>
    </row>
    <row r="1098" spans="2:3">
      <c r="B1098" s="26">
        <v>43483</v>
      </c>
      <c r="C1098">
        <v>24.55</v>
      </c>
    </row>
    <row r="1099" spans="2:3">
      <c r="B1099" s="26">
        <v>43487</v>
      </c>
      <c r="C1099">
        <v>24.54</v>
      </c>
    </row>
    <row r="1100" spans="2:3">
      <c r="B1100" s="26">
        <v>43488</v>
      </c>
      <c r="C1100">
        <v>24.17</v>
      </c>
    </row>
    <row r="1101" spans="2:3">
      <c r="B1101" s="26">
        <v>43489</v>
      </c>
      <c r="C1101">
        <v>24.27</v>
      </c>
    </row>
    <row r="1102" spans="2:3">
      <c r="B1102" s="26">
        <v>43490</v>
      </c>
      <c r="C1102">
        <v>24.16</v>
      </c>
    </row>
    <row r="1103" spans="2:3">
      <c r="B1103" s="26">
        <v>43493</v>
      </c>
      <c r="C1103">
        <v>23.3</v>
      </c>
    </row>
    <row r="1104" spans="2:3">
      <c r="B1104" s="26">
        <v>43494</v>
      </c>
      <c r="C1104">
        <v>23.23</v>
      </c>
    </row>
    <row r="1105" spans="2:3">
      <c r="B1105" s="26">
        <v>43495</v>
      </c>
      <c r="C1105">
        <v>23.51</v>
      </c>
    </row>
    <row r="1106" spans="2:3">
      <c r="B1106" s="26">
        <v>43496</v>
      </c>
      <c r="C1106">
        <v>23.41</v>
      </c>
    </row>
    <row r="1107" spans="2:3">
      <c r="B1107" s="26">
        <v>43497</v>
      </c>
      <c r="C1107">
        <v>23.62</v>
      </c>
    </row>
    <row r="1108" spans="2:3">
      <c r="B1108" s="26">
        <v>43500</v>
      </c>
      <c r="C1108">
        <v>23.4</v>
      </c>
    </row>
    <row r="1109" spans="2:3">
      <c r="B1109" s="26">
        <v>43501</v>
      </c>
      <c r="C1109">
        <v>23.45</v>
      </c>
    </row>
    <row r="1110" spans="2:3">
      <c r="B1110" s="26">
        <v>43502</v>
      </c>
      <c r="C1110">
        <v>23.02</v>
      </c>
    </row>
    <row r="1111" spans="2:3">
      <c r="B1111" s="26">
        <v>43503</v>
      </c>
      <c r="C1111">
        <v>23.03</v>
      </c>
    </row>
    <row r="1112" spans="2:3">
      <c r="B1112" s="26">
        <v>43504</v>
      </c>
      <c r="C1112">
        <v>24.93</v>
      </c>
    </row>
    <row r="1113" spans="2:3">
      <c r="B1113" s="26">
        <v>43507</v>
      </c>
      <c r="C1113">
        <v>24.87</v>
      </c>
    </row>
    <row r="1114" spans="2:3">
      <c r="B1114" s="26">
        <v>43508</v>
      </c>
      <c r="C1114">
        <v>24.87</v>
      </c>
    </row>
    <row r="1115" spans="2:3">
      <c r="B1115" s="26">
        <v>43509</v>
      </c>
      <c r="C1115">
        <v>24.6</v>
      </c>
    </row>
    <row r="1116" spans="2:3">
      <c r="B1116" s="26">
        <v>43510</v>
      </c>
      <c r="C1116">
        <v>24.59</v>
      </c>
    </row>
    <row r="1117" spans="2:3">
      <c r="B1117" s="26">
        <v>43511</v>
      </c>
      <c r="C1117">
        <v>24.59</v>
      </c>
    </row>
    <row r="1118" spans="2:3">
      <c r="B1118" s="26">
        <v>43515</v>
      </c>
      <c r="C1118">
        <v>27.21</v>
      </c>
    </row>
    <row r="1119" spans="2:3">
      <c r="B1119" s="26">
        <v>43516</v>
      </c>
      <c r="C1119">
        <v>27.24</v>
      </c>
    </row>
    <row r="1120" spans="2:3">
      <c r="B1120" s="26">
        <v>43517</v>
      </c>
      <c r="C1120">
        <v>26.97</v>
      </c>
    </row>
    <row r="1121" spans="2:3">
      <c r="B1121" s="26">
        <v>43518</v>
      </c>
      <c r="C1121">
        <v>27.17</v>
      </c>
    </row>
    <row r="1122" spans="2:3">
      <c r="B1122" s="26">
        <v>43521</v>
      </c>
      <c r="C1122">
        <v>26.41</v>
      </c>
    </row>
    <row r="1123" spans="2:3">
      <c r="B1123" s="26">
        <v>43522</v>
      </c>
      <c r="C1123">
        <v>26.11</v>
      </c>
    </row>
    <row r="1124" spans="2:3">
      <c r="B1124" s="26">
        <v>43523</v>
      </c>
      <c r="C1124">
        <v>25.65</v>
      </c>
    </row>
    <row r="1125" spans="2:3">
      <c r="B1125" s="26">
        <v>43524</v>
      </c>
      <c r="C1125">
        <v>26.2</v>
      </c>
    </row>
    <row r="1126" spans="2:3">
      <c r="B1126" s="26">
        <v>43525</v>
      </c>
      <c r="C1126">
        <v>26.42</v>
      </c>
    </row>
    <row r="1127" spans="2:3">
      <c r="B1127" s="26">
        <v>43528</v>
      </c>
      <c r="C1127">
        <v>25.53</v>
      </c>
    </row>
    <row r="1128" spans="2:3">
      <c r="B1128" s="26">
        <v>43529</v>
      </c>
      <c r="C1128">
        <v>26.51</v>
      </c>
    </row>
    <row r="1129" spans="2:3">
      <c r="B1129" s="26">
        <v>43530</v>
      </c>
      <c r="C1129">
        <v>26.56</v>
      </c>
    </row>
    <row r="1130" spans="2:3">
      <c r="B1130" s="26">
        <v>43531</v>
      </c>
      <c r="C1130">
        <v>26.75</v>
      </c>
    </row>
    <row r="1131" spans="2:3">
      <c r="B1131" s="26">
        <v>43532</v>
      </c>
      <c r="C1131">
        <v>26.9</v>
      </c>
    </row>
    <row r="1132" spans="2:3">
      <c r="B1132" s="26">
        <v>43535</v>
      </c>
      <c r="C1132">
        <v>26.52</v>
      </c>
    </row>
    <row r="1133" spans="2:3">
      <c r="B1133" s="26">
        <v>43536</v>
      </c>
      <c r="C1133">
        <v>26.56</v>
      </c>
    </row>
    <row r="1134" spans="2:3">
      <c r="B1134" s="26">
        <v>43537</v>
      </c>
      <c r="C1134">
        <v>26.56</v>
      </c>
    </row>
    <row r="1135" spans="2:3">
      <c r="B1135" s="26">
        <v>43538</v>
      </c>
      <c r="C1135">
        <v>26.58</v>
      </c>
    </row>
    <row r="1136" spans="2:3">
      <c r="B1136" s="26">
        <v>43539</v>
      </c>
      <c r="C1136">
        <v>26.98</v>
      </c>
    </row>
    <row r="1137" spans="2:3">
      <c r="B1137" s="26">
        <v>43542</v>
      </c>
      <c r="C1137">
        <v>27.4</v>
      </c>
    </row>
    <row r="1138" spans="2:3">
      <c r="B1138" s="26">
        <v>43543</v>
      </c>
      <c r="C1138">
        <v>27.61</v>
      </c>
    </row>
    <row r="1139" spans="2:3">
      <c r="B1139" s="26">
        <v>43544</v>
      </c>
      <c r="C1139">
        <v>27.74</v>
      </c>
    </row>
    <row r="1140" spans="2:3">
      <c r="B1140" s="26">
        <v>43545</v>
      </c>
      <c r="C1140">
        <v>27.4</v>
      </c>
    </row>
    <row r="1141" spans="2:3">
      <c r="B1141" s="26">
        <v>43546</v>
      </c>
      <c r="C1141">
        <v>27.54</v>
      </c>
    </row>
    <row r="1142" spans="2:3">
      <c r="B1142" s="26">
        <v>43549</v>
      </c>
      <c r="C1142">
        <v>26.92</v>
      </c>
    </row>
    <row r="1143" spans="2:3">
      <c r="B1143" s="26">
        <v>43550</v>
      </c>
      <c r="C1143">
        <v>27.02</v>
      </c>
    </row>
    <row r="1144" spans="2:3">
      <c r="B1144" s="26">
        <v>43551</v>
      </c>
      <c r="C1144">
        <v>27.71</v>
      </c>
    </row>
    <row r="1145" spans="2:3">
      <c r="B1145" s="26">
        <v>43552</v>
      </c>
      <c r="C1145">
        <v>27.71</v>
      </c>
    </row>
    <row r="1146" spans="2:3">
      <c r="B1146" s="26">
        <v>43553</v>
      </c>
      <c r="C1146">
        <v>28.2</v>
      </c>
    </row>
    <row r="1147" spans="2:3">
      <c r="B1147" s="26">
        <v>43556</v>
      </c>
      <c r="C1147">
        <v>28.54</v>
      </c>
    </row>
    <row r="1148" spans="2:3">
      <c r="B1148" s="26">
        <v>43557</v>
      </c>
      <c r="C1148">
        <v>33.03</v>
      </c>
    </row>
    <row r="1149" spans="2:3">
      <c r="B1149" s="26">
        <v>43558</v>
      </c>
      <c r="C1149">
        <v>35.619999999999997</v>
      </c>
    </row>
    <row r="1150" spans="2:3">
      <c r="B1150" s="26">
        <v>43559</v>
      </c>
      <c r="C1150">
        <v>33.49</v>
      </c>
    </row>
    <row r="1151" spans="2:3">
      <c r="B1151" s="26">
        <v>43560</v>
      </c>
      <c r="C1151">
        <v>34.729999999999997</v>
      </c>
    </row>
    <row r="1152" spans="2:3">
      <c r="B1152" s="26">
        <v>43563</v>
      </c>
      <c r="C1152">
        <v>36.06</v>
      </c>
    </row>
    <row r="1153" spans="2:3">
      <c r="B1153" s="26">
        <v>43564</v>
      </c>
      <c r="C1153">
        <v>36.130000000000003</v>
      </c>
    </row>
    <row r="1154" spans="2:3">
      <c r="B1154" s="26">
        <v>43565</v>
      </c>
      <c r="C1154">
        <v>37.479999999999997</v>
      </c>
    </row>
    <row r="1155" spans="2:3">
      <c r="B1155" s="26">
        <v>43566</v>
      </c>
      <c r="C1155">
        <v>35.14</v>
      </c>
    </row>
    <row r="1156" spans="2:3">
      <c r="B1156" s="26">
        <v>43567</v>
      </c>
      <c r="C1156">
        <v>35.049999999999997</v>
      </c>
    </row>
    <row r="1157" spans="2:3">
      <c r="B1157" s="26">
        <v>43570</v>
      </c>
      <c r="C1157">
        <v>34.69</v>
      </c>
    </row>
    <row r="1158" spans="2:3">
      <c r="B1158" s="26">
        <v>43571</v>
      </c>
      <c r="C1158">
        <v>35.99</v>
      </c>
    </row>
    <row r="1159" spans="2:3">
      <c r="B1159" s="26">
        <v>43572</v>
      </c>
      <c r="C1159">
        <v>36.200000000000003</v>
      </c>
    </row>
    <row r="1160" spans="2:3">
      <c r="B1160" s="26">
        <v>43573</v>
      </c>
      <c r="C1160">
        <v>36.65</v>
      </c>
    </row>
    <row r="1161" spans="2:3">
      <c r="B1161" s="26">
        <v>43577</v>
      </c>
      <c r="C1161">
        <v>37.340000000000003</v>
      </c>
    </row>
    <row r="1162" spans="2:3">
      <c r="B1162" s="26">
        <v>43578</v>
      </c>
      <c r="C1162">
        <v>38.75</v>
      </c>
    </row>
    <row r="1163" spans="2:3">
      <c r="B1163" s="26">
        <v>43579</v>
      </c>
      <c r="C1163">
        <v>37.61</v>
      </c>
    </row>
    <row r="1164" spans="2:3">
      <c r="B1164" s="26">
        <v>43580</v>
      </c>
      <c r="C1164">
        <v>37.99</v>
      </c>
    </row>
    <row r="1165" spans="2:3">
      <c r="B1165" s="26">
        <v>43581</v>
      </c>
      <c r="C1165">
        <v>35.15</v>
      </c>
    </row>
    <row r="1166" spans="2:3">
      <c r="B1166" s="26">
        <v>43584</v>
      </c>
      <c r="C1166">
        <v>35.57</v>
      </c>
    </row>
    <row r="1167" spans="2:3">
      <c r="B1167" s="26">
        <v>43585</v>
      </c>
      <c r="C1167">
        <v>36.19</v>
      </c>
    </row>
    <row r="1168" spans="2:3">
      <c r="B1168" s="26">
        <v>43586</v>
      </c>
      <c r="C1168">
        <v>36.659999999999997</v>
      </c>
    </row>
    <row r="1169" spans="2:3">
      <c r="B1169" s="26">
        <v>43587</v>
      </c>
      <c r="C1169">
        <v>37.299999999999997</v>
      </c>
    </row>
    <row r="1170" spans="2:3">
      <c r="B1170" s="26">
        <v>43588</v>
      </c>
      <c r="C1170">
        <v>39.25</v>
      </c>
    </row>
    <row r="1171" spans="2:3">
      <c r="B1171" s="26">
        <v>43591</v>
      </c>
      <c r="C1171">
        <v>39.75</v>
      </c>
    </row>
    <row r="1172" spans="2:3">
      <c r="B1172" s="26">
        <v>43592</v>
      </c>
      <c r="C1172">
        <v>40.44</v>
      </c>
    </row>
    <row r="1173" spans="2:3">
      <c r="B1173" s="26">
        <v>43593</v>
      </c>
      <c r="C1173">
        <v>40.82</v>
      </c>
    </row>
    <row r="1174" spans="2:3">
      <c r="B1174" s="26">
        <v>43594</v>
      </c>
      <c r="C1174">
        <v>41.95</v>
      </c>
    </row>
    <row r="1175" spans="2:3">
      <c r="B1175" s="26">
        <v>43595</v>
      </c>
      <c r="C1175">
        <v>44.04</v>
      </c>
    </row>
    <row r="1176" spans="2:3">
      <c r="B1176" s="26">
        <v>43598</v>
      </c>
      <c r="C1176">
        <v>55.01</v>
      </c>
    </row>
    <row r="1177" spans="2:3">
      <c r="B1177" s="26">
        <v>43599</v>
      </c>
      <c r="C1177">
        <v>53.87</v>
      </c>
    </row>
    <row r="1178" spans="2:3">
      <c r="B1178" s="26">
        <v>43600</v>
      </c>
      <c r="C1178">
        <v>56.95</v>
      </c>
    </row>
    <row r="1179" spans="2:3">
      <c r="B1179" s="26">
        <v>43601</v>
      </c>
      <c r="C1179">
        <v>54.6</v>
      </c>
    </row>
    <row r="1180" spans="2:3">
      <c r="B1180" s="26">
        <v>43602</v>
      </c>
      <c r="C1180">
        <v>49.76</v>
      </c>
    </row>
    <row r="1181" spans="2:3">
      <c r="B1181" s="26">
        <v>43605</v>
      </c>
      <c r="C1181">
        <v>54.33</v>
      </c>
    </row>
    <row r="1182" spans="2:3">
      <c r="B1182" s="26">
        <v>43606</v>
      </c>
      <c r="C1182">
        <v>55.71</v>
      </c>
    </row>
    <row r="1183" spans="2:3">
      <c r="B1183" s="26">
        <v>43607</v>
      </c>
      <c r="C1183">
        <v>55.1</v>
      </c>
    </row>
    <row r="1184" spans="2:3">
      <c r="B1184" s="26">
        <v>43608</v>
      </c>
      <c r="C1184">
        <v>54.1</v>
      </c>
    </row>
    <row r="1185" spans="2:3">
      <c r="B1185" s="26">
        <v>43609</v>
      </c>
      <c r="C1185">
        <v>56.01</v>
      </c>
    </row>
    <row r="1186" spans="2:3">
      <c r="B1186" s="26">
        <v>43613</v>
      </c>
      <c r="C1186">
        <v>60.68</v>
      </c>
    </row>
    <row r="1187" spans="2:3">
      <c r="B1187" s="26">
        <v>43614</v>
      </c>
      <c r="C1187">
        <v>60.54</v>
      </c>
    </row>
    <row r="1188" spans="2:3">
      <c r="B1188" s="26">
        <v>43615</v>
      </c>
      <c r="C1188">
        <v>60.02</v>
      </c>
    </row>
    <row r="1189" spans="2:3">
      <c r="B1189" s="26">
        <v>43616</v>
      </c>
      <c r="C1189">
        <v>59.02</v>
      </c>
    </row>
    <row r="1190" spans="2:3">
      <c r="B1190" s="26">
        <v>43619</v>
      </c>
      <c r="C1190">
        <v>59.75</v>
      </c>
    </row>
    <row r="1191" spans="2:3">
      <c r="B1191" s="26">
        <v>43620</v>
      </c>
      <c r="C1191">
        <v>52.72</v>
      </c>
    </row>
    <row r="1192" spans="2:3">
      <c r="B1192" s="26">
        <v>43621</v>
      </c>
      <c r="C1192">
        <v>54.17</v>
      </c>
    </row>
    <row r="1193" spans="2:3">
      <c r="B1193" s="26">
        <v>43622</v>
      </c>
      <c r="C1193">
        <v>52.62</v>
      </c>
    </row>
    <row r="1194" spans="2:3">
      <c r="B1194" s="26">
        <v>43623</v>
      </c>
      <c r="C1194">
        <v>55.37</v>
      </c>
    </row>
    <row r="1195" spans="2:3">
      <c r="B1195" s="26">
        <v>43626</v>
      </c>
      <c r="C1195">
        <v>55.37</v>
      </c>
    </row>
    <row r="1196" spans="2:3">
      <c r="B1196" s="26">
        <v>43627</v>
      </c>
      <c r="C1196">
        <v>54.75</v>
      </c>
    </row>
    <row r="1197" spans="2:3">
      <c r="B1197" s="26">
        <v>43628</v>
      </c>
      <c r="C1197">
        <v>56.67</v>
      </c>
    </row>
    <row r="1198" spans="2:3">
      <c r="B1198" s="26">
        <v>43629</v>
      </c>
      <c r="C1198">
        <v>57.27</v>
      </c>
    </row>
    <row r="1199" spans="2:3">
      <c r="B1199" s="26">
        <v>43630</v>
      </c>
      <c r="C1199">
        <v>58.38</v>
      </c>
    </row>
    <row r="1200" spans="2:3">
      <c r="B1200" s="26">
        <v>43633</v>
      </c>
      <c r="C1200">
        <v>64.83</v>
      </c>
    </row>
    <row r="1201" spans="2:3">
      <c r="B1201" s="26">
        <v>43634</v>
      </c>
      <c r="C1201">
        <v>63.07</v>
      </c>
    </row>
    <row r="1202" spans="2:3">
      <c r="B1202" s="26">
        <v>43635</v>
      </c>
      <c r="C1202">
        <v>63.73</v>
      </c>
    </row>
    <row r="1203" spans="2:3">
      <c r="B1203" s="26">
        <v>43636</v>
      </c>
      <c r="C1203">
        <v>66.72</v>
      </c>
    </row>
    <row r="1204" spans="2:3">
      <c r="B1204" s="26">
        <v>43637</v>
      </c>
      <c r="C1204">
        <v>69.260000000000005</v>
      </c>
    </row>
    <row r="1205" spans="2:3">
      <c r="B1205" s="26">
        <v>43640</v>
      </c>
      <c r="C1205">
        <v>76.56</v>
      </c>
    </row>
    <row r="1206" spans="2:3">
      <c r="B1206" s="26">
        <v>43641</v>
      </c>
      <c r="C1206">
        <v>80.09</v>
      </c>
    </row>
    <row r="1207" spans="2:3">
      <c r="B1207" s="26">
        <v>43642</v>
      </c>
      <c r="C1207">
        <v>97.39</v>
      </c>
    </row>
    <row r="1208" spans="2:3">
      <c r="B1208" s="26">
        <v>43643</v>
      </c>
      <c r="C1208">
        <v>76.39</v>
      </c>
    </row>
    <row r="1209" spans="2:3">
      <c r="B1209" s="26">
        <v>43644</v>
      </c>
      <c r="C1209">
        <v>86.67</v>
      </c>
    </row>
    <row r="1210" spans="2:3">
      <c r="B1210" s="26">
        <v>43647</v>
      </c>
      <c r="C1210">
        <v>71.47</v>
      </c>
    </row>
    <row r="1211" spans="2:3">
      <c r="B1211" s="26">
        <v>43648</v>
      </c>
      <c r="C1211">
        <v>75.69</v>
      </c>
    </row>
    <row r="1212" spans="2:3">
      <c r="B1212" s="26">
        <v>43649</v>
      </c>
      <c r="C1212">
        <v>78.33</v>
      </c>
    </row>
    <row r="1213" spans="2:3">
      <c r="B1213" s="26">
        <v>43651</v>
      </c>
      <c r="C1213">
        <v>77.77</v>
      </c>
    </row>
    <row r="1214" spans="2:3">
      <c r="B1214" s="26">
        <v>43654</v>
      </c>
      <c r="C1214">
        <v>85.76</v>
      </c>
    </row>
    <row r="1215" spans="2:3">
      <c r="B1215" s="26">
        <v>43655</v>
      </c>
      <c r="C1215">
        <v>87.93</v>
      </c>
    </row>
    <row r="1216" spans="2:3">
      <c r="B1216" s="26">
        <v>43656</v>
      </c>
      <c r="C1216">
        <v>84.51</v>
      </c>
    </row>
    <row r="1217" spans="2:3">
      <c r="B1217" s="26">
        <v>43657</v>
      </c>
      <c r="C1217">
        <v>80.650000000000006</v>
      </c>
    </row>
    <row r="1218" spans="2:3">
      <c r="B1218" s="26">
        <v>43658</v>
      </c>
      <c r="C1218">
        <v>80.760000000000005</v>
      </c>
    </row>
    <row r="1219" spans="2:3">
      <c r="B1219" s="26">
        <v>43661</v>
      </c>
      <c r="C1219">
        <v>75.209999999999994</v>
      </c>
    </row>
    <row r="1220" spans="2:3">
      <c r="B1220" s="26">
        <v>43662</v>
      </c>
      <c r="C1220">
        <v>66.91</v>
      </c>
    </row>
    <row r="1221" spans="2:3">
      <c r="B1221" s="26">
        <v>43663</v>
      </c>
      <c r="C1221">
        <v>67.59</v>
      </c>
    </row>
    <row r="1222" spans="2:3">
      <c r="B1222" s="26">
        <v>43664</v>
      </c>
      <c r="C1222">
        <v>72.959999999999994</v>
      </c>
    </row>
    <row r="1223" spans="2:3">
      <c r="B1223" s="26">
        <v>43665</v>
      </c>
      <c r="C1223">
        <v>72.349999999999994</v>
      </c>
    </row>
    <row r="1224" spans="2:3">
      <c r="B1224" s="26">
        <v>43668</v>
      </c>
      <c r="C1224">
        <v>70.42</v>
      </c>
    </row>
    <row r="1225" spans="2:3">
      <c r="B1225" s="26">
        <v>43669</v>
      </c>
      <c r="C1225">
        <v>70.430000000000007</v>
      </c>
    </row>
    <row r="1226" spans="2:3">
      <c r="B1226" s="26">
        <v>43670</v>
      </c>
      <c r="C1226">
        <v>66.62</v>
      </c>
    </row>
    <row r="1227" spans="2:3">
      <c r="B1227" s="26">
        <v>43671</v>
      </c>
      <c r="C1227">
        <v>67.819999999999993</v>
      </c>
    </row>
    <row r="1228" spans="2:3">
      <c r="B1228" s="26">
        <v>43672</v>
      </c>
      <c r="C1228">
        <v>68.31</v>
      </c>
    </row>
    <row r="1229" spans="2:3">
      <c r="B1229" s="26">
        <v>43675</v>
      </c>
      <c r="C1229">
        <v>64.97</v>
      </c>
    </row>
    <row r="1230" spans="2:3">
      <c r="B1230" s="26">
        <v>43676</v>
      </c>
      <c r="C1230">
        <v>66.36</v>
      </c>
    </row>
    <row r="1231" spans="2:3">
      <c r="B1231" s="26">
        <v>43677</v>
      </c>
      <c r="C1231">
        <v>68.95</v>
      </c>
    </row>
    <row r="1232" spans="2:3">
      <c r="B1232" s="26">
        <v>43678</v>
      </c>
      <c r="C1232">
        <v>71.25</v>
      </c>
    </row>
    <row r="1233" spans="2:3">
      <c r="B1233" s="26">
        <v>43679</v>
      </c>
      <c r="C1233">
        <v>72.33</v>
      </c>
    </row>
    <row r="1234" spans="2:3">
      <c r="B1234" s="26">
        <v>43682</v>
      </c>
      <c r="C1234">
        <v>81.349999999999994</v>
      </c>
    </row>
    <row r="1235" spans="2:3">
      <c r="B1235" s="26">
        <v>43683</v>
      </c>
      <c r="C1235">
        <v>80.760000000000005</v>
      </c>
    </row>
    <row r="1236" spans="2:3">
      <c r="B1236" s="26">
        <v>43684</v>
      </c>
      <c r="C1236">
        <v>81.17</v>
      </c>
    </row>
    <row r="1237" spans="2:3">
      <c r="B1237" s="26">
        <v>43685</v>
      </c>
      <c r="C1237">
        <v>79.790000000000006</v>
      </c>
    </row>
    <row r="1238" spans="2:3">
      <c r="B1238" s="26">
        <v>43686</v>
      </c>
      <c r="C1238">
        <v>81.56</v>
      </c>
    </row>
    <row r="1239" spans="2:3">
      <c r="B1239" s="26">
        <v>43689</v>
      </c>
      <c r="C1239">
        <v>78.89</v>
      </c>
    </row>
    <row r="1240" spans="2:3">
      <c r="B1240" s="26">
        <v>43690</v>
      </c>
      <c r="C1240">
        <v>74.77</v>
      </c>
    </row>
    <row r="1241" spans="2:3">
      <c r="B1241" s="26">
        <v>43691</v>
      </c>
      <c r="C1241">
        <v>69.28</v>
      </c>
    </row>
    <row r="1242" spans="2:3">
      <c r="B1242" s="26">
        <v>43692</v>
      </c>
      <c r="C1242">
        <v>69.12</v>
      </c>
    </row>
    <row r="1243" spans="2:3">
      <c r="B1243" s="26">
        <v>43693</v>
      </c>
      <c r="C1243">
        <v>71.72</v>
      </c>
    </row>
    <row r="1244" spans="2:3">
      <c r="B1244" s="26">
        <v>43696</v>
      </c>
      <c r="C1244">
        <v>73.17</v>
      </c>
    </row>
    <row r="1245" spans="2:3">
      <c r="B1245" s="26">
        <v>43697</v>
      </c>
      <c r="C1245">
        <v>73.3</v>
      </c>
    </row>
    <row r="1246" spans="2:3">
      <c r="B1246" s="26">
        <v>43698</v>
      </c>
      <c r="C1246">
        <v>68.959999999999994</v>
      </c>
    </row>
    <row r="1247" spans="2:3">
      <c r="B1247" s="26">
        <v>43699</v>
      </c>
      <c r="C1247">
        <v>69.41</v>
      </c>
    </row>
    <row r="1248" spans="2:3">
      <c r="B1248" s="26">
        <v>43700</v>
      </c>
      <c r="C1248">
        <v>71.27</v>
      </c>
    </row>
    <row r="1249" spans="2:3">
      <c r="B1249" s="26">
        <v>43703</v>
      </c>
      <c r="C1249">
        <v>70.680000000000007</v>
      </c>
    </row>
    <row r="1250" spans="2:3">
      <c r="B1250" s="26">
        <v>43704</v>
      </c>
      <c r="C1250">
        <v>69.540000000000006</v>
      </c>
    </row>
    <row r="1251" spans="2:3">
      <c r="B1251" s="26">
        <v>43705</v>
      </c>
      <c r="C1251">
        <v>65.8</v>
      </c>
    </row>
    <row r="1252" spans="2:3">
      <c r="B1252" s="26">
        <v>43706</v>
      </c>
      <c r="C1252">
        <v>64.62</v>
      </c>
    </row>
    <row r="1253" spans="2:3">
      <c r="B1253" s="26">
        <v>43707</v>
      </c>
      <c r="C1253">
        <v>65.150000000000006</v>
      </c>
    </row>
    <row r="1254" spans="2:3">
      <c r="B1254" s="26">
        <v>43711</v>
      </c>
      <c r="C1254">
        <v>72.92</v>
      </c>
    </row>
    <row r="1255" spans="2:3">
      <c r="B1255" s="26">
        <v>43712</v>
      </c>
      <c r="C1255">
        <v>73.180000000000007</v>
      </c>
    </row>
    <row r="1256" spans="2:3">
      <c r="B1256" s="26">
        <v>43713</v>
      </c>
      <c r="C1256">
        <v>71.75</v>
      </c>
    </row>
    <row r="1257" spans="2:3">
      <c r="B1257" s="26">
        <v>43714</v>
      </c>
      <c r="C1257">
        <v>70.67</v>
      </c>
    </row>
    <row r="1258" spans="2:3">
      <c r="B1258" s="26">
        <v>43717</v>
      </c>
      <c r="C1258">
        <v>70.05</v>
      </c>
    </row>
    <row r="1259" spans="2:3">
      <c r="B1259" s="26">
        <v>43718</v>
      </c>
      <c r="C1259">
        <v>67.98</v>
      </c>
    </row>
    <row r="1260" spans="2:3">
      <c r="B1260" s="26">
        <v>43719</v>
      </c>
      <c r="C1260">
        <v>68.41</v>
      </c>
    </row>
    <row r="1261" spans="2:3">
      <c r="B1261" s="26">
        <v>43720</v>
      </c>
      <c r="C1261">
        <v>70.290000000000006</v>
      </c>
    </row>
    <row r="1262" spans="2:3">
      <c r="B1262" s="26">
        <v>43721</v>
      </c>
      <c r="C1262">
        <v>69.41</v>
      </c>
    </row>
    <row r="1263" spans="2:3">
      <c r="B1263" s="26">
        <v>43724</v>
      </c>
      <c r="C1263">
        <v>68.55</v>
      </c>
    </row>
    <row r="1264" spans="2:3">
      <c r="B1264" s="26">
        <v>43725</v>
      </c>
      <c r="C1264">
        <v>69.61</v>
      </c>
    </row>
    <row r="1265" spans="2:3">
      <c r="B1265" s="26">
        <v>43726</v>
      </c>
      <c r="C1265">
        <v>68.98</v>
      </c>
    </row>
    <row r="1266" spans="2:3">
      <c r="B1266" s="26">
        <v>43727</v>
      </c>
      <c r="C1266">
        <v>68.55</v>
      </c>
    </row>
    <row r="1267" spans="2:3">
      <c r="B1267" s="26">
        <v>43728</v>
      </c>
      <c r="C1267">
        <v>68.819999999999993</v>
      </c>
    </row>
    <row r="1268" spans="2:3">
      <c r="B1268" s="26">
        <v>43731</v>
      </c>
      <c r="C1268">
        <v>66.39</v>
      </c>
    </row>
    <row r="1269" spans="2:3">
      <c r="B1269" s="26">
        <v>43732</v>
      </c>
      <c r="C1269">
        <v>56.48</v>
      </c>
    </row>
    <row r="1270" spans="2:3">
      <c r="B1270" s="26">
        <v>43733</v>
      </c>
      <c r="C1270">
        <v>56.31</v>
      </c>
    </row>
    <row r="1271" spans="2:3">
      <c r="B1271" s="26">
        <v>43734</v>
      </c>
      <c r="C1271">
        <v>54.8</v>
      </c>
    </row>
    <row r="1272" spans="2:3">
      <c r="B1272" s="26">
        <v>43735</v>
      </c>
      <c r="C1272">
        <v>53.83</v>
      </c>
    </row>
    <row r="1273" spans="2:3">
      <c r="B1273" s="26">
        <v>43738</v>
      </c>
      <c r="C1273">
        <v>55.83</v>
      </c>
    </row>
    <row r="1274" spans="2:3">
      <c r="B1274" s="26">
        <v>43739</v>
      </c>
      <c r="C1274">
        <v>55.77</v>
      </c>
    </row>
    <row r="1275" spans="2:3">
      <c r="B1275" s="26">
        <v>43740</v>
      </c>
      <c r="C1275">
        <v>55.41</v>
      </c>
    </row>
    <row r="1276" spans="2:3">
      <c r="B1276" s="26">
        <v>43741</v>
      </c>
      <c r="C1276">
        <v>54.67</v>
      </c>
    </row>
    <row r="1277" spans="2:3">
      <c r="B1277" s="26">
        <v>43742</v>
      </c>
      <c r="C1277">
        <v>55.07</v>
      </c>
    </row>
    <row r="1278" spans="2:3">
      <c r="B1278" s="26">
        <v>43745</v>
      </c>
      <c r="C1278">
        <v>55.29</v>
      </c>
    </row>
    <row r="1279" spans="2:3">
      <c r="B1279" s="26">
        <v>43746</v>
      </c>
      <c r="C1279">
        <v>54.77</v>
      </c>
    </row>
    <row r="1280" spans="2:3">
      <c r="B1280" s="26">
        <v>43747</v>
      </c>
      <c r="C1280">
        <v>57.9</v>
      </c>
    </row>
    <row r="1281" spans="2:3">
      <c r="B1281" s="26">
        <v>43748</v>
      </c>
      <c r="C1281">
        <v>57.62</v>
      </c>
    </row>
    <row r="1282" spans="2:3">
      <c r="B1282" s="26">
        <v>43749</v>
      </c>
      <c r="C1282">
        <v>56.03</v>
      </c>
    </row>
    <row r="1283" spans="2:3">
      <c r="B1283" s="26">
        <v>43752</v>
      </c>
      <c r="C1283">
        <v>56.03</v>
      </c>
    </row>
    <row r="1284" spans="2:3">
      <c r="B1284" s="26">
        <v>43753</v>
      </c>
      <c r="C1284">
        <v>54.8</v>
      </c>
    </row>
    <row r="1285" spans="2:3">
      <c r="B1285" s="26">
        <v>43754</v>
      </c>
      <c r="C1285">
        <v>53.23</v>
      </c>
    </row>
    <row r="1286" spans="2:3">
      <c r="B1286" s="26">
        <v>43755</v>
      </c>
      <c r="C1286">
        <v>53.99</v>
      </c>
    </row>
    <row r="1287" spans="2:3">
      <c r="B1287" s="26">
        <v>43756</v>
      </c>
      <c r="C1287">
        <v>53.25</v>
      </c>
    </row>
    <row r="1288" spans="2:3">
      <c r="B1288" s="26">
        <v>43759</v>
      </c>
      <c r="C1288">
        <v>54.97</v>
      </c>
    </row>
    <row r="1289" spans="2:3">
      <c r="B1289" s="26">
        <v>43760</v>
      </c>
      <c r="C1289">
        <v>54.82</v>
      </c>
    </row>
    <row r="1290" spans="2:3">
      <c r="B1290" s="26">
        <v>43761</v>
      </c>
      <c r="C1290">
        <v>50</v>
      </c>
    </row>
    <row r="1291" spans="2:3">
      <c r="B1291" s="26">
        <v>43762</v>
      </c>
      <c r="C1291">
        <v>49.97</v>
      </c>
    </row>
    <row r="1292" spans="2:3">
      <c r="B1292" s="26">
        <v>43763</v>
      </c>
      <c r="C1292">
        <v>58.07</v>
      </c>
    </row>
    <row r="1293" spans="2:3">
      <c r="B1293" s="26">
        <v>43766</v>
      </c>
      <c r="C1293">
        <v>63.49</v>
      </c>
    </row>
    <row r="1294" spans="2:3">
      <c r="B1294" s="26">
        <v>43767</v>
      </c>
      <c r="C1294">
        <v>62.08</v>
      </c>
    </row>
    <row r="1295" spans="2:3">
      <c r="B1295" s="26">
        <v>43768</v>
      </c>
      <c r="C1295">
        <v>61.76</v>
      </c>
    </row>
    <row r="1296" spans="2:3">
      <c r="B1296" s="26">
        <v>43769</v>
      </c>
      <c r="C1296">
        <v>62</v>
      </c>
    </row>
    <row r="1297" spans="2:3">
      <c r="B1297" s="26">
        <v>43770</v>
      </c>
      <c r="C1297">
        <v>61.56</v>
      </c>
    </row>
    <row r="1298" spans="2:3">
      <c r="B1298" s="26">
        <v>43773</v>
      </c>
      <c r="C1298">
        <v>63.75</v>
      </c>
    </row>
    <row r="1299" spans="2:3">
      <c r="B1299" s="26">
        <v>43774</v>
      </c>
      <c r="C1299">
        <v>62.81</v>
      </c>
    </row>
    <row r="1300" spans="2:3">
      <c r="B1300" s="26">
        <v>43775</v>
      </c>
      <c r="C1300">
        <v>62.38</v>
      </c>
    </row>
    <row r="1301" spans="2:3">
      <c r="B1301" s="26">
        <v>43776</v>
      </c>
      <c r="C1301">
        <v>61.45</v>
      </c>
    </row>
    <row r="1302" spans="2:3">
      <c r="B1302" s="26">
        <v>43777</v>
      </c>
      <c r="C1302">
        <v>58.9</v>
      </c>
    </row>
    <row r="1303" spans="2:3">
      <c r="B1303" s="26">
        <v>43780</v>
      </c>
      <c r="C1303">
        <v>58.24</v>
      </c>
    </row>
    <row r="1304" spans="2:3">
      <c r="B1304" s="26">
        <v>43781</v>
      </c>
      <c r="C1304">
        <v>58.8</v>
      </c>
    </row>
    <row r="1305" spans="2:3">
      <c r="B1305" s="26">
        <v>43782</v>
      </c>
      <c r="C1305">
        <v>58.51</v>
      </c>
    </row>
    <row r="1306" spans="2:3">
      <c r="B1306" s="26">
        <v>43783</v>
      </c>
      <c r="C1306">
        <v>57.78</v>
      </c>
    </row>
    <row r="1307" spans="2:3">
      <c r="B1307" s="26">
        <v>43784</v>
      </c>
      <c r="C1307">
        <v>56.54</v>
      </c>
    </row>
    <row r="1308" spans="2:3">
      <c r="B1308" s="26">
        <v>43787</v>
      </c>
      <c r="C1308">
        <v>54.63</v>
      </c>
    </row>
    <row r="1309" spans="2:3">
      <c r="B1309" s="26">
        <v>43788</v>
      </c>
      <c r="C1309">
        <v>53.92</v>
      </c>
    </row>
    <row r="1310" spans="2:3">
      <c r="B1310" s="26">
        <v>43789</v>
      </c>
      <c r="C1310">
        <v>53.92</v>
      </c>
    </row>
    <row r="1311" spans="2:3">
      <c r="B1311" s="26">
        <v>43790</v>
      </c>
      <c r="C1311">
        <v>50.39</v>
      </c>
    </row>
    <row r="1312" spans="2:3">
      <c r="B1312" s="26">
        <v>43791</v>
      </c>
      <c r="C1312">
        <v>48.67</v>
      </c>
    </row>
    <row r="1313" spans="2:3">
      <c r="B1313" s="26">
        <v>43794</v>
      </c>
      <c r="C1313">
        <v>47.58</v>
      </c>
    </row>
    <row r="1314" spans="2:3">
      <c r="B1314" s="26">
        <v>43795</v>
      </c>
      <c r="C1314">
        <v>47.15</v>
      </c>
    </row>
    <row r="1315" spans="2:3">
      <c r="B1315" s="26">
        <v>43796</v>
      </c>
      <c r="C1315">
        <v>50.46</v>
      </c>
    </row>
    <row r="1316" spans="2:3">
      <c r="B1316" s="26">
        <v>43798</v>
      </c>
      <c r="C1316">
        <v>51.62</v>
      </c>
    </row>
    <row r="1317" spans="2:3">
      <c r="B1317" s="26">
        <v>43801</v>
      </c>
      <c r="C1317">
        <v>48.56</v>
      </c>
    </row>
    <row r="1318" spans="2:3">
      <c r="B1318" s="26">
        <v>43802</v>
      </c>
      <c r="C1318">
        <v>48.59</v>
      </c>
    </row>
    <row r="1319" spans="2:3">
      <c r="B1319" s="26">
        <v>43803</v>
      </c>
      <c r="C1319">
        <v>47.77</v>
      </c>
    </row>
    <row r="1320" spans="2:3">
      <c r="B1320" s="26">
        <v>43804</v>
      </c>
      <c r="C1320">
        <v>49.1</v>
      </c>
    </row>
    <row r="1321" spans="2:3">
      <c r="B1321" s="26">
        <v>43805</v>
      </c>
      <c r="C1321">
        <v>49.38</v>
      </c>
    </row>
    <row r="1322" spans="2:3">
      <c r="B1322" s="26">
        <v>43808</v>
      </c>
      <c r="C1322">
        <v>48.46</v>
      </c>
    </row>
    <row r="1323" spans="2:3">
      <c r="B1323" s="26">
        <v>43809</v>
      </c>
      <c r="C1323">
        <v>47.77</v>
      </c>
    </row>
    <row r="1324" spans="2:3">
      <c r="B1324" s="26">
        <v>43810</v>
      </c>
      <c r="C1324">
        <v>47.46</v>
      </c>
    </row>
    <row r="1325" spans="2:3">
      <c r="B1325" s="26">
        <v>43811</v>
      </c>
      <c r="C1325">
        <v>48.03</v>
      </c>
    </row>
    <row r="1326" spans="2:3">
      <c r="B1326" s="26">
        <v>43812</v>
      </c>
      <c r="C1326">
        <v>47.99</v>
      </c>
    </row>
    <row r="1327" spans="2:3">
      <c r="B1327" s="26">
        <v>43815</v>
      </c>
      <c r="C1327">
        <v>45.3</v>
      </c>
    </row>
    <row r="1328" spans="2:3">
      <c r="B1328" s="26">
        <v>43816</v>
      </c>
      <c r="C1328">
        <v>43.46</v>
      </c>
    </row>
    <row r="1329" spans="2:3">
      <c r="B1329" s="26">
        <v>43817</v>
      </c>
      <c r="C1329">
        <v>47.12</v>
      </c>
    </row>
    <row r="1330" spans="2:3">
      <c r="B1330" s="26">
        <v>43818</v>
      </c>
      <c r="C1330">
        <v>47.31</v>
      </c>
    </row>
    <row r="1331" spans="2:3">
      <c r="B1331" s="26">
        <v>43819</v>
      </c>
      <c r="C1331">
        <v>47.71</v>
      </c>
    </row>
    <row r="1332" spans="2:3">
      <c r="B1332" s="26">
        <v>43822</v>
      </c>
      <c r="C1332">
        <v>49.05</v>
      </c>
    </row>
    <row r="1333" spans="2:3">
      <c r="B1333" s="26">
        <v>43823</v>
      </c>
      <c r="C1333">
        <v>47.86</v>
      </c>
    </row>
    <row r="1334" spans="2:3">
      <c r="B1334" s="26">
        <v>43825</v>
      </c>
      <c r="C1334">
        <v>48.03</v>
      </c>
    </row>
    <row r="1335" spans="2:3">
      <c r="B1335" s="26">
        <v>43826</v>
      </c>
      <c r="C1335">
        <v>47.8</v>
      </c>
    </row>
    <row r="1336" spans="2:3">
      <c r="B1336" s="26">
        <v>43829</v>
      </c>
      <c r="C1336">
        <v>47.93</v>
      </c>
    </row>
    <row r="1337" spans="2:3">
      <c r="B1337" s="26">
        <v>43830</v>
      </c>
      <c r="C1337">
        <v>47.42</v>
      </c>
    </row>
    <row r="1338" spans="2:3">
      <c r="B1338" s="26">
        <v>43832</v>
      </c>
      <c r="C1338">
        <v>45.66</v>
      </c>
    </row>
    <row r="1339" spans="2:3">
      <c r="B1339" s="26">
        <v>43833</v>
      </c>
      <c r="C1339">
        <v>48.57</v>
      </c>
    </row>
    <row r="1340" spans="2:3">
      <c r="B1340" s="26">
        <v>43836</v>
      </c>
      <c r="C1340">
        <v>50.1</v>
      </c>
    </row>
    <row r="1341" spans="2:3">
      <c r="B1341" s="26">
        <v>43837</v>
      </c>
      <c r="C1341">
        <v>54.45</v>
      </c>
    </row>
    <row r="1342" spans="2:3">
      <c r="B1342" s="26">
        <v>43838</v>
      </c>
      <c r="C1342">
        <v>53.37</v>
      </c>
    </row>
    <row r="1343" spans="2:3">
      <c r="B1343" s="26">
        <v>43839</v>
      </c>
      <c r="C1343">
        <v>51.89</v>
      </c>
    </row>
    <row r="1344" spans="2:3">
      <c r="B1344" s="26">
        <v>43840</v>
      </c>
      <c r="C1344">
        <v>53.52</v>
      </c>
    </row>
    <row r="1345" spans="2:3">
      <c r="B1345" s="26">
        <v>43843</v>
      </c>
      <c r="C1345">
        <v>53.99</v>
      </c>
    </row>
    <row r="1346" spans="2:3">
      <c r="B1346" s="26">
        <v>43844</v>
      </c>
      <c r="C1346">
        <v>57.67</v>
      </c>
    </row>
    <row r="1347" spans="2:3">
      <c r="B1347" s="26">
        <v>43845</v>
      </c>
      <c r="C1347">
        <v>58.49</v>
      </c>
    </row>
    <row r="1348" spans="2:3">
      <c r="B1348" s="26">
        <v>43846</v>
      </c>
      <c r="C1348">
        <v>57.86</v>
      </c>
    </row>
    <row r="1349" spans="2:3">
      <c r="B1349" s="26">
        <v>43847</v>
      </c>
      <c r="C1349">
        <v>58.78</v>
      </c>
    </row>
    <row r="1350" spans="2:3">
      <c r="B1350" s="26">
        <v>43851</v>
      </c>
      <c r="C1350">
        <v>57.52</v>
      </c>
    </row>
    <row r="1351" spans="2:3">
      <c r="B1351" s="26">
        <v>43852</v>
      </c>
      <c r="C1351">
        <v>57.14</v>
      </c>
    </row>
    <row r="1352" spans="2:3">
      <c r="B1352" s="26">
        <v>43853</v>
      </c>
      <c r="C1352">
        <v>55.11</v>
      </c>
    </row>
    <row r="1353" spans="2:3">
      <c r="B1353" s="26">
        <v>43854</v>
      </c>
      <c r="C1353">
        <v>55.87</v>
      </c>
    </row>
    <row r="1354" spans="2:3">
      <c r="B1354" s="26">
        <v>43857</v>
      </c>
      <c r="C1354">
        <v>59.31</v>
      </c>
    </row>
    <row r="1355" spans="2:3">
      <c r="B1355" s="26">
        <v>43858</v>
      </c>
      <c r="C1355">
        <v>59.95</v>
      </c>
    </row>
    <row r="1356" spans="2:3">
      <c r="B1356" s="26">
        <v>43859</v>
      </c>
      <c r="C1356">
        <v>62.23</v>
      </c>
    </row>
    <row r="1357" spans="2:3">
      <c r="B1357" s="26">
        <v>43860</v>
      </c>
      <c r="C1357">
        <v>63.57</v>
      </c>
    </row>
    <row r="1358" spans="2:3">
      <c r="B1358" s="26">
        <v>43861</v>
      </c>
      <c r="C1358">
        <v>61.68</v>
      </c>
    </row>
    <row r="1359" spans="2:3">
      <c r="B1359" s="26">
        <v>43864</v>
      </c>
      <c r="C1359">
        <v>61.49</v>
      </c>
    </row>
    <row r="1360" spans="2:3">
      <c r="B1360" s="26">
        <v>43865</v>
      </c>
      <c r="C1360">
        <v>60.48</v>
      </c>
    </row>
    <row r="1361" spans="2:3">
      <c r="B1361" s="26">
        <v>43866</v>
      </c>
      <c r="C1361">
        <v>64.239999999999995</v>
      </c>
    </row>
    <row r="1362" spans="2:3">
      <c r="B1362" s="26">
        <v>43867</v>
      </c>
      <c r="C1362">
        <v>64.69</v>
      </c>
    </row>
    <row r="1363" spans="2:3">
      <c r="B1363" s="26">
        <v>43868</v>
      </c>
      <c r="C1363">
        <v>64.38</v>
      </c>
    </row>
    <row r="1364" spans="2:3">
      <c r="B1364" s="26">
        <v>43871</v>
      </c>
      <c r="C1364">
        <v>65.040000000000006</v>
      </c>
    </row>
    <row r="1365" spans="2:3">
      <c r="B1365" s="26">
        <v>43872</v>
      </c>
      <c r="C1365">
        <v>68.13</v>
      </c>
    </row>
    <row r="1366" spans="2:3">
      <c r="B1366" s="26">
        <v>43873</v>
      </c>
      <c r="C1366">
        <v>68.989999999999995</v>
      </c>
    </row>
    <row r="1367" spans="2:3">
      <c r="B1367" s="26">
        <v>43874</v>
      </c>
      <c r="C1367">
        <v>67.489999999999995</v>
      </c>
    </row>
    <row r="1368" spans="2:3">
      <c r="B1368" s="26">
        <v>43875</v>
      </c>
      <c r="C1368">
        <v>68.709999999999994</v>
      </c>
    </row>
    <row r="1369" spans="2:3">
      <c r="B1369" s="26">
        <v>43879</v>
      </c>
      <c r="C1369">
        <v>67.06</v>
      </c>
    </row>
    <row r="1370" spans="2:3">
      <c r="B1370" s="26">
        <v>43880</v>
      </c>
      <c r="C1370">
        <v>66.92</v>
      </c>
    </row>
    <row r="1371" spans="2:3">
      <c r="B1371" s="26">
        <v>43881</v>
      </c>
      <c r="C1371">
        <v>62.86</v>
      </c>
    </row>
    <row r="1372" spans="2:3">
      <c r="B1372" s="26">
        <v>43882</v>
      </c>
      <c r="C1372">
        <v>63.66</v>
      </c>
    </row>
    <row r="1373" spans="2:3">
      <c r="B1373" s="26">
        <v>43885</v>
      </c>
      <c r="C1373">
        <v>62.76</v>
      </c>
    </row>
    <row r="1374" spans="2:3">
      <c r="B1374" s="26">
        <v>43886</v>
      </c>
      <c r="C1374">
        <v>60.78</v>
      </c>
    </row>
    <row r="1375" spans="2:3">
      <c r="B1375" s="26">
        <v>43887</v>
      </c>
      <c r="C1375">
        <v>57.24</v>
      </c>
    </row>
    <row r="1376" spans="2:3">
      <c r="B1376" s="26">
        <v>43888</v>
      </c>
      <c r="C1376">
        <v>57.63</v>
      </c>
    </row>
    <row r="1377" spans="2:3">
      <c r="B1377" s="26">
        <v>43889</v>
      </c>
      <c r="C1377">
        <v>56.04</v>
      </c>
    </row>
    <row r="1378" spans="2:3">
      <c r="B1378" s="26">
        <v>43892</v>
      </c>
      <c r="C1378">
        <v>57.81</v>
      </c>
    </row>
    <row r="1379" spans="2:3">
      <c r="B1379" s="26">
        <v>43893</v>
      </c>
      <c r="C1379">
        <v>56.51</v>
      </c>
    </row>
    <row r="1380" spans="2:3">
      <c r="B1380" s="26">
        <v>43894</v>
      </c>
      <c r="C1380">
        <v>56.43</v>
      </c>
    </row>
    <row r="1381" spans="2:3">
      <c r="B1381" s="26">
        <v>43895</v>
      </c>
      <c r="C1381">
        <v>59.21</v>
      </c>
    </row>
    <row r="1382" spans="2:3">
      <c r="B1382" s="26">
        <v>43896</v>
      </c>
      <c r="C1382">
        <v>59.07</v>
      </c>
    </row>
    <row r="1383" spans="2:3">
      <c r="B1383" s="26">
        <v>43899</v>
      </c>
      <c r="C1383">
        <v>50.51</v>
      </c>
    </row>
    <row r="1384" spans="2:3">
      <c r="B1384" s="26">
        <v>43900</v>
      </c>
      <c r="C1384">
        <v>51.44</v>
      </c>
    </row>
    <row r="1385" spans="2:3">
      <c r="B1385" s="26">
        <v>43901</v>
      </c>
      <c r="C1385">
        <v>50.55</v>
      </c>
    </row>
    <row r="1386" spans="2:3">
      <c r="B1386" s="26">
        <v>43902</v>
      </c>
      <c r="C1386">
        <v>38.630000000000003</v>
      </c>
    </row>
    <row r="1387" spans="2:3">
      <c r="B1387" s="26">
        <v>43903</v>
      </c>
      <c r="C1387">
        <v>34.340000000000003</v>
      </c>
    </row>
    <row r="1388" spans="2:3">
      <c r="B1388" s="26">
        <v>43906</v>
      </c>
      <c r="C1388">
        <v>31.66</v>
      </c>
    </row>
    <row r="1389" spans="2:3">
      <c r="B1389" s="26">
        <v>43907</v>
      </c>
      <c r="C1389">
        <v>34.61</v>
      </c>
    </row>
    <row r="1390" spans="2:3">
      <c r="B1390" s="26">
        <v>43908</v>
      </c>
      <c r="C1390">
        <v>34.24</v>
      </c>
    </row>
    <row r="1391" spans="2:3">
      <c r="B1391" s="26">
        <v>43909</v>
      </c>
      <c r="C1391">
        <v>40.130000000000003</v>
      </c>
    </row>
    <row r="1392" spans="2:3">
      <c r="B1392" s="26">
        <v>43910</v>
      </c>
      <c r="C1392">
        <v>39.880000000000003</v>
      </c>
    </row>
    <row r="1393" spans="2:3">
      <c r="B1393" s="26">
        <v>43913</v>
      </c>
      <c r="C1393">
        <v>40.409999999999997</v>
      </c>
    </row>
    <row r="1394" spans="2:3">
      <c r="B1394" s="26">
        <v>43914</v>
      </c>
      <c r="C1394">
        <v>43.18</v>
      </c>
    </row>
    <row r="1395" spans="2:3">
      <c r="B1395" s="26">
        <v>43915</v>
      </c>
      <c r="C1395">
        <v>42.64</v>
      </c>
    </row>
    <row r="1396" spans="2:3">
      <c r="B1396" s="26">
        <v>43916</v>
      </c>
      <c r="C1396">
        <v>42.86</v>
      </c>
    </row>
    <row r="1397" spans="2:3">
      <c r="B1397" s="26">
        <v>43917</v>
      </c>
      <c r="C1397">
        <v>42.77</v>
      </c>
    </row>
    <row r="1398" spans="2:3">
      <c r="B1398" s="26">
        <v>43920</v>
      </c>
      <c r="C1398">
        <v>40.840000000000003</v>
      </c>
    </row>
    <row r="1399" spans="2:3">
      <c r="B1399" s="26">
        <v>43921</v>
      </c>
      <c r="C1399">
        <v>41.45</v>
      </c>
    </row>
    <row r="1400" spans="2:3">
      <c r="B1400" s="26">
        <v>43922</v>
      </c>
      <c r="C1400">
        <v>39.74</v>
      </c>
    </row>
    <row r="1401" spans="2:3">
      <c r="B1401" s="26">
        <v>43923</v>
      </c>
      <c r="C1401">
        <v>43.97</v>
      </c>
    </row>
    <row r="1402" spans="2:3">
      <c r="B1402" s="26">
        <v>43924</v>
      </c>
      <c r="C1402">
        <v>43.57</v>
      </c>
    </row>
    <row r="1403" spans="2:3">
      <c r="B1403" s="26">
        <v>43927</v>
      </c>
      <c r="C1403">
        <v>47</v>
      </c>
    </row>
    <row r="1404" spans="2:3">
      <c r="B1404" s="26">
        <v>43928</v>
      </c>
      <c r="C1404">
        <v>47.04</v>
      </c>
    </row>
    <row r="1405" spans="2:3">
      <c r="B1405" s="26">
        <v>43929</v>
      </c>
      <c r="C1405">
        <v>47.01</v>
      </c>
    </row>
    <row r="1406" spans="2:3">
      <c r="B1406" s="26">
        <v>43930</v>
      </c>
      <c r="C1406">
        <v>46.74</v>
      </c>
    </row>
    <row r="1407" spans="2:3">
      <c r="B1407" s="26">
        <v>43934</v>
      </c>
      <c r="C1407">
        <v>43.49</v>
      </c>
    </row>
    <row r="1408" spans="2:3">
      <c r="B1408" s="26">
        <v>43935</v>
      </c>
      <c r="C1408">
        <v>44.4</v>
      </c>
    </row>
    <row r="1409" spans="2:3">
      <c r="B1409" s="26">
        <v>43936</v>
      </c>
      <c r="C1409">
        <v>43.06</v>
      </c>
    </row>
    <row r="1410" spans="2:3">
      <c r="B1410" s="26">
        <v>43937</v>
      </c>
      <c r="C1410">
        <v>45.41</v>
      </c>
    </row>
    <row r="1411" spans="2:3">
      <c r="B1411" s="26">
        <v>43938</v>
      </c>
      <c r="C1411">
        <v>45.33</v>
      </c>
    </row>
    <row r="1412" spans="2:3">
      <c r="B1412" s="26">
        <v>43941</v>
      </c>
      <c r="C1412">
        <v>43.43</v>
      </c>
    </row>
    <row r="1413" spans="2:3">
      <c r="B1413" s="26">
        <v>43942</v>
      </c>
      <c r="C1413">
        <v>43.98</v>
      </c>
    </row>
    <row r="1414" spans="2:3">
      <c r="B1414" s="26">
        <v>43943</v>
      </c>
      <c r="C1414">
        <v>45.6</v>
      </c>
    </row>
    <row r="1415" spans="2:3">
      <c r="B1415" s="26">
        <v>43944</v>
      </c>
      <c r="C1415">
        <v>48.59</v>
      </c>
    </row>
    <row r="1416" spans="2:3">
      <c r="B1416" s="26">
        <v>43945</v>
      </c>
      <c r="C1416">
        <v>48.4</v>
      </c>
    </row>
    <row r="1417" spans="2:3">
      <c r="B1417" s="26">
        <v>43948</v>
      </c>
      <c r="C1417">
        <v>49.57</v>
      </c>
    </row>
    <row r="1418" spans="2:3">
      <c r="B1418" s="26">
        <v>43949</v>
      </c>
      <c r="C1418">
        <v>49.57</v>
      </c>
    </row>
    <row r="1419" spans="2:3">
      <c r="B1419" s="26">
        <v>43950</v>
      </c>
      <c r="C1419">
        <v>56.26</v>
      </c>
    </row>
    <row r="1420" spans="2:3">
      <c r="B1420" s="26">
        <v>43951</v>
      </c>
      <c r="C1420">
        <v>56.9</v>
      </c>
    </row>
    <row r="1421" spans="2:3">
      <c r="B1421" s="26">
        <v>43952</v>
      </c>
      <c r="C1421">
        <v>56.32</v>
      </c>
    </row>
    <row r="1422" spans="2:3">
      <c r="B1422" s="26">
        <v>43955</v>
      </c>
      <c r="C1422">
        <v>56.96</v>
      </c>
    </row>
    <row r="1423" spans="2:3">
      <c r="B1423" s="26">
        <v>43956</v>
      </c>
      <c r="C1423">
        <v>57.29</v>
      </c>
    </row>
    <row r="1424" spans="2:3">
      <c r="B1424" s="26">
        <v>43957</v>
      </c>
      <c r="C1424">
        <v>59.57</v>
      </c>
    </row>
    <row r="1425" spans="2:3">
      <c r="B1425" s="26">
        <v>43958</v>
      </c>
      <c r="C1425">
        <v>63.85</v>
      </c>
    </row>
    <row r="1426" spans="2:3">
      <c r="B1426" s="26">
        <v>43959</v>
      </c>
      <c r="C1426">
        <v>64</v>
      </c>
    </row>
    <row r="1427" spans="2:3">
      <c r="B1427" s="26">
        <v>43962</v>
      </c>
      <c r="C1427">
        <v>56.12</v>
      </c>
    </row>
    <row r="1428" spans="2:3">
      <c r="B1428" s="26">
        <v>43963</v>
      </c>
      <c r="C1428">
        <v>56.63</v>
      </c>
    </row>
    <row r="1429" spans="2:3">
      <c r="B1429" s="26">
        <v>43964</v>
      </c>
      <c r="C1429">
        <v>59.15</v>
      </c>
    </row>
    <row r="1430" spans="2:3">
      <c r="B1430" s="26">
        <v>43965</v>
      </c>
      <c r="C1430">
        <v>62.18</v>
      </c>
    </row>
    <row r="1431" spans="2:3">
      <c r="B1431" s="26">
        <v>43966</v>
      </c>
      <c r="C1431">
        <v>59.96</v>
      </c>
    </row>
    <row r="1432" spans="2:3">
      <c r="B1432" s="26">
        <v>43969</v>
      </c>
      <c r="C1432">
        <v>62.3</v>
      </c>
    </row>
    <row r="1433" spans="2:3">
      <c r="B1433" s="26">
        <v>43970</v>
      </c>
      <c r="C1433">
        <v>61.88</v>
      </c>
    </row>
    <row r="1434" spans="2:3">
      <c r="B1434" s="26">
        <v>43971</v>
      </c>
      <c r="C1434">
        <v>61.11</v>
      </c>
    </row>
    <row r="1435" spans="2:3">
      <c r="B1435" s="26">
        <v>43972</v>
      </c>
      <c r="C1435">
        <v>58.07</v>
      </c>
    </row>
    <row r="1436" spans="2:3">
      <c r="B1436" s="26">
        <v>43973</v>
      </c>
      <c r="C1436">
        <v>58.65</v>
      </c>
    </row>
    <row r="1437" spans="2:3">
      <c r="B1437" s="26">
        <v>43977</v>
      </c>
      <c r="C1437">
        <v>56.12</v>
      </c>
    </row>
    <row r="1438" spans="2:3">
      <c r="B1438" s="26">
        <v>43978</v>
      </c>
      <c r="C1438">
        <v>58.62</v>
      </c>
    </row>
    <row r="1439" spans="2:3">
      <c r="B1439" s="26">
        <v>43979</v>
      </c>
      <c r="C1439">
        <v>60.59</v>
      </c>
    </row>
    <row r="1440" spans="2:3">
      <c r="B1440" s="26">
        <v>43980</v>
      </c>
      <c r="C1440">
        <v>60.03</v>
      </c>
    </row>
    <row r="1441" spans="2:3">
      <c r="B1441" s="26">
        <v>43983</v>
      </c>
      <c r="C1441">
        <v>61.16</v>
      </c>
    </row>
    <row r="1442" spans="2:3">
      <c r="B1442" s="26">
        <v>43984</v>
      </c>
      <c r="C1442">
        <v>60.72</v>
      </c>
    </row>
    <row r="1443" spans="2:3">
      <c r="B1443" s="26">
        <v>43985</v>
      </c>
      <c r="C1443">
        <v>61.19</v>
      </c>
    </row>
    <row r="1444" spans="2:3">
      <c r="B1444" s="26">
        <v>43986</v>
      </c>
      <c r="C1444">
        <v>62.72</v>
      </c>
    </row>
    <row r="1445" spans="2:3">
      <c r="B1445" s="26">
        <v>43987</v>
      </c>
      <c r="C1445">
        <v>62.13</v>
      </c>
    </row>
    <row r="1446" spans="2:3">
      <c r="B1446" s="26">
        <v>43990</v>
      </c>
      <c r="C1446">
        <v>61.98</v>
      </c>
    </row>
    <row r="1447" spans="2:3">
      <c r="B1447" s="26">
        <v>43991</v>
      </c>
      <c r="C1447">
        <v>62.15</v>
      </c>
    </row>
    <row r="1448" spans="2:3">
      <c r="B1448" s="26">
        <v>43992</v>
      </c>
      <c r="C1448">
        <v>62.94</v>
      </c>
    </row>
    <row r="1449" spans="2:3">
      <c r="B1449" s="26">
        <v>43993</v>
      </c>
      <c r="C1449">
        <v>58.99</v>
      </c>
    </row>
    <row r="1450" spans="2:3">
      <c r="B1450" s="26">
        <v>43994</v>
      </c>
      <c r="C1450">
        <v>60.02</v>
      </c>
    </row>
    <row r="1451" spans="2:3">
      <c r="B1451" s="26">
        <v>43997</v>
      </c>
      <c r="C1451">
        <v>59.9</v>
      </c>
    </row>
    <row r="1452" spans="2:3">
      <c r="B1452" s="26">
        <v>43998</v>
      </c>
      <c r="C1452">
        <v>60.44</v>
      </c>
    </row>
    <row r="1453" spans="2:3">
      <c r="B1453" s="26">
        <v>43999</v>
      </c>
      <c r="C1453">
        <v>59.19</v>
      </c>
    </row>
    <row r="1454" spans="2:3">
      <c r="B1454" s="26">
        <v>44000</v>
      </c>
      <c r="C1454">
        <v>59.71</v>
      </c>
    </row>
    <row r="1455" spans="2:3">
      <c r="B1455" s="26">
        <v>44001</v>
      </c>
      <c r="C1455">
        <v>59.11</v>
      </c>
    </row>
    <row r="1456" spans="2:3">
      <c r="B1456" s="26">
        <v>44004</v>
      </c>
      <c r="C1456">
        <v>60.84</v>
      </c>
    </row>
    <row r="1457" spans="2:3">
      <c r="B1457" s="26">
        <v>44005</v>
      </c>
      <c r="C1457">
        <v>61.37</v>
      </c>
    </row>
    <row r="1458" spans="2:3">
      <c r="B1458" s="26">
        <v>44006</v>
      </c>
      <c r="C1458">
        <v>59.03</v>
      </c>
    </row>
    <row r="1459" spans="2:3">
      <c r="B1459" s="26">
        <v>44007</v>
      </c>
      <c r="C1459">
        <v>58.81</v>
      </c>
    </row>
    <row r="1460" spans="2:3">
      <c r="B1460" s="26">
        <v>44008</v>
      </c>
      <c r="C1460">
        <v>58.06</v>
      </c>
    </row>
    <row r="1461" spans="2:3">
      <c r="B1461" s="26">
        <v>44011</v>
      </c>
      <c r="C1461">
        <v>57.93</v>
      </c>
    </row>
    <row r="1462" spans="2:3">
      <c r="B1462" s="26">
        <v>44012</v>
      </c>
      <c r="C1462">
        <v>57.83</v>
      </c>
    </row>
    <row r="1463" spans="2:3">
      <c r="B1463" s="26">
        <v>44013</v>
      </c>
      <c r="C1463">
        <v>58.7</v>
      </c>
    </row>
    <row r="1464" spans="2:3">
      <c r="B1464" s="26">
        <v>44014</v>
      </c>
      <c r="C1464">
        <v>57.05</v>
      </c>
    </row>
    <row r="1465" spans="2:3">
      <c r="B1465" s="26">
        <v>44018</v>
      </c>
      <c r="C1465">
        <v>58.9</v>
      </c>
    </row>
    <row r="1466" spans="2:3">
      <c r="B1466" s="26">
        <v>44019</v>
      </c>
      <c r="C1466">
        <v>58.51</v>
      </c>
    </row>
    <row r="1467" spans="2:3">
      <c r="B1467" s="26">
        <v>44020</v>
      </c>
      <c r="C1467">
        <v>59.87</v>
      </c>
    </row>
    <row r="1468" spans="2:3">
      <c r="B1468" s="26">
        <v>44021</v>
      </c>
      <c r="C1468">
        <v>58.3</v>
      </c>
    </row>
    <row r="1469" spans="2:3">
      <c r="B1469" s="26">
        <v>44022</v>
      </c>
      <c r="C1469">
        <v>58.4</v>
      </c>
    </row>
    <row r="1470" spans="2:3">
      <c r="B1470" s="26">
        <v>44025</v>
      </c>
      <c r="C1470">
        <v>58.39</v>
      </c>
    </row>
    <row r="1471" spans="2:3">
      <c r="B1471" s="26">
        <v>44026</v>
      </c>
      <c r="C1471">
        <v>58.64</v>
      </c>
    </row>
    <row r="1472" spans="2:3">
      <c r="B1472" s="26">
        <v>44027</v>
      </c>
      <c r="C1472">
        <v>57.88</v>
      </c>
    </row>
    <row r="1473" spans="2:3">
      <c r="B1473" s="26">
        <v>44028</v>
      </c>
      <c r="C1473">
        <v>57.57</v>
      </c>
    </row>
    <row r="1474" spans="2:3">
      <c r="B1474" s="26">
        <v>44029</v>
      </c>
      <c r="C1474">
        <v>57.9</v>
      </c>
    </row>
    <row r="1475" spans="2:3">
      <c r="B1475" s="26">
        <v>44032</v>
      </c>
      <c r="C1475">
        <v>57.91</v>
      </c>
    </row>
    <row r="1476" spans="2:3">
      <c r="B1476" s="26">
        <v>44033</v>
      </c>
      <c r="C1476">
        <v>59.19</v>
      </c>
    </row>
    <row r="1477" spans="2:3">
      <c r="B1477" s="26">
        <v>44034</v>
      </c>
      <c r="C1477">
        <v>59.34</v>
      </c>
    </row>
    <row r="1478" spans="2:3">
      <c r="B1478" s="26">
        <v>44035</v>
      </c>
      <c r="C1478">
        <v>60.82</v>
      </c>
    </row>
    <row r="1479" spans="2:3">
      <c r="B1479" s="26">
        <v>44036</v>
      </c>
      <c r="C1479">
        <v>60.63</v>
      </c>
    </row>
    <row r="1480" spans="2:3">
      <c r="B1480" s="26">
        <v>44039</v>
      </c>
      <c r="C1480">
        <v>69.16</v>
      </c>
    </row>
    <row r="1481" spans="2:3">
      <c r="B1481" s="26">
        <v>44040</v>
      </c>
      <c r="C1481">
        <v>70.099999999999994</v>
      </c>
    </row>
    <row r="1482" spans="2:3">
      <c r="B1482" s="26">
        <v>44041</v>
      </c>
      <c r="C1482">
        <v>71.41</v>
      </c>
    </row>
    <row r="1483" spans="2:3">
      <c r="B1483" s="26">
        <v>44042</v>
      </c>
      <c r="C1483">
        <v>71.069999999999993</v>
      </c>
    </row>
    <row r="1484" spans="2:3">
      <c r="B1484" s="26">
        <v>44043</v>
      </c>
      <c r="C1484">
        <v>72.569999999999993</v>
      </c>
    </row>
    <row r="1485" spans="2:3">
      <c r="B1485" s="26">
        <v>44046</v>
      </c>
      <c r="C1485">
        <v>72.62</v>
      </c>
    </row>
    <row r="1486" spans="2:3">
      <c r="B1486" s="26">
        <v>44047</v>
      </c>
      <c r="C1486">
        <v>71.099999999999994</v>
      </c>
    </row>
    <row r="1487" spans="2:3">
      <c r="B1487" s="26">
        <v>44048</v>
      </c>
      <c r="C1487">
        <v>74.05</v>
      </c>
    </row>
    <row r="1488" spans="2:3">
      <c r="B1488" s="26">
        <v>44049</v>
      </c>
      <c r="C1488">
        <v>75.239999999999995</v>
      </c>
    </row>
    <row r="1489" spans="2:3">
      <c r="B1489" s="26">
        <v>44050</v>
      </c>
      <c r="C1489">
        <v>72.400000000000006</v>
      </c>
    </row>
    <row r="1490" spans="2:3">
      <c r="B1490" s="26">
        <v>44053</v>
      </c>
      <c r="C1490">
        <v>75.11</v>
      </c>
    </row>
    <row r="1491" spans="2:3">
      <c r="B1491" s="26">
        <v>44054</v>
      </c>
      <c r="C1491">
        <v>71.540000000000006</v>
      </c>
    </row>
    <row r="1492" spans="2:3">
      <c r="B1492" s="26">
        <v>44055</v>
      </c>
      <c r="C1492">
        <v>72.94</v>
      </c>
    </row>
    <row r="1493" spans="2:3">
      <c r="B1493" s="26">
        <v>44056</v>
      </c>
      <c r="C1493">
        <v>72.510000000000005</v>
      </c>
    </row>
    <row r="1494" spans="2:3">
      <c r="B1494" s="26">
        <v>44057</v>
      </c>
      <c r="C1494">
        <v>74.62</v>
      </c>
    </row>
    <row r="1495" spans="2:3">
      <c r="B1495" s="26">
        <v>44060</v>
      </c>
      <c r="C1495">
        <v>78.17</v>
      </c>
    </row>
    <row r="1496" spans="2:3">
      <c r="B1496" s="26">
        <v>44061</v>
      </c>
      <c r="C1496">
        <v>75.430000000000007</v>
      </c>
    </row>
    <row r="1497" spans="2:3">
      <c r="B1497" s="26">
        <v>44062</v>
      </c>
      <c r="C1497">
        <v>73.290000000000006</v>
      </c>
    </row>
    <row r="1498" spans="2:3">
      <c r="B1498" s="26">
        <v>44063</v>
      </c>
      <c r="C1498">
        <v>74.59</v>
      </c>
    </row>
    <row r="1499" spans="2:3">
      <c r="B1499" s="26">
        <v>44064</v>
      </c>
      <c r="C1499">
        <v>73.37</v>
      </c>
    </row>
    <row r="1500" spans="2:3">
      <c r="B1500" s="26">
        <v>44067</v>
      </c>
      <c r="C1500">
        <v>73.86</v>
      </c>
    </row>
    <row r="1501" spans="2:3">
      <c r="B1501" s="26">
        <v>44068</v>
      </c>
      <c r="C1501">
        <v>70.790000000000006</v>
      </c>
    </row>
    <row r="1502" spans="2:3">
      <c r="B1502" s="26">
        <v>44069</v>
      </c>
      <c r="C1502">
        <v>71.959999999999994</v>
      </c>
    </row>
    <row r="1503" spans="2:3">
      <c r="B1503" s="26">
        <v>44070</v>
      </c>
      <c r="C1503">
        <v>70.17</v>
      </c>
    </row>
    <row r="1504" spans="2:3">
      <c r="B1504" s="26">
        <v>44071</v>
      </c>
      <c r="C1504">
        <v>71.959999999999994</v>
      </c>
    </row>
    <row r="1505" spans="2:3">
      <c r="B1505" s="26">
        <v>44074</v>
      </c>
      <c r="C1505">
        <v>73.25</v>
      </c>
    </row>
    <row r="1506" spans="2:3">
      <c r="B1506" s="26">
        <v>44075</v>
      </c>
      <c r="C1506">
        <v>74.73</v>
      </c>
    </row>
    <row r="1507" spans="2:3">
      <c r="B1507" s="26">
        <v>44076</v>
      </c>
      <c r="C1507">
        <v>70.930000000000007</v>
      </c>
    </row>
    <row r="1508" spans="2:3">
      <c r="B1508" s="26">
        <v>44077</v>
      </c>
      <c r="C1508">
        <v>66.319999999999993</v>
      </c>
    </row>
    <row r="1509" spans="2:3">
      <c r="B1509" s="26">
        <v>44078</v>
      </c>
      <c r="C1509">
        <v>65.72</v>
      </c>
    </row>
    <row r="1510" spans="2:3">
      <c r="B1510" s="26">
        <v>44082</v>
      </c>
      <c r="C1510">
        <v>61.96</v>
      </c>
    </row>
    <row r="1511" spans="2:3">
      <c r="B1511" s="26">
        <v>44083</v>
      </c>
      <c r="C1511">
        <v>63.86</v>
      </c>
    </row>
    <row r="1512" spans="2:3">
      <c r="B1512" s="26">
        <v>44084</v>
      </c>
      <c r="C1512">
        <v>63.85</v>
      </c>
    </row>
    <row r="1513" spans="2:3">
      <c r="B1513" s="26">
        <v>44085</v>
      </c>
      <c r="C1513">
        <v>63.98</v>
      </c>
    </row>
    <row r="1514" spans="2:3">
      <c r="B1514" s="26">
        <v>44088</v>
      </c>
      <c r="C1514">
        <v>66.209999999999994</v>
      </c>
    </row>
    <row r="1515" spans="2:3">
      <c r="B1515" s="26">
        <v>44089</v>
      </c>
      <c r="C1515">
        <v>66.88</v>
      </c>
    </row>
    <row r="1516" spans="2:3">
      <c r="B1516" s="26">
        <v>44090</v>
      </c>
      <c r="C1516">
        <v>68.14</v>
      </c>
    </row>
    <row r="1517" spans="2:3">
      <c r="B1517" s="26">
        <v>44091</v>
      </c>
      <c r="C1517">
        <v>67.760000000000005</v>
      </c>
    </row>
    <row r="1518" spans="2:3">
      <c r="B1518" s="26">
        <v>44092</v>
      </c>
      <c r="C1518">
        <v>67.349999999999994</v>
      </c>
    </row>
    <row r="1519" spans="2:3">
      <c r="B1519" s="26">
        <v>44095</v>
      </c>
      <c r="C1519">
        <v>64.849999999999994</v>
      </c>
    </row>
    <row r="1520" spans="2:3">
      <c r="B1520" s="26">
        <v>44096</v>
      </c>
      <c r="C1520">
        <v>64.88</v>
      </c>
    </row>
    <row r="1521" spans="2:3">
      <c r="B1521" s="26">
        <v>44097</v>
      </c>
      <c r="C1521">
        <v>63.53</v>
      </c>
    </row>
    <row r="1522" spans="2:3">
      <c r="B1522" s="26">
        <v>44098</v>
      </c>
      <c r="C1522">
        <v>65.86</v>
      </c>
    </row>
    <row r="1523" spans="2:3">
      <c r="B1523" s="26">
        <v>44099</v>
      </c>
      <c r="C1523">
        <v>66.48</v>
      </c>
    </row>
    <row r="1524" spans="2:3">
      <c r="B1524" s="26">
        <v>44102</v>
      </c>
      <c r="C1524">
        <v>67.3</v>
      </c>
    </row>
    <row r="1525" spans="2:3">
      <c r="B1525" s="26">
        <v>44103</v>
      </c>
      <c r="C1525">
        <v>66.42</v>
      </c>
    </row>
    <row r="1526" spans="2:3">
      <c r="B1526" s="26">
        <v>44104</v>
      </c>
      <c r="C1526">
        <v>66.16</v>
      </c>
    </row>
    <row r="1527" spans="2:3">
      <c r="B1527" s="26">
        <v>44105</v>
      </c>
      <c r="C1527">
        <v>65.400000000000006</v>
      </c>
    </row>
    <row r="1528" spans="2:3">
      <c r="B1528" s="26">
        <v>44106</v>
      </c>
      <c r="C1528">
        <v>64.8</v>
      </c>
    </row>
    <row r="1529" spans="2:3">
      <c r="B1529" s="26">
        <v>44109</v>
      </c>
      <c r="C1529">
        <v>66.400000000000006</v>
      </c>
    </row>
    <row r="1530" spans="2:3">
      <c r="B1530" s="26">
        <v>44110</v>
      </c>
      <c r="C1530">
        <v>65.319999999999993</v>
      </c>
    </row>
    <row r="1531" spans="2:3">
      <c r="B1531" s="26">
        <v>44111</v>
      </c>
      <c r="C1531">
        <v>65.849999999999994</v>
      </c>
    </row>
    <row r="1532" spans="2:3">
      <c r="B1532" s="26">
        <v>44112</v>
      </c>
      <c r="C1532">
        <v>67.31</v>
      </c>
    </row>
    <row r="1533" spans="2:3">
      <c r="B1533" s="26">
        <v>44113</v>
      </c>
      <c r="C1533">
        <v>68.3</v>
      </c>
    </row>
    <row r="1534" spans="2:3">
      <c r="B1534" s="26">
        <v>44116</v>
      </c>
      <c r="C1534">
        <v>71.47</v>
      </c>
    </row>
    <row r="1535" spans="2:3">
      <c r="B1535" s="26">
        <v>44117</v>
      </c>
      <c r="C1535">
        <v>70.28</v>
      </c>
    </row>
    <row r="1536" spans="2:3">
      <c r="B1536" s="26">
        <v>44118</v>
      </c>
      <c r="C1536">
        <v>70.09</v>
      </c>
    </row>
    <row r="1537" spans="2:3">
      <c r="B1537" s="26">
        <v>44119</v>
      </c>
      <c r="C1537">
        <v>71.239999999999995</v>
      </c>
    </row>
    <row r="1538" spans="2:3">
      <c r="B1538" s="26">
        <v>44120</v>
      </c>
      <c r="C1538">
        <v>69.83</v>
      </c>
    </row>
    <row r="1539" spans="2:3">
      <c r="B1539" s="26">
        <v>44123</v>
      </c>
      <c r="C1539">
        <v>72.2</v>
      </c>
    </row>
    <row r="1540" spans="2:3">
      <c r="B1540" s="26">
        <v>44124</v>
      </c>
      <c r="C1540">
        <v>73.650000000000006</v>
      </c>
    </row>
    <row r="1541" spans="2:3">
      <c r="B1541" s="26">
        <v>44125</v>
      </c>
      <c r="C1541">
        <v>78.349999999999994</v>
      </c>
    </row>
    <row r="1542" spans="2:3">
      <c r="B1542" s="26">
        <v>44126</v>
      </c>
      <c r="C1542">
        <v>80.89</v>
      </c>
    </row>
    <row r="1543" spans="2:3">
      <c r="B1543" s="26">
        <v>44127</v>
      </c>
      <c r="C1543">
        <v>79.91</v>
      </c>
    </row>
    <row r="1544" spans="2:3">
      <c r="B1544" s="26">
        <v>44130</v>
      </c>
      <c r="C1544">
        <v>80.34</v>
      </c>
    </row>
    <row r="1545" spans="2:3">
      <c r="B1545" s="26">
        <v>44131</v>
      </c>
      <c r="C1545">
        <v>84.56</v>
      </c>
    </row>
    <row r="1546" spans="2:3">
      <c r="B1546" s="26">
        <v>44132</v>
      </c>
      <c r="C1546">
        <v>81.540000000000006</v>
      </c>
    </row>
    <row r="1547" spans="2:3">
      <c r="B1547" s="26">
        <v>44133</v>
      </c>
      <c r="C1547">
        <v>83.97</v>
      </c>
    </row>
    <row r="1548" spans="2:3">
      <c r="B1548" s="26">
        <v>44134</v>
      </c>
      <c r="C1548">
        <v>83.7</v>
      </c>
    </row>
    <row r="1549" spans="2:3">
      <c r="B1549" s="26">
        <v>44137</v>
      </c>
      <c r="C1549">
        <v>84.05</v>
      </c>
    </row>
    <row r="1550" spans="2:3">
      <c r="B1550" s="26">
        <v>44138</v>
      </c>
      <c r="C1550">
        <v>84.37</v>
      </c>
    </row>
    <row r="1551" spans="2:3">
      <c r="B1551" s="26">
        <v>44139</v>
      </c>
      <c r="C1551">
        <v>86.51</v>
      </c>
    </row>
    <row r="1552" spans="2:3">
      <c r="B1552" s="26">
        <v>44140</v>
      </c>
      <c r="C1552">
        <v>93.02</v>
      </c>
    </row>
    <row r="1553" spans="2:3">
      <c r="B1553" s="26">
        <v>44141</v>
      </c>
      <c r="C1553">
        <v>95.33</v>
      </c>
    </row>
    <row r="1554" spans="2:3">
      <c r="B1554" s="26">
        <v>44144</v>
      </c>
      <c r="C1554">
        <v>94.18</v>
      </c>
    </row>
    <row r="1555" spans="2:3">
      <c r="B1555" s="26">
        <v>44145</v>
      </c>
      <c r="C1555">
        <v>93.58</v>
      </c>
    </row>
    <row r="1556" spans="2:3">
      <c r="B1556" s="26">
        <v>44146</v>
      </c>
      <c r="C1556">
        <v>96.28</v>
      </c>
    </row>
    <row r="1557" spans="2:3">
      <c r="B1557" s="26">
        <v>44147</v>
      </c>
      <c r="C1557">
        <v>98.92</v>
      </c>
    </row>
    <row r="1558" spans="2:3">
      <c r="B1558" s="26">
        <v>44148</v>
      </c>
      <c r="C1558">
        <v>99.08</v>
      </c>
    </row>
    <row r="1559" spans="2:3">
      <c r="B1559" s="26">
        <v>44151</v>
      </c>
      <c r="C1559">
        <v>102.89</v>
      </c>
    </row>
    <row r="1560" spans="2:3">
      <c r="B1560" s="26">
        <v>44152</v>
      </c>
      <c r="C1560">
        <v>108.03</v>
      </c>
    </row>
    <row r="1561" spans="2:3">
      <c r="B1561" s="26">
        <v>44153</v>
      </c>
      <c r="C1561">
        <v>107.67</v>
      </c>
    </row>
    <row r="1562" spans="2:3">
      <c r="B1562" s="26">
        <v>44154</v>
      </c>
      <c r="C1562">
        <v>110.25</v>
      </c>
    </row>
    <row r="1563" spans="2:3">
      <c r="B1563" s="26">
        <v>44155</v>
      </c>
      <c r="C1563">
        <v>114.02</v>
      </c>
    </row>
    <row r="1564" spans="2:3">
      <c r="B1564" s="26">
        <v>44158</v>
      </c>
      <c r="C1564">
        <v>112.49</v>
      </c>
    </row>
    <row r="1565" spans="2:3">
      <c r="B1565" s="26">
        <v>44159</v>
      </c>
      <c r="C1565">
        <v>117.04</v>
      </c>
    </row>
    <row r="1566" spans="2:3">
      <c r="B1566" s="26">
        <v>44160</v>
      </c>
      <c r="C1566">
        <v>115.83</v>
      </c>
    </row>
    <row r="1567" spans="2:3">
      <c r="B1567" s="26">
        <v>44162</v>
      </c>
      <c r="C1567">
        <v>102.24</v>
      </c>
    </row>
    <row r="1568" spans="2:3">
      <c r="B1568" s="26">
        <v>44165</v>
      </c>
      <c r="C1568">
        <v>119.18</v>
      </c>
    </row>
    <row r="1569" spans="2:3">
      <c r="B1569" s="26">
        <v>44166</v>
      </c>
      <c r="C1569">
        <v>116.44</v>
      </c>
    </row>
    <row r="1570" spans="2:3">
      <c r="B1570" s="26">
        <v>44167</v>
      </c>
      <c r="C1570">
        <v>116.53</v>
      </c>
    </row>
    <row r="1571" spans="2:3">
      <c r="B1571" s="26">
        <v>44168</v>
      </c>
      <c r="C1571">
        <v>118.17</v>
      </c>
    </row>
    <row r="1572" spans="2:3">
      <c r="B1572" s="26">
        <v>44169</v>
      </c>
      <c r="C1572">
        <v>115.34</v>
      </c>
    </row>
    <row r="1573" spans="2:3">
      <c r="B1573" s="26">
        <v>44172</v>
      </c>
      <c r="C1573">
        <v>115.76</v>
      </c>
    </row>
    <row r="1574" spans="2:3">
      <c r="B1574" s="26">
        <v>44173</v>
      </c>
      <c r="C1574">
        <v>113.68</v>
      </c>
    </row>
    <row r="1575" spans="2:3">
      <c r="B1575" s="26">
        <v>44174</v>
      </c>
      <c r="C1575">
        <v>111.35</v>
      </c>
    </row>
    <row r="1576" spans="2:3">
      <c r="B1576" s="26">
        <v>44175</v>
      </c>
      <c r="C1576">
        <v>111.37</v>
      </c>
    </row>
    <row r="1577" spans="2:3">
      <c r="B1577" s="26">
        <v>44176</v>
      </c>
      <c r="C1577">
        <v>108.83</v>
      </c>
    </row>
    <row r="1578" spans="2:3">
      <c r="B1578" s="26">
        <v>44179</v>
      </c>
      <c r="C1578">
        <v>116.53</v>
      </c>
    </row>
    <row r="1579" spans="2:3">
      <c r="B1579" s="26">
        <v>44180</v>
      </c>
      <c r="C1579">
        <v>118.48</v>
      </c>
    </row>
    <row r="1580" spans="2:3">
      <c r="B1580" s="26">
        <v>44181</v>
      </c>
      <c r="C1580">
        <v>127.16</v>
      </c>
    </row>
    <row r="1581" spans="2:3">
      <c r="B1581" s="26">
        <v>44182</v>
      </c>
      <c r="C1581">
        <v>139.1</v>
      </c>
    </row>
    <row r="1582" spans="2:3">
      <c r="B1582" s="26">
        <v>44183</v>
      </c>
      <c r="C1582">
        <v>138.87</v>
      </c>
    </row>
    <row r="1583" spans="2:3">
      <c r="B1583" s="26">
        <v>44186</v>
      </c>
      <c r="C1583">
        <v>138.44999999999999</v>
      </c>
    </row>
    <row r="1584" spans="2:3">
      <c r="B1584" s="26">
        <v>44187</v>
      </c>
      <c r="C1584">
        <v>142.29</v>
      </c>
    </row>
    <row r="1585" spans="2:3">
      <c r="B1585" s="26">
        <v>44188</v>
      </c>
      <c r="C1585">
        <v>141.93</v>
      </c>
    </row>
    <row r="1586" spans="2:3">
      <c r="B1586" s="26">
        <v>44189</v>
      </c>
      <c r="C1586">
        <v>141.55000000000001</v>
      </c>
    </row>
    <row r="1587" spans="2:3">
      <c r="B1587" s="26">
        <v>44193</v>
      </c>
      <c r="C1587">
        <v>162.02000000000001</v>
      </c>
    </row>
    <row r="1588" spans="2:3">
      <c r="B1588" s="26">
        <v>44194</v>
      </c>
      <c r="C1588">
        <v>162.62</v>
      </c>
    </row>
    <row r="1589" spans="2:3">
      <c r="B1589" s="26">
        <v>44195</v>
      </c>
      <c r="C1589">
        <v>174.26</v>
      </c>
    </row>
    <row r="1590" spans="2:3">
      <c r="B1590" s="26">
        <v>44196</v>
      </c>
      <c r="C1590">
        <v>175.54</v>
      </c>
    </row>
    <row r="1591" spans="2:3">
      <c r="B1591" s="26">
        <v>44200</v>
      </c>
      <c r="C1591">
        <v>188.69</v>
      </c>
    </row>
    <row r="1592" spans="2:3">
      <c r="B1592" s="26">
        <v>44201</v>
      </c>
      <c r="C1592">
        <v>206.31</v>
      </c>
    </row>
    <row r="1593" spans="2:3">
      <c r="B1593" s="26">
        <v>44202</v>
      </c>
      <c r="C1593">
        <v>218.68</v>
      </c>
    </row>
    <row r="1594" spans="2:3">
      <c r="B1594" s="26">
        <v>44203</v>
      </c>
      <c r="C1594">
        <v>236.85</v>
      </c>
    </row>
    <row r="1595" spans="2:3">
      <c r="B1595" s="26">
        <v>44204</v>
      </c>
      <c r="C1595">
        <v>236.16</v>
      </c>
    </row>
    <row r="1596" spans="2:3">
      <c r="B1596" s="26">
        <v>44207</v>
      </c>
      <c r="C1596">
        <v>202.03</v>
      </c>
    </row>
    <row r="1597" spans="2:3">
      <c r="B1597" s="26">
        <v>44208</v>
      </c>
      <c r="C1597">
        <v>206.25</v>
      </c>
    </row>
    <row r="1598" spans="2:3">
      <c r="B1598" s="26">
        <v>44209</v>
      </c>
      <c r="C1598">
        <v>217.41</v>
      </c>
    </row>
    <row r="1599" spans="2:3">
      <c r="B1599" s="26">
        <v>44210</v>
      </c>
      <c r="C1599">
        <v>236.73</v>
      </c>
    </row>
    <row r="1600" spans="2:3">
      <c r="B1600" s="26">
        <v>44211</v>
      </c>
      <c r="C1600">
        <v>213.12</v>
      </c>
    </row>
    <row r="1601" spans="2:3">
      <c r="B1601" s="26">
        <v>44215</v>
      </c>
      <c r="C1601">
        <v>218.83</v>
      </c>
    </row>
    <row r="1602" spans="2:3">
      <c r="B1602" s="26">
        <v>44216</v>
      </c>
      <c r="C1602">
        <v>209.46</v>
      </c>
    </row>
    <row r="1603" spans="2:3">
      <c r="B1603" s="26">
        <v>44217</v>
      </c>
      <c r="C1603">
        <v>190.71</v>
      </c>
    </row>
    <row r="1604" spans="2:3">
      <c r="B1604" s="26">
        <v>44218</v>
      </c>
      <c r="C1604">
        <v>200.51</v>
      </c>
    </row>
    <row r="1605" spans="2:3">
      <c r="B1605" s="26">
        <v>44221</v>
      </c>
      <c r="C1605">
        <v>199.79</v>
      </c>
    </row>
    <row r="1606" spans="2:3">
      <c r="B1606" s="26">
        <v>44222</v>
      </c>
      <c r="C1606">
        <v>190.79</v>
      </c>
    </row>
    <row r="1607" spans="2:3">
      <c r="B1607" s="26">
        <v>44223</v>
      </c>
      <c r="C1607">
        <v>186.91</v>
      </c>
    </row>
    <row r="1608" spans="2:3">
      <c r="B1608" s="26">
        <v>44224</v>
      </c>
      <c r="C1608">
        <v>193.73</v>
      </c>
    </row>
    <row r="1609" spans="2:3">
      <c r="B1609" s="26">
        <v>44225</v>
      </c>
      <c r="C1609">
        <v>205.93</v>
      </c>
    </row>
    <row r="1610" spans="2:3">
      <c r="B1610" s="26">
        <v>44228</v>
      </c>
      <c r="C1610">
        <v>200.85</v>
      </c>
    </row>
    <row r="1611" spans="2:3">
      <c r="B1611" s="26">
        <v>44229</v>
      </c>
      <c r="C1611">
        <v>213.75</v>
      </c>
    </row>
    <row r="1612" spans="2:3">
      <c r="B1612" s="26">
        <v>44230</v>
      </c>
      <c r="C1612">
        <v>220.98</v>
      </c>
    </row>
    <row r="1613" spans="2:3">
      <c r="B1613" s="26">
        <v>44231</v>
      </c>
      <c r="C1613">
        <v>224.07</v>
      </c>
    </row>
    <row r="1614" spans="2:3">
      <c r="B1614" s="26">
        <v>44232</v>
      </c>
      <c r="C1614">
        <v>224.75</v>
      </c>
    </row>
    <row r="1615" spans="2:3">
      <c r="B1615" s="26">
        <v>44235</v>
      </c>
      <c r="C1615">
        <v>264.66000000000003</v>
      </c>
    </row>
    <row r="1616" spans="2:3">
      <c r="B1616" s="26">
        <v>44236</v>
      </c>
      <c r="C1616">
        <v>282.54000000000002</v>
      </c>
    </row>
    <row r="1617" spans="2:3">
      <c r="B1617" s="26">
        <v>44237</v>
      </c>
      <c r="C1617">
        <v>265.88</v>
      </c>
    </row>
    <row r="1618" spans="2:3">
      <c r="B1618" s="26">
        <v>44238</v>
      </c>
      <c r="C1618">
        <v>281.26</v>
      </c>
    </row>
    <row r="1619" spans="2:3">
      <c r="B1619" s="26">
        <v>44239</v>
      </c>
      <c r="C1619">
        <v>284.25</v>
      </c>
    </row>
    <row r="1620" spans="2:3">
      <c r="B1620" s="26">
        <v>44243</v>
      </c>
      <c r="C1620">
        <v>289.55</v>
      </c>
    </row>
    <row r="1621" spans="2:3">
      <c r="B1621" s="26">
        <v>44244</v>
      </c>
      <c r="C1621">
        <v>312.38</v>
      </c>
    </row>
    <row r="1622" spans="2:3">
      <c r="B1622" s="26">
        <v>44245</v>
      </c>
      <c r="C1622">
        <v>310.16000000000003</v>
      </c>
    </row>
    <row r="1623" spans="2:3">
      <c r="B1623" s="26">
        <v>44246</v>
      </c>
      <c r="C1623">
        <v>329.92</v>
      </c>
    </row>
    <row r="1624" spans="2:3">
      <c r="B1624" s="26">
        <v>44249</v>
      </c>
      <c r="C1624">
        <v>318.67</v>
      </c>
    </row>
    <row r="1625" spans="2:3">
      <c r="B1625" s="26">
        <v>44250</v>
      </c>
      <c r="C1625">
        <v>281.14999999999998</v>
      </c>
    </row>
    <row r="1626" spans="2:3">
      <c r="B1626" s="26">
        <v>44251</v>
      </c>
      <c r="C1626">
        <v>290.62</v>
      </c>
    </row>
    <row r="1627" spans="2:3">
      <c r="B1627" s="26">
        <v>44252</v>
      </c>
      <c r="C1627">
        <v>288.29000000000002</v>
      </c>
    </row>
    <row r="1628" spans="2:3">
      <c r="B1628" s="26">
        <v>44253</v>
      </c>
      <c r="C1628">
        <v>270.27</v>
      </c>
    </row>
    <row r="1629" spans="2:3">
      <c r="B1629" s="26">
        <v>44256</v>
      </c>
      <c r="C1629">
        <v>285.05</v>
      </c>
    </row>
    <row r="1630" spans="2:3">
      <c r="B1630" s="26">
        <v>44257</v>
      </c>
      <c r="C1630">
        <v>279.05</v>
      </c>
    </row>
    <row r="1631" spans="2:3">
      <c r="B1631" s="26">
        <v>44258</v>
      </c>
      <c r="C1631">
        <v>296.97000000000003</v>
      </c>
    </row>
    <row r="1632" spans="2:3">
      <c r="B1632" s="26">
        <v>44259</v>
      </c>
      <c r="C1632">
        <v>281.8</v>
      </c>
    </row>
    <row r="1633" spans="2:3">
      <c r="B1633" s="26">
        <v>44260</v>
      </c>
      <c r="C1633">
        <v>288.95999999999998</v>
      </c>
    </row>
    <row r="1634" spans="2:3">
      <c r="B1634" s="26">
        <v>44263</v>
      </c>
      <c r="C1634">
        <v>304.13</v>
      </c>
    </row>
    <row r="1635" spans="2:3">
      <c r="B1635" s="26">
        <v>44264</v>
      </c>
      <c r="C1635">
        <v>319.17</v>
      </c>
    </row>
    <row r="1636" spans="2:3">
      <c r="B1636" s="26">
        <v>44265</v>
      </c>
      <c r="C1636">
        <v>330.32</v>
      </c>
    </row>
    <row r="1637" spans="2:3">
      <c r="B1637" s="26">
        <v>44266</v>
      </c>
      <c r="C1637">
        <v>338.11</v>
      </c>
    </row>
    <row r="1638" spans="2:3">
      <c r="B1638" s="26">
        <v>44267</v>
      </c>
      <c r="C1638">
        <v>333.38</v>
      </c>
    </row>
    <row r="1639" spans="2:3">
      <c r="B1639" s="26">
        <v>44270</v>
      </c>
      <c r="C1639">
        <v>332.31</v>
      </c>
    </row>
    <row r="1640" spans="2:3">
      <c r="B1640" s="26">
        <v>44271</v>
      </c>
      <c r="C1640">
        <v>326.37</v>
      </c>
    </row>
    <row r="1641" spans="2:3">
      <c r="B1641" s="26">
        <v>44272</v>
      </c>
      <c r="C1641">
        <v>338.45</v>
      </c>
    </row>
    <row r="1642" spans="2:3">
      <c r="B1642" s="26">
        <v>44273</v>
      </c>
      <c r="C1642">
        <v>334.7</v>
      </c>
    </row>
    <row r="1643" spans="2:3">
      <c r="B1643" s="26">
        <v>44274</v>
      </c>
      <c r="C1643">
        <v>344.28</v>
      </c>
    </row>
    <row r="1644" spans="2:3">
      <c r="B1644" s="26">
        <v>44277</v>
      </c>
      <c r="C1644">
        <v>323.3</v>
      </c>
    </row>
    <row r="1645" spans="2:3">
      <c r="B1645" s="26">
        <v>44278</v>
      </c>
      <c r="C1645">
        <v>318.81</v>
      </c>
    </row>
    <row r="1646" spans="2:3">
      <c r="B1646" s="26">
        <v>44279</v>
      </c>
      <c r="C1646">
        <v>317.26</v>
      </c>
    </row>
    <row r="1647" spans="2:3">
      <c r="B1647" s="26">
        <v>44280</v>
      </c>
      <c r="C1647">
        <v>302.39999999999998</v>
      </c>
    </row>
    <row r="1648" spans="2:3">
      <c r="B1648" s="26">
        <v>44281</v>
      </c>
      <c r="C1648">
        <v>311.95999999999998</v>
      </c>
    </row>
    <row r="1649" spans="2:3">
      <c r="B1649" s="26">
        <v>44284</v>
      </c>
      <c r="C1649">
        <v>335.83</v>
      </c>
    </row>
    <row r="1650" spans="2:3">
      <c r="B1650" s="26">
        <v>44285</v>
      </c>
      <c r="C1650">
        <v>344.47</v>
      </c>
    </row>
    <row r="1651" spans="2:3">
      <c r="B1651" s="26">
        <v>44286</v>
      </c>
      <c r="C1651">
        <v>342.15</v>
      </c>
    </row>
    <row r="1652" spans="2:3">
      <c r="B1652" s="26">
        <v>44287</v>
      </c>
      <c r="C1652">
        <v>343.93</v>
      </c>
    </row>
    <row r="1653" spans="2:3">
      <c r="B1653" s="26">
        <v>44291</v>
      </c>
      <c r="C1653">
        <v>345.33</v>
      </c>
    </row>
    <row r="1654" spans="2:3">
      <c r="B1654" s="26">
        <v>44292</v>
      </c>
      <c r="C1654">
        <v>338.88</v>
      </c>
    </row>
    <row r="1655" spans="2:3">
      <c r="B1655" s="26">
        <v>44293</v>
      </c>
      <c r="C1655">
        <v>324.60000000000002</v>
      </c>
    </row>
    <row r="1656" spans="2:3">
      <c r="B1656" s="26">
        <v>44294</v>
      </c>
      <c r="C1656">
        <v>335.27</v>
      </c>
    </row>
    <row r="1657" spans="2:3">
      <c r="B1657" s="26">
        <v>44295</v>
      </c>
      <c r="C1657">
        <v>338.74</v>
      </c>
    </row>
    <row r="1658" spans="2:3">
      <c r="B1658" s="26">
        <v>44298</v>
      </c>
      <c r="C1658">
        <v>349.18</v>
      </c>
    </row>
    <row r="1659" spans="2:3">
      <c r="B1659" s="26">
        <v>44299</v>
      </c>
      <c r="C1659">
        <v>367.21</v>
      </c>
    </row>
    <row r="1660" spans="2:3">
      <c r="B1660" s="26">
        <v>44300</v>
      </c>
      <c r="C1660">
        <v>359.94</v>
      </c>
    </row>
    <row r="1661" spans="2:3">
      <c r="B1661" s="26">
        <v>44301</v>
      </c>
      <c r="C1661">
        <v>368.14</v>
      </c>
    </row>
    <row r="1662" spans="2:3">
      <c r="B1662" s="26">
        <v>44302</v>
      </c>
      <c r="C1662">
        <v>357.23</v>
      </c>
    </row>
    <row r="1663" spans="2:3">
      <c r="B1663" s="26">
        <v>44305</v>
      </c>
      <c r="C1663">
        <v>323.51</v>
      </c>
    </row>
    <row r="1664" spans="2:3">
      <c r="B1664" s="26">
        <v>44306</v>
      </c>
      <c r="C1664">
        <v>326.85000000000002</v>
      </c>
    </row>
    <row r="1665" spans="2:3">
      <c r="B1665" s="26">
        <v>44307</v>
      </c>
      <c r="C1665">
        <v>320.49</v>
      </c>
    </row>
    <row r="1666" spans="2:3">
      <c r="B1666" s="26">
        <v>44308</v>
      </c>
      <c r="C1666">
        <v>304.02</v>
      </c>
    </row>
    <row r="1667" spans="2:3">
      <c r="B1667" s="26">
        <v>44309</v>
      </c>
      <c r="C1667">
        <v>292.44</v>
      </c>
    </row>
    <row r="1668" spans="2:3">
      <c r="B1668" s="26">
        <v>44312</v>
      </c>
      <c r="C1668">
        <v>311.2</v>
      </c>
    </row>
    <row r="1669" spans="2:3">
      <c r="B1669" s="26">
        <v>44313</v>
      </c>
      <c r="C1669">
        <v>314.95999999999998</v>
      </c>
    </row>
    <row r="1670" spans="2:3">
      <c r="B1670" s="26">
        <v>44314</v>
      </c>
      <c r="C1670">
        <v>319.06</v>
      </c>
    </row>
    <row r="1671" spans="2:3">
      <c r="B1671" s="26">
        <v>44315</v>
      </c>
      <c r="C1671">
        <v>303.68</v>
      </c>
    </row>
    <row r="1672" spans="2:3">
      <c r="B1672" s="26">
        <v>44316</v>
      </c>
      <c r="C1672">
        <v>328.33</v>
      </c>
    </row>
    <row r="1673" spans="2:3">
      <c r="B1673" s="26">
        <v>44319</v>
      </c>
      <c r="C1673">
        <v>330.97</v>
      </c>
    </row>
    <row r="1674" spans="2:3">
      <c r="B1674" s="26">
        <v>44320</v>
      </c>
      <c r="C1674">
        <v>312.27</v>
      </c>
    </row>
    <row r="1675" spans="2:3">
      <c r="B1675" s="26">
        <v>44321</v>
      </c>
      <c r="C1675">
        <v>328.24</v>
      </c>
    </row>
    <row r="1676" spans="2:3">
      <c r="B1676" s="26">
        <v>44322</v>
      </c>
      <c r="C1676">
        <v>321.89</v>
      </c>
    </row>
    <row r="1677" spans="2:3">
      <c r="B1677" s="26">
        <v>44323</v>
      </c>
      <c r="C1677">
        <v>330.81</v>
      </c>
    </row>
    <row r="1678" spans="2:3">
      <c r="B1678" s="26">
        <v>44326</v>
      </c>
      <c r="C1678">
        <v>319.07</v>
      </c>
    </row>
    <row r="1679" spans="2:3">
      <c r="B1679" s="26">
        <v>44327</v>
      </c>
      <c r="C1679">
        <v>325.29000000000002</v>
      </c>
    </row>
    <row r="1680" spans="2:3">
      <c r="B1680" s="26">
        <v>44328</v>
      </c>
      <c r="C1680">
        <v>311.77999999999997</v>
      </c>
    </row>
    <row r="1681" spans="2:3">
      <c r="B1681" s="26">
        <v>44329</v>
      </c>
      <c r="C1681">
        <v>276.8</v>
      </c>
    </row>
    <row r="1682" spans="2:3">
      <c r="B1682" s="26">
        <v>44330</v>
      </c>
      <c r="C1682">
        <v>287.20999999999998</v>
      </c>
    </row>
    <row r="1683" spans="2:3">
      <c r="B1683" s="26">
        <v>44333</v>
      </c>
      <c r="C1683">
        <v>251.93</v>
      </c>
    </row>
    <row r="1684" spans="2:3">
      <c r="B1684" s="26">
        <v>44334</v>
      </c>
      <c r="C1684">
        <v>246.91</v>
      </c>
    </row>
    <row r="1685" spans="2:3">
      <c r="B1685" s="26">
        <v>44335</v>
      </c>
      <c r="C1685">
        <v>225.42</v>
      </c>
    </row>
    <row r="1686" spans="2:3">
      <c r="B1686" s="26">
        <v>44336</v>
      </c>
      <c r="C1686">
        <v>230.46</v>
      </c>
    </row>
    <row r="1687" spans="2:3">
      <c r="B1687" s="26">
        <v>44337</v>
      </c>
      <c r="C1687">
        <v>206.61</v>
      </c>
    </row>
    <row r="1688" spans="2:3">
      <c r="B1688" s="26">
        <v>44340</v>
      </c>
      <c r="C1688">
        <v>227.13</v>
      </c>
    </row>
    <row r="1689" spans="2:3">
      <c r="B1689" s="26">
        <v>44341</v>
      </c>
      <c r="C1689">
        <v>213.42</v>
      </c>
    </row>
    <row r="1690" spans="2:3">
      <c r="B1690" s="26">
        <v>44342</v>
      </c>
      <c r="C1690">
        <v>220.49</v>
      </c>
    </row>
    <row r="1691" spans="2:3">
      <c r="B1691" s="26">
        <v>44343</v>
      </c>
      <c r="C1691">
        <v>221.95</v>
      </c>
    </row>
    <row r="1692" spans="2:3">
      <c r="B1692" s="26">
        <v>44344</v>
      </c>
      <c r="C1692">
        <v>204.58</v>
      </c>
    </row>
    <row r="1693" spans="2:3">
      <c r="B1693" s="26">
        <v>44348</v>
      </c>
      <c r="C1693">
        <v>205.54</v>
      </c>
    </row>
    <row r="1694" spans="2:3">
      <c r="B1694" s="26">
        <v>44349</v>
      </c>
      <c r="C1694">
        <v>217.22</v>
      </c>
    </row>
    <row r="1695" spans="2:3">
      <c r="B1695" s="26">
        <v>44350</v>
      </c>
      <c r="C1695">
        <v>221.06</v>
      </c>
    </row>
    <row r="1696" spans="2:3">
      <c r="B1696" s="26">
        <v>44351</v>
      </c>
      <c r="C1696">
        <v>211.03</v>
      </c>
    </row>
    <row r="1697" spans="2:3">
      <c r="B1697" s="26">
        <v>44354</v>
      </c>
      <c r="C1697">
        <v>203.56</v>
      </c>
    </row>
    <row r="1698" spans="2:3">
      <c r="B1698" s="26">
        <v>44355</v>
      </c>
      <c r="C1698">
        <v>187.96</v>
      </c>
    </row>
    <row r="1699" spans="2:3">
      <c r="B1699" s="26">
        <v>44356</v>
      </c>
      <c r="C1699">
        <v>207.72</v>
      </c>
    </row>
    <row r="1700" spans="2:3">
      <c r="B1700" s="26">
        <v>44357</v>
      </c>
      <c r="C1700">
        <v>209.46</v>
      </c>
    </row>
    <row r="1701" spans="2:3">
      <c r="B1701" s="26">
        <v>44358</v>
      </c>
      <c r="C1701">
        <v>213.16</v>
      </c>
    </row>
    <row r="1702" spans="2:3">
      <c r="B1702" s="26">
        <v>44361</v>
      </c>
      <c r="C1702">
        <v>226.79</v>
      </c>
    </row>
    <row r="1703" spans="2:3">
      <c r="B1703" s="26">
        <v>44362</v>
      </c>
      <c r="C1703">
        <v>228.26</v>
      </c>
    </row>
    <row r="1704" spans="2:3">
      <c r="B1704" s="26">
        <v>44363</v>
      </c>
      <c r="C1704">
        <v>220.26</v>
      </c>
    </row>
    <row r="1705" spans="2:3">
      <c r="B1705" s="26">
        <v>44364</v>
      </c>
      <c r="C1705">
        <v>214.94</v>
      </c>
    </row>
    <row r="1706" spans="2:3">
      <c r="B1706" s="26">
        <v>44365</v>
      </c>
      <c r="C1706">
        <v>201.21</v>
      </c>
    </row>
    <row r="1707" spans="2:3">
      <c r="B1707" s="26">
        <v>44368</v>
      </c>
      <c r="C1707">
        <v>185.66</v>
      </c>
    </row>
    <row r="1708" spans="2:3">
      <c r="B1708" s="26">
        <v>44369</v>
      </c>
      <c r="C1708">
        <v>185.58</v>
      </c>
    </row>
    <row r="1709" spans="2:3">
      <c r="B1709" s="26">
        <v>44370</v>
      </c>
      <c r="C1709">
        <v>187.9</v>
      </c>
    </row>
    <row r="1710" spans="2:3">
      <c r="B1710" s="26">
        <v>44371</v>
      </c>
      <c r="C1710">
        <v>199.26</v>
      </c>
    </row>
    <row r="1711" spans="2:3">
      <c r="B1711" s="26">
        <v>44372</v>
      </c>
      <c r="C1711">
        <v>183.53</v>
      </c>
    </row>
    <row r="1712" spans="2:3">
      <c r="B1712" s="26">
        <v>44375</v>
      </c>
      <c r="C1712">
        <v>196.77</v>
      </c>
    </row>
    <row r="1713" spans="2:3">
      <c r="B1713" s="26">
        <v>44376</v>
      </c>
      <c r="C1713">
        <v>207.6</v>
      </c>
    </row>
    <row r="1714" spans="2:3">
      <c r="B1714" s="26">
        <v>44377</v>
      </c>
      <c r="C1714">
        <v>197.9</v>
      </c>
    </row>
    <row r="1715" spans="2:3">
      <c r="B1715" s="26">
        <v>44378</v>
      </c>
      <c r="C1715">
        <v>188.2</v>
      </c>
    </row>
    <row r="1716" spans="2:3">
      <c r="B1716" s="26">
        <v>44379</v>
      </c>
      <c r="C1716">
        <v>189.65</v>
      </c>
    </row>
    <row r="1717" spans="2:3">
      <c r="B1717" s="26">
        <v>44383</v>
      </c>
      <c r="C1717">
        <v>193.63</v>
      </c>
    </row>
    <row r="1718" spans="2:3">
      <c r="B1718" s="26">
        <v>44384</v>
      </c>
      <c r="C1718">
        <v>197.64</v>
      </c>
    </row>
    <row r="1719" spans="2:3">
      <c r="B1719" s="26">
        <v>44385</v>
      </c>
      <c r="C1719">
        <v>187.86</v>
      </c>
    </row>
    <row r="1720" spans="2:3">
      <c r="B1720" s="26">
        <v>44386</v>
      </c>
      <c r="C1720">
        <v>190.65</v>
      </c>
    </row>
    <row r="1721" spans="2:3">
      <c r="B1721" s="26">
        <v>44389</v>
      </c>
      <c r="C1721">
        <v>186.66</v>
      </c>
    </row>
    <row r="1722" spans="2:3">
      <c r="B1722" s="26">
        <v>44390</v>
      </c>
      <c r="C1722">
        <v>183.64</v>
      </c>
    </row>
    <row r="1723" spans="2:3">
      <c r="B1723" s="26">
        <v>44391</v>
      </c>
      <c r="C1723">
        <v>186.52</v>
      </c>
    </row>
    <row r="1724" spans="2:3">
      <c r="B1724" s="26">
        <v>44392</v>
      </c>
      <c r="C1724">
        <v>178.93</v>
      </c>
    </row>
    <row r="1725" spans="2:3">
      <c r="B1725" s="26">
        <v>44393</v>
      </c>
      <c r="C1725">
        <v>181.9</v>
      </c>
    </row>
    <row r="1726" spans="2:3">
      <c r="B1726" s="26">
        <v>44396</v>
      </c>
      <c r="C1726">
        <v>174.81</v>
      </c>
    </row>
    <row r="1727" spans="2:3">
      <c r="B1727" s="26">
        <v>44397</v>
      </c>
      <c r="C1727">
        <v>169.28</v>
      </c>
    </row>
    <row r="1728" spans="2:3">
      <c r="B1728" s="26">
        <v>44398</v>
      </c>
      <c r="C1728">
        <v>180.23</v>
      </c>
    </row>
    <row r="1729" spans="2:3">
      <c r="B1729" s="26">
        <v>44399</v>
      </c>
      <c r="C1729">
        <v>184.44</v>
      </c>
    </row>
    <row r="1730" spans="2:3">
      <c r="B1730" s="26">
        <v>44400</v>
      </c>
      <c r="C1730">
        <v>183.69</v>
      </c>
    </row>
    <row r="1731" spans="2:3">
      <c r="B1731" s="26">
        <v>44403</v>
      </c>
      <c r="C1731">
        <v>224.63</v>
      </c>
    </row>
    <row r="1732" spans="2:3">
      <c r="B1732" s="26">
        <v>44404</v>
      </c>
      <c r="C1732">
        <v>215.76</v>
      </c>
    </row>
    <row r="1733" spans="2:3">
      <c r="B1733" s="26">
        <v>44405</v>
      </c>
      <c r="C1733">
        <v>230.26</v>
      </c>
    </row>
    <row r="1734" spans="2:3">
      <c r="B1734" s="26">
        <v>44406</v>
      </c>
      <c r="C1734">
        <v>226.3</v>
      </c>
    </row>
    <row r="1735" spans="2:3">
      <c r="B1735" s="26">
        <v>44407</v>
      </c>
      <c r="C1735">
        <v>227.4</v>
      </c>
    </row>
    <row r="1736" spans="2:3">
      <c r="B1736" s="26">
        <v>44410</v>
      </c>
      <c r="C1736">
        <v>223.01</v>
      </c>
    </row>
    <row r="1737" spans="2:3">
      <c r="B1737" s="26">
        <v>44411</v>
      </c>
      <c r="C1737">
        <v>216.1</v>
      </c>
    </row>
    <row r="1738" spans="2:3">
      <c r="B1738" s="26">
        <v>44412</v>
      </c>
      <c r="C1738">
        <v>226.78</v>
      </c>
    </row>
    <row r="1739" spans="2:3">
      <c r="B1739" s="26">
        <v>44413</v>
      </c>
      <c r="C1739">
        <v>231.94</v>
      </c>
    </row>
    <row r="1740" spans="2:3">
      <c r="B1740" s="26">
        <v>44414</v>
      </c>
      <c r="C1740">
        <v>244.56</v>
      </c>
    </row>
    <row r="1741" spans="2:3">
      <c r="B1741" s="26">
        <v>44417</v>
      </c>
      <c r="C1741">
        <v>262.10000000000002</v>
      </c>
    </row>
    <row r="1742" spans="2:3">
      <c r="B1742" s="26">
        <v>44418</v>
      </c>
      <c r="C1742">
        <v>259.08</v>
      </c>
    </row>
    <row r="1743" spans="2:3">
      <c r="B1743" s="26">
        <v>44419</v>
      </c>
      <c r="C1743">
        <v>264.49</v>
      </c>
    </row>
    <row r="1744" spans="2:3">
      <c r="B1744" s="26">
        <v>44420</v>
      </c>
      <c r="C1744">
        <v>252.64</v>
      </c>
    </row>
    <row r="1745" spans="2:3">
      <c r="B1745" s="26">
        <v>44421</v>
      </c>
      <c r="C1745">
        <v>264.73</v>
      </c>
    </row>
    <row r="1746" spans="2:3">
      <c r="B1746" s="26">
        <v>44424</v>
      </c>
      <c r="C1746">
        <v>262.3</v>
      </c>
    </row>
    <row r="1747" spans="2:3">
      <c r="B1747" s="26">
        <v>44425</v>
      </c>
      <c r="C1747">
        <v>258.83999999999997</v>
      </c>
    </row>
    <row r="1748" spans="2:3">
      <c r="B1748" s="26">
        <v>44426</v>
      </c>
      <c r="C1748">
        <v>255.2</v>
      </c>
    </row>
    <row r="1749" spans="2:3">
      <c r="B1749" s="26">
        <v>44427</v>
      </c>
      <c r="C1749">
        <v>265.83999999999997</v>
      </c>
    </row>
    <row r="1750" spans="2:3">
      <c r="B1750" s="26">
        <v>44428</v>
      </c>
      <c r="C1750">
        <v>277.55</v>
      </c>
    </row>
    <row r="1751" spans="2:3">
      <c r="B1751" s="26">
        <v>44431</v>
      </c>
      <c r="C1751">
        <v>280.36</v>
      </c>
    </row>
    <row r="1752" spans="2:3">
      <c r="B1752" s="26">
        <v>44432</v>
      </c>
      <c r="C1752">
        <v>274.56</v>
      </c>
    </row>
    <row r="1753" spans="2:3">
      <c r="B1753" s="26">
        <v>44433</v>
      </c>
      <c r="C1753">
        <v>277.77999999999997</v>
      </c>
    </row>
    <row r="1754" spans="2:3">
      <c r="B1754" s="26">
        <v>44434</v>
      </c>
      <c r="C1754">
        <v>266.97000000000003</v>
      </c>
    </row>
    <row r="1755" spans="2:3">
      <c r="B1755" s="26">
        <v>44435</v>
      </c>
      <c r="C1755">
        <v>275.5</v>
      </c>
    </row>
    <row r="1756" spans="2:3">
      <c r="B1756" s="26">
        <v>44438</v>
      </c>
      <c r="C1756">
        <v>277.25</v>
      </c>
    </row>
    <row r="1757" spans="2:3">
      <c r="B1757" s="26">
        <v>44439</v>
      </c>
      <c r="C1757">
        <v>269.41000000000003</v>
      </c>
    </row>
    <row r="1758" spans="2:3">
      <c r="B1758" s="26">
        <v>44440</v>
      </c>
      <c r="C1758">
        <v>274.69</v>
      </c>
    </row>
    <row r="1759" spans="2:3">
      <c r="B1759" s="26">
        <v>44441</v>
      </c>
      <c r="C1759">
        <v>280.74</v>
      </c>
    </row>
    <row r="1760" spans="2:3">
      <c r="B1760" s="26">
        <v>44442</v>
      </c>
      <c r="C1760">
        <v>288.33999999999997</v>
      </c>
    </row>
    <row r="1761" spans="2:3">
      <c r="B1761" s="26">
        <v>44446</v>
      </c>
      <c r="C1761">
        <v>265.89999999999998</v>
      </c>
    </row>
    <row r="1762" spans="2:3">
      <c r="B1762" s="26">
        <v>44447</v>
      </c>
      <c r="C1762">
        <v>264.64</v>
      </c>
    </row>
    <row r="1763" spans="2:3">
      <c r="B1763" s="26">
        <v>44448</v>
      </c>
      <c r="C1763">
        <v>265.31</v>
      </c>
    </row>
    <row r="1764" spans="2:3">
      <c r="B1764" s="26">
        <v>44449</v>
      </c>
      <c r="C1764">
        <v>259.86</v>
      </c>
    </row>
    <row r="1765" spans="2:3">
      <c r="B1765" s="26">
        <v>44452</v>
      </c>
      <c r="C1765">
        <v>254.9</v>
      </c>
    </row>
    <row r="1766" spans="2:3">
      <c r="B1766" s="26">
        <v>44453</v>
      </c>
      <c r="C1766">
        <v>264.56</v>
      </c>
    </row>
    <row r="1767" spans="2:3">
      <c r="B1767" s="26">
        <v>44454</v>
      </c>
      <c r="C1767">
        <v>274.25</v>
      </c>
    </row>
    <row r="1768" spans="2:3">
      <c r="B1768" s="26">
        <v>44455</v>
      </c>
      <c r="C1768">
        <v>270.45</v>
      </c>
    </row>
    <row r="1769" spans="2:3">
      <c r="B1769" s="26">
        <v>44456</v>
      </c>
      <c r="C1769">
        <v>270.22000000000003</v>
      </c>
    </row>
    <row r="1770" spans="2:3">
      <c r="B1770" s="26">
        <v>44459</v>
      </c>
      <c r="C1770">
        <v>249.04</v>
      </c>
    </row>
    <row r="1771" spans="2:3">
      <c r="B1771" s="26">
        <v>44460</v>
      </c>
      <c r="C1771">
        <v>239.05</v>
      </c>
    </row>
    <row r="1772" spans="2:3">
      <c r="B1772" s="26">
        <v>44461</v>
      </c>
      <c r="C1772">
        <v>246.98</v>
      </c>
    </row>
    <row r="1773" spans="2:3">
      <c r="B1773" s="26">
        <v>44462</v>
      </c>
      <c r="C1773">
        <v>254.96</v>
      </c>
    </row>
    <row r="1774" spans="2:3">
      <c r="B1774" s="26">
        <v>44463</v>
      </c>
      <c r="C1774">
        <v>241.32</v>
      </c>
    </row>
    <row r="1775" spans="2:3">
      <c r="B1775" s="26">
        <v>44466</v>
      </c>
      <c r="C1775">
        <v>244.89</v>
      </c>
    </row>
    <row r="1776" spans="2:3">
      <c r="B1776" s="26">
        <v>44467</v>
      </c>
      <c r="C1776">
        <v>236.13</v>
      </c>
    </row>
    <row r="1777" spans="2:3">
      <c r="B1777" s="26">
        <v>44468</v>
      </c>
      <c r="C1777">
        <v>233.56</v>
      </c>
    </row>
    <row r="1778" spans="2:3">
      <c r="B1778" s="26">
        <v>44469</v>
      </c>
      <c r="C1778">
        <v>247.61</v>
      </c>
    </row>
    <row r="1779" spans="2:3">
      <c r="B1779" s="26">
        <v>44470</v>
      </c>
      <c r="C1779">
        <v>274.64999999999998</v>
      </c>
    </row>
    <row r="1780" spans="2:3">
      <c r="B1780" s="26">
        <v>44473</v>
      </c>
      <c r="C1780">
        <v>283.04000000000002</v>
      </c>
    </row>
    <row r="1781" spans="2:3">
      <c r="B1781" s="26">
        <v>44474</v>
      </c>
      <c r="C1781">
        <v>293.08</v>
      </c>
    </row>
    <row r="1782" spans="2:3">
      <c r="B1782" s="26">
        <v>44475</v>
      </c>
      <c r="C1782">
        <v>316.47000000000003</v>
      </c>
    </row>
    <row r="1783" spans="2:3">
      <c r="B1783" s="26">
        <v>44476</v>
      </c>
      <c r="C1783">
        <v>309.72000000000003</v>
      </c>
    </row>
    <row r="1784" spans="2:3">
      <c r="B1784" s="26">
        <v>44477</v>
      </c>
      <c r="C1784">
        <v>313.77</v>
      </c>
    </row>
    <row r="1785" spans="2:3">
      <c r="B1785" s="26">
        <v>44480</v>
      </c>
      <c r="C1785">
        <v>329.98</v>
      </c>
    </row>
    <row r="1786" spans="2:3">
      <c r="B1786" s="26">
        <v>44481</v>
      </c>
      <c r="C1786">
        <v>317.66000000000003</v>
      </c>
    </row>
    <row r="1787" spans="2:3">
      <c r="B1787" s="26">
        <v>44482</v>
      </c>
      <c r="C1787">
        <v>328.52</v>
      </c>
    </row>
    <row r="1788" spans="2:3">
      <c r="B1788" s="26">
        <v>44483</v>
      </c>
      <c r="C1788">
        <v>331.02</v>
      </c>
    </row>
    <row r="1789" spans="2:3">
      <c r="B1789" s="26">
        <v>44484</v>
      </c>
      <c r="C1789">
        <v>353.05</v>
      </c>
    </row>
    <row r="1790" spans="2:3">
      <c r="B1790" s="26">
        <v>44487</v>
      </c>
      <c r="C1790">
        <v>350.11</v>
      </c>
    </row>
    <row r="1791" spans="2:3">
      <c r="B1791" s="26">
        <v>44488</v>
      </c>
      <c r="C1791">
        <v>368.09</v>
      </c>
    </row>
    <row r="1792" spans="2:3">
      <c r="B1792" s="26">
        <v>44489</v>
      </c>
      <c r="C1792">
        <v>382.19</v>
      </c>
    </row>
    <row r="1793" spans="2:3">
      <c r="B1793" s="26">
        <v>44490</v>
      </c>
      <c r="C1793">
        <v>359.58</v>
      </c>
    </row>
    <row r="1794" spans="2:3">
      <c r="B1794" s="26">
        <v>44491</v>
      </c>
      <c r="C1794">
        <v>347.68</v>
      </c>
    </row>
    <row r="1795" spans="2:3">
      <c r="B1795" s="26">
        <v>44494</v>
      </c>
      <c r="C1795">
        <v>357.21</v>
      </c>
    </row>
    <row r="1796" spans="2:3">
      <c r="B1796" s="26">
        <v>44495</v>
      </c>
      <c r="C1796">
        <v>352.75</v>
      </c>
    </row>
    <row r="1797" spans="2:3">
      <c r="B1797" s="26">
        <v>44496</v>
      </c>
      <c r="C1797">
        <v>334.96</v>
      </c>
    </row>
    <row r="1798" spans="2:3">
      <c r="B1798" s="26">
        <v>44497</v>
      </c>
      <c r="C1798">
        <v>348.29</v>
      </c>
    </row>
    <row r="1799" spans="2:3">
      <c r="B1799" s="26">
        <v>44498</v>
      </c>
      <c r="C1799">
        <v>355.21</v>
      </c>
    </row>
    <row r="1800" spans="2:3">
      <c r="B1800" s="26">
        <v>44501</v>
      </c>
      <c r="C1800">
        <v>347.4</v>
      </c>
    </row>
    <row r="1801" spans="2:3">
      <c r="B1801" s="26">
        <v>44502</v>
      </c>
      <c r="C1801">
        <v>361.01</v>
      </c>
    </row>
    <row r="1802" spans="2:3">
      <c r="B1802" s="26">
        <v>44503</v>
      </c>
      <c r="C1802">
        <v>355.6</v>
      </c>
    </row>
    <row r="1803" spans="2:3">
      <c r="B1803" s="26">
        <v>44504</v>
      </c>
      <c r="C1803">
        <v>346.03</v>
      </c>
    </row>
    <row r="1804" spans="2:3">
      <c r="B1804" s="26">
        <v>44505</v>
      </c>
      <c r="C1804">
        <v>346.09</v>
      </c>
    </row>
    <row r="1805" spans="2:3">
      <c r="B1805" s="26">
        <v>44508</v>
      </c>
      <c r="C1805">
        <v>374.93</v>
      </c>
    </row>
    <row r="1806" spans="2:3">
      <c r="B1806" s="26">
        <v>44509</v>
      </c>
      <c r="C1806">
        <v>381.39</v>
      </c>
    </row>
    <row r="1807" spans="2:3">
      <c r="B1807" s="26">
        <v>44510</v>
      </c>
      <c r="C1807">
        <v>372.59</v>
      </c>
    </row>
    <row r="1808" spans="2:3">
      <c r="B1808" s="26">
        <v>44511</v>
      </c>
      <c r="C1808">
        <v>366.88</v>
      </c>
    </row>
    <row r="1809" spans="2:3">
      <c r="B1809" s="26">
        <v>44512</v>
      </c>
      <c r="C1809">
        <v>362.29</v>
      </c>
    </row>
    <row r="1810" spans="2:3">
      <c r="B1810" s="26">
        <v>44515</v>
      </c>
      <c r="C1810">
        <v>360.35</v>
      </c>
    </row>
    <row r="1811" spans="2:3">
      <c r="B1811" s="26">
        <v>44516</v>
      </c>
      <c r="C1811">
        <v>336.69</v>
      </c>
    </row>
    <row r="1812" spans="2:3">
      <c r="B1812" s="26">
        <v>44517</v>
      </c>
      <c r="C1812">
        <v>341.27</v>
      </c>
    </row>
    <row r="1813" spans="2:3">
      <c r="B1813" s="26">
        <v>44518</v>
      </c>
      <c r="C1813">
        <v>327.37</v>
      </c>
    </row>
    <row r="1814" spans="2:3">
      <c r="B1814" s="26">
        <v>44519</v>
      </c>
      <c r="C1814">
        <v>326.95999999999998</v>
      </c>
    </row>
    <row r="1815" spans="2:3">
      <c r="B1815" s="26">
        <v>44522</v>
      </c>
      <c r="C1815">
        <v>314.82</v>
      </c>
    </row>
    <row r="1816" spans="2:3">
      <c r="B1816" s="26">
        <v>44523</v>
      </c>
      <c r="C1816">
        <v>326.18</v>
      </c>
    </row>
    <row r="1817" spans="2:3">
      <c r="B1817" s="26">
        <v>44524</v>
      </c>
      <c r="C1817">
        <v>323.13</v>
      </c>
    </row>
    <row r="1818" spans="2:3">
      <c r="B1818" s="26">
        <v>44526</v>
      </c>
      <c r="C1818">
        <v>304.20999999999998</v>
      </c>
    </row>
    <row r="1819" spans="2:3">
      <c r="B1819" s="26">
        <v>44529</v>
      </c>
      <c r="C1819">
        <v>326.79000000000002</v>
      </c>
    </row>
    <row r="1820" spans="2:3">
      <c r="B1820" s="26">
        <v>44530</v>
      </c>
      <c r="C1820">
        <v>322.89999999999998</v>
      </c>
    </row>
    <row r="1821" spans="2:3">
      <c r="B1821" s="26">
        <v>44531</v>
      </c>
      <c r="C1821">
        <v>318.5</v>
      </c>
    </row>
    <row r="1822" spans="2:3">
      <c r="B1822" s="26">
        <v>44532</v>
      </c>
      <c r="C1822">
        <v>319.51</v>
      </c>
    </row>
    <row r="1823" spans="2:3">
      <c r="B1823" s="26">
        <v>44533</v>
      </c>
      <c r="C1823">
        <v>299.18</v>
      </c>
    </row>
    <row r="1824" spans="2:3">
      <c r="B1824" s="26">
        <v>44536</v>
      </c>
      <c r="C1824">
        <v>273.67</v>
      </c>
    </row>
    <row r="1825" spans="2:3">
      <c r="B1825" s="26">
        <v>44537</v>
      </c>
      <c r="C1825">
        <v>282.76</v>
      </c>
    </row>
    <row r="1826" spans="2:3">
      <c r="B1826" s="26">
        <v>44538</v>
      </c>
      <c r="C1826">
        <v>284.5</v>
      </c>
    </row>
    <row r="1827" spans="2:3">
      <c r="B1827" s="26">
        <v>44539</v>
      </c>
      <c r="C1827">
        <v>266.32</v>
      </c>
    </row>
    <row r="1828" spans="2:3">
      <c r="B1828" s="26">
        <v>44540</v>
      </c>
      <c r="C1828">
        <v>270.7</v>
      </c>
    </row>
    <row r="1829" spans="2:3">
      <c r="B1829" s="26">
        <v>44543</v>
      </c>
      <c r="C1829">
        <v>260.14</v>
      </c>
    </row>
    <row r="1830" spans="2:3">
      <c r="B1830" s="26">
        <v>44544</v>
      </c>
      <c r="C1830">
        <v>267.18</v>
      </c>
    </row>
    <row r="1831" spans="2:3">
      <c r="B1831" s="26">
        <v>44545</v>
      </c>
      <c r="C1831">
        <v>275.42</v>
      </c>
    </row>
    <row r="1832" spans="2:3">
      <c r="B1832" s="26">
        <v>44546</v>
      </c>
      <c r="C1832">
        <v>267.93</v>
      </c>
    </row>
    <row r="1833" spans="2:3">
      <c r="B1833" s="26">
        <v>44547</v>
      </c>
      <c r="C1833">
        <v>258.17</v>
      </c>
    </row>
    <row r="1834" spans="2:3">
      <c r="B1834" s="26">
        <v>44550</v>
      </c>
      <c r="C1834">
        <v>262.83</v>
      </c>
    </row>
    <row r="1835" spans="2:3">
      <c r="B1835" s="26">
        <v>44551</v>
      </c>
      <c r="C1835">
        <v>271.79000000000002</v>
      </c>
    </row>
    <row r="1836" spans="2:3">
      <c r="B1836" s="26">
        <v>44552</v>
      </c>
      <c r="C1836">
        <v>273.73</v>
      </c>
    </row>
    <row r="1837" spans="2:3">
      <c r="B1837" s="26">
        <v>44553</v>
      </c>
      <c r="C1837">
        <v>284.92</v>
      </c>
    </row>
    <row r="1838" spans="2:3">
      <c r="B1838" s="26">
        <v>44557</v>
      </c>
      <c r="C1838">
        <v>286.24</v>
      </c>
    </row>
    <row r="1839" spans="2:3">
      <c r="B1839" s="26">
        <v>44558</v>
      </c>
      <c r="C1839">
        <v>266.52999999999997</v>
      </c>
    </row>
    <row r="1840" spans="2:3">
      <c r="B1840" s="26">
        <v>44559</v>
      </c>
      <c r="C1840">
        <v>263.91000000000003</v>
      </c>
    </row>
    <row r="1841" spans="2:3">
      <c r="B1841" s="26">
        <v>44560</v>
      </c>
      <c r="C1841">
        <v>262.52</v>
      </c>
    </row>
    <row r="1842" spans="2:3">
      <c r="B1842" s="26">
        <v>44561</v>
      </c>
      <c r="C1842">
        <v>254.74</v>
      </c>
    </row>
    <row r="1843" spans="2:3">
      <c r="B1843" s="26">
        <v>44564</v>
      </c>
      <c r="C1843">
        <v>255.03</v>
      </c>
    </row>
    <row r="1844" spans="2:3">
      <c r="B1844" s="26">
        <v>44565</v>
      </c>
      <c r="C1844">
        <v>257.45999999999998</v>
      </c>
    </row>
    <row r="1845" spans="2:3">
      <c r="B1845" s="26">
        <v>44566</v>
      </c>
      <c r="C1845">
        <v>243.7</v>
      </c>
    </row>
    <row r="1846" spans="2:3">
      <c r="B1846" s="26">
        <v>44567</v>
      </c>
      <c r="C1846">
        <v>240.25</v>
      </c>
    </row>
    <row r="1847" spans="2:3">
      <c r="B1847" s="1">
        <v>44568</v>
      </c>
      <c r="C1847">
        <v>234.00880000000001</v>
      </c>
    </row>
    <row r="1848" spans="2:3">
      <c r="B1848" s="1">
        <v>44571</v>
      </c>
      <c r="C1848">
        <v>235.1216</v>
      </c>
    </row>
    <row r="1849" spans="2:3">
      <c r="B1849" s="1">
        <v>44572</v>
      </c>
      <c r="C1849">
        <v>236.4949</v>
      </c>
    </row>
    <row r="1850" spans="2:3">
      <c r="B1850" s="1">
        <v>44573</v>
      </c>
      <c r="C1850">
        <v>242.5752</v>
      </c>
    </row>
    <row r="1851" spans="2:3">
      <c r="B1851" s="1">
        <v>44574</v>
      </c>
      <c r="C1851">
        <v>236.66399999999999</v>
      </c>
    </row>
    <row r="1852" spans="2:3">
      <c r="B1852" s="1">
        <v>44575</v>
      </c>
      <c r="C1852">
        <v>239.6455</v>
      </c>
    </row>
    <row r="1853" spans="2:3">
      <c r="B1853" s="1">
        <v>44579</v>
      </c>
      <c r="C1853">
        <v>231.4</v>
      </c>
    </row>
    <row r="1854" spans="2:3">
      <c r="B1854" s="1">
        <v>44580</v>
      </c>
      <c r="C1854">
        <v>230.88</v>
      </c>
    </row>
    <row r="1855" spans="2:3">
      <c r="B1855" s="1">
        <v>44581</v>
      </c>
      <c r="C1855">
        <v>236.84</v>
      </c>
    </row>
    <row r="1856" spans="2:3">
      <c r="B1856" s="1">
        <v>44582</v>
      </c>
      <c r="C1856">
        <v>211.97</v>
      </c>
    </row>
    <row r="1857" spans="2:3">
      <c r="B1857" s="1">
        <v>44585</v>
      </c>
      <c r="C1857">
        <v>206.7</v>
      </c>
    </row>
    <row r="1858" spans="2:3">
      <c r="B1858" s="1">
        <v>44586</v>
      </c>
      <c r="C1858">
        <v>204.67</v>
      </c>
    </row>
    <row r="1859" spans="2:3">
      <c r="B1859" s="1">
        <v>44587</v>
      </c>
      <c r="C1859">
        <v>205.57</v>
      </c>
    </row>
    <row r="1860" spans="2:3">
      <c r="B1860" s="1">
        <v>44588</v>
      </c>
      <c r="C1860">
        <v>197.14</v>
      </c>
    </row>
    <row r="1861" spans="2:3">
      <c r="B1861" s="1">
        <v>44589</v>
      </c>
      <c r="C1861">
        <v>209.51</v>
      </c>
    </row>
    <row r="1862" spans="2:3">
      <c r="B1862" s="1">
        <v>44592</v>
      </c>
      <c r="C1862">
        <v>213.36</v>
      </c>
    </row>
    <row r="1863" spans="2:3">
      <c r="B1863" s="1">
        <v>44593</v>
      </c>
      <c r="C1863">
        <v>213.93</v>
      </c>
    </row>
    <row r="1864" spans="2:3">
      <c r="B1864" s="1">
        <v>44594</v>
      </c>
      <c r="C1864">
        <v>208.11</v>
      </c>
    </row>
    <row r="1865" spans="2:3">
      <c r="B1865" s="1">
        <v>44595</v>
      </c>
      <c r="C1865">
        <v>201.05</v>
      </c>
    </row>
    <row r="1866" spans="2:3">
      <c r="B1866" s="1">
        <v>44596</v>
      </c>
      <c r="C1866">
        <v>225.27</v>
      </c>
    </row>
    <row r="1867" spans="2:3">
      <c r="B1867" s="1">
        <v>44599</v>
      </c>
      <c r="C1867">
        <v>245.21</v>
      </c>
    </row>
    <row r="1868" spans="2:3">
      <c r="B1868" s="1">
        <v>44600</v>
      </c>
      <c r="C1868">
        <v>245.77</v>
      </c>
    </row>
    <row r="1869" spans="2:3">
      <c r="B1869" s="1">
        <v>44601</v>
      </c>
      <c r="C1869">
        <v>248.6</v>
      </c>
    </row>
    <row r="1870" spans="2:3">
      <c r="B1870" s="1">
        <v>44602</v>
      </c>
      <c r="C1870">
        <v>244.8</v>
      </c>
    </row>
    <row r="1871" spans="2:3">
      <c r="B1871" s="1">
        <v>44603</v>
      </c>
      <c r="C1871">
        <v>234.9</v>
      </c>
    </row>
    <row r="1872" spans="2:3">
      <c r="B1872" s="1">
        <v>44606</v>
      </c>
      <c r="C1872">
        <v>233.88</v>
      </c>
    </row>
    <row r="1873" spans="2:3">
      <c r="B1873" s="1">
        <v>44607</v>
      </c>
      <c r="C1873">
        <v>244.99</v>
      </c>
    </row>
    <row r="1874" spans="2:3">
      <c r="B1874" s="1">
        <v>44608</v>
      </c>
      <c r="C1874">
        <v>244.69</v>
      </c>
    </row>
    <row r="1875" spans="2:3">
      <c r="B1875" s="1">
        <v>44609</v>
      </c>
      <c r="C1875">
        <v>226.56</v>
      </c>
    </row>
    <row r="1876" spans="2:3">
      <c r="B1876" s="1">
        <v>44610</v>
      </c>
      <c r="C1876">
        <v>221.34</v>
      </c>
    </row>
    <row r="1877" spans="2:3">
      <c r="B1877" s="1">
        <v>44614</v>
      </c>
      <c r="C1877">
        <v>210.13</v>
      </c>
    </row>
    <row r="1878" spans="2:3">
      <c r="B1878" s="1">
        <v>44615</v>
      </c>
      <c r="C1878">
        <v>208.43</v>
      </c>
    </row>
    <row r="1879" spans="2:3">
      <c r="B1879" s="1">
        <v>44616</v>
      </c>
      <c r="C1879">
        <v>212.38</v>
      </c>
    </row>
    <row r="1880" spans="2:3">
      <c r="B1880" s="1">
        <v>44617</v>
      </c>
      <c r="C1880">
        <v>216.48</v>
      </c>
    </row>
    <row r="1881" spans="2:3">
      <c r="B1881" s="1">
        <v>44620</v>
      </c>
      <c r="C1881">
        <v>232.44</v>
      </c>
    </row>
    <row r="1882" spans="2:3">
      <c r="B1882" s="1">
        <v>44621</v>
      </c>
      <c r="C1882">
        <v>244.86</v>
      </c>
    </row>
    <row r="1883" spans="2:3">
      <c r="B1883" s="1">
        <v>44622</v>
      </c>
      <c r="C1883">
        <v>243.12</v>
      </c>
    </row>
    <row r="1884" spans="2:3">
      <c r="B1884" s="1">
        <v>44623</v>
      </c>
      <c r="C1884">
        <v>232.98</v>
      </c>
    </row>
    <row r="1885" spans="2:3">
      <c r="B1885" s="1">
        <v>44624</v>
      </c>
      <c r="C1885">
        <v>218.89</v>
      </c>
    </row>
    <row r="1886" spans="2:3">
      <c r="B1886" s="1">
        <v>44627</v>
      </c>
      <c r="C1886">
        <v>207.69</v>
      </c>
    </row>
    <row r="1887" spans="2:3">
      <c r="B1887" s="1">
        <v>44628</v>
      </c>
      <c r="C1887">
        <v>213.06</v>
      </c>
    </row>
    <row r="1888" spans="2:3">
      <c r="B1888" s="1">
        <v>44629</v>
      </c>
      <c r="C1888">
        <v>231.93</v>
      </c>
    </row>
    <row r="1889" spans="2:3">
      <c r="B1889" s="1">
        <v>44630</v>
      </c>
      <c r="C1889">
        <v>219.3</v>
      </c>
    </row>
    <row r="1890" spans="2:3">
      <c r="B1890" s="1">
        <v>44631</v>
      </c>
      <c r="C1890">
        <v>212.08</v>
      </c>
    </row>
    <row r="1891" spans="2:3">
      <c r="B1891" s="1">
        <v>44634</v>
      </c>
      <c r="C1891">
        <v>214.78</v>
      </c>
    </row>
    <row r="1892" spans="2:3">
      <c r="B1892" s="1">
        <v>44635</v>
      </c>
      <c r="C1892">
        <v>219.94</v>
      </c>
    </row>
    <row r="1893" spans="2:3">
      <c r="B1893" s="1">
        <v>44636</v>
      </c>
      <c r="C1893">
        <v>226.33</v>
      </c>
    </row>
    <row r="1894" spans="2:3">
      <c r="B1894" s="1">
        <v>44637</v>
      </c>
      <c r="C1894">
        <v>226.14</v>
      </c>
    </row>
    <row r="1895" spans="2:3">
      <c r="B1895" s="1">
        <v>44638</v>
      </c>
      <c r="C1895">
        <v>232.87</v>
      </c>
    </row>
    <row r="1896" spans="2:3">
      <c r="B1896" s="1">
        <v>44641</v>
      </c>
      <c r="C1896">
        <v>228.06</v>
      </c>
    </row>
    <row r="1897" spans="2:3">
      <c r="B1897" s="1">
        <v>44642</v>
      </c>
      <c r="C1897">
        <v>234.65</v>
      </c>
    </row>
    <row r="1898" spans="2:3">
      <c r="B1898" s="1">
        <v>44643</v>
      </c>
      <c r="C1898">
        <v>233.85</v>
      </c>
    </row>
    <row r="1899" spans="2:3">
      <c r="B1899" s="1">
        <v>44644</v>
      </c>
      <c r="C1899">
        <v>244.1</v>
      </c>
    </row>
    <row r="1900" spans="2:3">
      <c r="B1900" s="1">
        <v>44645</v>
      </c>
      <c r="C1900">
        <v>246.81</v>
      </c>
    </row>
    <row r="1901" spans="2:3">
      <c r="B1901" s="1">
        <v>44648</v>
      </c>
      <c r="C1901">
        <v>266.33</v>
      </c>
    </row>
    <row r="1902" spans="2:3">
      <c r="B1902" s="1">
        <v>44649</v>
      </c>
      <c r="C1902">
        <v>264.87</v>
      </c>
    </row>
    <row r="1903" spans="2:3">
      <c r="B1903" s="1">
        <v>44650</v>
      </c>
      <c r="C1903">
        <v>261.07</v>
      </c>
    </row>
    <row r="1904" spans="2:3">
      <c r="B1904" s="1">
        <v>44651</v>
      </c>
      <c r="C1904">
        <v>252.76</v>
      </c>
    </row>
    <row r="1905" spans="2:3">
      <c r="B1905" s="1">
        <v>44652</v>
      </c>
      <c r="C1905">
        <v>257.25</v>
      </c>
    </row>
    <row r="1906" spans="2:3">
      <c r="B1906" s="1">
        <v>44655</v>
      </c>
      <c r="C1906">
        <v>254.68</v>
      </c>
    </row>
    <row r="1907" spans="2:3">
      <c r="B1907" s="1">
        <v>44656</v>
      </c>
      <c r="C1907">
        <v>254.97</v>
      </c>
    </row>
    <row r="1908" spans="2:3">
      <c r="B1908" s="1">
        <v>44657</v>
      </c>
      <c r="C1908">
        <v>241.82</v>
      </c>
    </row>
    <row r="1909" spans="2:3">
      <c r="B1909" s="1">
        <v>44658</v>
      </c>
      <c r="C1909">
        <v>239.62</v>
      </c>
    </row>
    <row r="1910" spans="2:3">
      <c r="B1910" s="1">
        <v>44659</v>
      </c>
      <c r="C1910">
        <v>235.92</v>
      </c>
    </row>
    <row r="1911" spans="2:3">
      <c r="B1911" s="1">
        <v>44662</v>
      </c>
      <c r="C1911">
        <v>220.7</v>
      </c>
    </row>
    <row r="1912" spans="2:3">
      <c r="B1912" s="1">
        <v>44663</v>
      </c>
      <c r="C1912">
        <v>216.9</v>
      </c>
    </row>
    <row r="1913" spans="2:3">
      <c r="B1913" s="1">
        <v>44664</v>
      </c>
      <c r="C1913">
        <v>227.01</v>
      </c>
    </row>
    <row r="1914" spans="2:3">
      <c r="B1914" s="1">
        <v>44665</v>
      </c>
      <c r="C1914">
        <v>219.83</v>
      </c>
    </row>
    <row r="1915" spans="2:3">
      <c r="B1915" s="1">
        <v>44669</v>
      </c>
      <c r="C1915">
        <v>224.64</v>
      </c>
    </row>
    <row r="1916" spans="2:3">
      <c r="B1916" s="1">
        <v>44670</v>
      </c>
      <c r="C1916">
        <v>229.23</v>
      </c>
    </row>
    <row r="1917" spans="2:3">
      <c r="B1917" s="1">
        <v>44671</v>
      </c>
      <c r="C1917">
        <v>227.65</v>
      </c>
    </row>
    <row r="1918" spans="2:3">
      <c r="B1918" s="1">
        <v>44672</v>
      </c>
      <c r="C1918">
        <v>227.77</v>
      </c>
    </row>
    <row r="1919" spans="2:3">
      <c r="B1919" s="1">
        <v>44673</v>
      </c>
      <c r="C1919">
        <v>217.8</v>
      </c>
    </row>
    <row r="1920" spans="2:3">
      <c r="B1920" s="1">
        <v>44676</v>
      </c>
      <c r="C1920">
        <v>222.11</v>
      </c>
    </row>
    <row r="1921" spans="2:3">
      <c r="B1921" s="1">
        <v>44677</v>
      </c>
      <c r="C1921">
        <v>211.39</v>
      </c>
    </row>
    <row r="1922" spans="2:3">
      <c r="B1922" s="1">
        <v>44678</v>
      </c>
      <c r="C1922">
        <v>214.82</v>
      </c>
    </row>
    <row r="1923" spans="2:3">
      <c r="B1923" s="1">
        <v>44679</v>
      </c>
      <c r="C1923">
        <v>220.83</v>
      </c>
    </row>
    <row r="1924" spans="2:3">
      <c r="B1924" s="1">
        <v>44680</v>
      </c>
      <c r="C1924">
        <v>211.22</v>
      </c>
    </row>
    <row r="1925" spans="2:3">
      <c r="B1925" s="1">
        <v>44683</v>
      </c>
      <c r="C1925">
        <v>212.62</v>
      </c>
    </row>
    <row r="1926" spans="2:3">
      <c r="B1926" s="1">
        <v>44684</v>
      </c>
      <c r="C1926">
        <v>207.65</v>
      </c>
    </row>
    <row r="1927" spans="2:3">
      <c r="B1927" s="1">
        <v>44685</v>
      </c>
      <c r="C1927">
        <v>220.09</v>
      </c>
    </row>
    <row r="1928" spans="2:3">
      <c r="B1928" s="1">
        <v>44686</v>
      </c>
      <c r="C1928">
        <v>200.08</v>
      </c>
    </row>
    <row r="1929" spans="2:3">
      <c r="B1929" s="1">
        <v>44687</v>
      </c>
      <c r="C1929">
        <v>198.21</v>
      </c>
    </row>
    <row r="1930" spans="2:3">
      <c r="B1930" s="1">
        <v>44690</v>
      </c>
      <c r="C1930">
        <v>170.58</v>
      </c>
    </row>
    <row r="1931" spans="2:3">
      <c r="B1931" s="1">
        <v>44691</v>
      </c>
      <c r="C1931">
        <v>172.54</v>
      </c>
    </row>
    <row r="1932" spans="2:3">
      <c r="B1932" s="1">
        <v>44692</v>
      </c>
      <c r="C1932">
        <v>161</v>
      </c>
    </row>
    <row r="1933" spans="2:3">
      <c r="B1933" s="1">
        <v>44693</v>
      </c>
      <c r="C1933">
        <v>157.57</v>
      </c>
    </row>
    <row r="1934" spans="2:3">
      <c r="B1934" s="1">
        <v>44694</v>
      </c>
      <c r="C1934">
        <v>165.65</v>
      </c>
    </row>
    <row r="1935" spans="2:3">
      <c r="B1935" s="1">
        <v>44697</v>
      </c>
      <c r="C1935">
        <v>162.69999999999999</v>
      </c>
    </row>
    <row r="1936" spans="2:3">
      <c r="B1936" s="1">
        <v>44698</v>
      </c>
      <c r="C1936">
        <v>165.46</v>
      </c>
    </row>
    <row r="1937" spans="2:3">
      <c r="B1937" s="1">
        <v>44699</v>
      </c>
      <c r="C1937">
        <v>160.85</v>
      </c>
    </row>
    <row r="1938" spans="2:3">
      <c r="B1938" s="1">
        <v>44700</v>
      </c>
      <c r="C1938">
        <v>165.09</v>
      </c>
    </row>
    <row r="1939" spans="2:3">
      <c r="B1939" s="1">
        <v>44701</v>
      </c>
      <c r="C1939">
        <v>161.24</v>
      </c>
    </row>
    <row r="1940" spans="2:3">
      <c r="B1940" s="1">
        <v>44704</v>
      </c>
      <c r="C1940">
        <v>160.19999999999999</v>
      </c>
    </row>
    <row r="1941" spans="2:3">
      <c r="B1941" s="1">
        <v>44705</v>
      </c>
      <c r="C1941">
        <v>161.65</v>
      </c>
    </row>
    <row r="1942" spans="2:3">
      <c r="B1942" s="1">
        <v>44706</v>
      </c>
      <c r="C1942">
        <v>162.6</v>
      </c>
    </row>
    <row r="1943" spans="2:3">
      <c r="B1943" s="1">
        <v>44707</v>
      </c>
      <c r="C1943">
        <v>161.83000000000001</v>
      </c>
    </row>
    <row r="1944" spans="2:3">
      <c r="B1944" s="1">
        <v>44708</v>
      </c>
      <c r="C1944">
        <v>158.78</v>
      </c>
    </row>
    <row r="1945" spans="2:3">
      <c r="B1945" s="1">
        <v>44712</v>
      </c>
      <c r="C1945">
        <v>174.4</v>
      </c>
    </row>
    <row r="1946" spans="2:3">
      <c r="B1946" s="1">
        <v>44713</v>
      </c>
      <c r="C1946">
        <v>165.5</v>
      </c>
    </row>
    <row r="1947" spans="2:3">
      <c r="B1947" s="1">
        <v>44714</v>
      </c>
      <c r="C1947">
        <v>166.9</v>
      </c>
    </row>
    <row r="1948" spans="2:3">
      <c r="B1948" s="1">
        <v>44715</v>
      </c>
      <c r="C1948">
        <v>162.72</v>
      </c>
    </row>
    <row r="1949" spans="2:3">
      <c r="B1949" s="1">
        <v>44718</v>
      </c>
      <c r="C1949">
        <v>173.49</v>
      </c>
    </row>
    <row r="1950" spans="2:3">
      <c r="B1950" s="1">
        <v>44719</v>
      </c>
      <c r="C1950">
        <v>171.05</v>
      </c>
    </row>
    <row r="1951" spans="2:3">
      <c r="B1951" s="1">
        <v>44720</v>
      </c>
      <c r="C1951">
        <v>165.71</v>
      </c>
    </row>
    <row r="1952" spans="2:3">
      <c r="B1952" s="1">
        <v>44721</v>
      </c>
      <c r="C1952">
        <v>164.9</v>
      </c>
    </row>
    <row r="1953" spans="2:3">
      <c r="B1953" s="1">
        <v>44722</v>
      </c>
      <c r="C1953">
        <v>159.31</v>
      </c>
    </row>
    <row r="1954" spans="2:3">
      <c r="B1954" s="1">
        <v>44725</v>
      </c>
      <c r="C1954">
        <v>127.29</v>
      </c>
    </row>
    <row r="1955" spans="2:3">
      <c r="B1955" s="1">
        <v>44726</v>
      </c>
      <c r="C1955">
        <v>121.83</v>
      </c>
    </row>
    <row r="1956" spans="2:3">
      <c r="B1956" s="1">
        <v>44727</v>
      </c>
      <c r="C1956">
        <v>119.12</v>
      </c>
    </row>
    <row r="1957" spans="2:3">
      <c r="B1957" s="1">
        <v>44728</v>
      </c>
      <c r="C1957">
        <v>114.42</v>
      </c>
    </row>
    <row r="1958" spans="2:3">
      <c r="B1958" s="1">
        <v>44729</v>
      </c>
      <c r="C1958">
        <v>112.79</v>
      </c>
    </row>
    <row r="1959" spans="2:3">
      <c r="B1959" s="1">
        <v>44733</v>
      </c>
      <c r="C1959">
        <v>114.96</v>
      </c>
    </row>
    <row r="1960" spans="2:3">
      <c r="B1960" s="1">
        <v>44734</v>
      </c>
      <c r="C1960">
        <v>110.66</v>
      </c>
    </row>
    <row r="1961" spans="2:3">
      <c r="B1961" s="1">
        <v>44735</v>
      </c>
      <c r="C1961">
        <v>114.95</v>
      </c>
    </row>
    <row r="1962" spans="2:3">
      <c r="B1962" s="1">
        <v>44736</v>
      </c>
      <c r="C1962">
        <v>116.89</v>
      </c>
    </row>
    <row r="1963" spans="2:3">
      <c r="B1963" s="1">
        <v>44739</v>
      </c>
      <c r="C1963">
        <v>114.38</v>
      </c>
    </row>
    <row r="1964" spans="2:3">
      <c r="B1964" s="1">
        <v>44740</v>
      </c>
      <c r="C1964">
        <v>110.94</v>
      </c>
    </row>
    <row r="1965" spans="2:3">
      <c r="B1965" s="1">
        <v>44741</v>
      </c>
      <c r="C1965">
        <v>110.98</v>
      </c>
    </row>
    <row r="1966" spans="2:3">
      <c r="B1966" s="1">
        <v>44742</v>
      </c>
      <c r="C1966">
        <v>103.17</v>
      </c>
    </row>
    <row r="1967" spans="2:3">
      <c r="B1967" s="1">
        <v>44743</v>
      </c>
      <c r="C1967">
        <v>106.18</v>
      </c>
    </row>
    <row r="1968" spans="2:3">
      <c r="B1968" s="1">
        <v>44747</v>
      </c>
      <c r="C1968">
        <v>112.09</v>
      </c>
    </row>
    <row r="1969" spans="2:3">
      <c r="B1969" s="1">
        <v>44748</v>
      </c>
      <c r="C1969">
        <v>111.48</v>
      </c>
    </row>
    <row r="1970" spans="2:3">
      <c r="B1970" s="1">
        <v>44749</v>
      </c>
      <c r="C1970">
        <v>120.13</v>
      </c>
    </row>
    <row r="1971" spans="2:3">
      <c r="B1971" s="1">
        <v>44750</v>
      </c>
      <c r="C1971">
        <v>119.66</v>
      </c>
    </row>
    <row r="1972" spans="2:3">
      <c r="B1972" s="1">
        <v>44753</v>
      </c>
      <c r="C1972">
        <v>112.48</v>
      </c>
    </row>
    <row r="1973" spans="2:3">
      <c r="B1973" s="1">
        <v>44754</v>
      </c>
      <c r="C1973">
        <v>106.22</v>
      </c>
    </row>
    <row r="1974" spans="2:3">
      <c r="B1974" s="1">
        <v>44755</v>
      </c>
      <c r="C1974">
        <v>107.81</v>
      </c>
    </row>
    <row r="1975" spans="2:3">
      <c r="B1975" s="1">
        <v>44756</v>
      </c>
      <c r="C1975">
        <v>113.31</v>
      </c>
    </row>
    <row r="1976" spans="2:3">
      <c r="B1976" s="1">
        <v>44757</v>
      </c>
      <c r="C1976">
        <v>116.43</v>
      </c>
    </row>
    <row r="1977" spans="2:3">
      <c r="B1977" s="1">
        <v>44760</v>
      </c>
      <c r="C1977">
        <v>118.76</v>
      </c>
    </row>
    <row r="1978" spans="2:3">
      <c r="B1978" s="1">
        <v>44761</v>
      </c>
      <c r="C1978">
        <v>128.86000000000001</v>
      </c>
    </row>
    <row r="1979" spans="2:3">
      <c r="B1979" s="1">
        <v>44762</v>
      </c>
      <c r="C1979">
        <v>130.18</v>
      </c>
    </row>
    <row r="1980" spans="2:3">
      <c r="B1980" s="1">
        <v>44763</v>
      </c>
      <c r="C1980">
        <v>127.66</v>
      </c>
    </row>
    <row r="1981" spans="2:3">
      <c r="B1981" s="1">
        <v>44764</v>
      </c>
      <c r="C1981">
        <v>124.17</v>
      </c>
    </row>
    <row r="1982" spans="2:3">
      <c r="B1982" s="1">
        <v>44767</v>
      </c>
      <c r="C1982">
        <v>120.33</v>
      </c>
    </row>
    <row r="1983" spans="2:3">
      <c r="B1983" s="1">
        <v>44768</v>
      </c>
      <c r="C1983">
        <v>114.93</v>
      </c>
    </row>
    <row r="1984" spans="2:3">
      <c r="B1984" s="1">
        <v>44769</v>
      </c>
      <c r="C1984">
        <v>125.3</v>
      </c>
    </row>
    <row r="1985" spans="2:3">
      <c r="B1985" s="1">
        <v>44770</v>
      </c>
      <c r="C1985">
        <v>131.43</v>
      </c>
    </row>
    <row r="1986" spans="2:3">
      <c r="B1986" s="1">
        <v>44771</v>
      </c>
      <c r="C1986">
        <v>131.77000000000001</v>
      </c>
    </row>
    <row r="1987" spans="2:3">
      <c r="B1987" s="1">
        <v>44774</v>
      </c>
      <c r="C1987">
        <v>126.5</v>
      </c>
    </row>
    <row r="1988" spans="2:3">
      <c r="B1988" s="1">
        <v>44775</v>
      </c>
      <c r="C1988">
        <v>126.32</v>
      </c>
    </row>
    <row r="1989" spans="2:3">
      <c r="B1989" s="1">
        <v>44776</v>
      </c>
      <c r="C1989">
        <v>129.28</v>
      </c>
    </row>
    <row r="1990" spans="2:3">
      <c r="B1990" s="1">
        <v>44777</v>
      </c>
      <c r="C1990">
        <v>123.34</v>
      </c>
    </row>
    <row r="1991" spans="2:3">
      <c r="B1991" s="1">
        <v>44778</v>
      </c>
      <c r="C1991">
        <v>126.13</v>
      </c>
    </row>
    <row r="1992" spans="2:3">
      <c r="B1992" s="1">
        <v>44781</v>
      </c>
      <c r="C1992">
        <v>131.72</v>
      </c>
    </row>
    <row r="1993" spans="2:3">
      <c r="B1993" s="1">
        <v>44782</v>
      </c>
      <c r="C1993">
        <v>126.65</v>
      </c>
    </row>
    <row r="1994" spans="2:3">
      <c r="B1994" s="1">
        <v>44783</v>
      </c>
      <c r="C1994">
        <v>129.9</v>
      </c>
    </row>
    <row r="1995" spans="2:3">
      <c r="B1995" s="1">
        <v>44784</v>
      </c>
      <c r="C1995">
        <v>133.16999999999999</v>
      </c>
    </row>
    <row r="1996" spans="2:3">
      <c r="B1996" s="1">
        <v>44785</v>
      </c>
      <c r="C1996">
        <v>133.11000000000001</v>
      </c>
    </row>
    <row r="1997" spans="2:3">
      <c r="B1997" s="1">
        <v>44788</v>
      </c>
      <c r="C1997">
        <v>131.78</v>
      </c>
    </row>
    <row r="1998" spans="2:3">
      <c r="B1998" s="1">
        <v>44789</v>
      </c>
      <c r="C1998">
        <v>131.47999999999999</v>
      </c>
    </row>
    <row r="1999" spans="2:3">
      <c r="B1999" s="1">
        <v>44790</v>
      </c>
      <c r="C1999">
        <v>127.57</v>
      </c>
    </row>
    <row r="2000" spans="2:3">
      <c r="B2000" s="1">
        <v>44791</v>
      </c>
      <c r="C2000">
        <v>128.09</v>
      </c>
    </row>
    <row r="2001" spans="2:3">
      <c r="B2001" s="1">
        <v>44792</v>
      </c>
      <c r="C2001">
        <v>116.54</v>
      </c>
    </row>
    <row r="2002" spans="2:3">
      <c r="B2002" s="1">
        <v>44795</v>
      </c>
      <c r="C2002">
        <v>115.09</v>
      </c>
    </row>
    <row r="2003" spans="2:3">
      <c r="B2003" s="1">
        <v>44796</v>
      </c>
      <c r="C2003">
        <v>117.89</v>
      </c>
    </row>
    <row r="2004" spans="2:3">
      <c r="B2004" s="1">
        <v>44797</v>
      </c>
      <c r="C2004">
        <v>118.74</v>
      </c>
    </row>
    <row r="2005" spans="2:3">
      <c r="B2005" s="1">
        <v>44798</v>
      </c>
      <c r="C2005">
        <v>117.89</v>
      </c>
    </row>
    <row r="2006" spans="2:3">
      <c r="B2006" s="1">
        <v>44799</v>
      </c>
      <c r="C2006">
        <v>111.99</v>
      </c>
    </row>
    <row r="2007" spans="2:3">
      <c r="B2007" s="1">
        <v>44802</v>
      </c>
      <c r="C2007">
        <v>109.48</v>
      </c>
    </row>
    <row r="2008" spans="2:3">
      <c r="B2008" s="1">
        <v>44803</v>
      </c>
      <c r="C2008">
        <v>108.41</v>
      </c>
    </row>
    <row r="2009" spans="2:3">
      <c r="B2009" s="1">
        <v>44804</v>
      </c>
      <c r="C2009">
        <v>110.04</v>
      </c>
    </row>
    <row r="2010" spans="2:3">
      <c r="B2010" s="1">
        <v>44805</v>
      </c>
      <c r="C2010">
        <v>107.99</v>
      </c>
    </row>
    <row r="2011" spans="2:3">
      <c r="B2011" s="1">
        <v>44806</v>
      </c>
      <c r="C2011">
        <v>108.42</v>
      </c>
    </row>
    <row r="2012" spans="2:3">
      <c r="B2012" s="1">
        <v>44810</v>
      </c>
      <c r="C2012">
        <v>102.2</v>
      </c>
    </row>
    <row r="2013" spans="2:3">
      <c r="B2013" s="1">
        <v>44811</v>
      </c>
      <c r="C2013">
        <v>103.76</v>
      </c>
    </row>
    <row r="2014" spans="2:3">
      <c r="B2014" s="1">
        <v>44812</v>
      </c>
      <c r="C2014">
        <v>105.58</v>
      </c>
    </row>
    <row r="2015" spans="2:3">
      <c r="B2015" s="1">
        <v>44813</v>
      </c>
      <c r="C2015">
        <v>116.98</v>
      </c>
    </row>
    <row r="2016" spans="2:3">
      <c r="B2016" s="1">
        <v>44816</v>
      </c>
      <c r="C2016">
        <v>123.11</v>
      </c>
    </row>
    <row r="2017" spans="2:3">
      <c r="B2017" s="1">
        <v>44817</v>
      </c>
      <c r="C2017">
        <v>111</v>
      </c>
    </row>
    <row r="2018" spans="2:3">
      <c r="B2018" s="1">
        <v>44818</v>
      </c>
      <c r="C2018">
        <v>109.26</v>
      </c>
    </row>
    <row r="2019" spans="2:3">
      <c r="B2019" s="1">
        <v>44819</v>
      </c>
      <c r="C2019">
        <v>108.16</v>
      </c>
    </row>
    <row r="2020" spans="2:3">
      <c r="B2020" s="1">
        <v>44820</v>
      </c>
      <c r="C2020">
        <v>107.27</v>
      </c>
    </row>
    <row r="2021" spans="2:3">
      <c r="B2021" s="1">
        <v>44823</v>
      </c>
      <c r="C2021">
        <v>106.77</v>
      </c>
    </row>
    <row r="2022" spans="2:3">
      <c r="B2022" s="1">
        <v>44824</v>
      </c>
      <c r="C2022">
        <v>103.81</v>
      </c>
    </row>
    <row r="2023" spans="2:3">
      <c r="B2023" s="1">
        <v>44825</v>
      </c>
      <c r="C2023">
        <v>103.89</v>
      </c>
    </row>
    <row r="2024" spans="2:3">
      <c r="B2024" s="1">
        <v>44826</v>
      </c>
      <c r="C2024">
        <v>105.57</v>
      </c>
    </row>
    <row r="2025" spans="2:3">
      <c r="B2025" s="1">
        <v>44827</v>
      </c>
      <c r="C2025">
        <v>102.44</v>
      </c>
    </row>
    <row r="2026" spans="2:3">
      <c r="B2026" s="1">
        <v>44830</v>
      </c>
      <c r="C2026">
        <v>104.9</v>
      </c>
    </row>
    <row r="2027" spans="2:3">
      <c r="B2027" s="1">
        <v>44831</v>
      </c>
      <c r="C2027">
        <v>104.26</v>
      </c>
    </row>
    <row r="2028" spans="2:3">
      <c r="B2028" s="1">
        <v>44832</v>
      </c>
      <c r="C2028">
        <v>107.06</v>
      </c>
    </row>
    <row r="2029" spans="2:3">
      <c r="B2029" s="1">
        <v>44833</v>
      </c>
      <c r="C2029">
        <v>106.24</v>
      </c>
    </row>
    <row r="2030" spans="2:3">
      <c r="B2030" s="1">
        <v>44834</v>
      </c>
      <c r="C2030">
        <v>106.53</v>
      </c>
    </row>
    <row r="2031" spans="2:3">
      <c r="B2031" s="1">
        <v>44837</v>
      </c>
      <c r="C2031">
        <v>107.07</v>
      </c>
    </row>
    <row r="2032" spans="2:3">
      <c r="B2032" s="1">
        <v>44838</v>
      </c>
      <c r="C2032">
        <v>111.22</v>
      </c>
    </row>
    <row r="2033" spans="2:3">
      <c r="B2033" s="1">
        <v>44839</v>
      </c>
      <c r="C2033">
        <v>110.43</v>
      </c>
    </row>
    <row r="2034" spans="2:3">
      <c r="B2034" s="1">
        <v>44840</v>
      </c>
      <c r="C2034">
        <v>109.8</v>
      </c>
    </row>
    <row r="2035" spans="2:3">
      <c r="B2035" s="1">
        <v>44841</v>
      </c>
      <c r="C2035">
        <v>106.48</v>
      </c>
    </row>
    <row r="2036" spans="2:3">
      <c r="B2036" s="1">
        <v>44844</v>
      </c>
      <c r="C2036">
        <v>104.9</v>
      </c>
    </row>
    <row r="2037" spans="2:3">
      <c r="B2037" s="1">
        <v>44845</v>
      </c>
      <c r="C2037">
        <v>103.66</v>
      </c>
    </row>
    <row r="2038" spans="2:3">
      <c r="B2038" s="1">
        <v>44846</v>
      </c>
      <c r="C2038">
        <v>104.69</v>
      </c>
    </row>
    <row r="2039" spans="2:3">
      <c r="B2039" s="1">
        <v>44847</v>
      </c>
      <c r="C2039">
        <v>106.07</v>
      </c>
    </row>
    <row r="2040" spans="2:3">
      <c r="B2040" s="1">
        <v>44848</v>
      </c>
      <c r="C2040">
        <v>104.76</v>
      </c>
    </row>
    <row r="2041" spans="2:3">
      <c r="B2041" s="1">
        <v>44851</v>
      </c>
      <c r="C2041">
        <v>106.94</v>
      </c>
    </row>
    <row r="2042" spans="2:3">
      <c r="B2042" s="1">
        <v>44852</v>
      </c>
      <c r="C2042">
        <v>105.18</v>
      </c>
    </row>
    <row r="2043" spans="2:3">
      <c r="B2043" s="1">
        <v>44853</v>
      </c>
      <c r="C2043">
        <v>105.29</v>
      </c>
    </row>
    <row r="2044" spans="2:3">
      <c r="B2044" s="1">
        <v>44854</v>
      </c>
      <c r="C2044">
        <v>104.29</v>
      </c>
    </row>
    <row r="2045" spans="2:3">
      <c r="B2045" s="1">
        <v>44855</v>
      </c>
      <c r="C2045">
        <v>105.09</v>
      </c>
    </row>
    <row r="2046" spans="2:3">
      <c r="B2046" s="1">
        <v>44858</v>
      </c>
      <c r="C2046">
        <v>106</v>
      </c>
    </row>
    <row r="2047" spans="2:3">
      <c r="B2047" s="1">
        <v>44859</v>
      </c>
      <c r="C2047">
        <v>111.37</v>
      </c>
    </row>
    <row r="2048" spans="2:3">
      <c r="B2048" s="1">
        <v>44860</v>
      </c>
      <c r="C2048">
        <v>114.11</v>
      </c>
    </row>
    <row r="2049" spans="2:3">
      <c r="B2049" s="1">
        <v>44861</v>
      </c>
      <c r="C2049">
        <v>113.72</v>
      </c>
    </row>
    <row r="2050" spans="2:3">
      <c r="B2050" s="1">
        <v>44862</v>
      </c>
      <c r="C2050">
        <v>113.5</v>
      </c>
    </row>
    <row r="2051" spans="2:3">
      <c r="B2051" s="1">
        <v>44865</v>
      </c>
      <c r="C2051">
        <v>111.84</v>
      </c>
    </row>
    <row r="2052" spans="2:3">
      <c r="B2052" s="1">
        <v>44866</v>
      </c>
      <c r="C2052">
        <v>112.39</v>
      </c>
    </row>
    <row r="2053" spans="2:3">
      <c r="B2053" s="1">
        <v>44867</v>
      </c>
      <c r="C2053">
        <v>111.21</v>
      </c>
    </row>
    <row r="2054" spans="2:3">
      <c r="B2054" s="1">
        <v>44868</v>
      </c>
      <c r="C2054">
        <v>111.32</v>
      </c>
    </row>
    <row r="2055" spans="2:3">
      <c r="B2055" s="1">
        <v>44869</v>
      </c>
      <c r="C2055">
        <v>116.08</v>
      </c>
    </row>
    <row r="2056" spans="2:3">
      <c r="B2056" s="1">
        <v>44872</v>
      </c>
      <c r="C2056">
        <v>114.43</v>
      </c>
    </row>
    <row r="2057" spans="2:3">
      <c r="B2057" s="1">
        <v>44873</v>
      </c>
      <c r="C2057">
        <v>99.23</v>
      </c>
    </row>
    <row r="2058" spans="2:3">
      <c r="B2058" s="1">
        <v>44874</v>
      </c>
      <c r="C2058">
        <v>85.66</v>
      </c>
    </row>
    <row r="2059" spans="2:3">
      <c r="B2059" s="1">
        <v>44875</v>
      </c>
      <c r="C2059">
        <v>97.33</v>
      </c>
    </row>
    <row r="2060" spans="2:3">
      <c r="B2060" s="1">
        <v>44876</v>
      </c>
      <c r="C2060">
        <v>87.32</v>
      </c>
    </row>
    <row r="2061" spans="2:3">
      <c r="B2061" s="1">
        <v>44879</v>
      </c>
      <c r="C2061">
        <v>87.32</v>
      </c>
    </row>
    <row r="2062" spans="2:3">
      <c r="B2062" s="1">
        <v>44880</v>
      </c>
      <c r="C2062">
        <v>91.1</v>
      </c>
    </row>
    <row r="2063" spans="2:3">
      <c r="B2063" s="1">
        <v>44881</v>
      </c>
      <c r="C2063">
        <v>88.77</v>
      </c>
    </row>
    <row r="2064" spans="2:3">
      <c r="B2064" s="1">
        <v>44882</v>
      </c>
      <c r="C2064">
        <v>89.96</v>
      </c>
    </row>
    <row r="2065" spans="2:3">
      <c r="B2065" s="1">
        <v>44883</v>
      </c>
      <c r="C2065">
        <v>89.83</v>
      </c>
    </row>
    <row r="2066" spans="2:3">
      <c r="B2066" s="1">
        <v>44886</v>
      </c>
      <c r="C2066">
        <v>84.92</v>
      </c>
    </row>
    <row r="2067" spans="2:3">
      <c r="B2067" s="1">
        <v>44887</v>
      </c>
      <c r="C2067">
        <v>86.21</v>
      </c>
    </row>
    <row r="2068" spans="2:3">
      <c r="B2068" s="1">
        <v>44888</v>
      </c>
      <c r="C2068">
        <v>89.88</v>
      </c>
    </row>
    <row r="2069" spans="2:3">
      <c r="B2069" s="1">
        <v>44890</v>
      </c>
      <c r="C2069">
        <v>90.11</v>
      </c>
    </row>
    <row r="2070" spans="2:3">
      <c r="B2070" s="1">
        <v>44893</v>
      </c>
      <c r="C2070">
        <v>88.39</v>
      </c>
    </row>
    <row r="2071" spans="2:3">
      <c r="B2071" s="1">
        <v>44894</v>
      </c>
      <c r="C2071">
        <v>89.91</v>
      </c>
    </row>
    <row r="2072" spans="2:3">
      <c r="B2072" s="1">
        <v>44895</v>
      </c>
      <c r="C2072">
        <v>94.43</v>
      </c>
    </row>
    <row r="2073" spans="2:3">
      <c r="B2073" s="1">
        <v>44896</v>
      </c>
      <c r="C2073">
        <v>93.04</v>
      </c>
    </row>
    <row r="2074" spans="2:3">
      <c r="B2074" s="1">
        <v>44897</v>
      </c>
      <c r="C2074">
        <v>94</v>
      </c>
    </row>
    <row r="2075" spans="2:3">
      <c r="B2075" s="1">
        <v>44900</v>
      </c>
      <c r="C2075">
        <v>93.07</v>
      </c>
    </row>
    <row r="2076" spans="2:3">
      <c r="B2076" s="1">
        <v>44901</v>
      </c>
      <c r="C2076">
        <v>93.69</v>
      </c>
    </row>
    <row r="2077" spans="2:3">
      <c r="B2077" s="1">
        <v>44902</v>
      </c>
      <c r="C2077">
        <v>92.43</v>
      </c>
    </row>
    <row r="2078" spans="2:3">
      <c r="B2078" s="1">
        <v>44903</v>
      </c>
      <c r="C2078">
        <v>94.99</v>
      </c>
    </row>
    <row r="2079" spans="2:3">
      <c r="B2079" s="1">
        <v>44904</v>
      </c>
      <c r="C2079">
        <v>94.2</v>
      </c>
    </row>
    <row r="2080" spans="2:3">
      <c r="B2080" s="1">
        <v>44907</v>
      </c>
      <c r="C2080">
        <v>94.57</v>
      </c>
    </row>
    <row r="2081" spans="2:3">
      <c r="B2081" s="1">
        <v>44908</v>
      </c>
      <c r="C2081">
        <v>98.04</v>
      </c>
    </row>
    <row r="2082" spans="2:3">
      <c r="B2082" s="1">
        <v>44909</v>
      </c>
      <c r="C2082">
        <v>98.36</v>
      </c>
    </row>
    <row r="2083" spans="2:3">
      <c r="B2083" s="1">
        <v>44910</v>
      </c>
      <c r="C2083">
        <v>96.07</v>
      </c>
    </row>
    <row r="2084" spans="2:3">
      <c r="B2084" s="1">
        <v>44911</v>
      </c>
      <c r="C2084">
        <v>92.71</v>
      </c>
    </row>
    <row r="2085" spans="2:3">
      <c r="B2085" s="1">
        <v>44914</v>
      </c>
      <c r="C2085">
        <v>91.1</v>
      </c>
    </row>
    <row r="2086" spans="2:3">
      <c r="B2086" s="1">
        <v>44915</v>
      </c>
      <c r="C2086">
        <v>92.97</v>
      </c>
    </row>
    <row r="2087" spans="2:3">
      <c r="B2087" s="1">
        <v>44916</v>
      </c>
      <c r="C2087">
        <v>92.26</v>
      </c>
    </row>
    <row r="2088" spans="2:3">
      <c r="B2088" s="1">
        <v>44917</v>
      </c>
      <c r="C2088">
        <v>92.19</v>
      </c>
    </row>
    <row r="2089" spans="2:3">
      <c r="B2089" s="1">
        <v>44918</v>
      </c>
      <c r="C2089">
        <v>92.58</v>
      </c>
    </row>
    <row r="2090" spans="2:3">
      <c r="B2090" s="1">
        <v>44922</v>
      </c>
      <c r="C2090">
        <v>91.4</v>
      </c>
    </row>
    <row r="2091" spans="2:3">
      <c r="B2091" s="1">
        <v>44923</v>
      </c>
      <c r="C2091">
        <v>91.18</v>
      </c>
    </row>
    <row r="2092" spans="2:3">
      <c r="B2092" s="1">
        <v>44924</v>
      </c>
      <c r="C2092">
        <v>91.13</v>
      </c>
    </row>
    <row r="2093" spans="2:3">
      <c r="B2093" s="1">
        <v>44925</v>
      </c>
      <c r="C2093">
        <v>91.95</v>
      </c>
    </row>
    <row r="2094" spans="2:3">
      <c r="B2094" s="1">
        <v>44929</v>
      </c>
      <c r="C2094">
        <v>92.4</v>
      </c>
    </row>
    <row r="2095" spans="2:3">
      <c r="B2095" s="1">
        <v>44930</v>
      </c>
      <c r="C2095">
        <v>93.33</v>
      </c>
    </row>
    <row r="2096" spans="2:3">
      <c r="B2096" s="1">
        <v>44931</v>
      </c>
      <c r="C2096">
        <v>93.66</v>
      </c>
    </row>
    <row r="2097" spans="2:3">
      <c r="B2097" s="1">
        <v>44932</v>
      </c>
      <c r="C2097">
        <v>93.96</v>
      </c>
    </row>
    <row r="2098" spans="2:3">
      <c r="B2098" s="1">
        <v>44935</v>
      </c>
      <c r="C2098">
        <v>95.83</v>
      </c>
    </row>
    <row r="2099" spans="2:3">
      <c r="B2099" s="1">
        <v>44936</v>
      </c>
      <c r="C2099">
        <v>97.54</v>
      </c>
    </row>
    <row r="2100" spans="2:3">
      <c r="B2100" s="1">
        <v>44937</v>
      </c>
      <c r="C2100">
        <v>97.99</v>
      </c>
    </row>
    <row r="2101" spans="2:3">
      <c r="B2101" s="1">
        <v>44938</v>
      </c>
      <c r="C2101">
        <v>106.7</v>
      </c>
    </row>
    <row r="2102" spans="2:3">
      <c r="B2102" s="1">
        <v>44939</v>
      </c>
      <c r="C2102">
        <v>108.88</v>
      </c>
    </row>
    <row r="2103" spans="2:3">
      <c r="B2103" s="1">
        <v>44943</v>
      </c>
      <c r="C2103">
        <v>119.78</v>
      </c>
    </row>
    <row r="2104" spans="2:3">
      <c r="B2104" s="1">
        <v>44944</v>
      </c>
      <c r="C2104">
        <v>115.89</v>
      </c>
    </row>
    <row r="2105" spans="2:3">
      <c r="B2105" s="1">
        <v>44945</v>
      </c>
      <c r="C2105">
        <v>118.28</v>
      </c>
    </row>
    <row r="2106" spans="2:3">
      <c r="B2106" s="1">
        <v>44946</v>
      </c>
      <c r="C2106">
        <v>125.07</v>
      </c>
    </row>
    <row r="2107" spans="2:3">
      <c r="B2107" s="1">
        <v>44949</v>
      </c>
      <c r="C2107">
        <v>129.62</v>
      </c>
    </row>
    <row r="2108" spans="2:3">
      <c r="B2108" s="1">
        <v>44950</v>
      </c>
      <c r="C2108">
        <v>129.46</v>
      </c>
    </row>
    <row r="2109" spans="2:3">
      <c r="B2109" s="1">
        <v>44951</v>
      </c>
      <c r="C2109">
        <v>128.63</v>
      </c>
    </row>
    <row r="2110" spans="2:3">
      <c r="B2110" s="1">
        <v>44952</v>
      </c>
      <c r="C2110">
        <v>129.91</v>
      </c>
    </row>
    <row r="2111" spans="2:3">
      <c r="B2111" s="1">
        <v>44953</v>
      </c>
      <c r="C2111">
        <v>129.80000000000001</v>
      </c>
    </row>
    <row r="2112" spans="2:3">
      <c r="B2112" s="1">
        <v>44956</v>
      </c>
      <c r="C2112">
        <v>127.05</v>
      </c>
    </row>
    <row r="2113" spans="2:3">
      <c r="B2113" s="1">
        <v>44957</v>
      </c>
      <c r="C2113">
        <v>129.43</v>
      </c>
    </row>
    <row r="2114" spans="2:3">
      <c r="B2114" s="1">
        <v>44958</v>
      </c>
      <c r="C2114">
        <v>132.25</v>
      </c>
    </row>
    <row r="2115" spans="2:3">
      <c r="B2115" s="1">
        <v>44959</v>
      </c>
      <c r="C2115">
        <v>133.69</v>
      </c>
    </row>
    <row r="2116" spans="2:3">
      <c r="B2116" s="1">
        <v>44960</v>
      </c>
      <c r="C2116">
        <v>130.72999999999999</v>
      </c>
    </row>
    <row r="2117" spans="2:3">
      <c r="B2117" s="1">
        <v>44963</v>
      </c>
      <c r="C2117">
        <v>128.66999999999999</v>
      </c>
    </row>
    <row r="2118" spans="2:3">
      <c r="B2118" s="1">
        <v>44964</v>
      </c>
      <c r="C2118">
        <v>129.75</v>
      </c>
    </row>
    <row r="2119" spans="2:3">
      <c r="B2119" s="1">
        <v>44965</v>
      </c>
      <c r="C2119">
        <v>127.39</v>
      </c>
    </row>
    <row r="2120" spans="2:3">
      <c r="B2120" s="1">
        <v>44966</v>
      </c>
      <c r="C2120">
        <v>122.45</v>
      </c>
    </row>
    <row r="2121" spans="2:3">
      <c r="B2121" s="1">
        <v>44967</v>
      </c>
      <c r="C2121">
        <v>121.02</v>
      </c>
    </row>
    <row r="2122" spans="2:3">
      <c r="B2122" s="1">
        <v>44970</v>
      </c>
      <c r="C2122">
        <v>120.68</v>
      </c>
    </row>
    <row r="2123" spans="2:3">
      <c r="B2123" s="1">
        <v>44971</v>
      </c>
      <c r="C2123">
        <v>124.12</v>
      </c>
    </row>
    <row r="2124" spans="2:3">
      <c r="B2124" s="1">
        <v>44972</v>
      </c>
      <c r="C2124">
        <v>134.82</v>
      </c>
    </row>
    <row r="2125" spans="2:3">
      <c r="B2125" s="1">
        <v>44973</v>
      </c>
      <c r="C2125">
        <v>137.36000000000001</v>
      </c>
    </row>
    <row r="2126" spans="2:3">
      <c r="B2126" s="1">
        <v>44974</v>
      </c>
      <c r="C2126">
        <v>138.80000000000001</v>
      </c>
    </row>
    <row r="2127" spans="2:3">
      <c r="B2127" s="1">
        <v>44978</v>
      </c>
      <c r="C2127">
        <v>136.72</v>
      </c>
    </row>
    <row r="2128" spans="2:3">
      <c r="B2128" s="1">
        <v>44979</v>
      </c>
      <c r="C2128">
        <v>132.79</v>
      </c>
    </row>
    <row r="2129" spans="2:3">
      <c r="B2129" s="1">
        <v>44980</v>
      </c>
      <c r="C2129">
        <v>133.79</v>
      </c>
    </row>
    <row r="2130" spans="2:3">
      <c r="B2130" s="1">
        <v>44981</v>
      </c>
      <c r="C2130">
        <v>129.22</v>
      </c>
    </row>
    <row r="2131" spans="2:3">
      <c r="B2131" s="1">
        <v>44984</v>
      </c>
      <c r="C2131">
        <v>129.76</v>
      </c>
    </row>
    <row r="2132" spans="2:3">
      <c r="B2132" s="1">
        <v>44985</v>
      </c>
      <c r="C2132">
        <v>129.57</v>
      </c>
    </row>
    <row r="2133" spans="2:3">
      <c r="B2133" s="1">
        <v>44986</v>
      </c>
      <c r="C2133">
        <v>130.25</v>
      </c>
    </row>
    <row r="2134" spans="2:3">
      <c r="B2134" s="1">
        <v>44987</v>
      </c>
      <c r="C2134">
        <v>130.56</v>
      </c>
    </row>
    <row r="2135" spans="2:3">
      <c r="B2135" s="1">
        <v>44988</v>
      </c>
      <c r="C2135">
        <v>123.55</v>
      </c>
    </row>
    <row r="2136" spans="2:3">
      <c r="B2136" s="1">
        <v>44991</v>
      </c>
      <c r="C2136">
        <v>123.91</v>
      </c>
    </row>
    <row r="2137" spans="2:3">
      <c r="B2137" s="1">
        <v>44992</v>
      </c>
      <c r="C2137">
        <v>122.13</v>
      </c>
    </row>
    <row r="2138" spans="2:3">
      <c r="B2138" s="1">
        <v>44993</v>
      </c>
      <c r="C2138">
        <v>122.39</v>
      </c>
    </row>
    <row r="2139" spans="2:3">
      <c r="B2139" s="1">
        <v>44994</v>
      </c>
      <c r="C2139">
        <v>111.01</v>
      </c>
    </row>
    <row r="2140" spans="2:3">
      <c r="B2140" s="1">
        <v>44995</v>
      </c>
      <c r="C2140">
        <v>110.32</v>
      </c>
    </row>
    <row r="2141" spans="2:3">
      <c r="B2141" s="1">
        <v>44998</v>
      </c>
      <c r="C2141">
        <v>134.82</v>
      </c>
    </row>
    <row r="2142" spans="2:3">
      <c r="B2142" s="1">
        <v>44999</v>
      </c>
      <c r="C2142">
        <v>139.4</v>
      </c>
    </row>
    <row r="2143" spans="2:3">
      <c r="B2143" s="1">
        <v>45000</v>
      </c>
      <c r="C2143">
        <v>135.31</v>
      </c>
    </row>
    <row r="2144" spans="2:3">
      <c r="B2144" s="1">
        <v>45001</v>
      </c>
      <c r="C2144">
        <v>138.82</v>
      </c>
    </row>
    <row r="2145" spans="2:3">
      <c r="B2145" s="1">
        <v>45002</v>
      </c>
      <c r="C2145">
        <v>149.6</v>
      </c>
    </row>
    <row r="2146" spans="2:3">
      <c r="B2146" s="1">
        <v>45005</v>
      </c>
      <c r="C2146">
        <v>154.72</v>
      </c>
    </row>
    <row r="2147" spans="2:3">
      <c r="B2147" s="1">
        <v>45006</v>
      </c>
      <c r="C2147">
        <v>156.88</v>
      </c>
    </row>
    <row r="2148" spans="2:3">
      <c r="B2148" s="1">
        <v>45007</v>
      </c>
      <c r="C2148">
        <v>148.47</v>
      </c>
    </row>
    <row r="2149" spans="2:3">
      <c r="B2149" s="1">
        <v>45008</v>
      </c>
      <c r="C2149">
        <v>158.24</v>
      </c>
    </row>
    <row r="2150" spans="2:3">
      <c r="B2150" s="1">
        <v>45009</v>
      </c>
      <c r="C2150">
        <v>154.68</v>
      </c>
    </row>
    <row r="2151" spans="2:3">
      <c r="B2151" s="1">
        <v>45012</v>
      </c>
      <c r="C2151">
        <v>149.79</v>
      </c>
    </row>
    <row r="2152" spans="2:3">
      <c r="B2152" s="1">
        <v>45013</v>
      </c>
      <c r="C2152">
        <v>152.18</v>
      </c>
    </row>
    <row r="2153" spans="2:3">
      <c r="B2153" s="1">
        <v>45014</v>
      </c>
      <c r="C2153">
        <v>157.72999999999999</v>
      </c>
    </row>
    <row r="2154" spans="2:3">
      <c r="B2154" s="1">
        <v>45015</v>
      </c>
      <c r="C2154">
        <v>155.31</v>
      </c>
    </row>
    <row r="2155" spans="2:3">
      <c r="B2155" s="1">
        <v>45016</v>
      </c>
      <c r="C2155">
        <v>158.16</v>
      </c>
    </row>
    <row r="2156" spans="2:3">
      <c r="B2156" s="1">
        <v>45019</v>
      </c>
      <c r="C2156">
        <v>155.55000000000001</v>
      </c>
    </row>
    <row r="2157" spans="2:3">
      <c r="B2157" s="1">
        <v>45020</v>
      </c>
      <c r="C2157">
        <v>156.15</v>
      </c>
    </row>
    <row r="2158" spans="2:3">
      <c r="B2158" s="1">
        <v>45021</v>
      </c>
      <c r="C2158">
        <v>156.21</v>
      </c>
    </row>
    <row r="2159" spans="2:3">
      <c r="B2159" s="1">
        <v>45022</v>
      </c>
      <c r="C2159">
        <v>154.85</v>
      </c>
    </row>
    <row r="2160" spans="2:3">
      <c r="B2160" s="1">
        <v>45026</v>
      </c>
      <c r="C2160">
        <v>161.94</v>
      </c>
    </row>
    <row r="2161" spans="2:3">
      <c r="B2161" s="1">
        <v>45027</v>
      </c>
      <c r="C2161">
        <v>166.91</v>
      </c>
    </row>
    <row r="2162" spans="2:3">
      <c r="B2162" s="1">
        <v>45028</v>
      </c>
      <c r="C2162">
        <v>164.64</v>
      </c>
    </row>
    <row r="2163" spans="2:3">
      <c r="B2163" s="1">
        <v>45029</v>
      </c>
      <c r="C2163">
        <v>167.98</v>
      </c>
    </row>
    <row r="2164" spans="2:3">
      <c r="B2164" s="1">
        <v>45030</v>
      </c>
      <c r="C2164">
        <v>167.61</v>
      </c>
    </row>
    <row r="2165" spans="2:3">
      <c r="B2165" s="1">
        <v>45033</v>
      </c>
      <c r="C2165">
        <v>162.55000000000001</v>
      </c>
    </row>
    <row r="2166" spans="2:3">
      <c r="B2166" s="1">
        <v>45034</v>
      </c>
      <c r="C2166">
        <v>166.87</v>
      </c>
    </row>
    <row r="2167" spans="2:3">
      <c r="B2167" s="1">
        <v>45035</v>
      </c>
      <c r="C2167">
        <v>161.06</v>
      </c>
    </row>
    <row r="2168" spans="2:3">
      <c r="B2168" s="1">
        <v>45036</v>
      </c>
      <c r="C2168">
        <v>154.63999999999999</v>
      </c>
    </row>
    <row r="2169" spans="2:3">
      <c r="B2169" s="1">
        <v>45037</v>
      </c>
      <c r="C2169">
        <v>150.21</v>
      </c>
    </row>
    <row r="2170" spans="2:3">
      <c r="B2170" s="1">
        <v>45040</v>
      </c>
      <c r="C2170">
        <v>150.75</v>
      </c>
    </row>
    <row r="2171" spans="2:3">
      <c r="B2171" s="1">
        <v>45041</v>
      </c>
      <c r="C2171">
        <v>152.02000000000001</v>
      </c>
    </row>
    <row r="2172" spans="2:3">
      <c r="B2172" s="1">
        <v>45042</v>
      </c>
      <c r="C2172">
        <v>153.79</v>
      </c>
    </row>
    <row r="2173" spans="2:3">
      <c r="B2173" s="1">
        <v>45043</v>
      </c>
      <c r="C2173">
        <v>163.83000000000001</v>
      </c>
    </row>
    <row r="2174" spans="2:3">
      <c r="B2174" s="1">
        <v>45044</v>
      </c>
      <c r="C2174">
        <v>161.28</v>
      </c>
    </row>
    <row r="2175" spans="2:3">
      <c r="B2175" s="1">
        <v>45047</v>
      </c>
      <c r="C2175">
        <v>152.74</v>
      </c>
    </row>
    <row r="2176" spans="2:3">
      <c r="B2176" s="1">
        <v>45048</v>
      </c>
      <c r="C2176">
        <v>157.9</v>
      </c>
    </row>
    <row r="2177" spans="2:3">
      <c r="B2177" s="1">
        <v>45049</v>
      </c>
      <c r="C2177">
        <v>155.44999999999999</v>
      </c>
    </row>
    <row r="2178" spans="2:3">
      <c r="B2178" s="1">
        <v>45050</v>
      </c>
      <c r="C2178">
        <v>158.72999999999999</v>
      </c>
    </row>
    <row r="2179" spans="2:3">
      <c r="B2179" s="1">
        <v>45051</v>
      </c>
      <c r="C2179">
        <v>162.88</v>
      </c>
    </row>
    <row r="2180" spans="2:3">
      <c r="B2180" s="1">
        <v>45054</v>
      </c>
      <c r="C2180">
        <v>149.72</v>
      </c>
    </row>
    <row r="2181" spans="2:3">
      <c r="B2181" s="1">
        <v>45055</v>
      </c>
      <c r="C2181">
        <v>151.94</v>
      </c>
    </row>
    <row r="2182" spans="2:3">
      <c r="B2182" s="1">
        <v>45056</v>
      </c>
      <c r="C2182">
        <v>151.96</v>
      </c>
    </row>
    <row r="2183" spans="2:3">
      <c r="B2183" s="1">
        <v>45057</v>
      </c>
      <c r="C2183">
        <v>146.91999999999999</v>
      </c>
    </row>
    <row r="2184" spans="2:3">
      <c r="B2184" s="1">
        <v>45058</v>
      </c>
      <c r="C2184">
        <v>144.94</v>
      </c>
    </row>
    <row r="2185" spans="2:3">
      <c r="B2185" s="1">
        <v>45061</v>
      </c>
      <c r="C2185">
        <v>150.37</v>
      </c>
    </row>
    <row r="2186" spans="2:3">
      <c r="B2186" s="1">
        <v>45062</v>
      </c>
      <c r="C2186">
        <v>147.63999999999999</v>
      </c>
    </row>
    <row r="2187" spans="2:3">
      <c r="B2187" s="1">
        <v>45063</v>
      </c>
      <c r="C2187">
        <v>150.18</v>
      </c>
    </row>
    <row r="2188" spans="2:3">
      <c r="B2188" s="1">
        <v>45064</v>
      </c>
      <c r="C2188">
        <v>146.66</v>
      </c>
    </row>
    <row r="2189" spans="2:3">
      <c r="B2189" s="1">
        <v>45065</v>
      </c>
      <c r="C2189">
        <v>147.27000000000001</v>
      </c>
    </row>
    <row r="2190" spans="2:3">
      <c r="B2190" s="1">
        <v>45068</v>
      </c>
      <c r="C2190">
        <v>147.30000000000001</v>
      </c>
    </row>
    <row r="2191" spans="2:3">
      <c r="B2191" s="1">
        <v>45069</v>
      </c>
      <c r="C2191">
        <v>149.16999999999999</v>
      </c>
    </row>
    <row r="2192" spans="2:3">
      <c r="B2192" s="1">
        <v>45070</v>
      </c>
      <c r="C2192">
        <v>143.51</v>
      </c>
    </row>
    <row r="2193" spans="2:7">
      <c r="B2193" s="1">
        <v>45071</v>
      </c>
      <c r="C2193">
        <v>144.43</v>
      </c>
    </row>
    <row r="2194" spans="2:7">
      <c r="B2194" s="1">
        <v>45072</v>
      </c>
      <c r="C2194">
        <v>146.33000000000001</v>
      </c>
    </row>
    <row r="2195" spans="2:7">
      <c r="B2195" s="1">
        <v>45076</v>
      </c>
      <c r="C2195">
        <v>152.61000000000001</v>
      </c>
    </row>
    <row r="2196" spans="2:7">
      <c r="B2196" s="1">
        <v>45077</v>
      </c>
      <c r="C2196">
        <v>147.19999999999999</v>
      </c>
    </row>
    <row r="2197" spans="2:7">
      <c r="B2197" s="1">
        <v>45078</v>
      </c>
      <c r="C2197">
        <v>146.38</v>
      </c>
    </row>
    <row r="2198" spans="2:7">
      <c r="B2198" s="1">
        <v>45079</v>
      </c>
      <c r="C2198">
        <v>148.87</v>
      </c>
    </row>
    <row r="2199" spans="2:7">
      <c r="B2199" s="1">
        <v>45082</v>
      </c>
      <c r="C2199">
        <v>139.41999999999999</v>
      </c>
    </row>
    <row r="2200" spans="2:7">
      <c r="B2200" s="1">
        <v>45083</v>
      </c>
      <c r="C2200">
        <v>148.18</v>
      </c>
    </row>
    <row r="2201" spans="2:7">
      <c r="B2201" s="1">
        <v>45084</v>
      </c>
      <c r="C2201">
        <v>144.61000000000001</v>
      </c>
    </row>
    <row r="2202" spans="2:7">
      <c r="B2202" s="1">
        <v>45085</v>
      </c>
      <c r="C2202">
        <v>144.83000000000001</v>
      </c>
    </row>
    <row r="2203" spans="2:7">
      <c r="B2203" s="1">
        <v>45086</v>
      </c>
      <c r="C2203">
        <v>143.88999999999999</v>
      </c>
      <c r="F2203" s="32"/>
      <c r="G2203" s="31"/>
    </row>
    <row r="2204" spans="2:7">
      <c r="B2204" s="1">
        <v>45089</v>
      </c>
      <c r="C2204">
        <v>140.69999999999999</v>
      </c>
      <c r="F2204" s="32"/>
      <c r="G2204" s="31"/>
    </row>
    <row r="2205" spans="2:7">
      <c r="B2205" s="1">
        <v>45090</v>
      </c>
      <c r="C2205">
        <v>140.97999999999999</v>
      </c>
      <c r="F2205" s="32"/>
      <c r="G2205" s="31"/>
    </row>
    <row r="2206" spans="2:7">
      <c r="B2206" s="1">
        <v>45091</v>
      </c>
      <c r="C2206">
        <v>140.76</v>
      </c>
      <c r="F2206" s="32"/>
      <c r="G2206" s="31"/>
    </row>
    <row r="2207" spans="2:7">
      <c r="B2207" s="1">
        <v>45092</v>
      </c>
      <c r="C2207">
        <v>138.44999999999999</v>
      </c>
      <c r="F2207" s="32"/>
      <c r="G2207" s="31"/>
    </row>
    <row r="2208" spans="2:7">
      <c r="B2208" s="1">
        <v>45093</v>
      </c>
      <c r="C2208">
        <v>143.63999999999999</v>
      </c>
      <c r="F2208" s="32"/>
      <c r="G2208" s="31"/>
    </row>
    <row r="2209" spans="2:11">
      <c r="B2209" s="1">
        <v>45097</v>
      </c>
      <c r="C2209">
        <v>153.19999999999999</v>
      </c>
      <c r="F2209" s="32"/>
      <c r="G2209" s="31"/>
    </row>
    <row r="2210" spans="2:11">
      <c r="B2210" s="1">
        <v>45098</v>
      </c>
      <c r="C2210">
        <v>164.54</v>
      </c>
      <c r="F2210" s="32"/>
      <c r="G2210" s="31"/>
    </row>
    <row r="2211" spans="2:11">
      <c r="B2211" s="1">
        <v>45099</v>
      </c>
      <c r="C2211">
        <v>165.14</v>
      </c>
      <c r="F2211" s="32"/>
      <c r="G2211" s="31"/>
    </row>
    <row r="2212" spans="2:11">
      <c r="B2212" s="1">
        <v>45100</v>
      </c>
      <c r="C2212">
        <v>169.42</v>
      </c>
      <c r="F2212" s="32"/>
      <c r="G2212" s="31"/>
    </row>
    <row r="2213" spans="2:11">
      <c r="B2213" s="1">
        <v>45103</v>
      </c>
      <c r="C2213">
        <v>165.3</v>
      </c>
      <c r="F2213" s="32"/>
      <c r="G2213" s="31"/>
    </row>
    <row r="2214" spans="2:11">
      <c r="B2214" s="1">
        <v>45104</v>
      </c>
      <c r="C2214">
        <v>167.66</v>
      </c>
      <c r="F2214" s="32"/>
      <c r="G2214" s="31"/>
    </row>
    <row r="2215" spans="2:11">
      <c r="B2215" s="1">
        <v>45105</v>
      </c>
      <c r="C2215">
        <v>164.62</v>
      </c>
      <c r="F2215" s="32"/>
      <c r="G2215" s="31"/>
    </row>
    <row r="2216" spans="2:11">
      <c r="B2216" s="1">
        <v>45106</v>
      </c>
      <c r="C2216">
        <v>167.65</v>
      </c>
      <c r="F2216" s="32"/>
      <c r="G2216" s="31"/>
    </row>
    <row r="2217" spans="2:11">
      <c r="B2217" s="1">
        <v>45107</v>
      </c>
      <c r="C2217">
        <v>165.7</v>
      </c>
      <c r="F2217" s="32"/>
      <c r="G2217" s="31"/>
      <c r="J2217" s="32"/>
      <c r="K2217" s="31"/>
    </row>
    <row r="2218" spans="2:11">
      <c r="B2218" s="32">
        <v>45110</v>
      </c>
      <c r="C2218" s="31">
        <v>171.22</v>
      </c>
      <c r="F2218" s="32"/>
      <c r="G2218" s="31"/>
      <c r="J2218" s="32"/>
      <c r="K2218" s="31"/>
    </row>
    <row r="2219" spans="2:11">
      <c r="B2219" s="32">
        <v>45112</v>
      </c>
      <c r="C2219" s="31">
        <v>165.7</v>
      </c>
      <c r="F2219" s="32"/>
      <c r="G2219" s="31"/>
      <c r="J2219" s="32"/>
      <c r="K2219" s="31"/>
    </row>
    <row r="2220" spans="2:11">
      <c r="B2220" s="32">
        <v>45113</v>
      </c>
      <c r="C2220" s="31">
        <v>164.76</v>
      </c>
      <c r="F2220" s="32"/>
      <c r="G2220" s="31"/>
      <c r="J2220" s="32"/>
      <c r="K2220" s="31"/>
    </row>
    <row r="2221" spans="2:11">
      <c r="B2221" s="32">
        <v>45114</v>
      </c>
      <c r="C2221" s="31">
        <v>164.05</v>
      </c>
      <c r="F2221" s="32"/>
      <c r="G2221" s="31"/>
      <c r="J2221" s="32"/>
      <c r="K2221" s="31"/>
    </row>
    <row r="2222" spans="2:11">
      <c r="B2222" s="32">
        <v>45117</v>
      </c>
      <c r="C2222" s="31">
        <v>167.66</v>
      </c>
      <c r="F2222" s="32"/>
      <c r="G2222" s="31"/>
      <c r="J2222" s="32"/>
      <c r="K2222" s="31"/>
    </row>
    <row r="2223" spans="2:11">
      <c r="B2223" s="32">
        <v>45118</v>
      </c>
      <c r="C2223" s="31">
        <v>166.12</v>
      </c>
      <c r="F2223" s="32"/>
      <c r="G2223" s="31"/>
      <c r="J2223" s="32"/>
      <c r="K2223" s="31"/>
    </row>
    <row r="2224" spans="2:11">
      <c r="B2224" s="32">
        <v>45119</v>
      </c>
      <c r="C2224" s="31">
        <v>164.22</v>
      </c>
      <c r="F2224" s="32"/>
      <c r="G2224" s="31"/>
      <c r="J2224" s="32"/>
      <c r="K2224" s="31"/>
    </row>
    <row r="2225" spans="2:11">
      <c r="B2225" s="32">
        <v>45120</v>
      </c>
      <c r="C2225" s="31">
        <v>172.56</v>
      </c>
      <c r="F2225" s="32"/>
      <c r="G2225" s="31"/>
      <c r="J2225" s="32"/>
      <c r="K2225" s="31"/>
    </row>
    <row r="2226" spans="2:11">
      <c r="B2226" s="32">
        <v>45121</v>
      </c>
      <c r="C2226" s="31">
        <v>163.41</v>
      </c>
      <c r="F2226" s="32"/>
      <c r="G2226" s="31"/>
      <c r="J2226" s="32"/>
      <c r="K2226" s="31"/>
    </row>
    <row r="2227" spans="2:11">
      <c r="B2227" s="32">
        <v>45124</v>
      </c>
      <c r="C2227" s="31">
        <v>161.97999999999999</v>
      </c>
      <c r="F2227" s="32"/>
      <c r="G2227" s="31"/>
      <c r="J2227" s="32"/>
      <c r="K2227" s="31"/>
    </row>
    <row r="2228" spans="2:11">
      <c r="B2228" s="32">
        <v>45125</v>
      </c>
      <c r="C2228" s="31">
        <v>160.81</v>
      </c>
      <c r="F2228" s="32"/>
      <c r="G2228" s="31"/>
      <c r="J2228" s="32"/>
      <c r="K2228" s="31"/>
    </row>
    <row r="2229" spans="2:11">
      <c r="B2229" s="32">
        <v>45126</v>
      </c>
      <c r="C2229" s="31">
        <v>162.53</v>
      </c>
      <c r="F2229" s="32"/>
      <c r="G2229" s="31"/>
      <c r="J2229" s="32"/>
      <c r="K2229" s="31"/>
    </row>
    <row r="2230" spans="2:11">
      <c r="B2230" s="32">
        <v>45127</v>
      </c>
      <c r="C2230" s="31">
        <v>160.88999999999999</v>
      </c>
      <c r="F2230" s="32"/>
      <c r="G2230" s="31"/>
      <c r="J2230" s="32"/>
      <c r="K2230" s="31"/>
    </row>
    <row r="2231" spans="2:11">
      <c r="B2231" s="32">
        <v>45128</v>
      </c>
      <c r="C2231" s="31">
        <v>161.55000000000001</v>
      </c>
      <c r="F2231" s="32"/>
      <c r="G2231" s="31"/>
      <c r="J2231" s="32"/>
      <c r="K2231" s="31"/>
    </row>
    <row r="2232" spans="2:11">
      <c r="B2232" s="32">
        <v>45131</v>
      </c>
      <c r="C2232" s="31">
        <v>157.15</v>
      </c>
      <c r="F2232" s="32"/>
      <c r="G2232" s="31"/>
      <c r="J2232" s="32"/>
      <c r="K2232" s="31"/>
    </row>
    <row r="2233" spans="2:11">
      <c r="B2233" s="32">
        <v>45132</v>
      </c>
      <c r="C2233" s="31">
        <v>157.74</v>
      </c>
      <c r="J2233" s="32"/>
      <c r="K2233" s="31"/>
    </row>
    <row r="2234" spans="2:11">
      <c r="B2234" s="32">
        <v>45133</v>
      </c>
      <c r="C2234" s="31">
        <v>158.41</v>
      </c>
      <c r="J2234" s="32"/>
      <c r="K2234" s="31"/>
    </row>
    <row r="2235" spans="2:11">
      <c r="B2235" s="32">
        <v>45134</v>
      </c>
      <c r="C2235" s="31">
        <v>156.78</v>
      </c>
      <c r="J2235" s="32"/>
      <c r="K2235" s="31"/>
    </row>
    <row r="2236" spans="2:11">
      <c r="B2236" s="32">
        <v>45135</v>
      </c>
      <c r="C2236" s="31">
        <v>157.97</v>
      </c>
      <c r="J2236" s="32"/>
      <c r="K2236" s="31"/>
    </row>
    <row r="2237" spans="2:11">
      <c r="B2237" s="32">
        <v>45138</v>
      </c>
      <c r="C2237" s="31">
        <v>156.63999999999999</v>
      </c>
      <c r="J2237" s="32"/>
      <c r="K2237" s="31"/>
    </row>
    <row r="2238" spans="2:11">
      <c r="B2238" s="32">
        <v>45139</v>
      </c>
      <c r="C2238" s="31">
        <v>157.47</v>
      </c>
      <c r="J2238" s="32"/>
      <c r="K2238" s="31"/>
    </row>
    <row r="2239" spans="2:11">
      <c r="B2239" s="32">
        <v>45140</v>
      </c>
      <c r="C2239" s="31">
        <v>156.61000000000001</v>
      </c>
      <c r="J2239" s="32"/>
      <c r="K2239" s="31"/>
    </row>
    <row r="2240" spans="2:11">
      <c r="B2240" s="32">
        <v>45141</v>
      </c>
      <c r="C2240" s="31">
        <v>157.30000000000001</v>
      </c>
      <c r="J2240" s="32"/>
      <c r="K2240" s="31"/>
    </row>
    <row r="2241" spans="2:3">
      <c r="B2241" s="32">
        <v>45142</v>
      </c>
      <c r="C2241" s="31">
        <v>155.57</v>
      </c>
    </row>
    <row r="2242" spans="2:3">
      <c r="B2242" s="32">
        <v>45145</v>
      </c>
      <c r="C2242" s="31">
        <v>156.43</v>
      </c>
    </row>
    <row r="2243" spans="2:3">
      <c r="B2243" s="32">
        <v>45146</v>
      </c>
      <c r="C2243" s="31">
        <v>160.82</v>
      </c>
    </row>
    <row r="2244" spans="2:3">
      <c r="B2244" s="32">
        <v>45147</v>
      </c>
      <c r="C2244" s="31">
        <v>157.81</v>
      </c>
    </row>
    <row r="2245" spans="2:3">
      <c r="B2245" s="32">
        <v>45148</v>
      </c>
      <c r="C2245" s="31">
        <v>157.72</v>
      </c>
    </row>
    <row r="2246" spans="2:3">
      <c r="B2246" s="32">
        <v>45149</v>
      </c>
      <c r="C2246" s="31">
        <v>157.55000000000001</v>
      </c>
    </row>
    <row r="2247" spans="2:3">
      <c r="B2247" s="32">
        <v>45152</v>
      </c>
      <c r="C2247" s="31">
        <v>157.18</v>
      </c>
    </row>
    <row r="2248" spans="2:3">
      <c r="B2248" s="32">
        <v>45153</v>
      </c>
      <c r="C2248" s="31">
        <v>156.29</v>
      </c>
    </row>
    <row r="2249" spans="2:3">
      <c r="B2249" s="32">
        <v>45154</v>
      </c>
      <c r="C2249" s="31">
        <v>155.77000000000001</v>
      </c>
    </row>
    <row r="2250" spans="2:3">
      <c r="B2250" s="32">
        <v>45155</v>
      </c>
      <c r="C2250" s="31">
        <v>149.03</v>
      </c>
    </row>
    <row r="2251" spans="2:3">
      <c r="B2251" s="32">
        <v>45156</v>
      </c>
      <c r="C2251" s="31">
        <v>139.16</v>
      </c>
    </row>
    <row r="2252" spans="2:3">
      <c r="B2252" s="32">
        <v>45159</v>
      </c>
      <c r="C2252" s="31">
        <v>139.34</v>
      </c>
    </row>
    <row r="2253" spans="2:3">
      <c r="B2253" s="32">
        <v>45160</v>
      </c>
      <c r="C2253" s="31">
        <v>137.51</v>
      </c>
    </row>
    <row r="2254" spans="2:3">
      <c r="B2254" s="32">
        <v>45161</v>
      </c>
      <c r="C2254" s="31">
        <v>141.81</v>
      </c>
    </row>
    <row r="2255" spans="2:3">
      <c r="B2255" s="32">
        <v>45162</v>
      </c>
      <c r="C2255" s="31">
        <v>138.55000000000001</v>
      </c>
    </row>
    <row r="2256" spans="2:3">
      <c r="B2256" s="32">
        <v>45163</v>
      </c>
      <c r="C2256" s="31">
        <v>138.22999999999999</v>
      </c>
    </row>
    <row r="2257" spans="2:3">
      <c r="B2257" s="32">
        <v>45166</v>
      </c>
      <c r="C2257" s="31">
        <v>138.27000000000001</v>
      </c>
    </row>
    <row r="2258" spans="2:3">
      <c r="B2258" s="32">
        <v>45167</v>
      </c>
      <c r="C2258" s="31">
        <v>148.44999999999999</v>
      </c>
    </row>
    <row r="2259" spans="2:3">
      <c r="B2259" s="32">
        <v>45168</v>
      </c>
      <c r="C2259" s="31">
        <v>144.47</v>
      </c>
    </row>
    <row r="2260" spans="2:3">
      <c r="B2260" s="32">
        <v>45169</v>
      </c>
      <c r="C2260" s="31">
        <v>139.08000000000001</v>
      </c>
    </row>
    <row r="2261" spans="2:3">
      <c r="B2261" s="32">
        <v>45170</v>
      </c>
      <c r="C2261" s="31">
        <v>136.19999999999999</v>
      </c>
    </row>
    <row r="2262" spans="2:3">
      <c r="B2262" s="32">
        <v>45174</v>
      </c>
      <c r="C2262" s="31">
        <v>136.34</v>
      </c>
    </row>
    <row r="2263" spans="2:3">
      <c r="B2263" s="32">
        <v>45175</v>
      </c>
      <c r="C2263" s="31">
        <v>136.12</v>
      </c>
    </row>
    <row r="2264" spans="2:3">
      <c r="B2264" s="32">
        <v>45176</v>
      </c>
      <c r="C2264" s="31">
        <v>137.58000000000001</v>
      </c>
    </row>
    <row r="2265" spans="2:3">
      <c r="B2265" s="32">
        <v>45177</v>
      </c>
      <c r="C2265" s="31">
        <v>137.69999999999999</v>
      </c>
    </row>
    <row r="2266" spans="2:3">
      <c r="B2266" s="32">
        <v>45180</v>
      </c>
      <c r="C2266" s="31">
        <v>132.57</v>
      </c>
    </row>
    <row r="2267" spans="2:3">
      <c r="B2267" s="32">
        <v>45181</v>
      </c>
      <c r="C2267" s="31">
        <v>138.34</v>
      </c>
    </row>
    <row r="2268" spans="2:3">
      <c r="B2268" s="32">
        <v>45182</v>
      </c>
      <c r="C2268" s="31">
        <v>138.75</v>
      </c>
    </row>
    <row r="2269" spans="2:3">
      <c r="B2269" s="32">
        <v>45183</v>
      </c>
      <c r="C2269" s="31">
        <v>141.74</v>
      </c>
    </row>
    <row r="2270" spans="2:3">
      <c r="B2270" s="32">
        <v>45184</v>
      </c>
      <c r="C2270" s="31">
        <v>140.21</v>
      </c>
    </row>
    <row r="2271" spans="2:3">
      <c r="B2271" s="32">
        <v>45187</v>
      </c>
      <c r="C2271" s="31">
        <v>142.46</v>
      </c>
    </row>
    <row r="2272" spans="2:3">
      <c r="B2272" s="32">
        <v>45188</v>
      </c>
      <c r="C2272" s="31">
        <v>144.49</v>
      </c>
    </row>
    <row r="2273" spans="2:3">
      <c r="B2273" s="32">
        <v>45189</v>
      </c>
      <c r="C2273" s="31">
        <v>143.03</v>
      </c>
    </row>
    <row r="2274" spans="2:3">
      <c r="B2274" s="32">
        <v>45190</v>
      </c>
      <c r="C2274" s="31">
        <v>141.19999999999999</v>
      </c>
    </row>
    <row r="2275" spans="2:3">
      <c r="B2275" s="32">
        <v>45191</v>
      </c>
      <c r="C2275" s="31">
        <v>140.63999999999999</v>
      </c>
    </row>
    <row r="2276" spans="2:3">
      <c r="B2276" s="32">
        <v>45194</v>
      </c>
      <c r="C2276" s="31">
        <v>139.80000000000001</v>
      </c>
    </row>
    <row r="2277" spans="2:3">
      <c r="B2277" s="32">
        <v>45195</v>
      </c>
      <c r="C2277" s="31">
        <v>139.15</v>
      </c>
    </row>
    <row r="2278" spans="2:3">
      <c r="B2278" s="32">
        <v>45196</v>
      </c>
      <c r="C2278" s="31">
        <v>139.12</v>
      </c>
    </row>
    <row r="2279" spans="2:3">
      <c r="B2279" s="32">
        <v>45197</v>
      </c>
      <c r="C2279" s="31">
        <v>144.1</v>
      </c>
    </row>
    <row r="2280" spans="2:3">
      <c r="B2280" s="32">
        <v>45198</v>
      </c>
      <c r="C2280" s="31">
        <v>142.75</v>
      </c>
    </row>
    <row r="2281" spans="2:3">
      <c r="B2281" s="32">
        <v>45201</v>
      </c>
      <c r="C2281" s="31">
        <v>148.28</v>
      </c>
    </row>
    <row r="2282" spans="2:3">
      <c r="B2282" s="32">
        <v>45202</v>
      </c>
      <c r="C2282" s="31">
        <v>144.26</v>
      </c>
    </row>
    <row r="2283" spans="2:3">
      <c r="B2283" s="32">
        <v>45203</v>
      </c>
      <c r="C2283" s="31">
        <v>146.30000000000001</v>
      </c>
    </row>
    <row r="2284" spans="2:3">
      <c r="B2284" s="32">
        <v>45204</v>
      </c>
      <c r="C2284" s="31">
        <v>145.4</v>
      </c>
    </row>
    <row r="2285" spans="2:3">
      <c r="B2285" s="32">
        <v>45205</v>
      </c>
      <c r="C2285" s="31">
        <v>148.22999999999999</v>
      </c>
    </row>
    <row r="2286" spans="2:3">
      <c r="B2286" s="32">
        <v>45208</v>
      </c>
      <c r="C2286" s="31">
        <v>146.12</v>
      </c>
    </row>
    <row r="2287" spans="2:3">
      <c r="B2287" s="32">
        <v>45209</v>
      </c>
      <c r="C2287" s="31">
        <v>144.81</v>
      </c>
    </row>
    <row r="2288" spans="2:3">
      <c r="B2288" s="32">
        <v>45210</v>
      </c>
      <c r="C2288" s="31">
        <v>141.19999999999999</v>
      </c>
    </row>
    <row r="2289" spans="2:3">
      <c r="B2289" s="32">
        <v>45211</v>
      </c>
      <c r="C2289" s="31">
        <v>140.91999999999999</v>
      </c>
    </row>
    <row r="2290" spans="2:3">
      <c r="B2290" s="32">
        <v>45212</v>
      </c>
      <c r="C2290" s="31">
        <v>141.34</v>
      </c>
    </row>
    <row r="2291" spans="2:3">
      <c r="B2291" s="32">
        <v>45215</v>
      </c>
      <c r="C2291" s="31">
        <v>150.57</v>
      </c>
    </row>
    <row r="2292" spans="2:3">
      <c r="B2292" s="32">
        <v>45216</v>
      </c>
      <c r="C2292" s="31">
        <v>150.77000000000001</v>
      </c>
    </row>
    <row r="2293" spans="2:3">
      <c r="B2293" s="32">
        <v>45217</v>
      </c>
      <c r="C2293" s="31">
        <v>149.22</v>
      </c>
    </row>
    <row r="2294" spans="2:3">
      <c r="B2294" s="32">
        <v>45218</v>
      </c>
      <c r="C2294" s="31">
        <v>152.26</v>
      </c>
    </row>
    <row r="2295" spans="2:3">
      <c r="B2295" s="32">
        <v>45219</v>
      </c>
      <c r="C2295" s="31">
        <v>156.44</v>
      </c>
    </row>
    <row r="2296" spans="2:3">
      <c r="B2296" s="32">
        <v>45222</v>
      </c>
      <c r="C2296" s="31">
        <v>166.2</v>
      </c>
    </row>
    <row r="2297" spans="2:3">
      <c r="B2297" s="32">
        <v>45223</v>
      </c>
      <c r="C2297" s="31">
        <v>178.67</v>
      </c>
    </row>
    <row r="2298" spans="2:3">
      <c r="B2298" s="32">
        <v>45224</v>
      </c>
      <c r="C2298" s="31">
        <v>184.2</v>
      </c>
    </row>
    <row r="2299" spans="2:3">
      <c r="B2299" s="32">
        <v>45225</v>
      </c>
      <c r="C2299" s="31">
        <v>179.44</v>
      </c>
    </row>
    <row r="2300" spans="2:3">
      <c r="B2300" s="32">
        <v>45226</v>
      </c>
      <c r="C2300" s="31">
        <v>177.61</v>
      </c>
    </row>
    <row r="2301" spans="2:3">
      <c r="B2301" s="32">
        <v>45229</v>
      </c>
      <c r="C2301" s="31">
        <v>181.84</v>
      </c>
    </row>
    <row r="2302" spans="2:3">
      <c r="B2302" s="32">
        <v>45230</v>
      </c>
      <c r="C2302" s="31">
        <v>182.58</v>
      </c>
    </row>
    <row r="2303" spans="2:3">
      <c r="B2303" s="32">
        <v>45231</v>
      </c>
      <c r="C2303" s="31">
        <v>182.94</v>
      </c>
    </row>
    <row r="2304" spans="2:3">
      <c r="B2304" s="32">
        <v>45232</v>
      </c>
      <c r="C2304" s="31">
        <v>184.74</v>
      </c>
    </row>
    <row r="2305" spans="2:3">
      <c r="B2305" s="32">
        <v>45233</v>
      </c>
      <c r="C2305" s="31">
        <v>182.16</v>
      </c>
    </row>
    <row r="2306" spans="2:3">
      <c r="B2306" s="32">
        <v>45236</v>
      </c>
      <c r="C2306" s="31">
        <v>184.88</v>
      </c>
    </row>
    <row r="2307" spans="2:3">
      <c r="B2307" s="32">
        <v>45237</v>
      </c>
      <c r="C2307" s="31">
        <v>189.19</v>
      </c>
    </row>
    <row r="2308" spans="2:3">
      <c r="B2308" s="32">
        <v>45238</v>
      </c>
      <c r="C2308" s="31">
        <v>187.99</v>
      </c>
    </row>
    <row r="2309" spans="2:3">
      <c r="B2309" s="32">
        <v>45239</v>
      </c>
      <c r="C2309" s="31">
        <v>192.58</v>
      </c>
    </row>
    <row r="2310" spans="2:3">
      <c r="B2310" s="32">
        <v>45240</v>
      </c>
      <c r="C2310" s="31">
        <v>196.58</v>
      </c>
    </row>
    <row r="2311" spans="2:3">
      <c r="B2311" s="32">
        <v>45243</v>
      </c>
      <c r="C2311" s="31">
        <v>193.3</v>
      </c>
    </row>
    <row r="2312" spans="2:3">
      <c r="B2312" s="32">
        <v>45244</v>
      </c>
      <c r="C2312" s="31">
        <v>185.24</v>
      </c>
    </row>
    <row r="2313" spans="2:3">
      <c r="B2313" s="32">
        <v>45245</v>
      </c>
      <c r="C2313" s="31">
        <v>198.15</v>
      </c>
    </row>
    <row r="2314" spans="2:3">
      <c r="B2314" s="32">
        <v>45246</v>
      </c>
      <c r="C2314" s="31">
        <v>188.98</v>
      </c>
    </row>
    <row r="2315" spans="2:3">
      <c r="B2315" s="32">
        <v>45247</v>
      </c>
      <c r="C2315" s="31">
        <v>191.85</v>
      </c>
    </row>
    <row r="2316" spans="2:3">
      <c r="B2316" s="32">
        <v>45250</v>
      </c>
      <c r="C2316" s="31">
        <v>197.94</v>
      </c>
    </row>
    <row r="2317" spans="2:3">
      <c r="B2317" s="32">
        <v>45251</v>
      </c>
      <c r="C2317" s="31">
        <v>193.95</v>
      </c>
    </row>
    <row r="2318" spans="2:3">
      <c r="B2318" s="32">
        <v>45252</v>
      </c>
      <c r="C2318" s="31">
        <v>198.11</v>
      </c>
    </row>
    <row r="2319" spans="2:3">
      <c r="B2319" s="32">
        <v>45254</v>
      </c>
      <c r="C2319" s="31">
        <v>199.37</v>
      </c>
    </row>
    <row r="2320" spans="2:3">
      <c r="B2320" s="32">
        <v>45257</v>
      </c>
      <c r="C2320" s="31">
        <v>192.3</v>
      </c>
    </row>
    <row r="2321" spans="2:3">
      <c r="B2321" s="32">
        <v>45258</v>
      </c>
      <c r="C2321" s="31">
        <v>200.97</v>
      </c>
    </row>
    <row r="2322" spans="2:3">
      <c r="B2322" s="32">
        <v>45259</v>
      </c>
      <c r="C2322" s="31">
        <v>196.66</v>
      </c>
    </row>
    <row r="2323" spans="2:3">
      <c r="B2323" s="32">
        <v>45260</v>
      </c>
      <c r="C2323" s="31">
        <v>197.32</v>
      </c>
    </row>
    <row r="2324" spans="2:3">
      <c r="B2324" s="32">
        <v>45261</v>
      </c>
      <c r="C2324" s="31">
        <v>202.72</v>
      </c>
    </row>
    <row r="2325" spans="2:3">
      <c r="B2325" s="32">
        <v>45264</v>
      </c>
      <c r="C2325" s="31">
        <v>218.44</v>
      </c>
    </row>
    <row r="2326" spans="2:3">
      <c r="B2326" s="32">
        <v>45265</v>
      </c>
      <c r="C2326" s="31">
        <v>228.87</v>
      </c>
    </row>
    <row r="2327" spans="2:3">
      <c r="B2327" s="32">
        <v>45266</v>
      </c>
      <c r="C2327" s="31">
        <v>228.48</v>
      </c>
    </row>
    <row r="2328" spans="2:3">
      <c r="B2328" s="32">
        <v>45267</v>
      </c>
      <c r="C2328" s="31">
        <v>225.78</v>
      </c>
    </row>
    <row r="2329" spans="2:3">
      <c r="B2329" s="32">
        <v>45268</v>
      </c>
      <c r="C2329" s="31">
        <v>232.05</v>
      </c>
    </row>
    <row r="2330" spans="2:3">
      <c r="B2330" s="32">
        <v>45271</v>
      </c>
      <c r="C2330" s="31">
        <v>212.03</v>
      </c>
    </row>
    <row r="2331" spans="2:3">
      <c r="B2331" s="32">
        <v>45272</v>
      </c>
      <c r="C2331" s="31">
        <v>214.21</v>
      </c>
    </row>
    <row r="2332" spans="2:3">
      <c r="B2332" s="32">
        <v>45273</v>
      </c>
      <c r="C2332" s="31">
        <v>223.32</v>
      </c>
    </row>
    <row r="2333" spans="2:3">
      <c r="B2333" s="32">
        <v>45274</v>
      </c>
      <c r="C2333" s="31">
        <v>223.2</v>
      </c>
    </row>
    <row r="2334" spans="2:3">
      <c r="B2334" s="32">
        <v>45275</v>
      </c>
      <c r="C2334" s="31">
        <v>219.53</v>
      </c>
    </row>
    <row r="2335" spans="2:3">
      <c r="B2335" s="32">
        <v>45278</v>
      </c>
      <c r="C2335" s="31">
        <v>217.81</v>
      </c>
    </row>
    <row r="2336" spans="2:3">
      <c r="B2336" s="32">
        <v>45279</v>
      </c>
      <c r="C2336" s="31">
        <v>219</v>
      </c>
    </row>
    <row r="2337" spans="2:3">
      <c r="B2337" s="32">
        <v>45280</v>
      </c>
      <c r="C2337" s="31">
        <v>225.93</v>
      </c>
    </row>
    <row r="2338" spans="2:3">
      <c r="B2338" s="32">
        <v>45281</v>
      </c>
      <c r="C2338" s="31">
        <v>227.02</v>
      </c>
    </row>
    <row r="2339" spans="2:3">
      <c r="B2339" s="32">
        <v>45282</v>
      </c>
      <c r="C2339" s="31">
        <v>226.67</v>
      </c>
    </row>
    <row r="2340" spans="2:3">
      <c r="B2340" s="32">
        <v>45286</v>
      </c>
      <c r="C2340" s="31">
        <v>218.26</v>
      </c>
    </row>
    <row r="2341" spans="2:3">
      <c r="B2341" s="32">
        <v>45287</v>
      </c>
      <c r="C2341" s="31">
        <v>225.55</v>
      </c>
    </row>
    <row r="2342" spans="2:3">
      <c r="B2342" s="32">
        <v>45288</v>
      </c>
      <c r="C2342" s="31">
        <v>219.94</v>
      </c>
    </row>
    <row r="2343" spans="2:3">
      <c r="B2343" s="32">
        <v>45289</v>
      </c>
      <c r="C2343" s="31">
        <v>216.74</v>
      </c>
    </row>
    <row r="2344" spans="2:3">
      <c r="B2344" s="32">
        <v>45293</v>
      </c>
      <c r="C2344" s="31">
        <v>231.26</v>
      </c>
    </row>
    <row r="2345" spans="2:3">
      <c r="B2345" s="32">
        <v>45294</v>
      </c>
      <c r="C2345" s="31">
        <v>219.76</v>
      </c>
    </row>
    <row r="2346" spans="2:3">
      <c r="B2346" s="32">
        <v>45295</v>
      </c>
      <c r="C2346" s="31">
        <v>227.68</v>
      </c>
    </row>
    <row r="2347" spans="2:3">
      <c r="B2347" s="32">
        <v>45296</v>
      </c>
      <c r="C2347" s="31">
        <v>226.33</v>
      </c>
    </row>
    <row r="2348" spans="2:3">
      <c r="B2348" s="32">
        <v>45299</v>
      </c>
      <c r="C2348" s="31">
        <v>241.16</v>
      </c>
    </row>
    <row r="2349" spans="2:3">
      <c r="B2349" s="32">
        <v>45300</v>
      </c>
      <c r="C2349" s="31">
        <v>239.89</v>
      </c>
    </row>
    <row r="2350" spans="2:3">
      <c r="B2350" s="32">
        <v>45301</v>
      </c>
      <c r="C2350" s="31">
        <v>236.17</v>
      </c>
    </row>
    <row r="2351" spans="2:3">
      <c r="B2351" s="32">
        <v>45302</v>
      </c>
      <c r="C2351" s="31">
        <v>235.95</v>
      </c>
    </row>
    <row r="2352" spans="2:3">
      <c r="B2352" s="32">
        <v>45303</v>
      </c>
      <c r="C2352" s="31">
        <v>222.41</v>
      </c>
    </row>
    <row r="2353" spans="2:3">
      <c r="B2353" s="32">
        <v>45307</v>
      </c>
      <c r="C2353" s="31">
        <v>220.67</v>
      </c>
    </row>
    <row r="2354" spans="2:3">
      <c r="B2354" s="32">
        <v>45308</v>
      </c>
      <c r="C2354" s="31">
        <v>218.36</v>
      </c>
    </row>
    <row r="2355" spans="2:3">
      <c r="B2355" s="32">
        <v>45309</v>
      </c>
      <c r="C2355" s="31">
        <v>208.49</v>
      </c>
    </row>
    <row r="2356" spans="2:3">
      <c r="B2356" s="32">
        <v>45310</v>
      </c>
      <c r="C2356" s="31">
        <v>212.08</v>
      </c>
    </row>
    <row r="2357" spans="2:3">
      <c r="B2357" s="32">
        <v>45313</v>
      </c>
      <c r="C2357" s="31">
        <v>204.77</v>
      </c>
    </row>
    <row r="2358" spans="2:3">
      <c r="B2358" s="32">
        <v>45314</v>
      </c>
      <c r="C2358" s="31">
        <v>200.08</v>
      </c>
    </row>
    <row r="2359" spans="2:3">
      <c r="B2359" s="32">
        <v>45315</v>
      </c>
      <c r="C2359" s="31">
        <v>202.15</v>
      </c>
    </row>
    <row r="2360" spans="2:3">
      <c r="B2360" s="32">
        <v>45316</v>
      </c>
      <c r="C2360" s="31">
        <v>202.45</v>
      </c>
    </row>
    <row r="2361" spans="2:3">
      <c r="B2361" s="32">
        <v>45317</v>
      </c>
      <c r="C2361" s="31">
        <v>214.41</v>
      </c>
    </row>
    <row r="2362" spans="2:3">
      <c r="B2362" s="32">
        <v>45320</v>
      </c>
      <c r="C2362" s="31">
        <v>220.18</v>
      </c>
    </row>
    <row r="2363" spans="2:3">
      <c r="B2363" s="32">
        <v>45321</v>
      </c>
      <c r="C2363" s="31">
        <v>221.95</v>
      </c>
    </row>
    <row r="2364" spans="2:3">
      <c r="B2364" s="32">
        <v>45322</v>
      </c>
      <c r="C2364" s="31">
        <v>216.53</v>
      </c>
    </row>
    <row r="2365" spans="2:3">
      <c r="B2365" s="32">
        <v>45323</v>
      </c>
      <c r="C2365" s="31">
        <v>218.9</v>
      </c>
    </row>
    <row r="2366" spans="2:3">
      <c r="B2366" s="32">
        <v>45324</v>
      </c>
      <c r="C2366" s="31">
        <v>218.48</v>
      </c>
    </row>
    <row r="2367" spans="2:3">
      <c r="B2367" s="32">
        <v>45327</v>
      </c>
      <c r="C2367" s="31">
        <v>215.29</v>
      </c>
    </row>
    <row r="2368" spans="2:3">
      <c r="B2368" s="32">
        <v>45328</v>
      </c>
      <c r="C2368" s="31">
        <v>219.11</v>
      </c>
    </row>
    <row r="2369" spans="2:3">
      <c r="B2369" s="32">
        <v>45329</v>
      </c>
      <c r="C2369" s="31">
        <v>224.67</v>
      </c>
    </row>
    <row r="2370" spans="2:3">
      <c r="B2370" s="32">
        <v>45330</v>
      </c>
      <c r="C2370" s="31">
        <v>231.47</v>
      </c>
    </row>
    <row r="2371" spans="2:3">
      <c r="B2371" s="32">
        <v>45331</v>
      </c>
      <c r="C2371" s="31">
        <v>241.67</v>
      </c>
    </row>
    <row r="2372" spans="2:3">
      <c r="B2372" s="32">
        <v>45334</v>
      </c>
      <c r="C2372" s="31">
        <v>255.4</v>
      </c>
    </row>
    <row r="2373" spans="2:3">
      <c r="B2373" s="32">
        <v>45335</v>
      </c>
      <c r="C2373" s="31">
        <v>251.29</v>
      </c>
    </row>
    <row r="2374" spans="2:3">
      <c r="B2374" s="32">
        <v>45336</v>
      </c>
      <c r="C2374" s="31">
        <v>263.33</v>
      </c>
    </row>
    <row r="2375" spans="2:3">
      <c r="B2375" s="32">
        <v>45337</v>
      </c>
      <c r="C2375" s="31">
        <v>263.24</v>
      </c>
    </row>
    <row r="2376" spans="2:3">
      <c r="B2376" s="32">
        <v>45338</v>
      </c>
      <c r="C2376" s="31">
        <v>263.70999999999998</v>
      </c>
    </row>
    <row r="2377" spans="2:3">
      <c r="B2377" s="32">
        <v>45342</v>
      </c>
      <c r="C2377" s="31">
        <v>264.31</v>
      </c>
    </row>
    <row r="2378" spans="2:3">
      <c r="B2378" s="32">
        <v>45343</v>
      </c>
      <c r="C2378" s="31">
        <v>258.48</v>
      </c>
    </row>
    <row r="2379" spans="2:3">
      <c r="B2379" s="32">
        <v>45344</v>
      </c>
      <c r="C2379" s="31">
        <v>263.91000000000003</v>
      </c>
    </row>
    <row r="2380" spans="2:3">
      <c r="B2380" s="32">
        <v>45345</v>
      </c>
      <c r="C2380" s="31">
        <v>259.08</v>
      </c>
    </row>
    <row r="2381" spans="2:3">
      <c r="B2381" s="32">
        <v>45348</v>
      </c>
      <c r="C2381" s="31">
        <v>276.79000000000002</v>
      </c>
    </row>
    <row r="2382" spans="2:3">
      <c r="B2382" s="32">
        <v>45349</v>
      </c>
      <c r="C2382" s="31">
        <v>288.45</v>
      </c>
    </row>
    <row r="2383" spans="2:3">
      <c r="B2383" s="32">
        <v>45350</v>
      </c>
      <c r="C2383" s="31">
        <v>304.67</v>
      </c>
    </row>
    <row r="2384" spans="2:3">
      <c r="B2384" s="32">
        <v>45351</v>
      </c>
      <c r="C2384" s="31">
        <v>314.12</v>
      </c>
    </row>
    <row r="2385" spans="2:3">
      <c r="B2385" s="32">
        <v>45352</v>
      </c>
      <c r="C2385" s="31">
        <v>319.47000000000003</v>
      </c>
    </row>
    <row r="2386" spans="2:3">
      <c r="B2386" s="32">
        <v>45355</v>
      </c>
      <c r="C2386" s="31">
        <v>342.84</v>
      </c>
    </row>
    <row r="2387" spans="2:3">
      <c r="B2387" s="32">
        <v>45356</v>
      </c>
      <c r="C2387" s="31">
        <v>312.52999999999997</v>
      </c>
    </row>
    <row r="2388" spans="2:3">
      <c r="B2388" s="32">
        <v>45357</v>
      </c>
      <c r="C2388" s="31">
        <v>339.25</v>
      </c>
    </row>
    <row r="2389" spans="2:3">
      <c r="B2389" s="32">
        <v>45358</v>
      </c>
      <c r="C2389" s="31">
        <v>342.23</v>
      </c>
    </row>
    <row r="2390" spans="2:3">
      <c r="B2390" s="32">
        <v>45359</v>
      </c>
      <c r="C2390" s="31">
        <v>349.42</v>
      </c>
    </row>
    <row r="2391" spans="2:3">
      <c r="B2391" s="32">
        <v>45362</v>
      </c>
      <c r="C2391" s="31">
        <v>363.92</v>
      </c>
    </row>
    <row r="2392" spans="2:3">
      <c r="B2392" s="32">
        <v>45363</v>
      </c>
      <c r="C2392" s="31">
        <v>359.67</v>
      </c>
    </row>
    <row r="2393" spans="2:3">
      <c r="B2393" s="32">
        <v>45364</v>
      </c>
      <c r="C2393" s="31">
        <v>370.26</v>
      </c>
    </row>
    <row r="2394" spans="2:3">
      <c r="B2394" s="32">
        <v>45365</v>
      </c>
      <c r="C2394" s="31">
        <v>348.42</v>
      </c>
    </row>
    <row r="2395" spans="2:3">
      <c r="B2395" s="32">
        <v>45366</v>
      </c>
      <c r="C2395" s="31">
        <v>346.26</v>
      </c>
    </row>
    <row r="2396" spans="2:3">
      <c r="B2396" s="32">
        <v>45369</v>
      </c>
      <c r="C2396" s="31">
        <v>336.14</v>
      </c>
    </row>
    <row r="2397" spans="2:3">
      <c r="B2397" s="32">
        <v>45370</v>
      </c>
      <c r="C2397" s="31">
        <v>323.22000000000003</v>
      </c>
    </row>
    <row r="2398" spans="2:3">
      <c r="B2398" s="32">
        <v>45371</v>
      </c>
      <c r="C2398" s="31">
        <v>330.29</v>
      </c>
    </row>
    <row r="2399" spans="2:3">
      <c r="B2399" s="32">
        <v>45372</v>
      </c>
      <c r="C2399" s="31">
        <v>327.5</v>
      </c>
    </row>
    <row r="2400" spans="2:3">
      <c r="B2400" s="32">
        <v>45373</v>
      </c>
      <c r="C2400" s="31">
        <v>320.45999999999998</v>
      </c>
    </row>
    <row r="2401" spans="2:3">
      <c r="B2401" s="32">
        <v>45376</v>
      </c>
      <c r="C2401" s="31">
        <v>356.18</v>
      </c>
    </row>
    <row r="2402" spans="2:3">
      <c r="B2402" s="32">
        <v>45377</v>
      </c>
      <c r="C2402" s="31">
        <v>347.69</v>
      </c>
    </row>
    <row r="2403" spans="2:3">
      <c r="B2403" s="32">
        <v>45378</v>
      </c>
      <c r="C2403" s="31">
        <v>343.23</v>
      </c>
    </row>
    <row r="2404" spans="2:3">
      <c r="B2404" s="32">
        <v>45379</v>
      </c>
      <c r="C2404" s="31">
        <v>354.22</v>
      </c>
    </row>
    <row r="2405" spans="2:3">
      <c r="B2405" s="32">
        <v>45383</v>
      </c>
      <c r="C2405" s="31">
        <v>348.53</v>
      </c>
    </row>
    <row r="2406" spans="2:3">
      <c r="B2406" s="32">
        <v>45384</v>
      </c>
      <c r="C2406" s="31">
        <v>329.56</v>
      </c>
    </row>
    <row r="2407" spans="2:3">
      <c r="B2407" s="32">
        <v>45385</v>
      </c>
      <c r="C2407" s="31">
        <v>328.34</v>
      </c>
    </row>
    <row r="2408" spans="2:3">
      <c r="B2408" s="32">
        <v>45386</v>
      </c>
      <c r="C2408" s="31">
        <v>340.88</v>
      </c>
    </row>
    <row r="2409" spans="2:3">
      <c r="B2409" s="32">
        <v>45387</v>
      </c>
      <c r="C2409" s="31">
        <v>335.42</v>
      </c>
    </row>
    <row r="2410" spans="2:3">
      <c r="B2410" s="32">
        <v>45390</v>
      </c>
      <c r="C2410" s="31">
        <v>357.09</v>
      </c>
    </row>
    <row r="2411" spans="2:3">
      <c r="B2411" s="32">
        <v>45391</v>
      </c>
      <c r="C2411" s="31">
        <v>343.45</v>
      </c>
    </row>
    <row r="2412" spans="2:3">
      <c r="B2412" s="32">
        <v>45392</v>
      </c>
      <c r="C2412" s="31">
        <v>348.65</v>
      </c>
    </row>
    <row r="2413" spans="2:3">
      <c r="B2413" s="32">
        <v>45393</v>
      </c>
      <c r="C2413" s="31">
        <v>350.65</v>
      </c>
    </row>
    <row r="2414" spans="2:3">
      <c r="B2414" s="32">
        <v>45394</v>
      </c>
      <c r="C2414" s="31">
        <v>332.7</v>
      </c>
    </row>
    <row r="2415" spans="2:3">
      <c r="B2415" s="32">
        <v>45397</v>
      </c>
      <c r="C2415" s="31">
        <v>314.89999999999998</v>
      </c>
    </row>
    <row r="2416" spans="2:3">
      <c r="B2416" s="32">
        <v>45398</v>
      </c>
      <c r="C2416" s="31">
        <v>311.70999999999998</v>
      </c>
    </row>
    <row r="2417" spans="2:3">
      <c r="B2417" s="32">
        <v>45399</v>
      </c>
      <c r="C2417" s="31">
        <v>302.74</v>
      </c>
    </row>
    <row r="2418" spans="2:3">
      <c r="B2418" s="32">
        <v>45400</v>
      </c>
      <c r="C2418" s="31">
        <v>315.13</v>
      </c>
    </row>
    <row r="2419" spans="2:3">
      <c r="B2419" s="32">
        <v>45401</v>
      </c>
      <c r="C2419" s="31">
        <v>318.52</v>
      </c>
    </row>
    <row r="2420" spans="2:3">
      <c r="B2420" s="32">
        <v>45404</v>
      </c>
      <c r="C2420" s="31">
        <v>329.76</v>
      </c>
    </row>
    <row r="2421" spans="2:3">
      <c r="B2421" s="26"/>
    </row>
    <row r="2422" spans="2:3">
      <c r="B2422" s="26"/>
    </row>
    <row r="2423" spans="2:3">
      <c r="B2423" s="26"/>
    </row>
    <row r="2424" spans="2:3">
      <c r="B2424" s="26"/>
    </row>
    <row r="2425" spans="2:3">
      <c r="B2425" s="26"/>
    </row>
    <row r="2426" spans="2:3">
      <c r="B2426" s="26"/>
    </row>
    <row r="2427" spans="2:3">
      <c r="B2427" s="26"/>
    </row>
    <row r="2428" spans="2:3">
      <c r="B2428" s="26"/>
    </row>
    <row r="2429" spans="2:3">
      <c r="B2429" s="26"/>
    </row>
    <row r="2430" spans="2:3">
      <c r="B2430" s="26"/>
    </row>
    <row r="2431" spans="2:3">
      <c r="B2431" s="26"/>
    </row>
    <row r="2432" spans="2:3">
      <c r="B2432" s="26"/>
    </row>
    <row r="2433" spans="2:2">
      <c r="B2433" s="26"/>
    </row>
    <row r="2434" spans="2:2">
      <c r="B2434" s="26"/>
    </row>
    <row r="2435" spans="2:2">
      <c r="B2435" s="26"/>
    </row>
    <row r="2436" spans="2:2">
      <c r="B2436" s="26"/>
    </row>
    <row r="2437" spans="2:2">
      <c r="B2437" s="26"/>
    </row>
    <row r="2438" spans="2:2">
      <c r="B2438" s="26"/>
    </row>
    <row r="2439" spans="2:2">
      <c r="B2439" s="26"/>
    </row>
    <row r="2440" spans="2:2">
      <c r="B2440" s="26"/>
    </row>
    <row r="2441" spans="2:2">
      <c r="B2441" s="26"/>
    </row>
    <row r="2442" spans="2:2">
      <c r="B2442" s="26"/>
    </row>
    <row r="2443" spans="2:2">
      <c r="B2443" s="26"/>
    </row>
    <row r="2444" spans="2:2">
      <c r="B2444" s="26"/>
    </row>
    <row r="2445" spans="2:2">
      <c r="B2445" s="26"/>
    </row>
    <row r="2446" spans="2:2">
      <c r="B2446" s="26"/>
    </row>
    <row r="2447" spans="2:2">
      <c r="B2447" s="26"/>
    </row>
    <row r="2448" spans="2:2">
      <c r="B2448" s="26"/>
    </row>
    <row r="2449" spans="2:2">
      <c r="B2449" s="26"/>
    </row>
    <row r="2450" spans="2:2">
      <c r="B2450" s="26"/>
    </row>
    <row r="2451" spans="2:2">
      <c r="B2451" s="26"/>
    </row>
    <row r="2452" spans="2:2">
      <c r="B2452" s="26"/>
    </row>
    <row r="2453" spans="2:2">
      <c r="B2453" s="26"/>
    </row>
    <row r="2454" spans="2:2">
      <c r="B2454" s="26"/>
    </row>
    <row r="2455" spans="2:2">
      <c r="B2455" s="26"/>
    </row>
    <row r="2456" spans="2:2">
      <c r="B2456" s="26"/>
    </row>
    <row r="2457" spans="2:2">
      <c r="B2457" s="26"/>
    </row>
    <row r="2458" spans="2:2">
      <c r="B2458" s="26"/>
    </row>
    <row r="2459" spans="2:2">
      <c r="B2459" s="26"/>
    </row>
    <row r="2460" spans="2:2">
      <c r="B2460" s="26"/>
    </row>
    <row r="2461" spans="2:2">
      <c r="B2461" s="26"/>
    </row>
    <row r="2462" spans="2:2">
      <c r="B2462" s="26"/>
    </row>
    <row r="2463" spans="2:2">
      <c r="B2463" s="26"/>
    </row>
    <row r="2464" spans="2:2">
      <c r="B2464" s="26"/>
    </row>
    <row r="2465" spans="2:2">
      <c r="B2465" s="26"/>
    </row>
    <row r="2466" spans="2:2">
      <c r="B2466" s="26"/>
    </row>
    <row r="2467" spans="2:2">
      <c r="B2467" s="26"/>
    </row>
    <row r="2468" spans="2:2">
      <c r="B2468" s="26"/>
    </row>
    <row r="2469" spans="2:2">
      <c r="B2469" s="26"/>
    </row>
    <row r="2470" spans="2:2">
      <c r="B2470" s="26"/>
    </row>
    <row r="2471" spans="2:2">
      <c r="B2471" s="26"/>
    </row>
    <row r="2472" spans="2:2">
      <c r="B2472" s="26"/>
    </row>
    <row r="2473" spans="2:2">
      <c r="B2473" s="26"/>
    </row>
    <row r="2474" spans="2:2">
      <c r="B2474" s="26"/>
    </row>
    <row r="2475" spans="2:2">
      <c r="B2475" s="26"/>
    </row>
    <row r="2476" spans="2:2">
      <c r="B2476" s="26"/>
    </row>
    <row r="2477" spans="2:2">
      <c r="B2477" s="26"/>
    </row>
    <row r="2478" spans="2:2">
      <c r="B2478" s="26"/>
    </row>
    <row r="2479" spans="2:2">
      <c r="B2479" s="26"/>
    </row>
    <row r="2480" spans="2:2">
      <c r="B2480" s="26"/>
    </row>
    <row r="2481" spans="2:2">
      <c r="B2481" s="26"/>
    </row>
    <row r="2482" spans="2:2">
      <c r="B2482" s="26"/>
    </row>
    <row r="2483" spans="2:2">
      <c r="B2483" s="26"/>
    </row>
    <row r="2484" spans="2:2">
      <c r="B2484" s="26"/>
    </row>
    <row r="2485" spans="2:2">
      <c r="B2485" s="26"/>
    </row>
    <row r="2486" spans="2:2">
      <c r="B2486" s="26"/>
    </row>
    <row r="2487" spans="2:2">
      <c r="B2487" s="26"/>
    </row>
    <row r="2488" spans="2:2">
      <c r="B2488" s="26"/>
    </row>
    <row r="2489" spans="2:2">
      <c r="B2489" s="26"/>
    </row>
    <row r="2490" spans="2:2">
      <c r="B2490" s="26"/>
    </row>
    <row r="2491" spans="2:2">
      <c r="B2491" s="26"/>
    </row>
    <row r="2492" spans="2:2">
      <c r="B2492" s="26"/>
    </row>
    <row r="2493" spans="2:2">
      <c r="B2493" s="26"/>
    </row>
    <row r="2494" spans="2:2">
      <c r="B2494" s="26"/>
    </row>
    <row r="2495" spans="2:2">
      <c r="B2495" s="26"/>
    </row>
    <row r="2496" spans="2:2">
      <c r="B2496" s="26"/>
    </row>
    <row r="2497" spans="2:2">
      <c r="B2497" s="26"/>
    </row>
    <row r="2498" spans="2:2">
      <c r="B2498" s="26"/>
    </row>
    <row r="2499" spans="2:2">
      <c r="B2499" s="26"/>
    </row>
    <row r="2500" spans="2:2">
      <c r="B2500" s="26"/>
    </row>
    <row r="2501" spans="2:2">
      <c r="B2501" s="26"/>
    </row>
    <row r="2502" spans="2:2">
      <c r="B2502" s="26"/>
    </row>
    <row r="2503" spans="2:2">
      <c r="B2503" s="26"/>
    </row>
    <row r="2504" spans="2:2">
      <c r="B2504" s="26"/>
    </row>
    <row r="2505" spans="2:2">
      <c r="B2505" s="26"/>
    </row>
    <row r="2506" spans="2:2">
      <c r="B2506" s="26"/>
    </row>
    <row r="2507" spans="2:2">
      <c r="B2507" s="26"/>
    </row>
    <row r="2508" spans="2:2">
      <c r="B2508" s="26"/>
    </row>
    <row r="2509" spans="2:2">
      <c r="B2509" s="26"/>
    </row>
    <row r="2510" spans="2:2">
      <c r="B2510" s="26"/>
    </row>
    <row r="2511" spans="2:2">
      <c r="B2511" s="26"/>
    </row>
    <row r="2512" spans="2:2">
      <c r="B2512" s="26"/>
    </row>
    <row r="2513" spans="2:2">
      <c r="B2513" s="26"/>
    </row>
    <row r="2514" spans="2:2">
      <c r="B2514" s="26"/>
    </row>
    <row r="2515" spans="2:2">
      <c r="B2515" s="26"/>
    </row>
    <row r="2516" spans="2:2">
      <c r="B2516" s="26"/>
    </row>
    <row r="2517" spans="2:2">
      <c r="B2517" s="26"/>
    </row>
    <row r="2518" spans="2:2">
      <c r="B2518" s="26"/>
    </row>
    <row r="2519" spans="2:2">
      <c r="B2519" s="26"/>
    </row>
    <row r="2520" spans="2:2">
      <c r="B2520" s="26"/>
    </row>
    <row r="2521" spans="2:2">
      <c r="B2521" s="26"/>
    </row>
    <row r="2522" spans="2:2">
      <c r="B2522" s="26"/>
    </row>
    <row r="2523" spans="2:2">
      <c r="B2523" s="26"/>
    </row>
    <row r="2524" spans="2:2">
      <c r="B2524" s="26"/>
    </row>
    <row r="2525" spans="2:2">
      <c r="B2525" s="26"/>
    </row>
    <row r="2526" spans="2:2">
      <c r="B2526" s="26"/>
    </row>
    <row r="2527" spans="2:2">
      <c r="B2527" s="26"/>
    </row>
    <row r="2528" spans="2:2">
      <c r="B2528" s="26"/>
    </row>
    <row r="2529" spans="2:2">
      <c r="B2529" s="26"/>
    </row>
    <row r="2530" spans="2:2">
      <c r="B2530" s="26"/>
    </row>
    <row r="2531" spans="2:2">
      <c r="B2531" s="26"/>
    </row>
    <row r="2532" spans="2:2">
      <c r="B2532" s="26"/>
    </row>
    <row r="2533" spans="2:2">
      <c r="B2533" s="26"/>
    </row>
    <row r="2534" spans="2:2">
      <c r="B2534" s="26"/>
    </row>
    <row r="2535" spans="2:2">
      <c r="B2535" s="26"/>
    </row>
    <row r="2536" spans="2:2">
      <c r="B2536" s="26"/>
    </row>
    <row r="2537" spans="2:2">
      <c r="B2537" s="26"/>
    </row>
    <row r="2538" spans="2:2">
      <c r="B2538" s="26"/>
    </row>
    <row r="2539" spans="2:2">
      <c r="B2539" s="26"/>
    </row>
    <row r="2540" spans="2:2">
      <c r="B2540" s="26"/>
    </row>
    <row r="2541" spans="2:2">
      <c r="B2541" s="26"/>
    </row>
    <row r="2542" spans="2:2">
      <c r="B2542" s="26"/>
    </row>
    <row r="2543" spans="2:2">
      <c r="B2543" s="26"/>
    </row>
    <row r="2544" spans="2:2">
      <c r="B2544" s="26"/>
    </row>
    <row r="2545" spans="2:2">
      <c r="B2545" s="26"/>
    </row>
    <row r="2546" spans="2:2">
      <c r="B2546" s="26"/>
    </row>
    <row r="2547" spans="2:2">
      <c r="B2547" s="26"/>
    </row>
    <row r="2548" spans="2:2">
      <c r="B2548" s="26"/>
    </row>
    <row r="2549" spans="2:2">
      <c r="B2549" s="26"/>
    </row>
    <row r="2550" spans="2:2">
      <c r="B2550" s="26"/>
    </row>
    <row r="2551" spans="2:2">
      <c r="B2551" s="26"/>
    </row>
    <row r="2552" spans="2:2">
      <c r="B2552" s="26"/>
    </row>
    <row r="2553" spans="2:2">
      <c r="B2553" s="26"/>
    </row>
    <row r="2554" spans="2:2">
      <c r="B2554" s="26"/>
    </row>
    <row r="2555" spans="2:2">
      <c r="B2555" s="26"/>
    </row>
    <row r="2556" spans="2:2">
      <c r="B2556" s="26"/>
    </row>
    <row r="2557" spans="2:2">
      <c r="B2557" s="26"/>
    </row>
    <row r="2558" spans="2:2">
      <c r="B2558" s="26"/>
    </row>
    <row r="2559" spans="2:2">
      <c r="B2559" s="26"/>
    </row>
    <row r="2560" spans="2:2">
      <c r="B2560" s="26"/>
    </row>
    <row r="2561" spans="2:2">
      <c r="B2561" s="26"/>
    </row>
    <row r="2562" spans="2:2">
      <c r="B2562" s="26"/>
    </row>
    <row r="2563" spans="2:2">
      <c r="B2563" s="26"/>
    </row>
    <row r="2564" spans="2:2">
      <c r="B2564" s="26"/>
    </row>
    <row r="2565" spans="2:2">
      <c r="B2565" s="26"/>
    </row>
    <row r="2566" spans="2:2">
      <c r="B2566" s="26"/>
    </row>
    <row r="2567" spans="2:2">
      <c r="B2567" s="26"/>
    </row>
    <row r="2568" spans="2:2">
      <c r="B2568" s="26"/>
    </row>
    <row r="2569" spans="2:2">
      <c r="B2569" s="26"/>
    </row>
    <row r="2570" spans="2:2">
      <c r="B2570" s="26"/>
    </row>
    <row r="2571" spans="2:2">
      <c r="B2571" s="26"/>
    </row>
    <row r="2572" spans="2:2">
      <c r="B2572" s="26"/>
    </row>
    <row r="2573" spans="2:2">
      <c r="B2573" s="26"/>
    </row>
    <row r="2574" spans="2:2">
      <c r="B2574" s="26"/>
    </row>
    <row r="2575" spans="2:2">
      <c r="B2575" s="26"/>
    </row>
    <row r="2576" spans="2:2">
      <c r="B2576" s="26"/>
    </row>
    <row r="2577" spans="2:2">
      <c r="B2577" s="26"/>
    </row>
    <row r="2578" spans="2:2">
      <c r="B2578" s="26"/>
    </row>
    <row r="2579" spans="2:2">
      <c r="B2579" s="26"/>
    </row>
    <row r="2580" spans="2:2">
      <c r="B2580" s="26"/>
    </row>
    <row r="2581" spans="2:2">
      <c r="B2581" s="26"/>
    </row>
    <row r="2582" spans="2:2">
      <c r="B2582" s="26"/>
    </row>
    <row r="2583" spans="2:2">
      <c r="B2583" s="26"/>
    </row>
    <row r="2584" spans="2:2">
      <c r="B2584" s="26"/>
    </row>
    <row r="2585" spans="2:2">
      <c r="B2585" s="26"/>
    </row>
  </sheetData>
  <sortState xmlns:xlrd2="http://schemas.microsoft.com/office/spreadsheetml/2017/richdata2" ref="O3045:T3056">
    <sortCondition ref="O3045:O3056"/>
  </sortState>
  <hyperlinks>
    <hyperlink ref="L1" r:id="rId1" location="overview" xr:uid="{04110169-15DB-4407-B0CD-D00A81BB286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A9BFC-10A8-4D16-BBD4-6823F6714893}">
  <sheetPr codeName="Sheet9"/>
  <dimension ref="A1:G3508"/>
  <sheetViews>
    <sheetView topLeftCell="A3393" workbookViewId="0">
      <selection activeCell="A3395" sqref="A3395:G3508"/>
    </sheetView>
  </sheetViews>
  <sheetFormatPr defaultRowHeight="15"/>
  <cols>
    <col min="1" max="1" width="11.42578125" customWidth="1"/>
  </cols>
  <sheetData>
    <row r="1" spans="1:7">
      <c r="A1" t="s">
        <v>14</v>
      </c>
      <c r="B1" t="s">
        <v>8</v>
      </c>
      <c r="C1" t="s">
        <v>9</v>
      </c>
      <c r="D1" t="s">
        <v>10</v>
      </c>
      <c r="E1" t="s">
        <v>11</v>
      </c>
      <c r="F1" t="s">
        <v>13</v>
      </c>
      <c r="G1" t="s">
        <v>12</v>
      </c>
    </row>
    <row r="2" spans="1:7">
      <c r="A2" s="12">
        <v>41899</v>
      </c>
      <c r="B2">
        <v>465.864014</v>
      </c>
      <c r="C2">
        <v>468.17401100000001</v>
      </c>
      <c r="D2">
        <v>452.42199699999998</v>
      </c>
      <c r="E2">
        <v>457.33401500000002</v>
      </c>
      <c r="F2">
        <v>457.33401500000002</v>
      </c>
      <c r="G2">
        <v>21056800</v>
      </c>
    </row>
    <row r="3" spans="1:7">
      <c r="A3" s="12">
        <v>41900</v>
      </c>
      <c r="B3">
        <v>456.85998499999999</v>
      </c>
      <c r="C3">
        <v>456.85998499999999</v>
      </c>
      <c r="D3">
        <v>413.10400399999997</v>
      </c>
      <c r="E3">
        <v>424.44000199999999</v>
      </c>
      <c r="F3">
        <v>424.44000199999999</v>
      </c>
      <c r="G3">
        <v>34483200</v>
      </c>
    </row>
    <row r="4" spans="1:7">
      <c r="A4" s="12">
        <v>41901</v>
      </c>
      <c r="B4">
        <v>424.10299700000002</v>
      </c>
      <c r="C4">
        <v>427.834991</v>
      </c>
      <c r="D4">
        <v>384.53201300000001</v>
      </c>
      <c r="E4">
        <v>394.79599000000002</v>
      </c>
      <c r="F4">
        <v>394.79599000000002</v>
      </c>
      <c r="G4">
        <v>37919700</v>
      </c>
    </row>
    <row r="5" spans="1:7">
      <c r="A5" s="12">
        <v>41902</v>
      </c>
      <c r="B5">
        <v>394.67300399999999</v>
      </c>
      <c r="C5">
        <v>423.29599000000002</v>
      </c>
      <c r="D5">
        <v>389.88299599999999</v>
      </c>
      <c r="E5">
        <v>408.90399200000002</v>
      </c>
      <c r="F5">
        <v>408.90399200000002</v>
      </c>
      <c r="G5">
        <v>36863600</v>
      </c>
    </row>
    <row r="6" spans="1:7">
      <c r="A6" s="12">
        <v>41903</v>
      </c>
      <c r="B6">
        <v>408.084991</v>
      </c>
      <c r="C6">
        <v>412.425995</v>
      </c>
      <c r="D6">
        <v>393.18099999999998</v>
      </c>
      <c r="E6">
        <v>398.82101399999999</v>
      </c>
      <c r="F6">
        <v>398.82101399999999</v>
      </c>
      <c r="G6">
        <v>26580100</v>
      </c>
    </row>
    <row r="7" spans="1:7">
      <c r="A7" s="12">
        <v>41904</v>
      </c>
      <c r="B7">
        <v>399.10000600000001</v>
      </c>
      <c r="C7">
        <v>406.91598499999998</v>
      </c>
      <c r="D7">
        <v>397.13000499999998</v>
      </c>
      <c r="E7">
        <v>402.15200800000002</v>
      </c>
      <c r="F7">
        <v>402.15200800000002</v>
      </c>
      <c r="G7">
        <v>24127600</v>
      </c>
    </row>
    <row r="8" spans="1:7">
      <c r="A8" s="12">
        <v>41905</v>
      </c>
      <c r="B8">
        <v>402.09201000000002</v>
      </c>
      <c r="C8">
        <v>441.557007</v>
      </c>
      <c r="D8">
        <v>396.19699100000003</v>
      </c>
      <c r="E8">
        <v>435.79098499999998</v>
      </c>
      <c r="F8">
        <v>435.79098499999998</v>
      </c>
      <c r="G8">
        <v>45099500</v>
      </c>
    </row>
    <row r="9" spans="1:7">
      <c r="A9" s="12">
        <v>41906</v>
      </c>
      <c r="B9">
        <v>435.75100700000002</v>
      </c>
      <c r="C9">
        <v>436.11200000000002</v>
      </c>
      <c r="D9">
        <v>421.13198899999998</v>
      </c>
      <c r="E9">
        <v>423.20498700000002</v>
      </c>
      <c r="F9">
        <v>423.20498700000002</v>
      </c>
      <c r="G9">
        <v>30627700</v>
      </c>
    </row>
    <row r="10" spans="1:7">
      <c r="A10" s="12">
        <v>41907</v>
      </c>
      <c r="B10">
        <v>423.15600599999999</v>
      </c>
      <c r="C10">
        <v>423.51998900000001</v>
      </c>
      <c r="D10">
        <v>409.46798699999999</v>
      </c>
      <c r="E10">
        <v>411.574005</v>
      </c>
      <c r="F10">
        <v>411.574005</v>
      </c>
      <c r="G10">
        <v>26814400</v>
      </c>
    </row>
    <row r="11" spans="1:7">
      <c r="A11" s="12">
        <v>41908</v>
      </c>
      <c r="B11">
        <v>411.42898600000001</v>
      </c>
      <c r="C11">
        <v>414.93798800000002</v>
      </c>
      <c r="D11">
        <v>400.00900300000001</v>
      </c>
      <c r="E11">
        <v>404.42498799999998</v>
      </c>
      <c r="F11">
        <v>404.42498799999998</v>
      </c>
      <c r="G11">
        <v>21460800</v>
      </c>
    </row>
    <row r="12" spans="1:7">
      <c r="A12" s="12">
        <v>41909</v>
      </c>
      <c r="B12">
        <v>403.55599999999998</v>
      </c>
      <c r="C12">
        <v>406.62298600000003</v>
      </c>
      <c r="D12">
        <v>397.37200899999999</v>
      </c>
      <c r="E12">
        <v>399.51998900000001</v>
      </c>
      <c r="F12">
        <v>399.51998900000001</v>
      </c>
      <c r="G12">
        <v>15029300</v>
      </c>
    </row>
    <row r="13" spans="1:7">
      <c r="A13" s="12">
        <v>41910</v>
      </c>
      <c r="B13">
        <v>399.47100799999998</v>
      </c>
      <c r="C13">
        <v>401.016998</v>
      </c>
      <c r="D13">
        <v>374.33200099999999</v>
      </c>
      <c r="E13">
        <v>377.18099999999998</v>
      </c>
      <c r="F13">
        <v>377.18099999999998</v>
      </c>
      <c r="G13">
        <v>23613300</v>
      </c>
    </row>
    <row r="14" spans="1:7">
      <c r="A14" s="12">
        <v>41911</v>
      </c>
      <c r="B14">
        <v>376.92800899999997</v>
      </c>
      <c r="C14">
        <v>385.21099900000002</v>
      </c>
      <c r="D14">
        <v>372.23998999999998</v>
      </c>
      <c r="E14">
        <v>375.46701000000002</v>
      </c>
      <c r="F14">
        <v>375.46701000000002</v>
      </c>
      <c r="G14">
        <v>32497700</v>
      </c>
    </row>
    <row r="15" spans="1:7">
      <c r="A15" s="12">
        <v>41912</v>
      </c>
      <c r="B15">
        <v>376.08801299999999</v>
      </c>
      <c r="C15">
        <v>390.97699</v>
      </c>
      <c r="D15">
        <v>373.442993</v>
      </c>
      <c r="E15">
        <v>386.94400000000002</v>
      </c>
      <c r="F15">
        <v>386.94400000000002</v>
      </c>
      <c r="G15">
        <v>34707300</v>
      </c>
    </row>
    <row r="16" spans="1:7">
      <c r="A16" s="12">
        <v>41913</v>
      </c>
      <c r="B16">
        <v>387.42700200000002</v>
      </c>
      <c r="C16">
        <v>391.37899800000002</v>
      </c>
      <c r="D16">
        <v>380.77999899999998</v>
      </c>
      <c r="E16">
        <v>383.61498999999998</v>
      </c>
      <c r="F16">
        <v>383.61498999999998</v>
      </c>
      <c r="G16">
        <v>26229400</v>
      </c>
    </row>
    <row r="17" spans="1:7">
      <c r="A17" s="12">
        <v>41914</v>
      </c>
      <c r="B17">
        <v>383.98800699999998</v>
      </c>
      <c r="C17">
        <v>385.49700899999999</v>
      </c>
      <c r="D17">
        <v>372.94601399999999</v>
      </c>
      <c r="E17">
        <v>375.07199100000003</v>
      </c>
      <c r="F17">
        <v>375.07199100000003</v>
      </c>
      <c r="G17">
        <v>21777700</v>
      </c>
    </row>
    <row r="18" spans="1:7">
      <c r="A18" s="12">
        <v>41915</v>
      </c>
      <c r="B18">
        <v>375.18099999999998</v>
      </c>
      <c r="C18">
        <v>377.69500699999998</v>
      </c>
      <c r="D18">
        <v>357.85900900000001</v>
      </c>
      <c r="E18">
        <v>359.51199300000002</v>
      </c>
      <c r="F18">
        <v>359.51199300000002</v>
      </c>
      <c r="G18">
        <v>30901200</v>
      </c>
    </row>
    <row r="19" spans="1:7">
      <c r="A19" s="12">
        <v>41916</v>
      </c>
      <c r="B19">
        <v>359.891998</v>
      </c>
      <c r="C19">
        <v>364.48700000000002</v>
      </c>
      <c r="D19">
        <v>325.885986</v>
      </c>
      <c r="E19">
        <v>328.86599699999999</v>
      </c>
      <c r="F19">
        <v>328.86599699999999</v>
      </c>
      <c r="G19">
        <v>47236500</v>
      </c>
    </row>
    <row r="20" spans="1:7">
      <c r="A20" s="12">
        <v>41917</v>
      </c>
      <c r="B20">
        <v>328.91598499999998</v>
      </c>
      <c r="C20">
        <v>341.800995</v>
      </c>
      <c r="D20">
        <v>289.29599000000002</v>
      </c>
      <c r="E20">
        <v>320.51001000000002</v>
      </c>
      <c r="F20">
        <v>320.51001000000002</v>
      </c>
      <c r="G20">
        <v>83308096</v>
      </c>
    </row>
    <row r="21" spans="1:7">
      <c r="A21" s="12">
        <v>41918</v>
      </c>
      <c r="B21">
        <v>320.38900799999999</v>
      </c>
      <c r="C21">
        <v>345.13400300000001</v>
      </c>
      <c r="D21">
        <v>302.55999800000001</v>
      </c>
      <c r="E21">
        <v>330.07900999999998</v>
      </c>
      <c r="F21">
        <v>330.07900999999998</v>
      </c>
      <c r="G21">
        <v>79011800</v>
      </c>
    </row>
    <row r="22" spans="1:7">
      <c r="A22" s="12">
        <v>41919</v>
      </c>
      <c r="B22">
        <v>330.58401500000002</v>
      </c>
      <c r="C22">
        <v>339.24700899999999</v>
      </c>
      <c r="D22">
        <v>320.48199499999998</v>
      </c>
      <c r="E22">
        <v>336.18701199999998</v>
      </c>
      <c r="F22">
        <v>336.18701199999998</v>
      </c>
      <c r="G22">
        <v>49199900</v>
      </c>
    </row>
    <row r="23" spans="1:7">
      <c r="A23" s="12">
        <v>41920</v>
      </c>
      <c r="B23">
        <v>336.11599699999999</v>
      </c>
      <c r="C23">
        <v>354.364014</v>
      </c>
      <c r="D23">
        <v>327.18798800000002</v>
      </c>
      <c r="E23">
        <v>352.94000199999999</v>
      </c>
      <c r="F23">
        <v>352.94000199999999</v>
      </c>
      <c r="G23">
        <v>54736300</v>
      </c>
    </row>
    <row r="24" spans="1:7">
      <c r="A24" s="12">
        <v>41921</v>
      </c>
      <c r="B24">
        <v>352.74798600000003</v>
      </c>
      <c r="C24">
        <v>382.72601300000002</v>
      </c>
      <c r="D24">
        <v>347.68701199999998</v>
      </c>
      <c r="E24">
        <v>365.02600100000001</v>
      </c>
      <c r="F24">
        <v>365.02600100000001</v>
      </c>
      <c r="G24">
        <v>83641104</v>
      </c>
    </row>
    <row r="25" spans="1:7">
      <c r="A25" s="12">
        <v>41922</v>
      </c>
      <c r="B25">
        <v>364.68701199999998</v>
      </c>
      <c r="C25">
        <v>375.06698599999999</v>
      </c>
      <c r="D25">
        <v>352.96301299999999</v>
      </c>
      <c r="E25">
        <v>361.56201199999998</v>
      </c>
      <c r="F25">
        <v>361.56201199999998</v>
      </c>
      <c r="G25">
        <v>43665700</v>
      </c>
    </row>
    <row r="26" spans="1:7">
      <c r="A26" s="12">
        <v>41923</v>
      </c>
      <c r="B26">
        <v>361.36200000000002</v>
      </c>
      <c r="C26">
        <v>367.19101000000001</v>
      </c>
      <c r="D26">
        <v>355.95098899999999</v>
      </c>
      <c r="E26">
        <v>362.29901100000001</v>
      </c>
      <c r="F26">
        <v>362.29901100000001</v>
      </c>
      <c r="G26">
        <v>13345200</v>
      </c>
    </row>
    <row r="27" spans="1:7">
      <c r="A27" s="12">
        <v>41924</v>
      </c>
      <c r="B27">
        <v>362.60598800000002</v>
      </c>
      <c r="C27">
        <v>379.43301400000001</v>
      </c>
      <c r="D27">
        <v>356.14401199999998</v>
      </c>
      <c r="E27">
        <v>378.54901100000001</v>
      </c>
      <c r="F27">
        <v>378.54901100000001</v>
      </c>
      <c r="G27">
        <v>17552800</v>
      </c>
    </row>
    <row r="28" spans="1:7">
      <c r="A28" s="12">
        <v>41925</v>
      </c>
      <c r="B28">
        <v>377.92099000000002</v>
      </c>
      <c r="C28">
        <v>397.22601300000002</v>
      </c>
      <c r="D28">
        <v>368.89700299999998</v>
      </c>
      <c r="E28">
        <v>390.41400099999998</v>
      </c>
      <c r="F28">
        <v>390.41400099999998</v>
      </c>
      <c r="G28">
        <v>35221400</v>
      </c>
    </row>
    <row r="29" spans="1:7">
      <c r="A29" s="12">
        <v>41926</v>
      </c>
      <c r="B29">
        <v>391.69198599999999</v>
      </c>
      <c r="C29">
        <v>411.69799799999998</v>
      </c>
      <c r="D29">
        <v>391.324005</v>
      </c>
      <c r="E29">
        <v>400.86999500000002</v>
      </c>
      <c r="F29">
        <v>400.86999500000002</v>
      </c>
      <c r="G29">
        <v>38491500</v>
      </c>
    </row>
    <row r="30" spans="1:7">
      <c r="A30" s="12">
        <v>41927</v>
      </c>
      <c r="B30">
        <v>400.95498700000002</v>
      </c>
      <c r="C30">
        <v>402.22699</v>
      </c>
      <c r="D30">
        <v>388.76599099999999</v>
      </c>
      <c r="E30">
        <v>394.77301</v>
      </c>
      <c r="F30">
        <v>394.77301</v>
      </c>
      <c r="G30">
        <v>25267100</v>
      </c>
    </row>
    <row r="31" spans="1:7">
      <c r="A31" s="12">
        <v>41928</v>
      </c>
      <c r="B31">
        <v>394.51800500000002</v>
      </c>
      <c r="C31">
        <v>398.807007</v>
      </c>
      <c r="D31">
        <v>373.07000699999998</v>
      </c>
      <c r="E31">
        <v>382.55599999999998</v>
      </c>
      <c r="F31">
        <v>382.55599999999998</v>
      </c>
      <c r="G31">
        <v>26990000</v>
      </c>
    </row>
    <row r="32" spans="1:7">
      <c r="A32" s="12">
        <v>41929</v>
      </c>
      <c r="B32">
        <v>382.756012</v>
      </c>
      <c r="C32">
        <v>385.47799700000002</v>
      </c>
      <c r="D32">
        <v>375.38900799999999</v>
      </c>
      <c r="E32">
        <v>383.75799599999999</v>
      </c>
      <c r="F32">
        <v>383.75799599999999</v>
      </c>
      <c r="G32">
        <v>13600700</v>
      </c>
    </row>
    <row r="33" spans="1:7">
      <c r="A33" s="12">
        <v>41930</v>
      </c>
      <c r="B33">
        <v>383.97601300000002</v>
      </c>
      <c r="C33">
        <v>395.15798999999998</v>
      </c>
      <c r="D33">
        <v>378.97100799999998</v>
      </c>
      <c r="E33">
        <v>391.44198599999999</v>
      </c>
      <c r="F33">
        <v>391.44198599999999</v>
      </c>
      <c r="G33">
        <v>11416800</v>
      </c>
    </row>
    <row r="34" spans="1:7">
      <c r="A34" s="12">
        <v>41931</v>
      </c>
      <c r="B34">
        <v>391.25399800000002</v>
      </c>
      <c r="C34">
        <v>393.93899499999998</v>
      </c>
      <c r="D34">
        <v>386.45700099999999</v>
      </c>
      <c r="E34">
        <v>389.54599000000002</v>
      </c>
      <c r="F34">
        <v>389.54599000000002</v>
      </c>
      <c r="G34">
        <v>5914570</v>
      </c>
    </row>
    <row r="35" spans="1:7">
      <c r="A35" s="12">
        <v>41932</v>
      </c>
      <c r="B35">
        <v>389.23098800000002</v>
      </c>
      <c r="C35">
        <v>390.08401500000002</v>
      </c>
      <c r="D35">
        <v>378.25201399999997</v>
      </c>
      <c r="E35">
        <v>382.84500100000002</v>
      </c>
      <c r="F35">
        <v>382.84500100000002</v>
      </c>
      <c r="G35">
        <v>16419000</v>
      </c>
    </row>
    <row r="36" spans="1:7">
      <c r="A36" s="12">
        <v>41933</v>
      </c>
      <c r="B36">
        <v>382.42099000000002</v>
      </c>
      <c r="C36">
        <v>392.64599600000003</v>
      </c>
      <c r="D36">
        <v>380.83401500000002</v>
      </c>
      <c r="E36">
        <v>386.47500600000001</v>
      </c>
      <c r="F36">
        <v>386.47500600000001</v>
      </c>
      <c r="G36">
        <v>14188900</v>
      </c>
    </row>
    <row r="37" spans="1:7">
      <c r="A37" s="12">
        <v>41934</v>
      </c>
      <c r="B37">
        <v>386.11801100000002</v>
      </c>
      <c r="C37">
        <v>388.57598899999999</v>
      </c>
      <c r="D37">
        <v>382.24899299999998</v>
      </c>
      <c r="E37">
        <v>383.15798999999998</v>
      </c>
      <c r="F37">
        <v>383.15798999999998</v>
      </c>
      <c r="G37">
        <v>11641300</v>
      </c>
    </row>
    <row r="38" spans="1:7">
      <c r="A38" s="12">
        <v>41935</v>
      </c>
      <c r="B38">
        <v>382.96200599999997</v>
      </c>
      <c r="C38">
        <v>385.04800399999999</v>
      </c>
      <c r="D38">
        <v>356.44699100000003</v>
      </c>
      <c r="E38">
        <v>358.41699199999999</v>
      </c>
      <c r="F38">
        <v>358.41699199999999</v>
      </c>
      <c r="G38">
        <v>26456900</v>
      </c>
    </row>
    <row r="39" spans="1:7">
      <c r="A39" s="12">
        <v>41936</v>
      </c>
      <c r="B39">
        <v>358.591003</v>
      </c>
      <c r="C39">
        <v>364.34500100000002</v>
      </c>
      <c r="D39">
        <v>353.30499300000002</v>
      </c>
      <c r="E39">
        <v>358.34500100000002</v>
      </c>
      <c r="F39">
        <v>358.34500100000002</v>
      </c>
      <c r="G39">
        <v>15585700</v>
      </c>
    </row>
    <row r="40" spans="1:7">
      <c r="A40" s="12">
        <v>41937</v>
      </c>
      <c r="B40">
        <v>358.61099200000001</v>
      </c>
      <c r="C40">
        <v>359.86099200000001</v>
      </c>
      <c r="D40">
        <v>342.87701399999997</v>
      </c>
      <c r="E40">
        <v>347.27099600000003</v>
      </c>
      <c r="F40">
        <v>347.27099600000003</v>
      </c>
      <c r="G40">
        <v>18127500</v>
      </c>
    </row>
    <row r="41" spans="1:7">
      <c r="A41" s="12">
        <v>41938</v>
      </c>
      <c r="B41">
        <v>347.48700000000002</v>
      </c>
      <c r="C41">
        <v>359.22100799999998</v>
      </c>
      <c r="D41">
        <v>343.93099999999998</v>
      </c>
      <c r="E41">
        <v>354.70400999999998</v>
      </c>
      <c r="F41">
        <v>354.70400999999998</v>
      </c>
      <c r="G41">
        <v>11272500</v>
      </c>
    </row>
    <row r="42" spans="1:7">
      <c r="A42" s="12">
        <v>41939</v>
      </c>
      <c r="B42">
        <v>354.77700800000002</v>
      </c>
      <c r="C42">
        <v>358.63198899999998</v>
      </c>
      <c r="D42">
        <v>349.80898999999999</v>
      </c>
      <c r="E42">
        <v>352.989014</v>
      </c>
      <c r="F42">
        <v>352.989014</v>
      </c>
      <c r="G42">
        <v>13033000</v>
      </c>
    </row>
    <row r="43" spans="1:7">
      <c r="A43" s="12">
        <v>41940</v>
      </c>
      <c r="B43">
        <v>353.21499599999999</v>
      </c>
      <c r="C43">
        <v>359.98400900000001</v>
      </c>
      <c r="D43">
        <v>352.67898600000001</v>
      </c>
      <c r="E43">
        <v>357.61801100000002</v>
      </c>
      <c r="F43">
        <v>357.61801100000002</v>
      </c>
      <c r="G43">
        <v>7845880</v>
      </c>
    </row>
    <row r="44" spans="1:7">
      <c r="A44" s="12">
        <v>41941</v>
      </c>
      <c r="B44">
        <v>357.08898900000003</v>
      </c>
      <c r="C44">
        <v>357.83300800000001</v>
      </c>
      <c r="D44">
        <v>335.34298699999999</v>
      </c>
      <c r="E44">
        <v>335.591003</v>
      </c>
      <c r="F44">
        <v>335.591003</v>
      </c>
      <c r="G44">
        <v>18192700</v>
      </c>
    </row>
    <row r="45" spans="1:7">
      <c r="A45" s="12">
        <v>41942</v>
      </c>
      <c r="B45">
        <v>335.70901500000002</v>
      </c>
      <c r="C45">
        <v>350.91299400000003</v>
      </c>
      <c r="D45">
        <v>335.07199100000003</v>
      </c>
      <c r="E45">
        <v>345.30499300000002</v>
      </c>
      <c r="F45">
        <v>345.30499300000002</v>
      </c>
      <c r="G45">
        <v>30177900</v>
      </c>
    </row>
    <row r="46" spans="1:7">
      <c r="A46" s="12">
        <v>41943</v>
      </c>
      <c r="B46">
        <v>345.00900300000001</v>
      </c>
      <c r="C46">
        <v>348.04501299999998</v>
      </c>
      <c r="D46">
        <v>337.141998</v>
      </c>
      <c r="E46">
        <v>338.32101399999999</v>
      </c>
      <c r="F46">
        <v>338.32101399999999</v>
      </c>
      <c r="G46">
        <v>12545400</v>
      </c>
    </row>
    <row r="47" spans="1:7">
      <c r="A47" s="12">
        <v>41944</v>
      </c>
      <c r="B47">
        <v>338.64999399999999</v>
      </c>
      <c r="C47">
        <v>340.52899200000002</v>
      </c>
      <c r="D47">
        <v>321.05499300000002</v>
      </c>
      <c r="E47">
        <v>325.74899299999998</v>
      </c>
      <c r="F47">
        <v>325.74899299999998</v>
      </c>
      <c r="G47">
        <v>16677200</v>
      </c>
    </row>
    <row r="48" spans="1:7">
      <c r="A48" s="12">
        <v>41945</v>
      </c>
      <c r="B48">
        <v>326.07501200000002</v>
      </c>
      <c r="C48">
        <v>329.04998799999998</v>
      </c>
      <c r="D48">
        <v>320.62600700000002</v>
      </c>
      <c r="E48">
        <v>325.891998</v>
      </c>
      <c r="F48">
        <v>325.891998</v>
      </c>
      <c r="G48">
        <v>8603620</v>
      </c>
    </row>
    <row r="49" spans="1:7">
      <c r="A49" s="12">
        <v>41946</v>
      </c>
      <c r="B49">
        <v>325.56900000000002</v>
      </c>
      <c r="C49">
        <v>334.00201399999997</v>
      </c>
      <c r="D49">
        <v>325.48098800000002</v>
      </c>
      <c r="E49">
        <v>327.55398600000001</v>
      </c>
      <c r="F49">
        <v>327.55398600000001</v>
      </c>
      <c r="G49">
        <v>12948500</v>
      </c>
    </row>
    <row r="50" spans="1:7">
      <c r="A50" s="12">
        <v>41947</v>
      </c>
      <c r="B50">
        <v>327.16101099999997</v>
      </c>
      <c r="C50">
        <v>331.766998</v>
      </c>
      <c r="D50">
        <v>325.07699600000001</v>
      </c>
      <c r="E50">
        <v>330.49200400000001</v>
      </c>
      <c r="F50">
        <v>330.49200400000001</v>
      </c>
      <c r="G50">
        <v>15655500</v>
      </c>
    </row>
    <row r="51" spans="1:7">
      <c r="A51" s="12">
        <v>41948</v>
      </c>
      <c r="B51">
        <v>330.68301400000001</v>
      </c>
      <c r="C51">
        <v>343.368988</v>
      </c>
      <c r="D51">
        <v>330.68301400000001</v>
      </c>
      <c r="E51">
        <v>339.48599200000001</v>
      </c>
      <c r="F51">
        <v>339.48599200000001</v>
      </c>
      <c r="G51">
        <v>19817200</v>
      </c>
    </row>
    <row r="52" spans="1:7">
      <c r="A52" s="12">
        <v>41949</v>
      </c>
      <c r="B52">
        <v>339.45800800000001</v>
      </c>
      <c r="C52">
        <v>352.966003</v>
      </c>
      <c r="D52">
        <v>338.42401100000001</v>
      </c>
      <c r="E52">
        <v>349.290009</v>
      </c>
      <c r="F52">
        <v>349.290009</v>
      </c>
      <c r="G52">
        <v>18797000</v>
      </c>
    </row>
    <row r="53" spans="1:7">
      <c r="A53" s="12">
        <v>41950</v>
      </c>
      <c r="B53">
        <v>349.817993</v>
      </c>
      <c r="C53">
        <v>352.73199499999998</v>
      </c>
      <c r="D53">
        <v>341.77600100000001</v>
      </c>
      <c r="E53">
        <v>342.415009</v>
      </c>
      <c r="F53">
        <v>342.415009</v>
      </c>
      <c r="G53">
        <v>16834200</v>
      </c>
    </row>
    <row r="54" spans="1:7">
      <c r="A54" s="12">
        <v>41951</v>
      </c>
      <c r="B54">
        <v>342.15399200000002</v>
      </c>
      <c r="C54">
        <v>347.03201300000001</v>
      </c>
      <c r="D54">
        <v>342.15399200000002</v>
      </c>
      <c r="E54">
        <v>345.48800699999998</v>
      </c>
      <c r="F54">
        <v>345.48800699999998</v>
      </c>
      <c r="G54">
        <v>8535470</v>
      </c>
    </row>
    <row r="55" spans="1:7">
      <c r="A55" s="12">
        <v>41952</v>
      </c>
      <c r="B55">
        <v>345.37600700000002</v>
      </c>
      <c r="C55">
        <v>363.62600700000002</v>
      </c>
      <c r="D55">
        <v>344.25500499999998</v>
      </c>
      <c r="E55">
        <v>363.26400799999999</v>
      </c>
      <c r="F55">
        <v>363.26400799999999</v>
      </c>
      <c r="G55">
        <v>24205600</v>
      </c>
    </row>
    <row r="56" spans="1:7">
      <c r="A56" s="12">
        <v>41953</v>
      </c>
      <c r="B56">
        <v>362.26501500000001</v>
      </c>
      <c r="C56">
        <v>374.81601000000001</v>
      </c>
      <c r="D56">
        <v>357.56100500000002</v>
      </c>
      <c r="E56">
        <v>366.92401100000001</v>
      </c>
      <c r="F56">
        <v>366.92401100000001</v>
      </c>
      <c r="G56">
        <v>30450100</v>
      </c>
    </row>
    <row r="57" spans="1:7">
      <c r="A57" s="12">
        <v>41954</v>
      </c>
      <c r="B57">
        <v>365.85699499999998</v>
      </c>
      <c r="C57">
        <v>371.30999800000001</v>
      </c>
      <c r="D57">
        <v>363.73498499999999</v>
      </c>
      <c r="E57">
        <v>367.69500699999998</v>
      </c>
      <c r="F57">
        <v>367.69500699999998</v>
      </c>
      <c r="G57">
        <v>15838900</v>
      </c>
    </row>
    <row r="58" spans="1:7">
      <c r="A58" s="12">
        <v>41955</v>
      </c>
      <c r="B58">
        <v>367.98498499999999</v>
      </c>
      <c r="C58">
        <v>429.71798699999999</v>
      </c>
      <c r="D58">
        <v>367.98498499999999</v>
      </c>
      <c r="E58">
        <v>423.56100500000002</v>
      </c>
      <c r="F58">
        <v>423.56100500000002</v>
      </c>
      <c r="G58">
        <v>45783200</v>
      </c>
    </row>
    <row r="59" spans="1:7">
      <c r="A59" s="12">
        <v>41956</v>
      </c>
      <c r="B59">
        <v>427.27301</v>
      </c>
      <c r="C59">
        <v>457.09298699999999</v>
      </c>
      <c r="D59">
        <v>401.12298600000003</v>
      </c>
      <c r="E59">
        <v>420.73498499999999</v>
      </c>
      <c r="F59">
        <v>420.73498499999999</v>
      </c>
      <c r="G59">
        <v>58945000</v>
      </c>
    </row>
    <row r="60" spans="1:7">
      <c r="A60" s="12">
        <v>41957</v>
      </c>
      <c r="B60">
        <v>418.41699199999999</v>
      </c>
      <c r="C60">
        <v>419.25201399999997</v>
      </c>
      <c r="D60">
        <v>384.78900099999998</v>
      </c>
      <c r="E60">
        <v>397.817993</v>
      </c>
      <c r="F60">
        <v>397.817993</v>
      </c>
      <c r="G60">
        <v>29589200</v>
      </c>
    </row>
    <row r="61" spans="1:7">
      <c r="A61" s="12">
        <v>41958</v>
      </c>
      <c r="B61">
        <v>399.64999399999999</v>
      </c>
      <c r="C61">
        <v>405.52801499999998</v>
      </c>
      <c r="D61">
        <v>371.00799599999999</v>
      </c>
      <c r="E61">
        <v>376.13299599999999</v>
      </c>
      <c r="F61">
        <v>376.13299599999999</v>
      </c>
      <c r="G61">
        <v>15727500</v>
      </c>
    </row>
    <row r="62" spans="1:7">
      <c r="A62" s="12">
        <v>41959</v>
      </c>
      <c r="B62">
        <v>374.73001099999999</v>
      </c>
      <c r="C62">
        <v>390.79901100000001</v>
      </c>
      <c r="D62">
        <v>374.60199</v>
      </c>
      <c r="E62">
        <v>387.88198899999998</v>
      </c>
      <c r="F62">
        <v>387.88198899999998</v>
      </c>
      <c r="G62">
        <v>11905600</v>
      </c>
    </row>
    <row r="63" spans="1:7">
      <c r="A63" s="12">
        <v>41960</v>
      </c>
      <c r="B63">
        <v>388.34899899999999</v>
      </c>
      <c r="C63">
        <v>410.199005</v>
      </c>
      <c r="D63">
        <v>377.50201399999997</v>
      </c>
      <c r="E63">
        <v>387.40798999999998</v>
      </c>
      <c r="F63">
        <v>387.40798999999998</v>
      </c>
      <c r="G63">
        <v>41518800</v>
      </c>
    </row>
    <row r="64" spans="1:7">
      <c r="A64" s="12">
        <v>41961</v>
      </c>
      <c r="B64">
        <v>387.78500400000001</v>
      </c>
      <c r="C64">
        <v>392.40200800000002</v>
      </c>
      <c r="D64">
        <v>371.11700400000001</v>
      </c>
      <c r="E64">
        <v>375.19799799999998</v>
      </c>
      <c r="F64">
        <v>375.19799799999998</v>
      </c>
      <c r="G64">
        <v>32222500</v>
      </c>
    </row>
    <row r="65" spans="1:7">
      <c r="A65" s="12">
        <v>41962</v>
      </c>
      <c r="B65">
        <v>373.89599600000003</v>
      </c>
      <c r="C65">
        <v>386.48098800000002</v>
      </c>
      <c r="D65">
        <v>373.89599600000003</v>
      </c>
      <c r="E65">
        <v>380.55499300000002</v>
      </c>
      <c r="F65">
        <v>380.55499300000002</v>
      </c>
      <c r="G65">
        <v>18931800</v>
      </c>
    </row>
    <row r="66" spans="1:7">
      <c r="A66" s="12">
        <v>41963</v>
      </c>
      <c r="B66">
        <v>380.307007</v>
      </c>
      <c r="C66">
        <v>382.02499399999999</v>
      </c>
      <c r="D66">
        <v>356.78100599999999</v>
      </c>
      <c r="E66">
        <v>357.83999599999999</v>
      </c>
      <c r="F66">
        <v>357.83999599999999</v>
      </c>
      <c r="G66">
        <v>25233200</v>
      </c>
    </row>
    <row r="67" spans="1:7">
      <c r="A67" s="12">
        <v>41964</v>
      </c>
      <c r="B67">
        <v>357.87899800000002</v>
      </c>
      <c r="C67">
        <v>357.87899800000002</v>
      </c>
      <c r="D67">
        <v>344.11200000000002</v>
      </c>
      <c r="E67">
        <v>350.84799199999998</v>
      </c>
      <c r="F67">
        <v>350.84799199999998</v>
      </c>
      <c r="G67">
        <v>29850100</v>
      </c>
    </row>
    <row r="68" spans="1:7">
      <c r="A68" s="12">
        <v>41965</v>
      </c>
      <c r="B68">
        <v>351.60400399999997</v>
      </c>
      <c r="C68">
        <v>364.841003</v>
      </c>
      <c r="D68">
        <v>350.87799100000001</v>
      </c>
      <c r="E68">
        <v>352.92001299999998</v>
      </c>
      <c r="F68">
        <v>352.92001299999998</v>
      </c>
      <c r="G68">
        <v>15273000</v>
      </c>
    </row>
    <row r="69" spans="1:7">
      <c r="A69" s="12">
        <v>41966</v>
      </c>
      <c r="B69">
        <v>353.17498799999998</v>
      </c>
      <c r="C69">
        <v>370.84500100000002</v>
      </c>
      <c r="D69">
        <v>353.17498799999998</v>
      </c>
      <c r="E69">
        <v>367.57299799999998</v>
      </c>
      <c r="F69">
        <v>367.57299799999998</v>
      </c>
      <c r="G69">
        <v>15151600</v>
      </c>
    </row>
    <row r="70" spans="1:7">
      <c r="A70" s="12">
        <v>41967</v>
      </c>
      <c r="B70">
        <v>366.94799799999998</v>
      </c>
      <c r="C70">
        <v>387.20901500000002</v>
      </c>
      <c r="D70">
        <v>366.66900600000002</v>
      </c>
      <c r="E70">
        <v>376.90100100000001</v>
      </c>
      <c r="F70">
        <v>376.90100100000001</v>
      </c>
      <c r="G70">
        <v>30930100</v>
      </c>
    </row>
    <row r="71" spans="1:7">
      <c r="A71" s="12">
        <v>41968</v>
      </c>
      <c r="B71">
        <v>376.885986</v>
      </c>
      <c r="C71">
        <v>394.70098899999999</v>
      </c>
      <c r="D71">
        <v>374.783997</v>
      </c>
      <c r="E71">
        <v>375.34799199999998</v>
      </c>
      <c r="F71">
        <v>375.34799199999998</v>
      </c>
      <c r="G71">
        <v>25442200</v>
      </c>
    </row>
    <row r="72" spans="1:7">
      <c r="A72" s="12">
        <v>41969</v>
      </c>
      <c r="B72">
        <v>376.01901199999998</v>
      </c>
      <c r="C72">
        <v>377.69799799999998</v>
      </c>
      <c r="D72">
        <v>365.81601000000001</v>
      </c>
      <c r="E72">
        <v>368.36999500000002</v>
      </c>
      <c r="F72">
        <v>368.36999500000002</v>
      </c>
      <c r="G72">
        <v>18601700</v>
      </c>
    </row>
    <row r="73" spans="1:7">
      <c r="A73" s="12">
        <v>41970</v>
      </c>
      <c r="B73">
        <v>370.50201399999997</v>
      </c>
      <c r="C73">
        <v>373.99200400000001</v>
      </c>
      <c r="D73">
        <v>368.28201300000001</v>
      </c>
      <c r="E73">
        <v>369.67001299999998</v>
      </c>
      <c r="F73">
        <v>369.67001299999998</v>
      </c>
      <c r="G73">
        <v>8748030</v>
      </c>
    </row>
    <row r="74" spans="1:7">
      <c r="A74" s="12">
        <v>41971</v>
      </c>
      <c r="B74">
        <v>369.37399299999998</v>
      </c>
      <c r="C74">
        <v>382.83801299999999</v>
      </c>
      <c r="D74">
        <v>358.45498700000002</v>
      </c>
      <c r="E74">
        <v>376.44699100000003</v>
      </c>
      <c r="F74">
        <v>376.44699100000003</v>
      </c>
      <c r="G74">
        <v>22946500</v>
      </c>
    </row>
    <row r="75" spans="1:7">
      <c r="A75" s="12">
        <v>41972</v>
      </c>
      <c r="B75">
        <v>376.15200800000002</v>
      </c>
      <c r="C75">
        <v>387.60101300000002</v>
      </c>
      <c r="D75">
        <v>372.14498900000001</v>
      </c>
      <c r="E75">
        <v>375.49099699999999</v>
      </c>
      <c r="F75">
        <v>375.49099699999999</v>
      </c>
      <c r="G75">
        <v>15375600</v>
      </c>
    </row>
    <row r="76" spans="1:7">
      <c r="A76" s="12">
        <v>41973</v>
      </c>
      <c r="B76">
        <v>375.51001000000002</v>
      </c>
      <c r="C76">
        <v>382.52700800000002</v>
      </c>
      <c r="D76">
        <v>373.30898999999999</v>
      </c>
      <c r="E76">
        <v>378.04699699999998</v>
      </c>
      <c r="F76">
        <v>378.04699699999998</v>
      </c>
      <c r="G76">
        <v>9194440</v>
      </c>
    </row>
    <row r="77" spans="1:7">
      <c r="A77" s="12">
        <v>41974</v>
      </c>
      <c r="B77">
        <v>378.24899299999998</v>
      </c>
      <c r="C77">
        <v>383.66198700000001</v>
      </c>
      <c r="D77">
        <v>376.66900600000002</v>
      </c>
      <c r="E77">
        <v>379.24499500000002</v>
      </c>
      <c r="F77">
        <v>379.24499500000002</v>
      </c>
      <c r="G77">
        <v>11763000</v>
      </c>
    </row>
    <row r="78" spans="1:7">
      <c r="A78" s="12">
        <v>41975</v>
      </c>
      <c r="B78">
        <v>379.25</v>
      </c>
      <c r="C78">
        <v>384.03799400000003</v>
      </c>
      <c r="D78">
        <v>377.86300699999998</v>
      </c>
      <c r="E78">
        <v>381.31500199999999</v>
      </c>
      <c r="F78">
        <v>381.31500199999999</v>
      </c>
      <c r="G78">
        <v>12364100</v>
      </c>
    </row>
    <row r="79" spans="1:7">
      <c r="A79" s="12">
        <v>41976</v>
      </c>
      <c r="B79">
        <v>381.72198500000002</v>
      </c>
      <c r="C79">
        <v>383.02600100000001</v>
      </c>
      <c r="D79">
        <v>374.34600799999998</v>
      </c>
      <c r="E79">
        <v>375.01001000000002</v>
      </c>
      <c r="F79">
        <v>375.01001000000002</v>
      </c>
      <c r="G79">
        <v>13340100</v>
      </c>
    </row>
    <row r="80" spans="1:7">
      <c r="A80" s="12">
        <v>41977</v>
      </c>
      <c r="B80">
        <v>375.71798699999999</v>
      </c>
      <c r="C80">
        <v>378.65499899999998</v>
      </c>
      <c r="D80">
        <v>367.75900300000001</v>
      </c>
      <c r="E80">
        <v>369.60400399999997</v>
      </c>
      <c r="F80">
        <v>369.60400399999997</v>
      </c>
      <c r="G80">
        <v>14529600</v>
      </c>
    </row>
    <row r="81" spans="1:7">
      <c r="A81" s="12">
        <v>41978</v>
      </c>
      <c r="B81">
        <v>369.44198599999999</v>
      </c>
      <c r="C81">
        <v>379.19198599999999</v>
      </c>
      <c r="D81">
        <v>365.756012</v>
      </c>
      <c r="E81">
        <v>376.85400399999997</v>
      </c>
      <c r="F81">
        <v>376.85400399999997</v>
      </c>
      <c r="G81">
        <v>15181800</v>
      </c>
    </row>
    <row r="82" spans="1:7">
      <c r="A82" s="12">
        <v>41979</v>
      </c>
      <c r="B82">
        <v>376.75698899999998</v>
      </c>
      <c r="C82">
        <v>378.44799799999998</v>
      </c>
      <c r="D82">
        <v>370.94500699999998</v>
      </c>
      <c r="E82">
        <v>374.78500400000001</v>
      </c>
      <c r="F82">
        <v>374.78500400000001</v>
      </c>
      <c r="G82">
        <v>7009320</v>
      </c>
    </row>
    <row r="83" spans="1:7">
      <c r="A83" s="12">
        <v>41980</v>
      </c>
      <c r="B83">
        <v>374.83599900000002</v>
      </c>
      <c r="C83">
        <v>376.29199199999999</v>
      </c>
      <c r="D83">
        <v>373.27499399999999</v>
      </c>
      <c r="E83">
        <v>375.09500100000002</v>
      </c>
      <c r="F83">
        <v>375.09500100000002</v>
      </c>
      <c r="G83">
        <v>6491650</v>
      </c>
    </row>
    <row r="84" spans="1:7">
      <c r="A84" s="12">
        <v>41981</v>
      </c>
      <c r="B84">
        <v>374.96499599999999</v>
      </c>
      <c r="C84">
        <v>376.02899200000002</v>
      </c>
      <c r="D84">
        <v>361.885986</v>
      </c>
      <c r="E84">
        <v>361.908997</v>
      </c>
      <c r="F84">
        <v>361.908997</v>
      </c>
      <c r="G84">
        <v>18898700</v>
      </c>
    </row>
    <row r="85" spans="1:7">
      <c r="A85" s="12">
        <v>41982</v>
      </c>
      <c r="B85">
        <v>361.89498900000001</v>
      </c>
      <c r="C85">
        <v>363.06698599999999</v>
      </c>
      <c r="D85">
        <v>344.95098899999999</v>
      </c>
      <c r="E85">
        <v>352.21899400000001</v>
      </c>
      <c r="F85">
        <v>352.21899400000001</v>
      </c>
      <c r="G85">
        <v>32915500</v>
      </c>
    </row>
    <row r="86" spans="1:7">
      <c r="A86" s="12">
        <v>41983</v>
      </c>
      <c r="B86">
        <v>352.20498700000002</v>
      </c>
      <c r="C86">
        <v>352.38400300000001</v>
      </c>
      <c r="D86">
        <v>346.36498999999998</v>
      </c>
      <c r="E86">
        <v>346.36498999999998</v>
      </c>
      <c r="F86">
        <v>346.36498999999998</v>
      </c>
      <c r="G86">
        <v>16427700</v>
      </c>
    </row>
    <row r="87" spans="1:7">
      <c r="A87" s="12">
        <v>41984</v>
      </c>
      <c r="B87">
        <v>344.33999599999999</v>
      </c>
      <c r="C87">
        <v>361.35699499999998</v>
      </c>
      <c r="D87">
        <v>338.76299999999998</v>
      </c>
      <c r="E87">
        <v>350.506012</v>
      </c>
      <c r="F87">
        <v>350.506012</v>
      </c>
      <c r="G87">
        <v>32431300</v>
      </c>
    </row>
    <row r="88" spans="1:7">
      <c r="A88" s="12">
        <v>41985</v>
      </c>
      <c r="B88">
        <v>350.83300800000001</v>
      </c>
      <c r="C88">
        <v>352.983002</v>
      </c>
      <c r="D88">
        <v>349.29098499999998</v>
      </c>
      <c r="E88">
        <v>352.54199199999999</v>
      </c>
      <c r="F88">
        <v>352.54199199999999</v>
      </c>
      <c r="G88">
        <v>16989800</v>
      </c>
    </row>
    <row r="89" spans="1:7">
      <c r="A89" s="12">
        <v>41986</v>
      </c>
      <c r="B89">
        <v>352.381012</v>
      </c>
      <c r="C89">
        <v>352.381012</v>
      </c>
      <c r="D89">
        <v>346.58801299999999</v>
      </c>
      <c r="E89">
        <v>347.37600700000002</v>
      </c>
      <c r="F89">
        <v>347.37600700000002</v>
      </c>
      <c r="G89">
        <v>11675900</v>
      </c>
    </row>
    <row r="90" spans="1:7">
      <c r="A90" s="12">
        <v>41987</v>
      </c>
      <c r="B90">
        <v>346.72699</v>
      </c>
      <c r="C90">
        <v>353.31601000000001</v>
      </c>
      <c r="D90">
        <v>345.41799900000001</v>
      </c>
      <c r="E90">
        <v>351.63198899999998</v>
      </c>
      <c r="F90">
        <v>351.63198899999998</v>
      </c>
      <c r="G90">
        <v>12415200</v>
      </c>
    </row>
    <row r="91" spans="1:7">
      <c r="A91" s="12">
        <v>41988</v>
      </c>
      <c r="B91">
        <v>351.36099200000001</v>
      </c>
      <c r="C91">
        <v>351.81500199999999</v>
      </c>
      <c r="D91">
        <v>344.93398999999999</v>
      </c>
      <c r="E91">
        <v>345.34500100000002</v>
      </c>
      <c r="F91">
        <v>345.34500100000002</v>
      </c>
      <c r="G91">
        <v>17264200</v>
      </c>
    </row>
    <row r="92" spans="1:7">
      <c r="A92" s="12">
        <v>41989</v>
      </c>
      <c r="B92">
        <v>345.67300399999999</v>
      </c>
      <c r="C92">
        <v>345.85900900000001</v>
      </c>
      <c r="D92">
        <v>327.06201199999998</v>
      </c>
      <c r="E92">
        <v>327.06201199999998</v>
      </c>
      <c r="F92">
        <v>327.06201199999998</v>
      </c>
      <c r="G92">
        <v>30864900</v>
      </c>
    </row>
    <row r="93" spans="1:7">
      <c r="A93" s="12">
        <v>41990</v>
      </c>
      <c r="B93">
        <v>326.85501099999999</v>
      </c>
      <c r="C93">
        <v>333.95400999999998</v>
      </c>
      <c r="D93">
        <v>315.15200800000002</v>
      </c>
      <c r="E93">
        <v>319.77600100000001</v>
      </c>
      <c r="F93">
        <v>319.77600100000001</v>
      </c>
      <c r="G93">
        <v>37567900</v>
      </c>
    </row>
    <row r="94" spans="1:7">
      <c r="A94" s="12">
        <v>41991</v>
      </c>
      <c r="B94">
        <v>319.78500400000001</v>
      </c>
      <c r="C94">
        <v>323.70901500000002</v>
      </c>
      <c r="D94">
        <v>304.23199499999998</v>
      </c>
      <c r="E94">
        <v>311.39599600000003</v>
      </c>
      <c r="F94">
        <v>311.39599600000003</v>
      </c>
      <c r="G94">
        <v>39173000</v>
      </c>
    </row>
    <row r="95" spans="1:7">
      <c r="A95" s="12">
        <v>41992</v>
      </c>
      <c r="B95">
        <v>311.17898600000001</v>
      </c>
      <c r="C95">
        <v>318.53298999999998</v>
      </c>
      <c r="D95">
        <v>306.76901199999998</v>
      </c>
      <c r="E95">
        <v>317.84298699999999</v>
      </c>
      <c r="F95">
        <v>317.84298699999999</v>
      </c>
      <c r="G95">
        <v>23823100</v>
      </c>
    </row>
    <row r="96" spans="1:7">
      <c r="A96" s="12">
        <v>41993</v>
      </c>
      <c r="B96">
        <v>317.618988</v>
      </c>
      <c r="C96">
        <v>330.32501200000002</v>
      </c>
      <c r="D96">
        <v>316.04400600000002</v>
      </c>
      <c r="E96">
        <v>329.95599399999998</v>
      </c>
      <c r="F96">
        <v>329.95599399999998</v>
      </c>
      <c r="G96">
        <v>20856700</v>
      </c>
    </row>
    <row r="97" spans="1:7">
      <c r="A97" s="12">
        <v>41994</v>
      </c>
      <c r="B97">
        <v>329.54299900000001</v>
      </c>
      <c r="C97">
        <v>329.62899800000002</v>
      </c>
      <c r="D97">
        <v>318.90301499999998</v>
      </c>
      <c r="E97">
        <v>320.84298699999999</v>
      </c>
      <c r="F97">
        <v>320.84298699999999</v>
      </c>
      <c r="G97">
        <v>15207600</v>
      </c>
    </row>
    <row r="98" spans="1:7">
      <c r="A98" s="12">
        <v>41995</v>
      </c>
      <c r="B98">
        <v>321.067993</v>
      </c>
      <c r="C98">
        <v>334.11700400000001</v>
      </c>
      <c r="D98">
        <v>320.42498799999998</v>
      </c>
      <c r="E98">
        <v>331.885986</v>
      </c>
      <c r="F98">
        <v>331.885986</v>
      </c>
      <c r="G98">
        <v>22315100</v>
      </c>
    </row>
    <row r="99" spans="1:7">
      <c r="A99" s="12">
        <v>41996</v>
      </c>
      <c r="B99">
        <v>332.016998</v>
      </c>
      <c r="C99">
        <v>336.28698700000001</v>
      </c>
      <c r="D99">
        <v>329.60199</v>
      </c>
      <c r="E99">
        <v>334.57199100000003</v>
      </c>
      <c r="F99">
        <v>334.57199100000003</v>
      </c>
      <c r="G99">
        <v>16574200</v>
      </c>
    </row>
    <row r="100" spans="1:7">
      <c r="A100" s="12">
        <v>41997</v>
      </c>
      <c r="B100">
        <v>334.38501000000002</v>
      </c>
      <c r="C100">
        <v>334.74099699999999</v>
      </c>
      <c r="D100">
        <v>321.35699499999998</v>
      </c>
      <c r="E100">
        <v>322.533997</v>
      </c>
      <c r="F100">
        <v>322.533997</v>
      </c>
      <c r="G100">
        <v>15092300</v>
      </c>
    </row>
    <row r="101" spans="1:7">
      <c r="A101" s="12">
        <v>41998</v>
      </c>
      <c r="B101">
        <v>322.28601099999997</v>
      </c>
      <c r="C101">
        <v>322.67001299999998</v>
      </c>
      <c r="D101">
        <v>316.95800800000001</v>
      </c>
      <c r="E101">
        <v>319.00799599999999</v>
      </c>
      <c r="F101">
        <v>319.00799599999999</v>
      </c>
      <c r="G101">
        <v>9883640</v>
      </c>
    </row>
    <row r="102" spans="1:7">
      <c r="A102" s="12">
        <v>41999</v>
      </c>
      <c r="B102">
        <v>319.15200800000002</v>
      </c>
      <c r="C102">
        <v>331.42401100000001</v>
      </c>
      <c r="D102">
        <v>316.62701399999997</v>
      </c>
      <c r="E102">
        <v>327.92401100000001</v>
      </c>
      <c r="F102">
        <v>327.92401100000001</v>
      </c>
      <c r="G102">
        <v>16410500</v>
      </c>
    </row>
    <row r="103" spans="1:7">
      <c r="A103" s="12">
        <v>42000</v>
      </c>
      <c r="B103">
        <v>327.58300800000001</v>
      </c>
      <c r="C103">
        <v>328.91101099999997</v>
      </c>
      <c r="D103">
        <v>312.63000499999998</v>
      </c>
      <c r="E103">
        <v>315.86300699999998</v>
      </c>
      <c r="F103">
        <v>315.86300699999998</v>
      </c>
      <c r="G103">
        <v>15185200</v>
      </c>
    </row>
    <row r="104" spans="1:7">
      <c r="A104" s="12">
        <v>42001</v>
      </c>
      <c r="B104">
        <v>316.16000400000001</v>
      </c>
      <c r="C104">
        <v>320.02801499999998</v>
      </c>
      <c r="D104">
        <v>311.07800300000002</v>
      </c>
      <c r="E104">
        <v>317.239014</v>
      </c>
      <c r="F104">
        <v>317.239014</v>
      </c>
      <c r="G104">
        <v>11676600</v>
      </c>
    </row>
    <row r="105" spans="1:7">
      <c r="A105" s="12">
        <v>42002</v>
      </c>
      <c r="B105">
        <v>317.70098899999999</v>
      </c>
      <c r="C105">
        <v>320.266998</v>
      </c>
      <c r="D105">
        <v>312.307007</v>
      </c>
      <c r="E105">
        <v>312.67001299999998</v>
      </c>
      <c r="F105">
        <v>312.67001299999998</v>
      </c>
      <c r="G105">
        <v>12302500</v>
      </c>
    </row>
    <row r="106" spans="1:7">
      <c r="A106" s="12">
        <v>42003</v>
      </c>
      <c r="B106">
        <v>312.71899400000001</v>
      </c>
      <c r="C106">
        <v>314.80898999999999</v>
      </c>
      <c r="D106">
        <v>309.37298600000003</v>
      </c>
      <c r="E106">
        <v>310.73700000000002</v>
      </c>
      <c r="F106">
        <v>310.73700000000002</v>
      </c>
      <c r="G106">
        <v>12528300</v>
      </c>
    </row>
    <row r="107" spans="1:7">
      <c r="A107" s="12">
        <v>42004</v>
      </c>
      <c r="B107">
        <v>310.91400099999998</v>
      </c>
      <c r="C107">
        <v>320.192993</v>
      </c>
      <c r="D107">
        <v>310.21099900000002</v>
      </c>
      <c r="E107">
        <v>320.192993</v>
      </c>
      <c r="F107">
        <v>320.192993</v>
      </c>
      <c r="G107">
        <v>13942900</v>
      </c>
    </row>
    <row r="108" spans="1:7">
      <c r="A108" s="12">
        <v>42005</v>
      </c>
      <c r="B108">
        <v>320.43499800000001</v>
      </c>
      <c r="C108">
        <v>320.43499800000001</v>
      </c>
      <c r="D108">
        <v>314.00299100000001</v>
      </c>
      <c r="E108">
        <v>314.24899299999998</v>
      </c>
      <c r="F108">
        <v>314.24899299999998</v>
      </c>
      <c r="G108">
        <v>8036550</v>
      </c>
    </row>
    <row r="109" spans="1:7">
      <c r="A109" s="12">
        <v>42006</v>
      </c>
      <c r="B109">
        <v>314.07900999999998</v>
      </c>
      <c r="C109">
        <v>315.83898900000003</v>
      </c>
      <c r="D109">
        <v>313.56500199999999</v>
      </c>
      <c r="E109">
        <v>315.03201300000001</v>
      </c>
      <c r="F109">
        <v>315.03201300000001</v>
      </c>
      <c r="G109">
        <v>7860650</v>
      </c>
    </row>
    <row r="110" spans="1:7">
      <c r="A110" s="12">
        <v>42007</v>
      </c>
      <c r="B110">
        <v>314.84600799999998</v>
      </c>
      <c r="C110">
        <v>315.14999399999999</v>
      </c>
      <c r="D110">
        <v>281.08200099999999</v>
      </c>
      <c r="E110">
        <v>281.08200099999999</v>
      </c>
      <c r="F110">
        <v>281.08200099999999</v>
      </c>
      <c r="G110">
        <v>33054400</v>
      </c>
    </row>
    <row r="111" spans="1:7">
      <c r="A111" s="12">
        <v>42008</v>
      </c>
      <c r="B111">
        <v>281.14599600000003</v>
      </c>
      <c r="C111">
        <v>287.23001099999999</v>
      </c>
      <c r="D111">
        <v>257.61200000000002</v>
      </c>
      <c r="E111">
        <v>264.19500699999998</v>
      </c>
      <c r="F111">
        <v>264.19500699999998</v>
      </c>
      <c r="G111">
        <v>55629100</v>
      </c>
    </row>
    <row r="112" spans="1:7">
      <c r="A112" s="12">
        <v>42009</v>
      </c>
      <c r="B112">
        <v>265.08401500000002</v>
      </c>
      <c r="C112">
        <v>278.341003</v>
      </c>
      <c r="D112">
        <v>265.08401500000002</v>
      </c>
      <c r="E112">
        <v>274.47399899999999</v>
      </c>
      <c r="F112">
        <v>274.47399899999999</v>
      </c>
      <c r="G112">
        <v>43962800</v>
      </c>
    </row>
    <row r="113" spans="1:7">
      <c r="A113" s="12">
        <v>42010</v>
      </c>
      <c r="B113">
        <v>274.61099200000001</v>
      </c>
      <c r="C113">
        <v>287.55300899999997</v>
      </c>
      <c r="D113">
        <v>272.69601399999999</v>
      </c>
      <c r="E113">
        <v>286.18899499999998</v>
      </c>
      <c r="F113">
        <v>286.18899499999998</v>
      </c>
      <c r="G113">
        <v>23245700</v>
      </c>
    </row>
    <row r="114" spans="1:7">
      <c r="A114" s="12">
        <v>42011</v>
      </c>
      <c r="B114">
        <v>286.07699600000001</v>
      </c>
      <c r="C114">
        <v>298.75399800000002</v>
      </c>
      <c r="D114">
        <v>283.07900999999998</v>
      </c>
      <c r="E114">
        <v>294.33700599999997</v>
      </c>
      <c r="F114">
        <v>294.33700599999997</v>
      </c>
      <c r="G114">
        <v>24866800</v>
      </c>
    </row>
    <row r="115" spans="1:7">
      <c r="A115" s="12">
        <v>42012</v>
      </c>
      <c r="B115">
        <v>294.13501000000002</v>
      </c>
      <c r="C115">
        <v>294.13501000000002</v>
      </c>
      <c r="D115">
        <v>282.17498799999998</v>
      </c>
      <c r="E115">
        <v>283.34899899999999</v>
      </c>
      <c r="F115">
        <v>283.34899899999999</v>
      </c>
      <c r="G115">
        <v>19982500</v>
      </c>
    </row>
    <row r="116" spans="1:7">
      <c r="A116" s="12">
        <v>42013</v>
      </c>
      <c r="B116">
        <v>282.38299599999999</v>
      </c>
      <c r="C116">
        <v>291.114014</v>
      </c>
      <c r="D116">
        <v>280.53298999999998</v>
      </c>
      <c r="E116">
        <v>290.40798999999998</v>
      </c>
      <c r="F116">
        <v>290.40798999999998</v>
      </c>
      <c r="G116">
        <v>18718600</v>
      </c>
    </row>
    <row r="117" spans="1:7">
      <c r="A117" s="12">
        <v>42014</v>
      </c>
      <c r="B117">
        <v>287.30300899999997</v>
      </c>
      <c r="C117">
        <v>288.12701399999997</v>
      </c>
      <c r="D117">
        <v>273.966003</v>
      </c>
      <c r="E117">
        <v>274.79599000000002</v>
      </c>
      <c r="F117">
        <v>274.79599000000002</v>
      </c>
      <c r="G117">
        <v>15264300</v>
      </c>
    </row>
    <row r="118" spans="1:7">
      <c r="A118" s="12">
        <v>42015</v>
      </c>
      <c r="B118">
        <v>274.608002</v>
      </c>
      <c r="C118">
        <v>279.63799999999998</v>
      </c>
      <c r="D118">
        <v>265.03900099999998</v>
      </c>
      <c r="E118">
        <v>265.66000400000001</v>
      </c>
      <c r="F118">
        <v>265.66000400000001</v>
      </c>
      <c r="G118">
        <v>18200800</v>
      </c>
    </row>
    <row r="119" spans="1:7">
      <c r="A119" s="12">
        <v>42016</v>
      </c>
      <c r="B119">
        <v>266.14599600000003</v>
      </c>
      <c r="C119">
        <v>272.20300300000002</v>
      </c>
      <c r="D119">
        <v>265.20001200000002</v>
      </c>
      <c r="E119">
        <v>267.79599000000002</v>
      </c>
      <c r="F119">
        <v>267.79599000000002</v>
      </c>
      <c r="G119">
        <v>18880300</v>
      </c>
    </row>
    <row r="120" spans="1:7">
      <c r="A120" s="12">
        <v>42017</v>
      </c>
      <c r="B120">
        <v>267.39401199999998</v>
      </c>
      <c r="C120">
        <v>268.27700800000002</v>
      </c>
      <c r="D120">
        <v>219.90600599999999</v>
      </c>
      <c r="E120">
        <v>225.86099200000001</v>
      </c>
      <c r="F120">
        <v>225.86099200000001</v>
      </c>
      <c r="G120">
        <v>72843904</v>
      </c>
    </row>
    <row r="121" spans="1:7">
      <c r="A121" s="12">
        <v>42018</v>
      </c>
      <c r="B121">
        <v>223.89399700000001</v>
      </c>
      <c r="C121">
        <v>223.89399700000001</v>
      </c>
      <c r="D121">
        <v>171.509995</v>
      </c>
      <c r="E121">
        <v>178.10299699999999</v>
      </c>
      <c r="F121">
        <v>178.10299699999999</v>
      </c>
      <c r="G121">
        <v>97638704</v>
      </c>
    </row>
    <row r="122" spans="1:7">
      <c r="A122" s="12">
        <v>42019</v>
      </c>
      <c r="B122">
        <v>176.89700300000001</v>
      </c>
      <c r="C122">
        <v>229.067001</v>
      </c>
      <c r="D122">
        <v>176.89700300000001</v>
      </c>
      <c r="E122">
        <v>209.84399400000001</v>
      </c>
      <c r="F122">
        <v>209.84399400000001</v>
      </c>
      <c r="G122">
        <v>81773504</v>
      </c>
    </row>
    <row r="123" spans="1:7">
      <c r="A123" s="12">
        <v>42020</v>
      </c>
      <c r="B123">
        <v>209.070007</v>
      </c>
      <c r="C123">
        <v>221.591003</v>
      </c>
      <c r="D123">
        <v>199.770996</v>
      </c>
      <c r="E123">
        <v>208.09700000000001</v>
      </c>
      <c r="F123">
        <v>208.09700000000001</v>
      </c>
      <c r="G123">
        <v>38421000</v>
      </c>
    </row>
    <row r="124" spans="1:7">
      <c r="A124" s="12">
        <v>42021</v>
      </c>
      <c r="B124">
        <v>207.834</v>
      </c>
      <c r="C124">
        <v>211.73100299999999</v>
      </c>
      <c r="D124">
        <v>194.875</v>
      </c>
      <c r="E124">
        <v>199.259995</v>
      </c>
      <c r="F124">
        <v>199.259995</v>
      </c>
      <c r="G124">
        <v>23469700</v>
      </c>
    </row>
    <row r="125" spans="1:7">
      <c r="A125" s="12">
        <v>42022</v>
      </c>
      <c r="B125">
        <v>200.050003</v>
      </c>
      <c r="C125">
        <v>218.695007</v>
      </c>
      <c r="D125">
        <v>194.50599700000001</v>
      </c>
      <c r="E125">
        <v>210.33900499999999</v>
      </c>
      <c r="F125">
        <v>210.33900499999999</v>
      </c>
      <c r="G125">
        <v>30085100</v>
      </c>
    </row>
    <row r="126" spans="1:7">
      <c r="A126" s="12">
        <v>42023</v>
      </c>
      <c r="B126">
        <v>211.47099299999999</v>
      </c>
      <c r="C126">
        <v>216.72799699999999</v>
      </c>
      <c r="D126">
        <v>207.317993</v>
      </c>
      <c r="E126">
        <v>214.86099200000001</v>
      </c>
      <c r="F126">
        <v>214.86099200000001</v>
      </c>
      <c r="G126">
        <v>18658300</v>
      </c>
    </row>
    <row r="127" spans="1:7">
      <c r="A127" s="12">
        <v>42024</v>
      </c>
      <c r="B127">
        <v>212.90699799999999</v>
      </c>
      <c r="C127">
        <v>215.24099699999999</v>
      </c>
      <c r="D127">
        <v>205.15299999999999</v>
      </c>
      <c r="E127">
        <v>211.31500199999999</v>
      </c>
      <c r="F127">
        <v>211.31500199999999</v>
      </c>
      <c r="G127">
        <v>24051100</v>
      </c>
    </row>
    <row r="128" spans="1:7">
      <c r="A128" s="12">
        <v>42025</v>
      </c>
      <c r="B128">
        <v>211.378006</v>
      </c>
      <c r="C128">
        <v>227.787994</v>
      </c>
      <c r="D128">
        <v>211.212006</v>
      </c>
      <c r="E128">
        <v>226.89700300000001</v>
      </c>
      <c r="F128">
        <v>226.89700300000001</v>
      </c>
      <c r="G128">
        <v>29924600</v>
      </c>
    </row>
    <row r="129" spans="1:7">
      <c r="A129" s="12">
        <v>42026</v>
      </c>
      <c r="B129">
        <v>227.32200599999999</v>
      </c>
      <c r="C129">
        <v>237.01899700000001</v>
      </c>
      <c r="D129">
        <v>226.43400600000001</v>
      </c>
      <c r="E129">
        <v>233.40600599999999</v>
      </c>
      <c r="F129">
        <v>233.40600599999999</v>
      </c>
      <c r="G129">
        <v>33544600</v>
      </c>
    </row>
    <row r="130" spans="1:7">
      <c r="A130" s="12">
        <v>42027</v>
      </c>
      <c r="B130">
        <v>233.516998</v>
      </c>
      <c r="C130">
        <v>234.845001</v>
      </c>
      <c r="D130">
        <v>225.195999</v>
      </c>
      <c r="E130">
        <v>232.878998</v>
      </c>
      <c r="F130">
        <v>232.878998</v>
      </c>
      <c r="G130">
        <v>24621700</v>
      </c>
    </row>
    <row r="131" spans="1:7">
      <c r="A131" s="12">
        <v>42028</v>
      </c>
      <c r="B131">
        <v>232.699997</v>
      </c>
      <c r="C131">
        <v>248.21000699999999</v>
      </c>
      <c r="D131">
        <v>230.02200300000001</v>
      </c>
      <c r="E131">
        <v>247.84700000000001</v>
      </c>
      <c r="F131">
        <v>247.84700000000001</v>
      </c>
      <c r="G131">
        <v>24782500</v>
      </c>
    </row>
    <row r="132" spans="1:7">
      <c r="A132" s="12">
        <v>42029</v>
      </c>
      <c r="B132">
        <v>247.35200499999999</v>
      </c>
      <c r="C132">
        <v>255.074005</v>
      </c>
      <c r="D132">
        <v>243.88999899999999</v>
      </c>
      <c r="E132">
        <v>253.71800200000001</v>
      </c>
      <c r="F132">
        <v>253.71800200000001</v>
      </c>
      <c r="G132">
        <v>33582700</v>
      </c>
    </row>
    <row r="133" spans="1:7">
      <c r="A133" s="12">
        <v>42030</v>
      </c>
      <c r="B133">
        <v>254.07899499999999</v>
      </c>
      <c r="C133">
        <v>309.38400300000001</v>
      </c>
      <c r="D133">
        <v>254.07899499999999</v>
      </c>
      <c r="E133">
        <v>273.47299199999998</v>
      </c>
      <c r="F133">
        <v>273.47299199999998</v>
      </c>
      <c r="G133">
        <v>106794000</v>
      </c>
    </row>
    <row r="134" spans="1:7">
      <c r="A134" s="12">
        <v>42031</v>
      </c>
      <c r="B134">
        <v>273.16699199999999</v>
      </c>
      <c r="C134">
        <v>275.48001099999999</v>
      </c>
      <c r="D134">
        <v>250.65299999999999</v>
      </c>
      <c r="E134">
        <v>263.47500600000001</v>
      </c>
      <c r="F134">
        <v>263.47500600000001</v>
      </c>
      <c r="G134">
        <v>44399000</v>
      </c>
    </row>
    <row r="135" spans="1:7">
      <c r="A135" s="12">
        <v>42032</v>
      </c>
      <c r="B135">
        <v>263.35101300000002</v>
      </c>
      <c r="C135">
        <v>266.53500400000001</v>
      </c>
      <c r="D135">
        <v>227.04600500000001</v>
      </c>
      <c r="E135">
        <v>233.91499300000001</v>
      </c>
      <c r="F135">
        <v>233.91499300000001</v>
      </c>
      <c r="G135">
        <v>44352200</v>
      </c>
    </row>
    <row r="136" spans="1:7">
      <c r="A136" s="12">
        <v>42033</v>
      </c>
      <c r="B136">
        <v>233.348007</v>
      </c>
      <c r="C136">
        <v>238.705994</v>
      </c>
      <c r="D136">
        <v>220.712006</v>
      </c>
      <c r="E136">
        <v>233.51300000000001</v>
      </c>
      <c r="F136">
        <v>233.51300000000001</v>
      </c>
      <c r="G136">
        <v>32213400</v>
      </c>
    </row>
    <row r="137" spans="1:7">
      <c r="A137" s="12">
        <v>42034</v>
      </c>
      <c r="B137">
        <v>232.77200300000001</v>
      </c>
      <c r="C137">
        <v>242.850998</v>
      </c>
      <c r="D137">
        <v>225.83900499999999</v>
      </c>
      <c r="E137">
        <v>226.425003</v>
      </c>
      <c r="F137">
        <v>226.425003</v>
      </c>
      <c r="G137">
        <v>26605200</v>
      </c>
    </row>
    <row r="138" spans="1:7">
      <c r="A138" s="12">
        <v>42035</v>
      </c>
      <c r="B138">
        <v>226.44099399999999</v>
      </c>
      <c r="C138">
        <v>233.503998</v>
      </c>
      <c r="D138">
        <v>216.30900600000001</v>
      </c>
      <c r="E138">
        <v>217.46400499999999</v>
      </c>
      <c r="F138">
        <v>217.46400499999999</v>
      </c>
      <c r="G138">
        <v>23348200</v>
      </c>
    </row>
    <row r="139" spans="1:7">
      <c r="A139" s="12">
        <v>42036</v>
      </c>
      <c r="B139">
        <v>216.86700400000001</v>
      </c>
      <c r="C139">
        <v>231.574005</v>
      </c>
      <c r="D139">
        <v>212.01499899999999</v>
      </c>
      <c r="E139">
        <v>226.97200000000001</v>
      </c>
      <c r="F139">
        <v>226.97200000000001</v>
      </c>
      <c r="G139">
        <v>29128500</v>
      </c>
    </row>
    <row r="140" spans="1:7">
      <c r="A140" s="12">
        <v>42037</v>
      </c>
      <c r="B140">
        <v>226.49099699999999</v>
      </c>
      <c r="C140">
        <v>242.175003</v>
      </c>
      <c r="D140">
        <v>222.658997</v>
      </c>
      <c r="E140">
        <v>238.229004</v>
      </c>
      <c r="F140">
        <v>238.229004</v>
      </c>
      <c r="G140">
        <v>30612100</v>
      </c>
    </row>
    <row r="141" spans="1:7">
      <c r="A141" s="12">
        <v>42038</v>
      </c>
      <c r="B141">
        <v>237.45399499999999</v>
      </c>
      <c r="C141">
        <v>245.95700099999999</v>
      </c>
      <c r="D141">
        <v>224.483002</v>
      </c>
      <c r="E141">
        <v>227.26800499999999</v>
      </c>
      <c r="F141">
        <v>227.26800499999999</v>
      </c>
      <c r="G141">
        <v>40783700</v>
      </c>
    </row>
    <row r="142" spans="1:7">
      <c r="A142" s="12">
        <v>42039</v>
      </c>
      <c r="B142">
        <v>227.51100199999999</v>
      </c>
      <c r="C142">
        <v>230.057999</v>
      </c>
      <c r="D142">
        <v>221.11300700000001</v>
      </c>
      <c r="E142">
        <v>226.85299699999999</v>
      </c>
      <c r="F142">
        <v>226.85299699999999</v>
      </c>
      <c r="G142">
        <v>26594300</v>
      </c>
    </row>
    <row r="143" spans="1:7">
      <c r="A143" s="12">
        <v>42040</v>
      </c>
      <c r="B143">
        <v>227.66499300000001</v>
      </c>
      <c r="C143">
        <v>239.404999</v>
      </c>
      <c r="D143">
        <v>214.72500600000001</v>
      </c>
      <c r="E143">
        <v>217.11099200000001</v>
      </c>
      <c r="F143">
        <v>217.11099200000001</v>
      </c>
      <c r="G143">
        <v>22516400</v>
      </c>
    </row>
    <row r="144" spans="1:7">
      <c r="A144" s="12">
        <v>42041</v>
      </c>
      <c r="B144">
        <v>216.92300399999999</v>
      </c>
      <c r="C144">
        <v>230.509995</v>
      </c>
      <c r="D144">
        <v>216.23199500000001</v>
      </c>
      <c r="E144">
        <v>222.266006</v>
      </c>
      <c r="F144">
        <v>222.266006</v>
      </c>
      <c r="G144">
        <v>24435300</v>
      </c>
    </row>
    <row r="145" spans="1:7">
      <c r="A145" s="12">
        <v>42042</v>
      </c>
      <c r="B145">
        <v>222.63299599999999</v>
      </c>
      <c r="C145">
        <v>230.29899599999999</v>
      </c>
      <c r="D145">
        <v>222.60699500000001</v>
      </c>
      <c r="E145">
        <v>227.753998</v>
      </c>
      <c r="F145">
        <v>227.753998</v>
      </c>
      <c r="G145">
        <v>21604200</v>
      </c>
    </row>
    <row r="146" spans="1:7">
      <c r="A146" s="12">
        <v>42043</v>
      </c>
      <c r="B146">
        <v>227.692993</v>
      </c>
      <c r="C146">
        <v>229.43800400000001</v>
      </c>
      <c r="D146">
        <v>221.07699600000001</v>
      </c>
      <c r="E146">
        <v>223.412003</v>
      </c>
      <c r="F146">
        <v>223.412003</v>
      </c>
      <c r="G146">
        <v>17145200</v>
      </c>
    </row>
    <row r="147" spans="1:7">
      <c r="A147" s="12">
        <v>42044</v>
      </c>
      <c r="B147">
        <v>223.38900799999999</v>
      </c>
      <c r="C147">
        <v>223.97700499999999</v>
      </c>
      <c r="D147">
        <v>217.01899700000001</v>
      </c>
      <c r="E147">
        <v>220.11000100000001</v>
      </c>
      <c r="F147">
        <v>220.11000100000001</v>
      </c>
      <c r="G147">
        <v>27791300</v>
      </c>
    </row>
    <row r="148" spans="1:7">
      <c r="A148" s="12">
        <v>42045</v>
      </c>
      <c r="B148">
        <v>220.28199799999999</v>
      </c>
      <c r="C148">
        <v>221.807007</v>
      </c>
      <c r="D148">
        <v>215.33200099999999</v>
      </c>
      <c r="E148">
        <v>219.83900499999999</v>
      </c>
      <c r="F148">
        <v>219.83900499999999</v>
      </c>
      <c r="G148">
        <v>21115100</v>
      </c>
    </row>
    <row r="149" spans="1:7">
      <c r="A149" s="12">
        <v>42046</v>
      </c>
      <c r="B149">
        <v>219.73199500000001</v>
      </c>
      <c r="C149">
        <v>223.40600599999999</v>
      </c>
      <c r="D149">
        <v>218.074005</v>
      </c>
      <c r="E149">
        <v>219.18499800000001</v>
      </c>
      <c r="F149">
        <v>219.18499800000001</v>
      </c>
      <c r="G149">
        <v>17201900</v>
      </c>
    </row>
    <row r="150" spans="1:7">
      <c r="A150" s="12">
        <v>42047</v>
      </c>
      <c r="B150">
        <v>219.20799299999999</v>
      </c>
      <c r="C150">
        <v>222.199005</v>
      </c>
      <c r="D150">
        <v>217.61399800000001</v>
      </c>
      <c r="E150">
        <v>221.76400799999999</v>
      </c>
      <c r="F150">
        <v>221.76400799999999</v>
      </c>
      <c r="G150">
        <v>15206200</v>
      </c>
    </row>
    <row r="151" spans="1:7">
      <c r="A151" s="12">
        <v>42048</v>
      </c>
      <c r="B151">
        <v>221.96899400000001</v>
      </c>
      <c r="C151">
        <v>240.25900300000001</v>
      </c>
      <c r="D151">
        <v>221.26199299999999</v>
      </c>
      <c r="E151">
        <v>235.42700199999999</v>
      </c>
      <c r="F151">
        <v>235.42700199999999</v>
      </c>
      <c r="G151">
        <v>42744400</v>
      </c>
    </row>
    <row r="152" spans="1:7">
      <c r="A152" s="12">
        <v>42049</v>
      </c>
      <c r="B152">
        <v>235.52799999999999</v>
      </c>
      <c r="C152">
        <v>259.80801400000001</v>
      </c>
      <c r="D152">
        <v>235.52799999999999</v>
      </c>
      <c r="E152">
        <v>257.32101399999999</v>
      </c>
      <c r="F152">
        <v>257.32101399999999</v>
      </c>
      <c r="G152">
        <v>49732500</v>
      </c>
    </row>
    <row r="153" spans="1:7">
      <c r="A153" s="12">
        <v>42050</v>
      </c>
      <c r="B153">
        <v>257.50698899999998</v>
      </c>
      <c r="C153">
        <v>265.61099200000001</v>
      </c>
      <c r="D153">
        <v>227.68400600000001</v>
      </c>
      <c r="E153">
        <v>234.824997</v>
      </c>
      <c r="F153">
        <v>234.824997</v>
      </c>
      <c r="G153">
        <v>56552400</v>
      </c>
    </row>
    <row r="154" spans="1:7">
      <c r="A154" s="12">
        <v>42051</v>
      </c>
      <c r="B154">
        <v>234.824997</v>
      </c>
      <c r="C154">
        <v>239.520996</v>
      </c>
      <c r="D154">
        <v>229.02200300000001</v>
      </c>
      <c r="E154">
        <v>233.84300200000001</v>
      </c>
      <c r="F154">
        <v>233.84300200000001</v>
      </c>
      <c r="G154">
        <v>28153700</v>
      </c>
    </row>
    <row r="155" spans="1:7">
      <c r="A155" s="12">
        <v>42052</v>
      </c>
      <c r="B155">
        <v>233.421997</v>
      </c>
      <c r="C155">
        <v>245.77499399999999</v>
      </c>
      <c r="D155">
        <v>232.31399500000001</v>
      </c>
      <c r="E155">
        <v>243.61000100000001</v>
      </c>
      <c r="F155">
        <v>243.61000100000001</v>
      </c>
      <c r="G155">
        <v>27363100</v>
      </c>
    </row>
    <row r="156" spans="1:7">
      <c r="A156" s="12">
        <v>42053</v>
      </c>
      <c r="B156">
        <v>243.779999</v>
      </c>
      <c r="C156">
        <v>244.25100699999999</v>
      </c>
      <c r="D156">
        <v>232.33999600000001</v>
      </c>
      <c r="E156">
        <v>236.32600400000001</v>
      </c>
      <c r="F156">
        <v>236.32600400000001</v>
      </c>
      <c r="G156">
        <v>25200800</v>
      </c>
    </row>
    <row r="157" spans="1:7">
      <c r="A157" s="12">
        <v>42054</v>
      </c>
      <c r="B157">
        <v>236.41000399999999</v>
      </c>
      <c r="C157">
        <v>242.671997</v>
      </c>
      <c r="D157">
        <v>235.591995</v>
      </c>
      <c r="E157">
        <v>240.283005</v>
      </c>
      <c r="F157">
        <v>240.283005</v>
      </c>
      <c r="G157">
        <v>18270500</v>
      </c>
    </row>
    <row r="158" spans="1:7">
      <c r="A158" s="12">
        <v>42055</v>
      </c>
      <c r="B158">
        <v>240.25100699999999</v>
      </c>
      <c r="C158">
        <v>247.100998</v>
      </c>
      <c r="D158">
        <v>239.29899599999999</v>
      </c>
      <c r="E158">
        <v>243.77900700000001</v>
      </c>
      <c r="F158">
        <v>243.77900700000001</v>
      </c>
      <c r="G158">
        <v>23876700</v>
      </c>
    </row>
    <row r="159" spans="1:7">
      <c r="A159" s="12">
        <v>42056</v>
      </c>
      <c r="B159">
        <v>243.75199900000001</v>
      </c>
      <c r="C159">
        <v>255.320007</v>
      </c>
      <c r="D159">
        <v>243.18400600000001</v>
      </c>
      <c r="E159">
        <v>244.533997</v>
      </c>
      <c r="F159">
        <v>244.533997</v>
      </c>
      <c r="G159">
        <v>12284200</v>
      </c>
    </row>
    <row r="160" spans="1:7">
      <c r="A160" s="12">
        <v>42057</v>
      </c>
      <c r="B160">
        <v>244.544006</v>
      </c>
      <c r="C160">
        <v>246.391998</v>
      </c>
      <c r="D160">
        <v>233.850998</v>
      </c>
      <c r="E160">
        <v>235.97700499999999</v>
      </c>
      <c r="F160">
        <v>235.97700499999999</v>
      </c>
      <c r="G160">
        <v>19527000</v>
      </c>
    </row>
    <row r="161" spans="1:7">
      <c r="A161" s="12">
        <v>42058</v>
      </c>
      <c r="B161">
        <v>235.99499499999999</v>
      </c>
      <c r="C161">
        <v>240.108994</v>
      </c>
      <c r="D161">
        <v>232.42100500000001</v>
      </c>
      <c r="E161">
        <v>238.891998</v>
      </c>
      <c r="F161">
        <v>238.891998</v>
      </c>
      <c r="G161">
        <v>16400000</v>
      </c>
    </row>
    <row r="162" spans="1:7">
      <c r="A162" s="12">
        <v>42059</v>
      </c>
      <c r="B162">
        <v>238.99800099999999</v>
      </c>
      <c r="C162">
        <v>239.90100100000001</v>
      </c>
      <c r="D162">
        <v>236.401993</v>
      </c>
      <c r="E162">
        <v>238.73500100000001</v>
      </c>
      <c r="F162">
        <v>238.73500100000001</v>
      </c>
      <c r="G162">
        <v>14200400</v>
      </c>
    </row>
    <row r="163" spans="1:7">
      <c r="A163" s="12">
        <v>42060</v>
      </c>
      <c r="B163">
        <v>238.88999899999999</v>
      </c>
      <c r="C163">
        <v>239.33999600000001</v>
      </c>
      <c r="D163">
        <v>235.529999</v>
      </c>
      <c r="E163">
        <v>237.470001</v>
      </c>
      <c r="F163">
        <v>237.470001</v>
      </c>
      <c r="G163">
        <v>11496200</v>
      </c>
    </row>
    <row r="164" spans="1:7">
      <c r="A164" s="12">
        <v>42061</v>
      </c>
      <c r="B164">
        <v>237.337006</v>
      </c>
      <c r="C164">
        <v>237.71000699999999</v>
      </c>
      <c r="D164">
        <v>234.25700399999999</v>
      </c>
      <c r="E164">
        <v>236.425995</v>
      </c>
      <c r="F164">
        <v>236.425995</v>
      </c>
      <c r="G164">
        <v>13619400</v>
      </c>
    </row>
    <row r="165" spans="1:7">
      <c r="A165" s="12">
        <v>42062</v>
      </c>
      <c r="B165">
        <v>236.43600499999999</v>
      </c>
      <c r="C165">
        <v>256.65301499999998</v>
      </c>
      <c r="D165">
        <v>236.43600499999999</v>
      </c>
      <c r="E165">
        <v>253.828003</v>
      </c>
      <c r="F165">
        <v>253.828003</v>
      </c>
      <c r="G165">
        <v>44013900</v>
      </c>
    </row>
    <row r="166" spans="1:7">
      <c r="A166" s="12">
        <v>42063</v>
      </c>
      <c r="B166">
        <v>253.520004</v>
      </c>
      <c r="C166">
        <v>254.692001</v>
      </c>
      <c r="D166">
        <v>249.479004</v>
      </c>
      <c r="E166">
        <v>254.26300000000001</v>
      </c>
      <c r="F166">
        <v>254.26300000000001</v>
      </c>
      <c r="G166">
        <v>13949300</v>
      </c>
    </row>
    <row r="167" spans="1:7">
      <c r="A167" s="12">
        <v>42064</v>
      </c>
      <c r="B167">
        <v>254.283005</v>
      </c>
      <c r="C167">
        <v>261.66000400000001</v>
      </c>
      <c r="D167">
        <v>245.932999</v>
      </c>
      <c r="E167">
        <v>260.20199600000001</v>
      </c>
      <c r="F167">
        <v>260.20199600000001</v>
      </c>
      <c r="G167">
        <v>25213700</v>
      </c>
    </row>
    <row r="168" spans="1:7">
      <c r="A168" s="12">
        <v>42065</v>
      </c>
      <c r="B168">
        <v>260.35699499999998</v>
      </c>
      <c r="C168">
        <v>276.300995</v>
      </c>
      <c r="D168">
        <v>258.31298800000002</v>
      </c>
      <c r="E168">
        <v>275.67001299999998</v>
      </c>
      <c r="F168">
        <v>275.67001299999998</v>
      </c>
      <c r="G168">
        <v>40465700</v>
      </c>
    </row>
    <row r="169" spans="1:7">
      <c r="A169" s="12">
        <v>42066</v>
      </c>
      <c r="B169">
        <v>275.04599000000002</v>
      </c>
      <c r="C169">
        <v>285.79599000000002</v>
      </c>
      <c r="D169">
        <v>268.16101099999997</v>
      </c>
      <c r="E169">
        <v>281.70199600000001</v>
      </c>
      <c r="F169">
        <v>281.70199600000001</v>
      </c>
      <c r="G169">
        <v>50461300</v>
      </c>
    </row>
    <row r="170" spans="1:7">
      <c r="A170" s="12">
        <v>42067</v>
      </c>
      <c r="B170">
        <v>281.98998999999998</v>
      </c>
      <c r="C170">
        <v>284.22500600000001</v>
      </c>
      <c r="D170">
        <v>268.12600700000002</v>
      </c>
      <c r="E170">
        <v>273.09201000000002</v>
      </c>
      <c r="F170">
        <v>273.09201000000002</v>
      </c>
      <c r="G170">
        <v>41383000</v>
      </c>
    </row>
    <row r="171" spans="1:7">
      <c r="A171" s="12">
        <v>42068</v>
      </c>
      <c r="B171">
        <v>272.739014</v>
      </c>
      <c r="C171">
        <v>281.66699199999999</v>
      </c>
      <c r="D171">
        <v>264.76901199999998</v>
      </c>
      <c r="E171">
        <v>276.17800899999997</v>
      </c>
      <c r="F171">
        <v>276.17800899999997</v>
      </c>
      <c r="G171">
        <v>41302400</v>
      </c>
    </row>
    <row r="172" spans="1:7">
      <c r="A172" s="12">
        <v>42069</v>
      </c>
      <c r="B172">
        <v>275.60000600000001</v>
      </c>
      <c r="C172">
        <v>277.608002</v>
      </c>
      <c r="D172">
        <v>270.01501500000001</v>
      </c>
      <c r="E172">
        <v>272.72299199999998</v>
      </c>
      <c r="F172">
        <v>272.72299199999998</v>
      </c>
      <c r="G172">
        <v>28918900</v>
      </c>
    </row>
    <row r="173" spans="1:7">
      <c r="A173" s="12">
        <v>42070</v>
      </c>
      <c r="B173">
        <v>272.29400600000002</v>
      </c>
      <c r="C173">
        <v>277.85400399999997</v>
      </c>
      <c r="D173">
        <v>270.13299599999999</v>
      </c>
      <c r="E173">
        <v>276.260986</v>
      </c>
      <c r="F173">
        <v>276.260986</v>
      </c>
      <c r="G173">
        <v>17825900</v>
      </c>
    </row>
    <row r="174" spans="1:7">
      <c r="A174" s="12">
        <v>42071</v>
      </c>
      <c r="B174">
        <v>276.43301400000001</v>
      </c>
      <c r="C174">
        <v>277.858002</v>
      </c>
      <c r="D174">
        <v>272.56500199999999</v>
      </c>
      <c r="E174">
        <v>274.35400399999997</v>
      </c>
      <c r="F174">
        <v>274.35400399999997</v>
      </c>
      <c r="G174">
        <v>22067900</v>
      </c>
    </row>
    <row r="175" spans="1:7">
      <c r="A175" s="12">
        <v>42072</v>
      </c>
      <c r="B175">
        <v>274.81201199999998</v>
      </c>
      <c r="C175">
        <v>292.70098899999999</v>
      </c>
      <c r="D175">
        <v>273.89300500000002</v>
      </c>
      <c r="E175">
        <v>289.60699499999998</v>
      </c>
      <c r="F175">
        <v>289.60699499999998</v>
      </c>
      <c r="G175">
        <v>59178200</v>
      </c>
    </row>
    <row r="176" spans="1:7">
      <c r="A176" s="12">
        <v>42073</v>
      </c>
      <c r="B176">
        <v>289.86200000000002</v>
      </c>
      <c r="C176">
        <v>300.04400600000002</v>
      </c>
      <c r="D176">
        <v>289.74301100000002</v>
      </c>
      <c r="E176">
        <v>291.76001000000002</v>
      </c>
      <c r="F176">
        <v>291.76001000000002</v>
      </c>
      <c r="G176">
        <v>67770800</v>
      </c>
    </row>
    <row r="177" spans="1:7">
      <c r="A177" s="12">
        <v>42074</v>
      </c>
      <c r="B177">
        <v>291.52499399999999</v>
      </c>
      <c r="C177">
        <v>297.39099099999999</v>
      </c>
      <c r="D177">
        <v>290.50799599999999</v>
      </c>
      <c r="E177">
        <v>296.37899800000002</v>
      </c>
      <c r="F177">
        <v>296.37899800000002</v>
      </c>
      <c r="G177">
        <v>33963900</v>
      </c>
    </row>
    <row r="178" spans="1:7">
      <c r="A178" s="12">
        <v>42075</v>
      </c>
      <c r="B178">
        <v>296.12701399999997</v>
      </c>
      <c r="C178">
        <v>297.08801299999999</v>
      </c>
      <c r="D178">
        <v>292.41299400000003</v>
      </c>
      <c r="E178">
        <v>294.35400399999997</v>
      </c>
      <c r="F178">
        <v>294.35400399999997</v>
      </c>
      <c r="G178">
        <v>32585200</v>
      </c>
    </row>
    <row r="179" spans="1:7">
      <c r="A179" s="12">
        <v>42076</v>
      </c>
      <c r="B179">
        <v>294.11801100000002</v>
      </c>
      <c r="C179">
        <v>294.49798600000003</v>
      </c>
      <c r="D179">
        <v>285.33700599999997</v>
      </c>
      <c r="E179">
        <v>285.33700599999997</v>
      </c>
      <c r="F179">
        <v>285.33700599999997</v>
      </c>
      <c r="G179">
        <v>31421500</v>
      </c>
    </row>
    <row r="180" spans="1:7">
      <c r="A180" s="12">
        <v>42077</v>
      </c>
      <c r="B180">
        <v>284.44198599999999</v>
      </c>
      <c r="C180">
        <v>286.34201000000002</v>
      </c>
      <c r="D180">
        <v>280.97601300000002</v>
      </c>
      <c r="E180">
        <v>281.88501000000002</v>
      </c>
      <c r="F180">
        <v>281.88501000000002</v>
      </c>
      <c r="G180">
        <v>22612300</v>
      </c>
    </row>
    <row r="181" spans="1:7">
      <c r="A181" s="12">
        <v>42078</v>
      </c>
      <c r="B181">
        <v>281.42498799999998</v>
      </c>
      <c r="C181">
        <v>286.52899200000002</v>
      </c>
      <c r="D181">
        <v>280.99600199999998</v>
      </c>
      <c r="E181">
        <v>286.39300500000002</v>
      </c>
      <c r="F181">
        <v>286.39300500000002</v>
      </c>
      <c r="G181">
        <v>11970100</v>
      </c>
    </row>
    <row r="182" spans="1:7">
      <c r="A182" s="12">
        <v>42079</v>
      </c>
      <c r="B182">
        <v>285.68499800000001</v>
      </c>
      <c r="C182">
        <v>294.11200000000002</v>
      </c>
      <c r="D182">
        <v>285.68499800000001</v>
      </c>
      <c r="E182">
        <v>290.59298699999999</v>
      </c>
      <c r="F182">
        <v>290.59298699999999</v>
      </c>
      <c r="G182">
        <v>21516100</v>
      </c>
    </row>
    <row r="183" spans="1:7">
      <c r="A183" s="12">
        <v>42080</v>
      </c>
      <c r="B183">
        <v>290.59500100000002</v>
      </c>
      <c r="C183">
        <v>292.36498999999998</v>
      </c>
      <c r="D183">
        <v>284.37399299999998</v>
      </c>
      <c r="E183">
        <v>285.50500499999998</v>
      </c>
      <c r="F183">
        <v>285.50500499999998</v>
      </c>
      <c r="G183">
        <v>21497200</v>
      </c>
    </row>
    <row r="184" spans="1:7">
      <c r="A184" s="12">
        <v>42081</v>
      </c>
      <c r="B184">
        <v>285.06698599999999</v>
      </c>
      <c r="C184">
        <v>285.33599900000002</v>
      </c>
      <c r="D184">
        <v>249.86999499999999</v>
      </c>
      <c r="E184">
        <v>256.29901100000001</v>
      </c>
      <c r="F184">
        <v>256.29901100000001</v>
      </c>
      <c r="G184">
        <v>57008000</v>
      </c>
    </row>
    <row r="185" spans="1:7">
      <c r="A185" s="12">
        <v>42082</v>
      </c>
      <c r="B185">
        <v>255.88000500000001</v>
      </c>
      <c r="C185">
        <v>264.243988</v>
      </c>
      <c r="D185">
        <v>248.63600199999999</v>
      </c>
      <c r="E185">
        <v>260.92800899999997</v>
      </c>
      <c r="F185">
        <v>260.92800899999997</v>
      </c>
      <c r="G185">
        <v>52732000</v>
      </c>
    </row>
    <row r="186" spans="1:7">
      <c r="A186" s="12">
        <v>42083</v>
      </c>
      <c r="B186">
        <v>260.95599399999998</v>
      </c>
      <c r="C186">
        <v>264.84799199999998</v>
      </c>
      <c r="D186">
        <v>259.16198700000001</v>
      </c>
      <c r="E186">
        <v>261.74899299999998</v>
      </c>
      <c r="F186">
        <v>261.74899299999998</v>
      </c>
      <c r="G186">
        <v>18456700</v>
      </c>
    </row>
    <row r="187" spans="1:7">
      <c r="A187" s="12">
        <v>42084</v>
      </c>
      <c r="B187">
        <v>261.64401199999998</v>
      </c>
      <c r="C187">
        <v>262.19601399999999</v>
      </c>
      <c r="D187">
        <v>255.64999399999999</v>
      </c>
      <c r="E187">
        <v>260.02499399999999</v>
      </c>
      <c r="F187">
        <v>260.02499399999999</v>
      </c>
      <c r="G187">
        <v>17130100</v>
      </c>
    </row>
    <row r="188" spans="1:7">
      <c r="A188" s="12">
        <v>42085</v>
      </c>
      <c r="B188">
        <v>259.91699199999999</v>
      </c>
      <c r="C188">
        <v>269.74700899999999</v>
      </c>
      <c r="D188">
        <v>259.58999599999999</v>
      </c>
      <c r="E188">
        <v>267.959991</v>
      </c>
      <c r="F188">
        <v>267.959991</v>
      </c>
      <c r="G188">
        <v>18438100</v>
      </c>
    </row>
    <row r="189" spans="1:7">
      <c r="A189" s="12">
        <v>42086</v>
      </c>
      <c r="B189">
        <v>267.89498900000001</v>
      </c>
      <c r="C189">
        <v>277.29699699999998</v>
      </c>
      <c r="D189">
        <v>261.74499500000002</v>
      </c>
      <c r="E189">
        <v>266.73998999999998</v>
      </c>
      <c r="F189">
        <v>266.73998999999998</v>
      </c>
      <c r="G189">
        <v>22811900</v>
      </c>
    </row>
    <row r="190" spans="1:7">
      <c r="A190" s="12">
        <v>42087</v>
      </c>
      <c r="B190">
        <v>266.57699600000001</v>
      </c>
      <c r="C190">
        <v>267.00299100000001</v>
      </c>
      <c r="D190">
        <v>244.154999</v>
      </c>
      <c r="E190">
        <v>245.595001</v>
      </c>
      <c r="F190">
        <v>245.595001</v>
      </c>
      <c r="G190">
        <v>40073700</v>
      </c>
    </row>
    <row r="191" spans="1:7">
      <c r="A191" s="12">
        <v>42088</v>
      </c>
      <c r="B191">
        <v>247.47200000000001</v>
      </c>
      <c r="C191">
        <v>249.19000199999999</v>
      </c>
      <c r="D191">
        <v>236.51499899999999</v>
      </c>
      <c r="E191">
        <v>246.19700599999999</v>
      </c>
      <c r="F191">
        <v>246.19700599999999</v>
      </c>
      <c r="G191">
        <v>35866900</v>
      </c>
    </row>
    <row r="192" spans="1:7">
      <c r="A192" s="12">
        <v>42089</v>
      </c>
      <c r="B192">
        <v>246.27600100000001</v>
      </c>
      <c r="C192">
        <v>254.354004</v>
      </c>
      <c r="D192">
        <v>244.904999</v>
      </c>
      <c r="E192">
        <v>248.53199799999999</v>
      </c>
      <c r="F192">
        <v>248.53199799999999</v>
      </c>
      <c r="G192">
        <v>25730000</v>
      </c>
    </row>
    <row r="193" spans="1:7">
      <c r="A193" s="12">
        <v>42090</v>
      </c>
      <c r="B193">
        <v>248.56599399999999</v>
      </c>
      <c r="C193">
        <v>256.81100500000002</v>
      </c>
      <c r="D193">
        <v>245.212997</v>
      </c>
      <c r="E193">
        <v>247.02900700000001</v>
      </c>
      <c r="F193">
        <v>247.02900700000001</v>
      </c>
      <c r="G193">
        <v>17274900</v>
      </c>
    </row>
    <row r="194" spans="1:7">
      <c r="A194" s="12">
        <v>42091</v>
      </c>
      <c r="B194">
        <v>246.97500600000001</v>
      </c>
      <c r="C194">
        <v>254.20500200000001</v>
      </c>
      <c r="D194">
        <v>246.97500600000001</v>
      </c>
      <c r="E194">
        <v>252.79800399999999</v>
      </c>
      <c r="F194">
        <v>252.79800399999999</v>
      </c>
      <c r="G194">
        <v>16040900</v>
      </c>
    </row>
    <row r="195" spans="1:7">
      <c r="A195" s="12">
        <v>42092</v>
      </c>
      <c r="B195">
        <v>252.740005</v>
      </c>
      <c r="C195">
        <v>253.13900799999999</v>
      </c>
      <c r="D195">
        <v>240.85000600000001</v>
      </c>
      <c r="E195">
        <v>242.712997</v>
      </c>
      <c r="F195">
        <v>242.712997</v>
      </c>
      <c r="G195">
        <v>21699400</v>
      </c>
    </row>
    <row r="196" spans="1:7">
      <c r="A196" s="12">
        <v>42093</v>
      </c>
      <c r="B196">
        <v>242.878998</v>
      </c>
      <c r="C196">
        <v>249.24200400000001</v>
      </c>
      <c r="D196">
        <v>239.21400499999999</v>
      </c>
      <c r="E196">
        <v>247.52600100000001</v>
      </c>
      <c r="F196">
        <v>247.52600100000001</v>
      </c>
      <c r="G196">
        <v>23009600</v>
      </c>
    </row>
    <row r="197" spans="1:7">
      <c r="A197" s="12">
        <v>42094</v>
      </c>
      <c r="B197">
        <v>247.45399499999999</v>
      </c>
      <c r="C197">
        <v>248.729996</v>
      </c>
      <c r="D197">
        <v>242.73899800000001</v>
      </c>
      <c r="E197">
        <v>244.22399899999999</v>
      </c>
      <c r="F197">
        <v>244.22399899999999</v>
      </c>
      <c r="G197">
        <v>22672000</v>
      </c>
    </row>
    <row r="198" spans="1:7">
      <c r="A198" s="12">
        <v>42095</v>
      </c>
      <c r="B198">
        <v>244.223007</v>
      </c>
      <c r="C198">
        <v>247.541</v>
      </c>
      <c r="D198">
        <v>241.16000399999999</v>
      </c>
      <c r="E198">
        <v>247.27200300000001</v>
      </c>
      <c r="F198">
        <v>247.27200300000001</v>
      </c>
      <c r="G198">
        <v>22877200</v>
      </c>
    </row>
    <row r="199" spans="1:7">
      <c r="A199" s="12">
        <v>42096</v>
      </c>
      <c r="B199">
        <v>247.08900499999999</v>
      </c>
      <c r="C199">
        <v>254.46099899999999</v>
      </c>
      <c r="D199">
        <v>245.416</v>
      </c>
      <c r="E199">
        <v>253.00500500000001</v>
      </c>
      <c r="F199">
        <v>253.00500500000001</v>
      </c>
      <c r="G199">
        <v>26272600</v>
      </c>
    </row>
    <row r="200" spans="1:7">
      <c r="A200" s="12">
        <v>42097</v>
      </c>
      <c r="B200">
        <v>253.074005</v>
      </c>
      <c r="C200">
        <v>256.04299900000001</v>
      </c>
      <c r="D200">
        <v>251.878998</v>
      </c>
      <c r="E200">
        <v>254.32200599999999</v>
      </c>
      <c r="F200">
        <v>254.32200599999999</v>
      </c>
      <c r="G200">
        <v>23146600</v>
      </c>
    </row>
    <row r="201" spans="1:7">
      <c r="A201" s="12">
        <v>42098</v>
      </c>
      <c r="B201">
        <v>254.291</v>
      </c>
      <c r="C201">
        <v>255.25799599999999</v>
      </c>
      <c r="D201">
        <v>251.10000600000001</v>
      </c>
      <c r="E201">
        <v>253.69700599999999</v>
      </c>
      <c r="F201">
        <v>253.69700599999999</v>
      </c>
      <c r="G201">
        <v>12493500</v>
      </c>
    </row>
    <row r="202" spans="1:7">
      <c r="A202" s="12">
        <v>42099</v>
      </c>
      <c r="B202">
        <v>253.76100199999999</v>
      </c>
      <c r="C202">
        <v>260.67498799999998</v>
      </c>
      <c r="D202">
        <v>251.942001</v>
      </c>
      <c r="E202">
        <v>260.59799199999998</v>
      </c>
      <c r="F202">
        <v>260.59799199999998</v>
      </c>
      <c r="G202">
        <v>19649200</v>
      </c>
    </row>
    <row r="203" spans="1:7">
      <c r="A203" s="12">
        <v>42100</v>
      </c>
      <c r="B203">
        <v>260.72100799999998</v>
      </c>
      <c r="C203">
        <v>261.79800399999999</v>
      </c>
      <c r="D203">
        <v>254.574997</v>
      </c>
      <c r="E203">
        <v>255.49200400000001</v>
      </c>
      <c r="F203">
        <v>255.49200400000001</v>
      </c>
      <c r="G203">
        <v>20034200</v>
      </c>
    </row>
    <row r="204" spans="1:7">
      <c r="A204" s="12">
        <v>42101</v>
      </c>
      <c r="B204">
        <v>255.274002</v>
      </c>
      <c r="C204">
        <v>255.804993</v>
      </c>
      <c r="D204">
        <v>252.20500200000001</v>
      </c>
      <c r="E204">
        <v>253.179993</v>
      </c>
      <c r="F204">
        <v>253.179993</v>
      </c>
      <c r="G204">
        <v>18467400</v>
      </c>
    </row>
    <row r="205" spans="1:7">
      <c r="A205" s="12">
        <v>42102</v>
      </c>
      <c r="B205">
        <v>253.06399500000001</v>
      </c>
      <c r="C205">
        <v>253.84700000000001</v>
      </c>
      <c r="D205">
        <v>244.21499600000001</v>
      </c>
      <c r="E205">
        <v>245.02200300000001</v>
      </c>
      <c r="F205">
        <v>245.02200300000001</v>
      </c>
      <c r="G205">
        <v>30086400</v>
      </c>
    </row>
    <row r="206" spans="1:7">
      <c r="A206" s="12">
        <v>42103</v>
      </c>
      <c r="B206">
        <v>244.75100699999999</v>
      </c>
      <c r="C206">
        <v>246.11799600000001</v>
      </c>
      <c r="D206">
        <v>239.39999399999999</v>
      </c>
      <c r="E206">
        <v>243.675995</v>
      </c>
      <c r="F206">
        <v>243.675995</v>
      </c>
      <c r="G206">
        <v>21643500</v>
      </c>
    </row>
    <row r="207" spans="1:7">
      <c r="A207" s="12">
        <v>42104</v>
      </c>
      <c r="B207">
        <v>243.69399999999999</v>
      </c>
      <c r="C207">
        <v>243.69399999999999</v>
      </c>
      <c r="D207">
        <v>232.770996</v>
      </c>
      <c r="E207">
        <v>236.07200599999999</v>
      </c>
      <c r="F207">
        <v>236.07200599999999</v>
      </c>
      <c r="G207">
        <v>28882000</v>
      </c>
    </row>
    <row r="208" spans="1:7">
      <c r="A208" s="12">
        <v>42105</v>
      </c>
      <c r="B208">
        <v>236.016006</v>
      </c>
      <c r="C208">
        <v>239.537003</v>
      </c>
      <c r="D208">
        <v>234.175003</v>
      </c>
      <c r="E208">
        <v>236.55200199999999</v>
      </c>
      <c r="F208">
        <v>236.55200199999999</v>
      </c>
      <c r="G208">
        <v>16365200</v>
      </c>
    </row>
    <row r="209" spans="1:7">
      <c r="A209" s="12">
        <v>42106</v>
      </c>
      <c r="B209">
        <v>236.53500399999999</v>
      </c>
      <c r="C209">
        <v>237.72799699999999</v>
      </c>
      <c r="D209">
        <v>233.49499499999999</v>
      </c>
      <c r="E209">
        <v>236.15299999999999</v>
      </c>
      <c r="F209">
        <v>236.15299999999999</v>
      </c>
      <c r="G209">
        <v>12387900</v>
      </c>
    </row>
    <row r="210" spans="1:7">
      <c r="A210" s="12">
        <v>42107</v>
      </c>
      <c r="B210">
        <v>235.949997</v>
      </c>
      <c r="C210">
        <v>236.93499800000001</v>
      </c>
      <c r="D210">
        <v>221.996002</v>
      </c>
      <c r="E210">
        <v>224.587006</v>
      </c>
      <c r="F210">
        <v>224.587006</v>
      </c>
      <c r="G210">
        <v>31181800</v>
      </c>
    </row>
    <row r="211" spans="1:7">
      <c r="A211" s="12">
        <v>42108</v>
      </c>
      <c r="B211">
        <v>224.75900300000001</v>
      </c>
      <c r="C211">
        <v>224.975998</v>
      </c>
      <c r="D211">
        <v>216.32299800000001</v>
      </c>
      <c r="E211">
        <v>219.158997</v>
      </c>
      <c r="F211">
        <v>219.158997</v>
      </c>
      <c r="G211">
        <v>31719000</v>
      </c>
    </row>
    <row r="212" spans="1:7">
      <c r="A212" s="12">
        <v>42109</v>
      </c>
      <c r="B212">
        <v>219.07299800000001</v>
      </c>
      <c r="C212">
        <v>223.83299299999999</v>
      </c>
      <c r="D212">
        <v>218.649002</v>
      </c>
      <c r="E212">
        <v>223.83299299999999</v>
      </c>
      <c r="F212">
        <v>223.83299299999999</v>
      </c>
      <c r="G212">
        <v>22562000</v>
      </c>
    </row>
    <row r="213" spans="1:7">
      <c r="A213" s="12">
        <v>42110</v>
      </c>
      <c r="B213">
        <v>223.91700700000001</v>
      </c>
      <c r="C213">
        <v>229.671997</v>
      </c>
      <c r="D213">
        <v>223.91700700000001</v>
      </c>
      <c r="E213">
        <v>228.57299800000001</v>
      </c>
      <c r="F213">
        <v>228.57299800000001</v>
      </c>
      <c r="G213">
        <v>24805400</v>
      </c>
    </row>
    <row r="214" spans="1:7">
      <c r="A214" s="12">
        <v>42111</v>
      </c>
      <c r="B214">
        <v>228.574997</v>
      </c>
      <c r="C214">
        <v>228.90600599999999</v>
      </c>
      <c r="D214">
        <v>221.942001</v>
      </c>
      <c r="E214">
        <v>222.88200399999999</v>
      </c>
      <c r="F214">
        <v>222.88200399999999</v>
      </c>
      <c r="G214">
        <v>20429800</v>
      </c>
    </row>
    <row r="215" spans="1:7">
      <c r="A215" s="12">
        <v>42112</v>
      </c>
      <c r="B215">
        <v>222.85299699999999</v>
      </c>
      <c r="C215">
        <v>224.31599399999999</v>
      </c>
      <c r="D215">
        <v>220.87600699999999</v>
      </c>
      <c r="E215">
        <v>223.35600299999999</v>
      </c>
      <c r="F215">
        <v>223.35600299999999</v>
      </c>
      <c r="G215">
        <v>12939000</v>
      </c>
    </row>
    <row r="216" spans="1:7">
      <c r="A216" s="12">
        <v>42113</v>
      </c>
      <c r="B216">
        <v>223.455994</v>
      </c>
      <c r="C216">
        <v>226.35299699999999</v>
      </c>
      <c r="D216">
        <v>222.37300099999999</v>
      </c>
      <c r="E216">
        <v>222.60000600000001</v>
      </c>
      <c r="F216">
        <v>222.60000600000001</v>
      </c>
      <c r="G216">
        <v>15021500</v>
      </c>
    </row>
    <row r="217" spans="1:7">
      <c r="A217" s="12">
        <v>42114</v>
      </c>
      <c r="B217">
        <v>222.61199999999999</v>
      </c>
      <c r="C217">
        <v>226.350998</v>
      </c>
      <c r="D217">
        <v>221.97700499999999</v>
      </c>
      <c r="E217">
        <v>224.62600699999999</v>
      </c>
      <c r="F217">
        <v>224.62600699999999</v>
      </c>
      <c r="G217">
        <v>18364700</v>
      </c>
    </row>
    <row r="218" spans="1:7">
      <c r="A218" s="12">
        <v>42115</v>
      </c>
      <c r="B218">
        <v>224.61999499999999</v>
      </c>
      <c r="C218">
        <v>235.26899700000001</v>
      </c>
      <c r="D218">
        <v>224.300995</v>
      </c>
      <c r="E218">
        <v>235.26899700000001</v>
      </c>
      <c r="F218">
        <v>235.26899700000001</v>
      </c>
      <c r="G218">
        <v>24978000</v>
      </c>
    </row>
    <row r="219" spans="1:7">
      <c r="A219" s="12">
        <v>42116</v>
      </c>
      <c r="B219">
        <v>235.60200499999999</v>
      </c>
      <c r="C219">
        <v>237.908997</v>
      </c>
      <c r="D219">
        <v>233.475998</v>
      </c>
      <c r="E219">
        <v>234.175995</v>
      </c>
      <c r="F219">
        <v>234.175995</v>
      </c>
      <c r="G219">
        <v>23847900</v>
      </c>
    </row>
    <row r="220" spans="1:7">
      <c r="A220" s="12">
        <v>42117</v>
      </c>
      <c r="B220">
        <v>234.05299400000001</v>
      </c>
      <c r="C220">
        <v>236.47500600000001</v>
      </c>
      <c r="D220">
        <v>233.199005</v>
      </c>
      <c r="E220">
        <v>236.462006</v>
      </c>
      <c r="F220">
        <v>236.462006</v>
      </c>
      <c r="G220">
        <v>17036000</v>
      </c>
    </row>
    <row r="221" spans="1:7">
      <c r="A221" s="12">
        <v>42118</v>
      </c>
      <c r="B221">
        <v>235.970001</v>
      </c>
      <c r="C221">
        <v>236.304993</v>
      </c>
      <c r="D221">
        <v>229.932999</v>
      </c>
      <c r="E221">
        <v>231.26800499999999</v>
      </c>
      <c r="F221">
        <v>231.26800499999999</v>
      </c>
      <c r="G221">
        <v>21448700</v>
      </c>
    </row>
    <row r="222" spans="1:7">
      <c r="A222" s="12">
        <v>42119</v>
      </c>
      <c r="B222">
        <v>231.23500100000001</v>
      </c>
      <c r="C222">
        <v>232.56100499999999</v>
      </c>
      <c r="D222">
        <v>226.337006</v>
      </c>
      <c r="E222">
        <v>226.38999899999999</v>
      </c>
      <c r="F222">
        <v>226.38999899999999</v>
      </c>
      <c r="G222">
        <v>13957200</v>
      </c>
    </row>
    <row r="223" spans="1:7">
      <c r="A223" s="12">
        <v>42120</v>
      </c>
      <c r="B223">
        <v>226.41000399999999</v>
      </c>
      <c r="C223">
        <v>226.94399999999999</v>
      </c>
      <c r="D223">
        <v>214.87399300000001</v>
      </c>
      <c r="E223">
        <v>219.429993</v>
      </c>
      <c r="F223">
        <v>219.429993</v>
      </c>
      <c r="G223">
        <v>28943700</v>
      </c>
    </row>
    <row r="224" spans="1:7">
      <c r="A224" s="12">
        <v>42121</v>
      </c>
      <c r="B224">
        <v>219.429001</v>
      </c>
      <c r="C224">
        <v>233.304993</v>
      </c>
      <c r="D224">
        <v>218.02299500000001</v>
      </c>
      <c r="E224">
        <v>229.28599500000001</v>
      </c>
      <c r="F224">
        <v>229.28599500000001</v>
      </c>
      <c r="G224">
        <v>38574000</v>
      </c>
    </row>
    <row r="225" spans="1:7">
      <c r="A225" s="12">
        <v>42122</v>
      </c>
      <c r="B225">
        <v>228.96899400000001</v>
      </c>
      <c r="C225">
        <v>229.49499499999999</v>
      </c>
      <c r="D225">
        <v>223.06899999999999</v>
      </c>
      <c r="E225">
        <v>225.854996</v>
      </c>
      <c r="F225">
        <v>225.854996</v>
      </c>
      <c r="G225">
        <v>21469200</v>
      </c>
    </row>
    <row r="226" spans="1:7">
      <c r="A226" s="12">
        <v>42123</v>
      </c>
      <c r="B226">
        <v>225.591003</v>
      </c>
      <c r="C226">
        <v>227.03999300000001</v>
      </c>
      <c r="D226">
        <v>223.429993</v>
      </c>
      <c r="E226">
        <v>225.807999</v>
      </c>
      <c r="F226">
        <v>225.807999</v>
      </c>
      <c r="G226">
        <v>18936500</v>
      </c>
    </row>
    <row r="227" spans="1:7">
      <c r="A227" s="12">
        <v>42124</v>
      </c>
      <c r="B227">
        <v>225.692993</v>
      </c>
      <c r="C227">
        <v>239.56300400000001</v>
      </c>
      <c r="D227">
        <v>224.99299600000001</v>
      </c>
      <c r="E227">
        <v>236.145004</v>
      </c>
      <c r="F227">
        <v>236.145004</v>
      </c>
      <c r="G227">
        <v>33818600</v>
      </c>
    </row>
    <row r="228" spans="1:7">
      <c r="A228" s="12">
        <v>42125</v>
      </c>
      <c r="B228">
        <v>235.93899500000001</v>
      </c>
      <c r="C228">
        <v>238.966003</v>
      </c>
      <c r="D228">
        <v>232.07899499999999</v>
      </c>
      <c r="E228">
        <v>232.07899499999999</v>
      </c>
      <c r="F228">
        <v>232.07899499999999</v>
      </c>
      <c r="G228">
        <v>18815300</v>
      </c>
    </row>
    <row r="229" spans="1:7">
      <c r="A229" s="12">
        <v>42126</v>
      </c>
      <c r="B229">
        <v>232.341003</v>
      </c>
      <c r="C229">
        <v>235.72700499999999</v>
      </c>
      <c r="D229">
        <v>232.341003</v>
      </c>
      <c r="E229">
        <v>234.929993</v>
      </c>
      <c r="F229">
        <v>234.929993</v>
      </c>
      <c r="G229">
        <v>12535500</v>
      </c>
    </row>
    <row r="230" spans="1:7">
      <c r="A230" s="12">
        <v>42127</v>
      </c>
      <c r="B230">
        <v>234.88000500000001</v>
      </c>
      <c r="C230">
        <v>243.240005</v>
      </c>
      <c r="D230">
        <v>234.08299299999999</v>
      </c>
      <c r="E230">
        <v>240.358002</v>
      </c>
      <c r="F230">
        <v>240.358002</v>
      </c>
      <c r="G230">
        <v>18494100</v>
      </c>
    </row>
    <row r="231" spans="1:7">
      <c r="A231" s="12">
        <v>42128</v>
      </c>
      <c r="B231">
        <v>240.35600299999999</v>
      </c>
      <c r="C231">
        <v>242.63800000000001</v>
      </c>
      <c r="D231">
        <v>237.80999800000001</v>
      </c>
      <c r="E231">
        <v>239.01800499999999</v>
      </c>
      <c r="F231">
        <v>239.01800499999999</v>
      </c>
      <c r="G231">
        <v>21223400</v>
      </c>
    </row>
    <row r="232" spans="1:7">
      <c r="A232" s="12">
        <v>42129</v>
      </c>
      <c r="B232">
        <v>238.85200499999999</v>
      </c>
      <c r="C232">
        <v>239.20399499999999</v>
      </c>
      <c r="D232">
        <v>232.054001</v>
      </c>
      <c r="E232">
        <v>236.121002</v>
      </c>
      <c r="F232">
        <v>236.121002</v>
      </c>
      <c r="G232">
        <v>23929100</v>
      </c>
    </row>
    <row r="233" spans="1:7">
      <c r="A233" s="12">
        <v>42130</v>
      </c>
      <c r="B233">
        <v>236.24899300000001</v>
      </c>
      <c r="C233">
        <v>236.45399499999999</v>
      </c>
      <c r="D233">
        <v>229.23100299999999</v>
      </c>
      <c r="E233">
        <v>229.78199799999999</v>
      </c>
      <c r="F233">
        <v>229.78199799999999</v>
      </c>
      <c r="G233">
        <v>29587200</v>
      </c>
    </row>
    <row r="234" spans="1:7">
      <c r="A234" s="12">
        <v>42131</v>
      </c>
      <c r="B234">
        <v>229.662003</v>
      </c>
      <c r="C234">
        <v>239.104996</v>
      </c>
      <c r="D234">
        <v>228.57299800000001</v>
      </c>
      <c r="E234">
        <v>237.334</v>
      </c>
      <c r="F234">
        <v>237.334</v>
      </c>
      <c r="G234">
        <v>29064400</v>
      </c>
    </row>
    <row r="235" spans="1:7">
      <c r="A235" s="12">
        <v>42132</v>
      </c>
      <c r="B235">
        <v>237.20399499999999</v>
      </c>
      <c r="C235">
        <v>246.27499399999999</v>
      </c>
      <c r="D235">
        <v>236.274002</v>
      </c>
      <c r="E235">
        <v>243.86300700000001</v>
      </c>
      <c r="F235">
        <v>243.86300700000001</v>
      </c>
      <c r="G235">
        <v>27445500</v>
      </c>
    </row>
    <row r="236" spans="1:7">
      <c r="A236" s="12">
        <v>42133</v>
      </c>
      <c r="B236">
        <v>243.76899700000001</v>
      </c>
      <c r="C236">
        <v>247.804001</v>
      </c>
      <c r="D236">
        <v>239.63900799999999</v>
      </c>
      <c r="E236">
        <v>241.83200099999999</v>
      </c>
      <c r="F236">
        <v>241.83200099999999</v>
      </c>
      <c r="G236">
        <v>19790500</v>
      </c>
    </row>
    <row r="237" spans="1:7">
      <c r="A237" s="12">
        <v>42134</v>
      </c>
      <c r="B237">
        <v>241.729004</v>
      </c>
      <c r="C237">
        <v>244.067993</v>
      </c>
      <c r="D237">
        <v>238.84899899999999</v>
      </c>
      <c r="E237">
        <v>240.29600500000001</v>
      </c>
      <c r="F237">
        <v>240.29600500000001</v>
      </c>
      <c r="G237">
        <v>15019100</v>
      </c>
    </row>
    <row r="238" spans="1:7">
      <c r="A238" s="12">
        <v>42135</v>
      </c>
      <c r="B238">
        <v>240.29899599999999</v>
      </c>
      <c r="C238">
        <v>244.270004</v>
      </c>
      <c r="D238">
        <v>239.37600699999999</v>
      </c>
      <c r="E238">
        <v>242.158005</v>
      </c>
      <c r="F238">
        <v>242.158005</v>
      </c>
      <c r="G238">
        <v>20892300</v>
      </c>
    </row>
    <row r="239" spans="1:7">
      <c r="A239" s="12">
        <v>42136</v>
      </c>
      <c r="B239">
        <v>242.145004</v>
      </c>
      <c r="C239">
        <v>242.88099700000001</v>
      </c>
      <c r="D239">
        <v>240.09899899999999</v>
      </c>
      <c r="E239">
        <v>241.11199999999999</v>
      </c>
      <c r="F239">
        <v>241.11199999999999</v>
      </c>
      <c r="G239">
        <v>19282600</v>
      </c>
    </row>
    <row r="240" spans="1:7">
      <c r="A240" s="12">
        <v>42137</v>
      </c>
      <c r="B240">
        <v>241.39799500000001</v>
      </c>
      <c r="C240">
        <v>243.70399499999999</v>
      </c>
      <c r="D240">
        <v>235.04499799999999</v>
      </c>
      <c r="E240">
        <v>236.37699900000001</v>
      </c>
      <c r="F240">
        <v>236.37699900000001</v>
      </c>
      <c r="G240">
        <v>27180100</v>
      </c>
    </row>
    <row r="241" spans="1:7">
      <c r="A241" s="12">
        <v>42138</v>
      </c>
      <c r="B241">
        <v>236.21400499999999</v>
      </c>
      <c r="C241">
        <v>237.79899599999999</v>
      </c>
      <c r="D241">
        <v>234.057007</v>
      </c>
      <c r="E241">
        <v>236.929001</v>
      </c>
      <c r="F241">
        <v>236.929001</v>
      </c>
      <c r="G241">
        <v>24413700</v>
      </c>
    </row>
    <row r="242" spans="1:7">
      <c r="A242" s="12">
        <v>42139</v>
      </c>
      <c r="B242">
        <v>236.95500200000001</v>
      </c>
      <c r="C242">
        <v>238.753006</v>
      </c>
      <c r="D242">
        <v>236.79499799999999</v>
      </c>
      <c r="E242">
        <v>237.604996</v>
      </c>
      <c r="F242">
        <v>237.604996</v>
      </c>
      <c r="G242">
        <v>16329400</v>
      </c>
    </row>
    <row r="243" spans="1:7">
      <c r="A243" s="12">
        <v>42140</v>
      </c>
      <c r="B243">
        <v>237.64399700000001</v>
      </c>
      <c r="C243">
        <v>237.69700599999999</v>
      </c>
      <c r="D243">
        <v>235.29499799999999</v>
      </c>
      <c r="E243">
        <v>236.15299999999999</v>
      </c>
      <c r="F243">
        <v>236.15299999999999</v>
      </c>
      <c r="G243">
        <v>11089700</v>
      </c>
    </row>
    <row r="244" spans="1:7">
      <c r="A244" s="12">
        <v>42141</v>
      </c>
      <c r="B244">
        <v>236.009995</v>
      </c>
      <c r="C244">
        <v>238.02499399999999</v>
      </c>
      <c r="D244">
        <v>236.009995</v>
      </c>
      <c r="E244">
        <v>236.80200199999999</v>
      </c>
      <c r="F244">
        <v>236.80200199999999</v>
      </c>
      <c r="G244">
        <v>11134300</v>
      </c>
    </row>
    <row r="245" spans="1:7">
      <c r="A245" s="12">
        <v>42142</v>
      </c>
      <c r="B245">
        <v>236.88699299999999</v>
      </c>
      <c r="C245">
        <v>237.21000699999999</v>
      </c>
      <c r="D245">
        <v>232.46000699999999</v>
      </c>
      <c r="E245">
        <v>233.128006</v>
      </c>
      <c r="F245">
        <v>233.128006</v>
      </c>
      <c r="G245">
        <v>16780300</v>
      </c>
    </row>
    <row r="246" spans="1:7">
      <c r="A246" s="12">
        <v>42143</v>
      </c>
      <c r="B246">
        <v>233.037003</v>
      </c>
      <c r="C246">
        <v>234.15100100000001</v>
      </c>
      <c r="D246">
        <v>231.817001</v>
      </c>
      <c r="E246">
        <v>231.94700599999999</v>
      </c>
      <c r="F246">
        <v>231.94700599999999</v>
      </c>
      <c r="G246">
        <v>14241900</v>
      </c>
    </row>
    <row r="247" spans="1:7">
      <c r="A247" s="12">
        <v>42144</v>
      </c>
      <c r="B247">
        <v>231.88999899999999</v>
      </c>
      <c r="C247">
        <v>234.682999</v>
      </c>
      <c r="D247">
        <v>231.841995</v>
      </c>
      <c r="E247">
        <v>234.01800499999999</v>
      </c>
      <c r="F247">
        <v>234.01800499999999</v>
      </c>
      <c r="G247">
        <v>15499400</v>
      </c>
    </row>
    <row r="248" spans="1:7">
      <c r="A248" s="12">
        <v>42145</v>
      </c>
      <c r="B248">
        <v>234.016006</v>
      </c>
      <c r="C248">
        <v>236.24200400000001</v>
      </c>
      <c r="D248">
        <v>233.83500699999999</v>
      </c>
      <c r="E248">
        <v>235.34399400000001</v>
      </c>
      <c r="F248">
        <v>235.34399400000001</v>
      </c>
      <c r="G248">
        <v>15108900</v>
      </c>
    </row>
    <row r="249" spans="1:7">
      <c r="A249" s="12">
        <v>42146</v>
      </c>
      <c r="B249">
        <v>235.320999</v>
      </c>
      <c r="C249">
        <v>240.96899400000001</v>
      </c>
      <c r="D249">
        <v>235.05999800000001</v>
      </c>
      <c r="E249">
        <v>240.348007</v>
      </c>
      <c r="F249">
        <v>240.348007</v>
      </c>
      <c r="G249">
        <v>27003000</v>
      </c>
    </row>
    <row r="250" spans="1:7">
      <c r="A250" s="12">
        <v>42147</v>
      </c>
      <c r="B250">
        <v>240.28599500000001</v>
      </c>
      <c r="C250">
        <v>241.02499399999999</v>
      </c>
      <c r="D250">
        <v>238.69099399999999</v>
      </c>
      <c r="E250">
        <v>238.871994</v>
      </c>
      <c r="F250">
        <v>238.871994</v>
      </c>
      <c r="G250">
        <v>14605000</v>
      </c>
    </row>
    <row r="251" spans="1:7">
      <c r="A251" s="12">
        <v>42148</v>
      </c>
      <c r="B251">
        <v>238.975998</v>
      </c>
      <c r="C251">
        <v>241.97799699999999</v>
      </c>
      <c r="D251">
        <v>238.81100499999999</v>
      </c>
      <c r="E251">
        <v>240.953003</v>
      </c>
      <c r="F251">
        <v>240.953003</v>
      </c>
      <c r="G251">
        <v>11508000</v>
      </c>
    </row>
    <row r="252" spans="1:7">
      <c r="A252" s="12">
        <v>42149</v>
      </c>
      <c r="B252">
        <v>240.92700199999999</v>
      </c>
      <c r="C252">
        <v>241.020996</v>
      </c>
      <c r="D252">
        <v>236.63699299999999</v>
      </c>
      <c r="E252">
        <v>237.11000100000001</v>
      </c>
      <c r="F252">
        <v>237.11000100000001</v>
      </c>
      <c r="G252">
        <v>14423900</v>
      </c>
    </row>
    <row r="253" spans="1:7">
      <c r="A253" s="12">
        <v>42150</v>
      </c>
      <c r="B253">
        <v>237.104004</v>
      </c>
      <c r="C253">
        <v>238.24200400000001</v>
      </c>
      <c r="D253">
        <v>235.692001</v>
      </c>
      <c r="E253">
        <v>237.11599699999999</v>
      </c>
      <c r="F253">
        <v>237.11599699999999</v>
      </c>
      <c r="G253">
        <v>16425000</v>
      </c>
    </row>
    <row r="254" spans="1:7">
      <c r="A254" s="12">
        <v>42151</v>
      </c>
      <c r="B254">
        <v>237.06500199999999</v>
      </c>
      <c r="C254">
        <v>238.63600199999999</v>
      </c>
      <c r="D254">
        <v>236.695007</v>
      </c>
      <c r="E254">
        <v>237.283005</v>
      </c>
      <c r="F254">
        <v>237.283005</v>
      </c>
      <c r="G254">
        <v>18837000</v>
      </c>
    </row>
    <row r="255" spans="1:7">
      <c r="A255" s="12">
        <v>42152</v>
      </c>
      <c r="B255">
        <v>237.25700399999999</v>
      </c>
      <c r="C255">
        <v>237.824005</v>
      </c>
      <c r="D255">
        <v>236.651993</v>
      </c>
      <c r="E255">
        <v>237.408005</v>
      </c>
      <c r="F255">
        <v>237.408005</v>
      </c>
      <c r="G255">
        <v>13829600</v>
      </c>
    </row>
    <row r="256" spans="1:7">
      <c r="A256" s="12">
        <v>42153</v>
      </c>
      <c r="B256">
        <v>237.37699900000001</v>
      </c>
      <c r="C256">
        <v>237.52200300000001</v>
      </c>
      <c r="D256">
        <v>235.73100299999999</v>
      </c>
      <c r="E256">
        <v>237.09599299999999</v>
      </c>
      <c r="F256">
        <v>237.09599299999999</v>
      </c>
      <c r="G256">
        <v>14805000</v>
      </c>
    </row>
    <row r="257" spans="1:7">
      <c r="A257" s="12">
        <v>42154</v>
      </c>
      <c r="B257">
        <v>237.091995</v>
      </c>
      <c r="C257">
        <v>237.09300200000001</v>
      </c>
      <c r="D257">
        <v>232.04600500000001</v>
      </c>
      <c r="E257">
        <v>233.345001</v>
      </c>
      <c r="F257">
        <v>233.345001</v>
      </c>
      <c r="G257">
        <v>14098600</v>
      </c>
    </row>
    <row r="258" spans="1:7">
      <c r="A258" s="12">
        <v>42155</v>
      </c>
      <c r="B258">
        <v>233.134995</v>
      </c>
      <c r="C258">
        <v>233.25199900000001</v>
      </c>
      <c r="D258">
        <v>229.54200700000001</v>
      </c>
      <c r="E258">
        <v>230.19000199999999</v>
      </c>
      <c r="F258">
        <v>230.19000199999999</v>
      </c>
      <c r="G258">
        <v>14730800</v>
      </c>
    </row>
    <row r="259" spans="1:7">
      <c r="A259" s="12">
        <v>42156</v>
      </c>
      <c r="B259">
        <v>230.233002</v>
      </c>
      <c r="C259">
        <v>231.712997</v>
      </c>
      <c r="D259">
        <v>221.29600500000001</v>
      </c>
      <c r="E259">
        <v>222.925995</v>
      </c>
      <c r="F259">
        <v>222.925995</v>
      </c>
      <c r="G259">
        <v>26090500</v>
      </c>
    </row>
    <row r="260" spans="1:7">
      <c r="A260" s="12">
        <v>42157</v>
      </c>
      <c r="B260">
        <v>222.89399700000001</v>
      </c>
      <c r="C260">
        <v>226.416</v>
      </c>
      <c r="D260">
        <v>222.419006</v>
      </c>
      <c r="E260">
        <v>225.80299400000001</v>
      </c>
      <c r="F260">
        <v>225.80299400000001</v>
      </c>
      <c r="G260">
        <v>20459000</v>
      </c>
    </row>
    <row r="261" spans="1:7">
      <c r="A261" s="12">
        <v>42158</v>
      </c>
      <c r="B261">
        <v>225.73599200000001</v>
      </c>
      <c r="C261">
        <v>227.40400700000001</v>
      </c>
      <c r="D261">
        <v>223.929993</v>
      </c>
      <c r="E261">
        <v>225.87399300000001</v>
      </c>
      <c r="F261">
        <v>225.87399300000001</v>
      </c>
      <c r="G261">
        <v>17752400</v>
      </c>
    </row>
    <row r="262" spans="1:7">
      <c r="A262" s="12">
        <v>42159</v>
      </c>
      <c r="B262">
        <v>225.77200300000001</v>
      </c>
      <c r="C262">
        <v>226.580994</v>
      </c>
      <c r="D262">
        <v>224.054001</v>
      </c>
      <c r="E262">
        <v>224.324005</v>
      </c>
      <c r="F262">
        <v>224.324005</v>
      </c>
      <c r="G262">
        <v>14728100</v>
      </c>
    </row>
    <row r="263" spans="1:7">
      <c r="A263" s="12">
        <v>42160</v>
      </c>
      <c r="B263">
        <v>224.15400700000001</v>
      </c>
      <c r="C263">
        <v>225.96800200000001</v>
      </c>
      <c r="D263">
        <v>223.179001</v>
      </c>
      <c r="E263">
        <v>224.95199600000001</v>
      </c>
      <c r="F263">
        <v>224.95199600000001</v>
      </c>
      <c r="G263">
        <v>18056500</v>
      </c>
    </row>
    <row r="264" spans="1:7">
      <c r="A264" s="12">
        <v>42161</v>
      </c>
      <c r="B264">
        <v>225.00500500000001</v>
      </c>
      <c r="C264">
        <v>225.71899400000001</v>
      </c>
      <c r="D264">
        <v>224.378998</v>
      </c>
      <c r="E264">
        <v>225.61900299999999</v>
      </c>
      <c r="F264">
        <v>225.61900299999999</v>
      </c>
      <c r="G264">
        <v>11131500</v>
      </c>
    </row>
    <row r="265" spans="1:7">
      <c r="A265" s="12">
        <v>42162</v>
      </c>
      <c r="B265">
        <v>225.59599299999999</v>
      </c>
      <c r="C265">
        <v>226.19399999999999</v>
      </c>
      <c r="D265">
        <v>222.651993</v>
      </c>
      <c r="E265">
        <v>222.88099700000001</v>
      </c>
      <c r="F265">
        <v>222.88099700000001</v>
      </c>
      <c r="G265">
        <v>13318400</v>
      </c>
    </row>
    <row r="266" spans="1:7">
      <c r="A266" s="12">
        <v>42163</v>
      </c>
      <c r="B266">
        <v>222.878998</v>
      </c>
      <c r="C266">
        <v>229.46400499999999</v>
      </c>
      <c r="D266">
        <v>222.83900499999999</v>
      </c>
      <c r="E266">
        <v>228.48899800000001</v>
      </c>
      <c r="F266">
        <v>228.48899800000001</v>
      </c>
      <c r="G266">
        <v>23378400</v>
      </c>
    </row>
    <row r="267" spans="1:7">
      <c r="A267" s="12">
        <v>42164</v>
      </c>
      <c r="B267">
        <v>228.537994</v>
      </c>
      <c r="C267">
        <v>230.95399499999999</v>
      </c>
      <c r="D267">
        <v>227.929001</v>
      </c>
      <c r="E267">
        <v>229.04800399999999</v>
      </c>
      <c r="F267">
        <v>229.04800399999999</v>
      </c>
      <c r="G267">
        <v>28353100</v>
      </c>
    </row>
    <row r="268" spans="1:7">
      <c r="A268" s="12">
        <v>42165</v>
      </c>
      <c r="B268">
        <v>228.99499499999999</v>
      </c>
      <c r="C268">
        <v>229.78199799999999</v>
      </c>
      <c r="D268">
        <v>228.009995</v>
      </c>
      <c r="E268">
        <v>228.80299400000001</v>
      </c>
      <c r="F268">
        <v>228.80299400000001</v>
      </c>
      <c r="G268">
        <v>15904800</v>
      </c>
    </row>
    <row r="269" spans="1:7">
      <c r="A269" s="12">
        <v>42166</v>
      </c>
      <c r="B269">
        <v>228.854996</v>
      </c>
      <c r="C269">
        <v>230.287003</v>
      </c>
      <c r="D269">
        <v>228.766998</v>
      </c>
      <c r="E269">
        <v>229.70500200000001</v>
      </c>
      <c r="F269">
        <v>229.70500200000001</v>
      </c>
      <c r="G269">
        <v>14416000</v>
      </c>
    </row>
    <row r="270" spans="1:7">
      <c r="A270" s="12">
        <v>42167</v>
      </c>
      <c r="B270">
        <v>229.70500200000001</v>
      </c>
      <c r="C270">
        <v>231.057007</v>
      </c>
      <c r="D270">
        <v>229.31300400000001</v>
      </c>
      <c r="E270">
        <v>229.98199500000001</v>
      </c>
      <c r="F270">
        <v>229.98199500000001</v>
      </c>
      <c r="G270">
        <v>14017700</v>
      </c>
    </row>
    <row r="271" spans="1:7">
      <c r="A271" s="12">
        <v>42168</v>
      </c>
      <c r="B271">
        <v>229.91999799999999</v>
      </c>
      <c r="C271">
        <v>232.651993</v>
      </c>
      <c r="D271">
        <v>229.21000699999999</v>
      </c>
      <c r="E271">
        <v>232.401993</v>
      </c>
      <c r="F271">
        <v>232.401993</v>
      </c>
      <c r="G271">
        <v>13305300</v>
      </c>
    </row>
    <row r="272" spans="1:7">
      <c r="A272" s="12">
        <v>42169</v>
      </c>
      <c r="B272">
        <v>232.442001</v>
      </c>
      <c r="C272">
        <v>234.858002</v>
      </c>
      <c r="D272">
        <v>232.003998</v>
      </c>
      <c r="E272">
        <v>233.54299900000001</v>
      </c>
      <c r="F272">
        <v>233.54299900000001</v>
      </c>
      <c r="G272">
        <v>12165900</v>
      </c>
    </row>
    <row r="273" spans="1:7">
      <c r="A273" s="12">
        <v>42170</v>
      </c>
      <c r="B273">
        <v>233.421997</v>
      </c>
      <c r="C273">
        <v>237.83599899999999</v>
      </c>
      <c r="D273">
        <v>233.421997</v>
      </c>
      <c r="E273">
        <v>236.82299800000001</v>
      </c>
      <c r="F273">
        <v>236.82299800000001</v>
      </c>
      <c r="G273">
        <v>19912100</v>
      </c>
    </row>
    <row r="274" spans="1:7">
      <c r="A274" s="12">
        <v>42171</v>
      </c>
      <c r="B274">
        <v>236.76499899999999</v>
      </c>
      <c r="C274">
        <v>251.74200400000001</v>
      </c>
      <c r="D274">
        <v>236.121994</v>
      </c>
      <c r="E274">
        <v>250.895004</v>
      </c>
      <c r="F274">
        <v>250.895004</v>
      </c>
      <c r="G274">
        <v>41612000</v>
      </c>
    </row>
    <row r="275" spans="1:7">
      <c r="A275" s="12">
        <v>42172</v>
      </c>
      <c r="B275">
        <v>250.82299800000001</v>
      </c>
      <c r="C275">
        <v>256.85299700000002</v>
      </c>
      <c r="D275">
        <v>246.475998</v>
      </c>
      <c r="E275">
        <v>249.283997</v>
      </c>
      <c r="F275">
        <v>249.283997</v>
      </c>
      <c r="G275">
        <v>43858400</v>
      </c>
    </row>
    <row r="276" spans="1:7">
      <c r="A276" s="12">
        <v>42173</v>
      </c>
      <c r="B276">
        <v>249.42799400000001</v>
      </c>
      <c r="C276">
        <v>252.108002</v>
      </c>
      <c r="D276">
        <v>244.12699900000001</v>
      </c>
      <c r="E276">
        <v>249.00700399999999</v>
      </c>
      <c r="F276">
        <v>249.00700399999999</v>
      </c>
      <c r="G276">
        <v>30980200</v>
      </c>
    </row>
    <row r="277" spans="1:7">
      <c r="A277" s="12">
        <v>42174</v>
      </c>
      <c r="B277">
        <v>249.04299900000001</v>
      </c>
      <c r="C277">
        <v>250.97700499999999</v>
      </c>
      <c r="D277">
        <v>243.787003</v>
      </c>
      <c r="E277">
        <v>244.60600299999999</v>
      </c>
      <c r="F277">
        <v>244.60600299999999</v>
      </c>
      <c r="G277">
        <v>23965300</v>
      </c>
    </row>
    <row r="278" spans="1:7">
      <c r="A278" s="12">
        <v>42175</v>
      </c>
      <c r="B278">
        <v>244.529999</v>
      </c>
      <c r="C278">
        <v>245.828003</v>
      </c>
      <c r="D278">
        <v>240.62699900000001</v>
      </c>
      <c r="E278">
        <v>245.212006</v>
      </c>
      <c r="F278">
        <v>245.212006</v>
      </c>
      <c r="G278">
        <v>20608100</v>
      </c>
    </row>
    <row r="279" spans="1:7">
      <c r="A279" s="12">
        <v>42176</v>
      </c>
      <c r="B279">
        <v>245.10000600000001</v>
      </c>
      <c r="C279">
        <v>245.22399899999999</v>
      </c>
      <c r="D279">
        <v>241.88200399999999</v>
      </c>
      <c r="E279">
        <v>243.94399999999999</v>
      </c>
      <c r="F279">
        <v>243.94399999999999</v>
      </c>
      <c r="G279">
        <v>10600900</v>
      </c>
    </row>
    <row r="280" spans="1:7">
      <c r="A280" s="12">
        <v>42177</v>
      </c>
      <c r="B280">
        <v>243.96899400000001</v>
      </c>
      <c r="C280">
        <v>247.91700700000001</v>
      </c>
      <c r="D280">
        <v>243.77900700000001</v>
      </c>
      <c r="E280">
        <v>246.990005</v>
      </c>
      <c r="F280">
        <v>246.990005</v>
      </c>
      <c r="G280">
        <v>17692500</v>
      </c>
    </row>
    <row r="281" spans="1:7">
      <c r="A281" s="12">
        <v>42178</v>
      </c>
      <c r="B281">
        <v>246.92700199999999</v>
      </c>
      <c r="C281">
        <v>247.304001</v>
      </c>
      <c r="D281">
        <v>243.13299599999999</v>
      </c>
      <c r="E281">
        <v>244.29600500000001</v>
      </c>
      <c r="F281">
        <v>244.29600500000001</v>
      </c>
      <c r="G281">
        <v>15108700</v>
      </c>
    </row>
    <row r="282" spans="1:7">
      <c r="A282" s="12">
        <v>42179</v>
      </c>
      <c r="B282">
        <v>244.28199799999999</v>
      </c>
      <c r="C282">
        <v>244.341003</v>
      </c>
      <c r="D282">
        <v>240.51499899999999</v>
      </c>
      <c r="E282">
        <v>240.51499899999999</v>
      </c>
      <c r="F282">
        <v>240.51499899999999</v>
      </c>
      <c r="G282">
        <v>17344900</v>
      </c>
    </row>
    <row r="283" spans="1:7">
      <c r="A283" s="12">
        <v>42180</v>
      </c>
      <c r="B283">
        <v>240.365005</v>
      </c>
      <c r="C283">
        <v>243.33200099999999</v>
      </c>
      <c r="D283">
        <v>240.365005</v>
      </c>
      <c r="E283">
        <v>242.79899599999999</v>
      </c>
      <c r="F283">
        <v>242.79899599999999</v>
      </c>
      <c r="G283">
        <v>16133100</v>
      </c>
    </row>
    <row r="284" spans="1:7">
      <c r="A284" s="12">
        <v>42181</v>
      </c>
      <c r="B284">
        <v>242.604004</v>
      </c>
      <c r="C284">
        <v>243.74899300000001</v>
      </c>
      <c r="D284">
        <v>241.55299400000001</v>
      </c>
      <c r="E284">
        <v>243.59399400000001</v>
      </c>
      <c r="F284">
        <v>243.59399400000001</v>
      </c>
      <c r="G284">
        <v>13983500</v>
      </c>
    </row>
    <row r="285" spans="1:7">
      <c r="A285" s="12">
        <v>42182</v>
      </c>
      <c r="B285">
        <v>243.54899599999999</v>
      </c>
      <c r="C285">
        <v>251.33900499999999</v>
      </c>
      <c r="D285">
        <v>243.11700400000001</v>
      </c>
      <c r="E285">
        <v>250.990005</v>
      </c>
      <c r="F285">
        <v>250.990005</v>
      </c>
      <c r="G285">
        <v>20488600</v>
      </c>
    </row>
    <row r="286" spans="1:7">
      <c r="A286" s="12">
        <v>42183</v>
      </c>
      <c r="B286">
        <v>250.95500200000001</v>
      </c>
      <c r="C286">
        <v>251.171997</v>
      </c>
      <c r="D286">
        <v>247.43400600000001</v>
      </c>
      <c r="E286">
        <v>249.01100199999999</v>
      </c>
      <c r="F286">
        <v>249.01100199999999</v>
      </c>
      <c r="G286">
        <v>15137600</v>
      </c>
    </row>
    <row r="287" spans="1:7">
      <c r="A287" s="12">
        <v>42184</v>
      </c>
      <c r="B287">
        <v>248.72099299999999</v>
      </c>
      <c r="C287">
        <v>257.17300399999999</v>
      </c>
      <c r="D287">
        <v>248.580994</v>
      </c>
      <c r="E287">
        <v>257.06399499999998</v>
      </c>
      <c r="F287">
        <v>257.06399499999998</v>
      </c>
      <c r="G287">
        <v>34742900</v>
      </c>
    </row>
    <row r="288" spans="1:7">
      <c r="A288" s="12">
        <v>42185</v>
      </c>
      <c r="B288">
        <v>257.03601099999997</v>
      </c>
      <c r="C288">
        <v>267.86700400000001</v>
      </c>
      <c r="D288">
        <v>255.945999</v>
      </c>
      <c r="E288">
        <v>263.07199100000003</v>
      </c>
      <c r="F288">
        <v>263.07199100000003</v>
      </c>
      <c r="G288">
        <v>44533800</v>
      </c>
    </row>
    <row r="289" spans="1:7">
      <c r="A289" s="12">
        <v>42186</v>
      </c>
      <c r="B289">
        <v>263.34500100000002</v>
      </c>
      <c r="C289">
        <v>265.17199699999998</v>
      </c>
      <c r="D289">
        <v>255.774002</v>
      </c>
      <c r="E289">
        <v>258.62100199999998</v>
      </c>
      <c r="F289">
        <v>258.62100199999998</v>
      </c>
      <c r="G289">
        <v>27029800</v>
      </c>
    </row>
    <row r="290" spans="1:7">
      <c r="A290" s="12">
        <v>42187</v>
      </c>
      <c r="B290">
        <v>258.55200200000002</v>
      </c>
      <c r="C290">
        <v>261.631012</v>
      </c>
      <c r="D290">
        <v>254.11599699999999</v>
      </c>
      <c r="E290">
        <v>255.412003</v>
      </c>
      <c r="F290">
        <v>255.412003</v>
      </c>
      <c r="G290">
        <v>21551900</v>
      </c>
    </row>
    <row r="291" spans="1:7">
      <c r="A291" s="12">
        <v>42188</v>
      </c>
      <c r="B291">
        <v>255.459</v>
      </c>
      <c r="C291">
        <v>257.07699600000001</v>
      </c>
      <c r="D291">
        <v>253.50500500000001</v>
      </c>
      <c r="E291">
        <v>256.33599900000002</v>
      </c>
      <c r="F291">
        <v>256.33599900000002</v>
      </c>
      <c r="G291">
        <v>19033800</v>
      </c>
    </row>
    <row r="292" spans="1:7">
      <c r="A292" s="12">
        <v>42189</v>
      </c>
      <c r="B292">
        <v>256.49099699999999</v>
      </c>
      <c r="C292">
        <v>261.45700099999999</v>
      </c>
      <c r="D292">
        <v>254.199997</v>
      </c>
      <c r="E292">
        <v>260.885986</v>
      </c>
      <c r="F292">
        <v>260.885986</v>
      </c>
      <c r="G292">
        <v>15620400</v>
      </c>
    </row>
    <row r="293" spans="1:7">
      <c r="A293" s="12">
        <v>42190</v>
      </c>
      <c r="B293">
        <v>260.80499300000002</v>
      </c>
      <c r="C293">
        <v>274.506012</v>
      </c>
      <c r="D293">
        <v>258.70098899999999</v>
      </c>
      <c r="E293">
        <v>271.91299400000003</v>
      </c>
      <c r="F293">
        <v>271.91299400000003</v>
      </c>
      <c r="G293">
        <v>44156100</v>
      </c>
    </row>
    <row r="294" spans="1:7">
      <c r="A294" s="12">
        <v>42191</v>
      </c>
      <c r="B294">
        <v>271.108002</v>
      </c>
      <c r="C294">
        <v>277.42199699999998</v>
      </c>
      <c r="D294">
        <v>267.60000600000001</v>
      </c>
      <c r="E294">
        <v>269.02999899999998</v>
      </c>
      <c r="F294">
        <v>269.02999899999998</v>
      </c>
      <c r="G294">
        <v>49154800</v>
      </c>
    </row>
    <row r="295" spans="1:7">
      <c r="A295" s="12">
        <v>42192</v>
      </c>
      <c r="B295">
        <v>269.96301299999999</v>
      </c>
      <c r="C295">
        <v>271.341003</v>
      </c>
      <c r="D295">
        <v>264.83200099999999</v>
      </c>
      <c r="E295">
        <v>266.20700099999999</v>
      </c>
      <c r="F295">
        <v>266.20700099999999</v>
      </c>
      <c r="G295">
        <v>28857600</v>
      </c>
    </row>
    <row r="296" spans="1:7">
      <c r="A296" s="12">
        <v>42193</v>
      </c>
      <c r="B296">
        <v>265.98199499999998</v>
      </c>
      <c r="C296">
        <v>272.97100799999998</v>
      </c>
      <c r="D296">
        <v>264.385986</v>
      </c>
      <c r="E296">
        <v>270.78500400000001</v>
      </c>
      <c r="F296">
        <v>270.78500400000001</v>
      </c>
      <c r="G296">
        <v>36980200</v>
      </c>
    </row>
    <row r="297" spans="1:7">
      <c r="A297" s="12">
        <v>42194</v>
      </c>
      <c r="B297">
        <v>270.82699600000001</v>
      </c>
      <c r="C297">
        <v>272.334991</v>
      </c>
      <c r="D297">
        <v>267.08599900000002</v>
      </c>
      <c r="E297">
        <v>269.22799700000002</v>
      </c>
      <c r="F297">
        <v>269.22799700000002</v>
      </c>
      <c r="G297">
        <v>40301200</v>
      </c>
    </row>
    <row r="298" spans="1:7">
      <c r="A298" s="12">
        <v>42195</v>
      </c>
      <c r="B298">
        <v>269.15600599999999</v>
      </c>
      <c r="C298">
        <v>294.591003</v>
      </c>
      <c r="D298">
        <v>268.80200200000002</v>
      </c>
      <c r="E298">
        <v>284.89401199999998</v>
      </c>
      <c r="F298">
        <v>284.89401199999998</v>
      </c>
      <c r="G298">
        <v>100390000</v>
      </c>
    </row>
    <row r="299" spans="1:7">
      <c r="A299" s="12">
        <v>42196</v>
      </c>
      <c r="B299">
        <v>284.88000499999998</v>
      </c>
      <c r="C299">
        <v>298.506012</v>
      </c>
      <c r="D299">
        <v>283.52999899999998</v>
      </c>
      <c r="E299">
        <v>293.11498999999998</v>
      </c>
      <c r="F299">
        <v>293.11498999999998</v>
      </c>
      <c r="G299">
        <v>41109900</v>
      </c>
    </row>
    <row r="300" spans="1:7">
      <c r="A300" s="12">
        <v>42197</v>
      </c>
      <c r="B300">
        <v>293.14001500000001</v>
      </c>
      <c r="C300">
        <v>314.39401199999998</v>
      </c>
      <c r="D300">
        <v>292.50500499999998</v>
      </c>
      <c r="E300">
        <v>310.86700400000001</v>
      </c>
      <c r="F300">
        <v>310.86700400000001</v>
      </c>
      <c r="G300">
        <v>56405000</v>
      </c>
    </row>
    <row r="301" spans="1:7">
      <c r="A301" s="12">
        <v>42198</v>
      </c>
      <c r="B301">
        <v>310.82699600000001</v>
      </c>
      <c r="C301">
        <v>310.94799799999998</v>
      </c>
      <c r="D301">
        <v>281.010986</v>
      </c>
      <c r="E301">
        <v>292.05398600000001</v>
      </c>
      <c r="F301">
        <v>292.05398600000001</v>
      </c>
      <c r="G301">
        <v>62053900</v>
      </c>
    </row>
    <row r="302" spans="1:7">
      <c r="A302" s="12">
        <v>42199</v>
      </c>
      <c r="B302">
        <v>292.033997</v>
      </c>
      <c r="C302">
        <v>296.14700299999998</v>
      </c>
      <c r="D302">
        <v>286.63799999999998</v>
      </c>
      <c r="E302">
        <v>287.46398900000003</v>
      </c>
      <c r="F302">
        <v>287.46398900000003</v>
      </c>
      <c r="G302">
        <v>28727200</v>
      </c>
    </row>
    <row r="303" spans="1:7">
      <c r="A303" s="12">
        <v>42200</v>
      </c>
      <c r="B303">
        <v>288.04501299999998</v>
      </c>
      <c r="C303">
        <v>293.24798600000003</v>
      </c>
      <c r="D303">
        <v>285.36700400000001</v>
      </c>
      <c r="E303">
        <v>285.82900999999998</v>
      </c>
      <c r="F303">
        <v>285.82900999999998</v>
      </c>
      <c r="G303">
        <v>27486600</v>
      </c>
    </row>
    <row r="304" spans="1:7">
      <c r="A304" s="12">
        <v>42201</v>
      </c>
      <c r="B304">
        <v>286.04199199999999</v>
      </c>
      <c r="C304">
        <v>291.18301400000001</v>
      </c>
      <c r="D304">
        <v>275.23998999999998</v>
      </c>
      <c r="E304">
        <v>278.08898900000003</v>
      </c>
      <c r="F304">
        <v>278.08898900000003</v>
      </c>
      <c r="G304">
        <v>49482600</v>
      </c>
    </row>
    <row r="305" spans="1:7">
      <c r="A305" s="12">
        <v>42202</v>
      </c>
      <c r="B305">
        <v>278.091003</v>
      </c>
      <c r="C305">
        <v>280.27999899999998</v>
      </c>
      <c r="D305">
        <v>272.04299900000001</v>
      </c>
      <c r="E305">
        <v>279.47198500000002</v>
      </c>
      <c r="F305">
        <v>279.47198500000002</v>
      </c>
      <c r="G305">
        <v>27591400</v>
      </c>
    </row>
    <row r="306" spans="1:7">
      <c r="A306" s="12">
        <v>42203</v>
      </c>
      <c r="B306">
        <v>279.33099399999998</v>
      </c>
      <c r="C306">
        <v>282.52700800000002</v>
      </c>
      <c r="D306">
        <v>274.07501200000002</v>
      </c>
      <c r="E306">
        <v>274.90100100000001</v>
      </c>
      <c r="F306">
        <v>274.90100100000001</v>
      </c>
      <c r="G306">
        <v>25187100</v>
      </c>
    </row>
    <row r="307" spans="1:7">
      <c r="A307" s="12">
        <v>42204</v>
      </c>
      <c r="B307">
        <v>274.766998</v>
      </c>
      <c r="C307">
        <v>275.67001299999998</v>
      </c>
      <c r="D307">
        <v>272.51299999999998</v>
      </c>
      <c r="E307">
        <v>273.614014</v>
      </c>
      <c r="F307">
        <v>273.614014</v>
      </c>
      <c r="G307">
        <v>15332500</v>
      </c>
    </row>
    <row r="308" spans="1:7">
      <c r="A308" s="12">
        <v>42205</v>
      </c>
      <c r="B308">
        <v>273.49899299999998</v>
      </c>
      <c r="C308">
        <v>278.98098800000002</v>
      </c>
      <c r="D308">
        <v>272.959991</v>
      </c>
      <c r="E308">
        <v>278.98098800000002</v>
      </c>
      <c r="F308">
        <v>278.98098800000002</v>
      </c>
      <c r="G308">
        <v>22711400</v>
      </c>
    </row>
    <row r="309" spans="1:7">
      <c r="A309" s="12">
        <v>42206</v>
      </c>
      <c r="B309">
        <v>278.88198899999998</v>
      </c>
      <c r="C309">
        <v>280.54699699999998</v>
      </c>
      <c r="D309">
        <v>275.41900600000002</v>
      </c>
      <c r="E309">
        <v>275.83300800000001</v>
      </c>
      <c r="F309">
        <v>275.83300800000001</v>
      </c>
      <c r="G309">
        <v>22930700</v>
      </c>
    </row>
    <row r="310" spans="1:7">
      <c r="A310" s="12">
        <v>42207</v>
      </c>
      <c r="B310">
        <v>275.65701300000001</v>
      </c>
      <c r="C310">
        <v>277.66598499999998</v>
      </c>
      <c r="D310">
        <v>274.381012</v>
      </c>
      <c r="E310">
        <v>277.22198500000002</v>
      </c>
      <c r="F310">
        <v>277.22198500000002</v>
      </c>
      <c r="G310">
        <v>19389800</v>
      </c>
    </row>
    <row r="311" spans="1:7">
      <c r="A311" s="12">
        <v>42208</v>
      </c>
      <c r="B311">
        <v>277.341003</v>
      </c>
      <c r="C311">
        <v>278.11099200000001</v>
      </c>
      <c r="D311">
        <v>275.716003</v>
      </c>
      <c r="E311">
        <v>276.04901100000001</v>
      </c>
      <c r="F311">
        <v>276.04901100000001</v>
      </c>
      <c r="G311">
        <v>18531300</v>
      </c>
    </row>
    <row r="312" spans="1:7">
      <c r="A312" s="12">
        <v>42209</v>
      </c>
      <c r="B312">
        <v>276.00500499999998</v>
      </c>
      <c r="C312">
        <v>289.25299100000001</v>
      </c>
      <c r="D312">
        <v>275.25399800000002</v>
      </c>
      <c r="E312">
        <v>288.27801499999998</v>
      </c>
      <c r="F312">
        <v>288.27801499999998</v>
      </c>
      <c r="G312">
        <v>37199400</v>
      </c>
    </row>
    <row r="313" spans="1:7">
      <c r="A313" s="12">
        <v>42210</v>
      </c>
      <c r="B313">
        <v>288.16400099999998</v>
      </c>
      <c r="C313">
        <v>290.733002</v>
      </c>
      <c r="D313">
        <v>286.00201399999997</v>
      </c>
      <c r="E313">
        <v>288.69699100000003</v>
      </c>
      <c r="F313">
        <v>288.69699100000003</v>
      </c>
      <c r="G313">
        <v>20662200</v>
      </c>
    </row>
    <row r="314" spans="1:7">
      <c r="A314" s="12">
        <v>42211</v>
      </c>
      <c r="B314">
        <v>288.64001500000001</v>
      </c>
      <c r="C314">
        <v>293.05200200000002</v>
      </c>
      <c r="D314">
        <v>287.70599399999998</v>
      </c>
      <c r="E314">
        <v>292.68600500000002</v>
      </c>
      <c r="F314">
        <v>292.68600500000002</v>
      </c>
      <c r="G314">
        <v>16032300</v>
      </c>
    </row>
    <row r="315" spans="1:7">
      <c r="A315" s="12">
        <v>42212</v>
      </c>
      <c r="B315">
        <v>292.63900799999999</v>
      </c>
      <c r="C315">
        <v>297.77398699999998</v>
      </c>
      <c r="D315">
        <v>287.45001200000002</v>
      </c>
      <c r="E315">
        <v>293.62399299999998</v>
      </c>
      <c r="F315">
        <v>293.62399299999998</v>
      </c>
      <c r="G315">
        <v>30592000</v>
      </c>
    </row>
    <row r="316" spans="1:7">
      <c r="A316" s="12">
        <v>42213</v>
      </c>
      <c r="B316">
        <v>293.63299599999999</v>
      </c>
      <c r="C316">
        <v>296.64898699999998</v>
      </c>
      <c r="D316">
        <v>293.42300399999999</v>
      </c>
      <c r="E316">
        <v>294.42700200000002</v>
      </c>
      <c r="F316">
        <v>294.42700200000002</v>
      </c>
      <c r="G316">
        <v>25453600</v>
      </c>
    </row>
    <row r="317" spans="1:7">
      <c r="A317" s="12">
        <v>42214</v>
      </c>
      <c r="B317">
        <v>294.48400900000001</v>
      </c>
      <c r="C317">
        <v>294.53601099999997</v>
      </c>
      <c r="D317">
        <v>288.77700800000002</v>
      </c>
      <c r="E317">
        <v>289.58999599999999</v>
      </c>
      <c r="F317">
        <v>289.58999599999999</v>
      </c>
      <c r="G317">
        <v>24672600</v>
      </c>
    </row>
    <row r="318" spans="1:7">
      <c r="A318" s="12">
        <v>42215</v>
      </c>
      <c r="B318">
        <v>289.10299700000002</v>
      </c>
      <c r="C318">
        <v>290.12600700000002</v>
      </c>
      <c r="D318">
        <v>286.567993</v>
      </c>
      <c r="E318">
        <v>287.72198500000002</v>
      </c>
      <c r="F318">
        <v>287.72198500000002</v>
      </c>
      <c r="G318">
        <v>21635800</v>
      </c>
    </row>
    <row r="319" spans="1:7">
      <c r="A319" s="12">
        <v>42216</v>
      </c>
      <c r="B319">
        <v>287.69601399999999</v>
      </c>
      <c r="C319">
        <v>288.95901500000002</v>
      </c>
      <c r="D319">
        <v>282.34399400000001</v>
      </c>
      <c r="E319">
        <v>284.64999399999999</v>
      </c>
      <c r="F319">
        <v>284.64999399999999</v>
      </c>
      <c r="G319">
        <v>23629100</v>
      </c>
    </row>
    <row r="320" spans="1:7">
      <c r="A320" s="12">
        <v>42217</v>
      </c>
      <c r="B320">
        <v>284.68600500000002</v>
      </c>
      <c r="C320">
        <v>284.932007</v>
      </c>
      <c r="D320">
        <v>278.11200000000002</v>
      </c>
      <c r="E320">
        <v>281.60101300000002</v>
      </c>
      <c r="F320">
        <v>281.60101300000002</v>
      </c>
      <c r="G320">
        <v>18995000</v>
      </c>
    </row>
    <row r="321" spans="1:7">
      <c r="A321" s="12">
        <v>42218</v>
      </c>
      <c r="B321">
        <v>280.449005</v>
      </c>
      <c r="C321">
        <v>283.03201300000001</v>
      </c>
      <c r="D321">
        <v>277.52899200000002</v>
      </c>
      <c r="E321">
        <v>282.614014</v>
      </c>
      <c r="F321">
        <v>282.614014</v>
      </c>
      <c r="G321">
        <v>17722200</v>
      </c>
    </row>
    <row r="322" spans="1:7">
      <c r="A322" s="12">
        <v>42219</v>
      </c>
      <c r="B322">
        <v>282.80599999999998</v>
      </c>
      <c r="C322">
        <v>285.47100799999998</v>
      </c>
      <c r="D322">
        <v>280.233002</v>
      </c>
      <c r="E322">
        <v>281.22699</v>
      </c>
      <c r="F322">
        <v>281.22699</v>
      </c>
      <c r="G322">
        <v>21474100</v>
      </c>
    </row>
    <row r="323" spans="1:7">
      <c r="A323" s="12">
        <v>42220</v>
      </c>
      <c r="B323">
        <v>281.22500600000001</v>
      </c>
      <c r="C323">
        <v>285.71499599999999</v>
      </c>
      <c r="D323">
        <v>281.22500600000001</v>
      </c>
      <c r="E323">
        <v>285.21798699999999</v>
      </c>
      <c r="F323">
        <v>285.21798699999999</v>
      </c>
      <c r="G323">
        <v>21908700</v>
      </c>
    </row>
    <row r="324" spans="1:7">
      <c r="A324" s="12">
        <v>42221</v>
      </c>
      <c r="B324">
        <v>284.84698500000002</v>
      </c>
      <c r="C324">
        <v>285.50100700000002</v>
      </c>
      <c r="D324">
        <v>281.48800699999998</v>
      </c>
      <c r="E324">
        <v>281.88198899999998</v>
      </c>
      <c r="F324">
        <v>281.88198899999998</v>
      </c>
      <c r="G324">
        <v>20128000</v>
      </c>
    </row>
    <row r="325" spans="1:7">
      <c r="A325" s="12">
        <v>42222</v>
      </c>
      <c r="B325">
        <v>281.90600599999999</v>
      </c>
      <c r="C325">
        <v>281.90600599999999</v>
      </c>
      <c r="D325">
        <v>278.40301499999998</v>
      </c>
      <c r="E325">
        <v>278.57699600000001</v>
      </c>
      <c r="F325">
        <v>278.57699600000001</v>
      </c>
      <c r="G325">
        <v>18792100</v>
      </c>
    </row>
    <row r="326" spans="1:7">
      <c r="A326" s="12">
        <v>42223</v>
      </c>
      <c r="B326">
        <v>278.74099699999999</v>
      </c>
      <c r="C326">
        <v>280.391998</v>
      </c>
      <c r="D326">
        <v>276.36599699999999</v>
      </c>
      <c r="E326">
        <v>279.584991</v>
      </c>
      <c r="F326">
        <v>279.584991</v>
      </c>
      <c r="G326">
        <v>42484800</v>
      </c>
    </row>
    <row r="327" spans="1:7">
      <c r="A327" s="12">
        <v>42224</v>
      </c>
      <c r="B327">
        <v>279.74200400000001</v>
      </c>
      <c r="C327">
        <v>279.92800899999997</v>
      </c>
      <c r="D327">
        <v>260.709991</v>
      </c>
      <c r="E327">
        <v>260.99700899999999</v>
      </c>
      <c r="F327">
        <v>260.99700899999999</v>
      </c>
      <c r="G327">
        <v>58533000</v>
      </c>
    </row>
    <row r="328" spans="1:7">
      <c r="A328" s="12">
        <v>42225</v>
      </c>
      <c r="B328">
        <v>261.11599699999999</v>
      </c>
      <c r="C328">
        <v>267.00299100000001</v>
      </c>
      <c r="D328">
        <v>260.46798699999999</v>
      </c>
      <c r="E328">
        <v>265.08300800000001</v>
      </c>
      <c r="F328">
        <v>265.08300800000001</v>
      </c>
      <c r="G328">
        <v>23789600</v>
      </c>
    </row>
    <row r="329" spans="1:7">
      <c r="A329" s="12">
        <v>42226</v>
      </c>
      <c r="B329">
        <v>265.47799700000002</v>
      </c>
      <c r="C329">
        <v>267.03201300000001</v>
      </c>
      <c r="D329">
        <v>262.59600799999998</v>
      </c>
      <c r="E329">
        <v>264.47000100000002</v>
      </c>
      <c r="F329">
        <v>264.47000100000002</v>
      </c>
      <c r="G329">
        <v>20979400</v>
      </c>
    </row>
    <row r="330" spans="1:7">
      <c r="A330" s="12">
        <v>42227</v>
      </c>
      <c r="B330">
        <v>264.34201000000002</v>
      </c>
      <c r="C330">
        <v>270.385986</v>
      </c>
      <c r="D330">
        <v>264.09399400000001</v>
      </c>
      <c r="E330">
        <v>270.385986</v>
      </c>
      <c r="F330">
        <v>270.385986</v>
      </c>
      <c r="G330">
        <v>25433900</v>
      </c>
    </row>
    <row r="331" spans="1:7">
      <c r="A331" s="12">
        <v>42228</v>
      </c>
      <c r="B331">
        <v>270.59799199999998</v>
      </c>
      <c r="C331">
        <v>270.67300399999999</v>
      </c>
      <c r="D331">
        <v>265.46899400000001</v>
      </c>
      <c r="E331">
        <v>266.37600700000002</v>
      </c>
      <c r="F331">
        <v>266.37600700000002</v>
      </c>
      <c r="G331">
        <v>26815400</v>
      </c>
    </row>
    <row r="332" spans="1:7">
      <c r="A332" s="12">
        <v>42229</v>
      </c>
      <c r="B332">
        <v>266.18301400000001</v>
      </c>
      <c r="C332">
        <v>266.23199499999998</v>
      </c>
      <c r="D332">
        <v>262.841003</v>
      </c>
      <c r="E332">
        <v>264.07998700000002</v>
      </c>
      <c r="F332">
        <v>264.07998700000002</v>
      </c>
      <c r="G332">
        <v>27685500</v>
      </c>
    </row>
    <row r="333" spans="1:7">
      <c r="A333" s="12">
        <v>42230</v>
      </c>
      <c r="B333">
        <v>264.13198899999998</v>
      </c>
      <c r="C333">
        <v>267.466003</v>
      </c>
      <c r="D333">
        <v>261.47799700000002</v>
      </c>
      <c r="E333">
        <v>265.67999300000002</v>
      </c>
      <c r="F333">
        <v>265.67999300000002</v>
      </c>
      <c r="G333">
        <v>27091200</v>
      </c>
    </row>
    <row r="334" spans="1:7">
      <c r="A334" s="12">
        <v>42231</v>
      </c>
      <c r="B334">
        <v>265.52899200000002</v>
      </c>
      <c r="C334">
        <v>266.66699199999999</v>
      </c>
      <c r="D334">
        <v>261.29599000000002</v>
      </c>
      <c r="E334">
        <v>261.550995</v>
      </c>
      <c r="F334">
        <v>261.550995</v>
      </c>
      <c r="G334">
        <v>19321100</v>
      </c>
    </row>
    <row r="335" spans="1:7">
      <c r="A335" s="12">
        <v>42232</v>
      </c>
      <c r="B335">
        <v>261.86599699999999</v>
      </c>
      <c r="C335">
        <v>262.44000199999999</v>
      </c>
      <c r="D335">
        <v>257.04098499999998</v>
      </c>
      <c r="E335">
        <v>258.50698899999998</v>
      </c>
      <c r="F335">
        <v>258.50698899999998</v>
      </c>
      <c r="G335">
        <v>29717000</v>
      </c>
    </row>
    <row r="336" spans="1:7">
      <c r="A336" s="12">
        <v>42233</v>
      </c>
      <c r="B336">
        <v>258.48998999999998</v>
      </c>
      <c r="C336">
        <v>260.50500499999998</v>
      </c>
      <c r="D336">
        <v>257.11700400000001</v>
      </c>
      <c r="E336">
        <v>257.97601300000002</v>
      </c>
      <c r="F336">
        <v>257.97601300000002</v>
      </c>
      <c r="G336">
        <v>21617900</v>
      </c>
    </row>
    <row r="337" spans="1:7">
      <c r="A337" s="12">
        <v>42234</v>
      </c>
      <c r="B337">
        <v>257.925995</v>
      </c>
      <c r="C337">
        <v>257.99301100000002</v>
      </c>
      <c r="D337">
        <v>211.07899499999999</v>
      </c>
      <c r="E337">
        <v>211.07899499999999</v>
      </c>
      <c r="F337">
        <v>211.07899499999999</v>
      </c>
      <c r="G337">
        <v>42147200</v>
      </c>
    </row>
    <row r="338" spans="1:7">
      <c r="A338" s="12">
        <v>42235</v>
      </c>
      <c r="B338">
        <v>225.67100500000001</v>
      </c>
      <c r="C338">
        <v>237.408997</v>
      </c>
      <c r="D338">
        <v>222.766006</v>
      </c>
      <c r="E338">
        <v>226.68400600000001</v>
      </c>
      <c r="F338">
        <v>226.68400600000001</v>
      </c>
      <c r="G338">
        <v>60869200</v>
      </c>
    </row>
    <row r="339" spans="1:7">
      <c r="A339" s="12">
        <v>42236</v>
      </c>
      <c r="B339">
        <v>226.899002</v>
      </c>
      <c r="C339">
        <v>237.365005</v>
      </c>
      <c r="D339">
        <v>226.899002</v>
      </c>
      <c r="E339">
        <v>235.35000600000001</v>
      </c>
      <c r="F339">
        <v>235.35000600000001</v>
      </c>
      <c r="G339">
        <v>32275000</v>
      </c>
    </row>
    <row r="340" spans="1:7">
      <c r="A340" s="12">
        <v>42237</v>
      </c>
      <c r="B340">
        <v>235.354996</v>
      </c>
      <c r="C340">
        <v>236.432007</v>
      </c>
      <c r="D340">
        <v>231.72399899999999</v>
      </c>
      <c r="E340">
        <v>232.56899999999999</v>
      </c>
      <c r="F340">
        <v>232.56899999999999</v>
      </c>
      <c r="G340">
        <v>23173800</v>
      </c>
    </row>
    <row r="341" spans="1:7">
      <c r="A341" s="12">
        <v>42238</v>
      </c>
      <c r="B341">
        <v>232.662003</v>
      </c>
      <c r="C341">
        <v>234.95700099999999</v>
      </c>
      <c r="D341">
        <v>222.70399499999999</v>
      </c>
      <c r="E341">
        <v>230.38999899999999</v>
      </c>
      <c r="F341">
        <v>230.38999899999999</v>
      </c>
      <c r="G341">
        <v>23205900</v>
      </c>
    </row>
    <row r="342" spans="1:7">
      <c r="A342" s="12">
        <v>42239</v>
      </c>
      <c r="B342">
        <v>230.37600699999999</v>
      </c>
      <c r="C342">
        <v>232.70500200000001</v>
      </c>
      <c r="D342">
        <v>225.58000200000001</v>
      </c>
      <c r="E342">
        <v>228.169006</v>
      </c>
      <c r="F342">
        <v>228.169006</v>
      </c>
      <c r="G342">
        <v>18406600</v>
      </c>
    </row>
    <row r="343" spans="1:7">
      <c r="A343" s="12">
        <v>42240</v>
      </c>
      <c r="B343">
        <v>228.11199999999999</v>
      </c>
      <c r="C343">
        <v>228.13900799999999</v>
      </c>
      <c r="D343">
        <v>210.442993</v>
      </c>
      <c r="E343">
        <v>210.49499499999999</v>
      </c>
      <c r="F343">
        <v>210.49499499999999</v>
      </c>
      <c r="G343">
        <v>59220700</v>
      </c>
    </row>
    <row r="344" spans="1:7">
      <c r="A344" s="12">
        <v>42241</v>
      </c>
      <c r="B344">
        <v>210.067993</v>
      </c>
      <c r="C344">
        <v>226.320999</v>
      </c>
      <c r="D344">
        <v>199.567001</v>
      </c>
      <c r="E344">
        <v>221.608994</v>
      </c>
      <c r="F344">
        <v>221.608994</v>
      </c>
      <c r="G344">
        <v>61089200</v>
      </c>
    </row>
    <row r="345" spans="1:7">
      <c r="A345" s="12">
        <v>42242</v>
      </c>
      <c r="B345">
        <v>222.07600400000001</v>
      </c>
      <c r="C345">
        <v>231.182999</v>
      </c>
      <c r="D345">
        <v>220.20399499999999</v>
      </c>
      <c r="E345">
        <v>225.830994</v>
      </c>
      <c r="F345">
        <v>225.830994</v>
      </c>
      <c r="G345">
        <v>31808000</v>
      </c>
    </row>
    <row r="346" spans="1:7">
      <c r="A346" s="12">
        <v>42243</v>
      </c>
      <c r="B346">
        <v>226.050003</v>
      </c>
      <c r="C346">
        <v>228.64300499999999</v>
      </c>
      <c r="D346">
        <v>223.68400600000001</v>
      </c>
      <c r="E346">
        <v>224.76899700000001</v>
      </c>
      <c r="F346">
        <v>224.76899700000001</v>
      </c>
      <c r="G346">
        <v>21905400</v>
      </c>
    </row>
    <row r="347" spans="1:7">
      <c r="A347" s="12">
        <v>42244</v>
      </c>
      <c r="B347">
        <v>224.70100400000001</v>
      </c>
      <c r="C347">
        <v>235.21899400000001</v>
      </c>
      <c r="D347">
        <v>220.925995</v>
      </c>
      <c r="E347">
        <v>231.395996</v>
      </c>
      <c r="F347">
        <v>231.395996</v>
      </c>
      <c r="G347">
        <v>31336600</v>
      </c>
    </row>
    <row r="348" spans="1:7">
      <c r="A348" s="12">
        <v>42245</v>
      </c>
      <c r="B348">
        <v>231.54899599999999</v>
      </c>
      <c r="C348">
        <v>233.22200000000001</v>
      </c>
      <c r="D348">
        <v>227.33000200000001</v>
      </c>
      <c r="E348">
        <v>229.779999</v>
      </c>
      <c r="F348">
        <v>229.779999</v>
      </c>
      <c r="G348">
        <v>17142500</v>
      </c>
    </row>
    <row r="349" spans="1:7">
      <c r="A349" s="12">
        <v>42246</v>
      </c>
      <c r="B349">
        <v>229.895004</v>
      </c>
      <c r="C349">
        <v>232.067993</v>
      </c>
      <c r="D349">
        <v>226.246994</v>
      </c>
      <c r="E349">
        <v>228.76100199999999</v>
      </c>
      <c r="F349">
        <v>228.76100199999999</v>
      </c>
      <c r="G349">
        <v>19412600</v>
      </c>
    </row>
    <row r="350" spans="1:7">
      <c r="A350" s="12">
        <v>42247</v>
      </c>
      <c r="B350">
        <v>229.11399800000001</v>
      </c>
      <c r="C350">
        <v>231.955994</v>
      </c>
      <c r="D350">
        <v>225.91499300000001</v>
      </c>
      <c r="E350">
        <v>230.05600000000001</v>
      </c>
      <c r="F350">
        <v>230.05600000000001</v>
      </c>
      <c r="G350">
        <v>20710700</v>
      </c>
    </row>
    <row r="351" spans="1:7">
      <c r="A351" s="12">
        <v>42248</v>
      </c>
      <c r="B351">
        <v>230.25599700000001</v>
      </c>
      <c r="C351">
        <v>231.216003</v>
      </c>
      <c r="D351">
        <v>226.86000100000001</v>
      </c>
      <c r="E351">
        <v>228.121002</v>
      </c>
      <c r="F351">
        <v>228.121002</v>
      </c>
      <c r="G351">
        <v>20575200</v>
      </c>
    </row>
    <row r="352" spans="1:7">
      <c r="A352" s="12">
        <v>42249</v>
      </c>
      <c r="B352">
        <v>228.026993</v>
      </c>
      <c r="C352">
        <v>230.57699600000001</v>
      </c>
      <c r="D352">
        <v>226.47500600000001</v>
      </c>
      <c r="E352">
        <v>229.283997</v>
      </c>
      <c r="F352">
        <v>229.283997</v>
      </c>
      <c r="G352">
        <v>18760400</v>
      </c>
    </row>
    <row r="353" spans="1:7">
      <c r="A353" s="12">
        <v>42250</v>
      </c>
      <c r="B353">
        <v>229.324005</v>
      </c>
      <c r="C353">
        <v>229.604996</v>
      </c>
      <c r="D353">
        <v>226.66700700000001</v>
      </c>
      <c r="E353">
        <v>227.182999</v>
      </c>
      <c r="F353">
        <v>227.182999</v>
      </c>
      <c r="G353">
        <v>17482000</v>
      </c>
    </row>
    <row r="354" spans="1:7">
      <c r="A354" s="12">
        <v>42251</v>
      </c>
      <c r="B354">
        <v>227.21499600000001</v>
      </c>
      <c r="C354">
        <v>230.89999399999999</v>
      </c>
      <c r="D354">
        <v>227.050995</v>
      </c>
      <c r="E354">
        <v>230.29800399999999</v>
      </c>
      <c r="F354">
        <v>230.29800399999999</v>
      </c>
      <c r="G354">
        <v>20962400</v>
      </c>
    </row>
    <row r="355" spans="1:7">
      <c r="A355" s="12">
        <v>42252</v>
      </c>
      <c r="B355">
        <v>230.199005</v>
      </c>
      <c r="C355">
        <v>236.14300499999999</v>
      </c>
      <c r="D355">
        <v>229.442993</v>
      </c>
      <c r="E355">
        <v>235.01899700000001</v>
      </c>
      <c r="F355">
        <v>235.01899700000001</v>
      </c>
      <c r="G355">
        <v>20671400</v>
      </c>
    </row>
    <row r="356" spans="1:7">
      <c r="A356" s="12">
        <v>42253</v>
      </c>
      <c r="B356">
        <v>234.86999499999999</v>
      </c>
      <c r="C356">
        <v>242.912003</v>
      </c>
      <c r="D356">
        <v>234.68100000000001</v>
      </c>
      <c r="E356">
        <v>239.83999600000001</v>
      </c>
      <c r="F356">
        <v>239.83999600000001</v>
      </c>
      <c r="G356">
        <v>25473700</v>
      </c>
    </row>
    <row r="357" spans="1:7">
      <c r="A357" s="12">
        <v>42254</v>
      </c>
      <c r="B357">
        <v>239.93400600000001</v>
      </c>
      <c r="C357">
        <v>242.10600299999999</v>
      </c>
      <c r="D357">
        <v>238.72200000000001</v>
      </c>
      <c r="E357">
        <v>239.84700000000001</v>
      </c>
      <c r="F357">
        <v>239.84700000000001</v>
      </c>
      <c r="G357">
        <v>21192200</v>
      </c>
    </row>
    <row r="358" spans="1:7">
      <c r="A358" s="12">
        <v>42255</v>
      </c>
      <c r="B358">
        <v>239.84599299999999</v>
      </c>
      <c r="C358">
        <v>245.78100599999999</v>
      </c>
      <c r="D358">
        <v>239.67799400000001</v>
      </c>
      <c r="E358">
        <v>243.60699500000001</v>
      </c>
      <c r="F358">
        <v>243.60699500000001</v>
      </c>
      <c r="G358">
        <v>26879200</v>
      </c>
    </row>
    <row r="359" spans="1:7">
      <c r="A359" s="12">
        <v>42256</v>
      </c>
      <c r="B359">
        <v>243.41499300000001</v>
      </c>
      <c r="C359">
        <v>244.416</v>
      </c>
      <c r="D359">
        <v>237.820999</v>
      </c>
      <c r="E359">
        <v>238.16799900000001</v>
      </c>
      <c r="F359">
        <v>238.16799900000001</v>
      </c>
      <c r="G359">
        <v>23635700</v>
      </c>
    </row>
    <row r="360" spans="1:7">
      <c r="A360" s="12">
        <v>42257</v>
      </c>
      <c r="B360">
        <v>238.33599899999999</v>
      </c>
      <c r="C360">
        <v>241.29299900000001</v>
      </c>
      <c r="D360">
        <v>235.791</v>
      </c>
      <c r="E360">
        <v>238.47700499999999</v>
      </c>
      <c r="F360">
        <v>238.47700499999999</v>
      </c>
      <c r="G360">
        <v>21215500</v>
      </c>
    </row>
    <row r="361" spans="1:7">
      <c r="A361" s="12">
        <v>42258</v>
      </c>
      <c r="B361">
        <v>238.32899499999999</v>
      </c>
      <c r="C361">
        <v>241.169006</v>
      </c>
      <c r="D361">
        <v>238.32899499999999</v>
      </c>
      <c r="E361">
        <v>240.10699500000001</v>
      </c>
      <c r="F361">
        <v>240.10699500000001</v>
      </c>
      <c r="G361">
        <v>19224700</v>
      </c>
    </row>
    <row r="362" spans="1:7">
      <c r="A362" s="12">
        <v>42259</v>
      </c>
      <c r="B362">
        <v>239.854996</v>
      </c>
      <c r="C362">
        <v>240.12399300000001</v>
      </c>
      <c r="D362">
        <v>234.753998</v>
      </c>
      <c r="E362">
        <v>235.229004</v>
      </c>
      <c r="F362">
        <v>235.229004</v>
      </c>
      <c r="G362">
        <v>17962600</v>
      </c>
    </row>
    <row r="363" spans="1:7">
      <c r="A363" s="12">
        <v>42260</v>
      </c>
      <c r="B363">
        <v>235.24200400000001</v>
      </c>
      <c r="C363">
        <v>235.93499800000001</v>
      </c>
      <c r="D363">
        <v>229.33200099999999</v>
      </c>
      <c r="E363">
        <v>230.51199299999999</v>
      </c>
      <c r="F363">
        <v>230.51199299999999</v>
      </c>
      <c r="G363">
        <v>18478800</v>
      </c>
    </row>
    <row r="364" spans="1:7">
      <c r="A364" s="12">
        <v>42261</v>
      </c>
      <c r="B364">
        <v>230.608994</v>
      </c>
      <c r="C364">
        <v>232.44000199999999</v>
      </c>
      <c r="D364">
        <v>227.96099899999999</v>
      </c>
      <c r="E364">
        <v>230.64399700000001</v>
      </c>
      <c r="F364">
        <v>230.64399700000001</v>
      </c>
      <c r="G364">
        <v>20997800</v>
      </c>
    </row>
    <row r="365" spans="1:7">
      <c r="A365" s="12">
        <v>42262</v>
      </c>
      <c r="B365">
        <v>230.49200400000001</v>
      </c>
      <c r="C365">
        <v>259.182007</v>
      </c>
      <c r="D365">
        <v>229.82200599999999</v>
      </c>
      <c r="E365">
        <v>230.304001</v>
      </c>
      <c r="F365">
        <v>230.304001</v>
      </c>
      <c r="G365">
        <v>19177800</v>
      </c>
    </row>
    <row r="366" spans="1:7">
      <c r="A366" s="12">
        <v>42263</v>
      </c>
      <c r="B366">
        <v>230.25</v>
      </c>
      <c r="C366">
        <v>231.21499600000001</v>
      </c>
      <c r="D366">
        <v>227.401993</v>
      </c>
      <c r="E366">
        <v>229.091003</v>
      </c>
      <c r="F366">
        <v>229.091003</v>
      </c>
      <c r="G366">
        <v>20144200</v>
      </c>
    </row>
    <row r="367" spans="1:7">
      <c r="A367" s="12">
        <v>42264</v>
      </c>
      <c r="B367">
        <v>229.07600400000001</v>
      </c>
      <c r="C367">
        <v>230.28500399999999</v>
      </c>
      <c r="D367">
        <v>228.925995</v>
      </c>
      <c r="E367">
        <v>229.80999800000001</v>
      </c>
      <c r="F367">
        <v>229.80999800000001</v>
      </c>
      <c r="G367">
        <v>18935400</v>
      </c>
    </row>
    <row r="368" spans="1:7">
      <c r="A368" s="12">
        <v>42265</v>
      </c>
      <c r="B368">
        <v>233.520996</v>
      </c>
      <c r="C368">
        <v>234.35299699999999</v>
      </c>
      <c r="D368">
        <v>232.18499800000001</v>
      </c>
      <c r="E368">
        <v>232.97500600000001</v>
      </c>
      <c r="F368">
        <v>232.97500600000001</v>
      </c>
      <c r="G368">
        <v>20242200</v>
      </c>
    </row>
    <row r="369" spans="1:7">
      <c r="A369" s="12">
        <v>42266</v>
      </c>
      <c r="B369">
        <v>232.858002</v>
      </c>
      <c r="C369">
        <v>233.20500200000001</v>
      </c>
      <c r="D369">
        <v>231.08900499999999</v>
      </c>
      <c r="E369">
        <v>231.49299600000001</v>
      </c>
      <c r="F369">
        <v>231.49299600000001</v>
      </c>
      <c r="G369">
        <v>12712600</v>
      </c>
    </row>
    <row r="370" spans="1:7">
      <c r="A370" s="12">
        <v>42267</v>
      </c>
      <c r="B370">
        <v>231.399002</v>
      </c>
      <c r="C370">
        <v>232.365005</v>
      </c>
      <c r="D370">
        <v>230.91000399999999</v>
      </c>
      <c r="E370">
        <v>231.212006</v>
      </c>
      <c r="F370">
        <v>231.212006</v>
      </c>
      <c r="G370">
        <v>14444700</v>
      </c>
    </row>
    <row r="371" spans="1:7">
      <c r="A371" s="12">
        <v>42268</v>
      </c>
      <c r="B371">
        <v>231.216995</v>
      </c>
      <c r="C371">
        <v>231.216995</v>
      </c>
      <c r="D371">
        <v>226.520996</v>
      </c>
      <c r="E371">
        <v>227.08500699999999</v>
      </c>
      <c r="F371">
        <v>227.08500699999999</v>
      </c>
      <c r="G371">
        <v>19678800</v>
      </c>
    </row>
    <row r="372" spans="1:7">
      <c r="A372" s="12">
        <v>42269</v>
      </c>
      <c r="B372">
        <v>226.96899400000001</v>
      </c>
      <c r="C372">
        <v>232.38600199999999</v>
      </c>
      <c r="D372">
        <v>225.11700400000001</v>
      </c>
      <c r="E372">
        <v>230.61799600000001</v>
      </c>
      <c r="F372">
        <v>230.61799600000001</v>
      </c>
      <c r="G372">
        <v>25009300</v>
      </c>
    </row>
    <row r="373" spans="1:7">
      <c r="A373" s="12">
        <v>42270</v>
      </c>
      <c r="B373">
        <v>230.93600499999999</v>
      </c>
      <c r="C373">
        <v>231.83500699999999</v>
      </c>
      <c r="D373">
        <v>229.591003</v>
      </c>
      <c r="E373">
        <v>230.283005</v>
      </c>
      <c r="F373">
        <v>230.283005</v>
      </c>
      <c r="G373">
        <v>17254100</v>
      </c>
    </row>
    <row r="374" spans="1:7">
      <c r="A374" s="12">
        <v>42271</v>
      </c>
      <c r="B374">
        <v>230.358002</v>
      </c>
      <c r="C374">
        <v>235.649002</v>
      </c>
      <c r="D374">
        <v>230.29499799999999</v>
      </c>
      <c r="E374">
        <v>234.52900700000001</v>
      </c>
      <c r="F374">
        <v>234.52900700000001</v>
      </c>
      <c r="G374">
        <v>25097800</v>
      </c>
    </row>
    <row r="375" spans="1:7">
      <c r="A375" s="12">
        <v>42272</v>
      </c>
      <c r="B375">
        <v>234.36199999999999</v>
      </c>
      <c r="C375">
        <v>237.42700199999999</v>
      </c>
      <c r="D375">
        <v>233.68400600000001</v>
      </c>
      <c r="E375">
        <v>235.14399700000001</v>
      </c>
      <c r="F375">
        <v>235.14399700000001</v>
      </c>
      <c r="G375">
        <v>22363600</v>
      </c>
    </row>
    <row r="376" spans="1:7">
      <c r="A376" s="12">
        <v>42273</v>
      </c>
      <c r="B376">
        <v>235.07600400000001</v>
      </c>
      <c r="C376">
        <v>235.40299999999999</v>
      </c>
      <c r="D376">
        <v>233.358002</v>
      </c>
      <c r="E376">
        <v>234.33999600000001</v>
      </c>
      <c r="F376">
        <v>234.33999600000001</v>
      </c>
      <c r="G376">
        <v>13724100</v>
      </c>
    </row>
    <row r="377" spans="1:7">
      <c r="A377" s="12">
        <v>42274</v>
      </c>
      <c r="B377">
        <v>234.13900799999999</v>
      </c>
      <c r="C377">
        <v>234.52600100000001</v>
      </c>
      <c r="D377">
        <v>232.475998</v>
      </c>
      <c r="E377">
        <v>232.75700399999999</v>
      </c>
      <c r="F377">
        <v>232.75700399999999</v>
      </c>
      <c r="G377">
        <v>14179900</v>
      </c>
    </row>
    <row r="378" spans="1:7">
      <c r="A378" s="12">
        <v>42275</v>
      </c>
      <c r="B378">
        <v>232.83599899999999</v>
      </c>
      <c r="C378">
        <v>239.33900499999999</v>
      </c>
      <c r="D378">
        <v>232.466995</v>
      </c>
      <c r="E378">
        <v>239.141998</v>
      </c>
      <c r="F378">
        <v>239.141998</v>
      </c>
      <c r="G378">
        <v>24713000</v>
      </c>
    </row>
    <row r="379" spans="1:7">
      <c r="A379" s="12">
        <v>42276</v>
      </c>
      <c r="B379">
        <v>239.016006</v>
      </c>
      <c r="C379">
        <v>239.80200199999999</v>
      </c>
      <c r="D379">
        <v>235.92799400000001</v>
      </c>
      <c r="E379">
        <v>236.68699599999999</v>
      </c>
      <c r="F379">
        <v>236.68699599999999</v>
      </c>
      <c r="G379">
        <v>22691300</v>
      </c>
    </row>
    <row r="380" spans="1:7">
      <c r="A380" s="12">
        <v>42277</v>
      </c>
      <c r="B380">
        <v>236.63999899999999</v>
      </c>
      <c r="C380">
        <v>237.733994</v>
      </c>
      <c r="D380">
        <v>235.628998</v>
      </c>
      <c r="E380">
        <v>236.05999800000001</v>
      </c>
      <c r="F380">
        <v>236.05999800000001</v>
      </c>
      <c r="G380">
        <v>19743500</v>
      </c>
    </row>
    <row r="381" spans="1:7">
      <c r="A381" s="12">
        <v>42278</v>
      </c>
      <c r="B381">
        <v>236.003998</v>
      </c>
      <c r="C381">
        <v>238.445007</v>
      </c>
      <c r="D381">
        <v>235.61599699999999</v>
      </c>
      <c r="E381">
        <v>237.54899599999999</v>
      </c>
      <c r="F381">
        <v>237.54899599999999</v>
      </c>
      <c r="G381">
        <v>20488800</v>
      </c>
    </row>
    <row r="382" spans="1:7">
      <c r="A382" s="12">
        <v>42279</v>
      </c>
      <c r="B382">
        <v>237.26400799999999</v>
      </c>
      <c r="C382">
        <v>238.541</v>
      </c>
      <c r="D382">
        <v>236.60299699999999</v>
      </c>
      <c r="E382">
        <v>237.29299900000001</v>
      </c>
      <c r="F382">
        <v>237.29299900000001</v>
      </c>
      <c r="G382">
        <v>19677900</v>
      </c>
    </row>
    <row r="383" spans="1:7">
      <c r="A383" s="12">
        <v>42280</v>
      </c>
      <c r="B383">
        <v>237.20199600000001</v>
      </c>
      <c r="C383">
        <v>239.31500199999999</v>
      </c>
      <c r="D383">
        <v>236.94399999999999</v>
      </c>
      <c r="E383">
        <v>238.729996</v>
      </c>
      <c r="F383">
        <v>238.729996</v>
      </c>
      <c r="G383">
        <v>16482700</v>
      </c>
    </row>
    <row r="384" spans="1:7">
      <c r="A384" s="12">
        <v>42281</v>
      </c>
      <c r="B384">
        <v>238.53100599999999</v>
      </c>
      <c r="C384">
        <v>238.96800200000001</v>
      </c>
      <c r="D384">
        <v>237.94000199999999</v>
      </c>
      <c r="E384">
        <v>238.25900300000001</v>
      </c>
      <c r="F384">
        <v>238.25900300000001</v>
      </c>
      <c r="G384">
        <v>12999000</v>
      </c>
    </row>
    <row r="385" spans="1:7">
      <c r="A385" s="12">
        <v>42282</v>
      </c>
      <c r="B385">
        <v>238.14700300000001</v>
      </c>
      <c r="C385">
        <v>240.38299599999999</v>
      </c>
      <c r="D385">
        <v>237.03500399999999</v>
      </c>
      <c r="E385">
        <v>240.38299599999999</v>
      </c>
      <c r="F385">
        <v>240.38299599999999</v>
      </c>
      <c r="G385">
        <v>23335900</v>
      </c>
    </row>
    <row r="386" spans="1:7">
      <c r="A386" s="12">
        <v>42283</v>
      </c>
      <c r="B386">
        <v>240.36399800000001</v>
      </c>
      <c r="C386">
        <v>246.93499800000001</v>
      </c>
      <c r="D386">
        <v>240.13600199999999</v>
      </c>
      <c r="E386">
        <v>246.06300400000001</v>
      </c>
      <c r="F386">
        <v>246.06300400000001</v>
      </c>
      <c r="G386">
        <v>27535100</v>
      </c>
    </row>
    <row r="387" spans="1:7">
      <c r="A387" s="12">
        <v>42284</v>
      </c>
      <c r="B387">
        <v>246.16999799999999</v>
      </c>
      <c r="C387">
        <v>246.68100000000001</v>
      </c>
      <c r="D387">
        <v>242.58500699999999</v>
      </c>
      <c r="E387">
        <v>242.96899400000001</v>
      </c>
      <c r="F387">
        <v>242.96899400000001</v>
      </c>
      <c r="G387">
        <v>22999200</v>
      </c>
    </row>
    <row r="388" spans="1:7">
      <c r="A388" s="12">
        <v>42285</v>
      </c>
      <c r="B388">
        <v>243.074997</v>
      </c>
      <c r="C388">
        <v>244.25100699999999</v>
      </c>
      <c r="D388">
        <v>242.179001</v>
      </c>
      <c r="E388">
        <v>242.304001</v>
      </c>
      <c r="F388">
        <v>242.304001</v>
      </c>
      <c r="G388">
        <v>18515300</v>
      </c>
    </row>
    <row r="389" spans="1:7">
      <c r="A389" s="12">
        <v>42286</v>
      </c>
      <c r="B389">
        <v>242.49800099999999</v>
      </c>
      <c r="C389">
        <v>244.22799699999999</v>
      </c>
      <c r="D389">
        <v>242.121994</v>
      </c>
      <c r="E389">
        <v>243.93100000000001</v>
      </c>
      <c r="F389">
        <v>243.93100000000001</v>
      </c>
      <c r="G389">
        <v>17353100</v>
      </c>
    </row>
    <row r="390" spans="1:7">
      <c r="A390" s="12">
        <v>42287</v>
      </c>
      <c r="B390">
        <v>243.740005</v>
      </c>
      <c r="C390">
        <v>245.31899999999999</v>
      </c>
      <c r="D390">
        <v>243.074005</v>
      </c>
      <c r="E390">
        <v>244.94099399999999</v>
      </c>
      <c r="F390">
        <v>244.94099399999999</v>
      </c>
      <c r="G390">
        <v>15912700</v>
      </c>
    </row>
    <row r="391" spans="1:7">
      <c r="A391" s="12">
        <v>42288</v>
      </c>
      <c r="B391">
        <v>244.74200400000001</v>
      </c>
      <c r="C391">
        <v>247.24299600000001</v>
      </c>
      <c r="D391">
        <v>244.151993</v>
      </c>
      <c r="E391">
        <v>247.050003</v>
      </c>
      <c r="F391">
        <v>247.050003</v>
      </c>
      <c r="G391">
        <v>16827300</v>
      </c>
    </row>
    <row r="392" spans="1:7">
      <c r="A392" s="12">
        <v>42289</v>
      </c>
      <c r="B392">
        <v>246.875</v>
      </c>
      <c r="C392">
        <v>247.45399499999999</v>
      </c>
      <c r="D392">
        <v>245.179001</v>
      </c>
      <c r="E392">
        <v>245.307999</v>
      </c>
      <c r="F392">
        <v>245.307999</v>
      </c>
      <c r="G392">
        <v>17388300</v>
      </c>
    </row>
    <row r="393" spans="1:7">
      <c r="A393" s="12">
        <v>42290</v>
      </c>
      <c r="B393">
        <v>245.199997</v>
      </c>
      <c r="C393">
        <v>250.23599200000001</v>
      </c>
      <c r="D393">
        <v>243.75700399999999</v>
      </c>
      <c r="E393">
        <v>249.50799599999999</v>
      </c>
      <c r="F393">
        <v>249.50799599999999</v>
      </c>
      <c r="G393">
        <v>28198500</v>
      </c>
    </row>
    <row r="394" spans="1:7">
      <c r="A394" s="12">
        <v>42291</v>
      </c>
      <c r="B394">
        <v>249.49299600000001</v>
      </c>
      <c r="C394">
        <v>254.27499399999999</v>
      </c>
      <c r="D394">
        <v>248.90299999999999</v>
      </c>
      <c r="E394">
        <v>251.98899800000001</v>
      </c>
      <c r="F394">
        <v>251.98899800000001</v>
      </c>
      <c r="G394">
        <v>27462600</v>
      </c>
    </row>
    <row r="395" spans="1:7">
      <c r="A395" s="12">
        <v>42292</v>
      </c>
      <c r="B395">
        <v>252.10699500000001</v>
      </c>
      <c r="C395">
        <v>255.962006</v>
      </c>
      <c r="D395">
        <v>252.04600500000001</v>
      </c>
      <c r="E395">
        <v>254.320007</v>
      </c>
      <c r="F395">
        <v>254.320007</v>
      </c>
      <c r="G395">
        <v>25223500</v>
      </c>
    </row>
    <row r="396" spans="1:7">
      <c r="A396" s="12">
        <v>42293</v>
      </c>
      <c r="B396">
        <v>254.29600500000001</v>
      </c>
      <c r="C396">
        <v>266.13501000000002</v>
      </c>
      <c r="D396">
        <v>253.925995</v>
      </c>
      <c r="E396">
        <v>262.868988</v>
      </c>
      <c r="F396">
        <v>262.868988</v>
      </c>
      <c r="G396">
        <v>35901500</v>
      </c>
    </row>
    <row r="397" spans="1:7">
      <c r="A397" s="12">
        <v>42294</v>
      </c>
      <c r="B397">
        <v>262.74700899999999</v>
      </c>
      <c r="C397">
        <v>273.57800300000002</v>
      </c>
      <c r="D397">
        <v>262.36700400000001</v>
      </c>
      <c r="E397">
        <v>270.64001500000001</v>
      </c>
      <c r="F397">
        <v>270.64001500000001</v>
      </c>
      <c r="G397">
        <v>43199600</v>
      </c>
    </row>
    <row r="398" spans="1:7">
      <c r="A398" s="12">
        <v>42295</v>
      </c>
      <c r="B398">
        <v>270.90701300000001</v>
      </c>
      <c r="C398">
        <v>271.66799900000001</v>
      </c>
      <c r="D398">
        <v>260.77700800000002</v>
      </c>
      <c r="E398">
        <v>261.64300500000002</v>
      </c>
      <c r="F398">
        <v>261.64300500000002</v>
      </c>
      <c r="G398">
        <v>22434300</v>
      </c>
    </row>
    <row r="399" spans="1:7">
      <c r="A399" s="12">
        <v>42296</v>
      </c>
      <c r="B399">
        <v>261.86099200000001</v>
      </c>
      <c r="C399">
        <v>264.82000699999998</v>
      </c>
      <c r="D399">
        <v>260.95098899999999</v>
      </c>
      <c r="E399">
        <v>263.43701199999998</v>
      </c>
      <c r="F399">
        <v>263.43701199999998</v>
      </c>
      <c r="G399">
        <v>25258800</v>
      </c>
    </row>
    <row r="400" spans="1:7">
      <c r="A400" s="12">
        <v>42297</v>
      </c>
      <c r="B400">
        <v>263.57199100000003</v>
      </c>
      <c r="C400">
        <v>270.834991</v>
      </c>
      <c r="D400">
        <v>263.22699</v>
      </c>
      <c r="E400">
        <v>269.46301299999999</v>
      </c>
      <c r="F400">
        <v>269.46301299999999</v>
      </c>
      <c r="G400">
        <v>30889800</v>
      </c>
    </row>
    <row r="401" spans="1:7">
      <c r="A401" s="12">
        <v>42298</v>
      </c>
      <c r="B401">
        <v>269.30599999999998</v>
      </c>
      <c r="C401">
        <v>270.76998900000001</v>
      </c>
      <c r="D401">
        <v>263.83898900000003</v>
      </c>
      <c r="E401">
        <v>266.27200299999998</v>
      </c>
      <c r="F401">
        <v>266.27200299999998</v>
      </c>
      <c r="G401">
        <v>25637300</v>
      </c>
    </row>
    <row r="402" spans="1:7">
      <c r="A402" s="12">
        <v>42299</v>
      </c>
      <c r="B402">
        <v>266.49600199999998</v>
      </c>
      <c r="C402">
        <v>276.51001000000002</v>
      </c>
      <c r="D402">
        <v>266.13501000000002</v>
      </c>
      <c r="E402">
        <v>274.02301</v>
      </c>
      <c r="F402">
        <v>274.02301</v>
      </c>
      <c r="G402">
        <v>37808600</v>
      </c>
    </row>
    <row r="403" spans="1:7">
      <c r="A403" s="12">
        <v>42300</v>
      </c>
      <c r="B403">
        <v>273.64898699999998</v>
      </c>
      <c r="C403">
        <v>278.68398999999999</v>
      </c>
      <c r="D403">
        <v>273.54299900000001</v>
      </c>
      <c r="E403">
        <v>276.49600199999998</v>
      </c>
      <c r="F403">
        <v>276.49600199999998</v>
      </c>
      <c r="G403">
        <v>29442500</v>
      </c>
    </row>
    <row r="404" spans="1:7">
      <c r="A404" s="12">
        <v>42301</v>
      </c>
      <c r="B404">
        <v>276.50399800000002</v>
      </c>
      <c r="C404">
        <v>281.70599399999998</v>
      </c>
      <c r="D404">
        <v>276.50399800000002</v>
      </c>
      <c r="E404">
        <v>281.65399200000002</v>
      </c>
      <c r="F404">
        <v>281.65399200000002</v>
      </c>
      <c r="G404">
        <v>25942400</v>
      </c>
    </row>
    <row r="405" spans="1:7">
      <c r="A405" s="12">
        <v>42302</v>
      </c>
      <c r="B405">
        <v>281.44500699999998</v>
      </c>
      <c r="C405">
        <v>294.05898999999999</v>
      </c>
      <c r="D405">
        <v>281.44500699999998</v>
      </c>
      <c r="E405">
        <v>283.67999300000002</v>
      </c>
      <c r="F405">
        <v>283.67999300000002</v>
      </c>
      <c r="G405">
        <v>45717100</v>
      </c>
    </row>
    <row r="406" spans="1:7">
      <c r="A406" s="12">
        <v>42303</v>
      </c>
      <c r="B406">
        <v>283.62799100000001</v>
      </c>
      <c r="C406">
        <v>285.29998799999998</v>
      </c>
      <c r="D406">
        <v>280.51001000000002</v>
      </c>
      <c r="E406">
        <v>285.29998799999998</v>
      </c>
      <c r="F406">
        <v>285.29998799999998</v>
      </c>
      <c r="G406">
        <v>32108800</v>
      </c>
    </row>
    <row r="407" spans="1:7">
      <c r="A407" s="12">
        <v>42304</v>
      </c>
      <c r="B407">
        <v>285.18099999999998</v>
      </c>
      <c r="C407">
        <v>296.21200599999997</v>
      </c>
      <c r="D407">
        <v>285.00799599999999</v>
      </c>
      <c r="E407">
        <v>293.78799400000003</v>
      </c>
      <c r="F407">
        <v>293.78799400000003</v>
      </c>
      <c r="G407">
        <v>46331800</v>
      </c>
    </row>
    <row r="408" spans="1:7">
      <c r="A408" s="12">
        <v>42305</v>
      </c>
      <c r="B408">
        <v>293.70300300000002</v>
      </c>
      <c r="C408">
        <v>306.33099399999998</v>
      </c>
      <c r="D408">
        <v>293.70300300000002</v>
      </c>
      <c r="E408">
        <v>304.61801100000002</v>
      </c>
      <c r="F408">
        <v>304.61801100000002</v>
      </c>
      <c r="G408">
        <v>50808100</v>
      </c>
    </row>
    <row r="409" spans="1:7">
      <c r="A409" s="12">
        <v>42306</v>
      </c>
      <c r="B409">
        <v>304.324005</v>
      </c>
      <c r="C409">
        <v>318.17001299999998</v>
      </c>
      <c r="D409">
        <v>301.82299799999998</v>
      </c>
      <c r="E409">
        <v>313.85501099999999</v>
      </c>
      <c r="F409">
        <v>313.85501099999999</v>
      </c>
      <c r="G409">
        <v>64495900</v>
      </c>
    </row>
    <row r="410" spans="1:7">
      <c r="A410" s="12">
        <v>42307</v>
      </c>
      <c r="B410">
        <v>313.942993</v>
      </c>
      <c r="C410">
        <v>334.16900600000002</v>
      </c>
      <c r="D410">
        <v>313.94000199999999</v>
      </c>
      <c r="E410">
        <v>328.01501500000001</v>
      </c>
      <c r="F410">
        <v>328.01501500000001</v>
      </c>
      <c r="G410">
        <v>78305000</v>
      </c>
    </row>
    <row r="411" spans="1:7">
      <c r="A411" s="12">
        <v>42308</v>
      </c>
      <c r="B411">
        <v>328.51199300000002</v>
      </c>
      <c r="C411">
        <v>332.77700800000002</v>
      </c>
      <c r="D411">
        <v>309.25100700000002</v>
      </c>
      <c r="E411">
        <v>314.16598499999998</v>
      </c>
      <c r="F411">
        <v>314.16598499999998</v>
      </c>
      <c r="G411">
        <v>48598100</v>
      </c>
    </row>
    <row r="412" spans="1:7">
      <c r="A412" s="12">
        <v>42309</v>
      </c>
      <c r="B412">
        <v>315.00500499999998</v>
      </c>
      <c r="C412">
        <v>327.47198500000002</v>
      </c>
      <c r="D412">
        <v>311.881012</v>
      </c>
      <c r="E412">
        <v>325.43099999999998</v>
      </c>
      <c r="F412">
        <v>325.43099999999998</v>
      </c>
      <c r="G412">
        <v>37001100</v>
      </c>
    </row>
    <row r="413" spans="1:7">
      <c r="A413" s="12">
        <v>42310</v>
      </c>
      <c r="B413">
        <v>325.94198599999999</v>
      </c>
      <c r="C413">
        <v>365.35998499999999</v>
      </c>
      <c r="D413">
        <v>323.20901500000002</v>
      </c>
      <c r="E413">
        <v>361.18899499999998</v>
      </c>
      <c r="F413">
        <v>361.18899499999998</v>
      </c>
      <c r="G413">
        <v>101918000</v>
      </c>
    </row>
    <row r="414" spans="1:7">
      <c r="A414" s="12">
        <v>42311</v>
      </c>
      <c r="B414">
        <v>361.87298600000003</v>
      </c>
      <c r="C414">
        <v>417.89999399999999</v>
      </c>
      <c r="D414">
        <v>357.64700299999998</v>
      </c>
      <c r="E414">
        <v>403.41699199999999</v>
      </c>
      <c r="F414">
        <v>403.41699199999999</v>
      </c>
      <c r="G414">
        <v>206162000</v>
      </c>
    </row>
    <row r="415" spans="1:7">
      <c r="A415" s="12">
        <v>42312</v>
      </c>
      <c r="B415">
        <v>403.66400099999998</v>
      </c>
      <c r="C415">
        <v>495.56201199999998</v>
      </c>
      <c r="D415">
        <v>380.54800399999999</v>
      </c>
      <c r="E415">
        <v>411.56298800000002</v>
      </c>
      <c r="F415">
        <v>411.56298800000002</v>
      </c>
      <c r="G415">
        <v>263900000</v>
      </c>
    </row>
    <row r="416" spans="1:7">
      <c r="A416" s="12">
        <v>42313</v>
      </c>
      <c r="B416">
        <v>408.07699600000001</v>
      </c>
      <c r="C416">
        <v>447.56100500000002</v>
      </c>
      <c r="D416">
        <v>374.58099399999998</v>
      </c>
      <c r="E416">
        <v>386.35400399999997</v>
      </c>
      <c r="F416">
        <v>386.35400399999997</v>
      </c>
      <c r="G416">
        <v>151824992</v>
      </c>
    </row>
    <row r="417" spans="1:7">
      <c r="A417" s="12">
        <v>42314</v>
      </c>
      <c r="B417">
        <v>388.04699699999998</v>
      </c>
      <c r="C417">
        <v>395.83599900000002</v>
      </c>
      <c r="D417">
        <v>354.02499399999999</v>
      </c>
      <c r="E417">
        <v>374.47000100000002</v>
      </c>
      <c r="F417">
        <v>374.47000100000002</v>
      </c>
      <c r="G417">
        <v>122687000</v>
      </c>
    </row>
    <row r="418" spans="1:7">
      <c r="A418" s="12">
        <v>42315</v>
      </c>
      <c r="B418">
        <v>374.26901199999998</v>
      </c>
      <c r="C418">
        <v>390.58599900000002</v>
      </c>
      <c r="D418">
        <v>372.43301400000001</v>
      </c>
      <c r="E418">
        <v>386.48199499999998</v>
      </c>
      <c r="F418">
        <v>386.48199499999998</v>
      </c>
      <c r="G418">
        <v>56625100</v>
      </c>
    </row>
    <row r="419" spans="1:7">
      <c r="A419" s="12">
        <v>42316</v>
      </c>
      <c r="B419">
        <v>384.27801499999998</v>
      </c>
      <c r="C419">
        <v>389.89498900000001</v>
      </c>
      <c r="D419">
        <v>368.70001200000002</v>
      </c>
      <c r="E419">
        <v>373.36801100000002</v>
      </c>
      <c r="F419">
        <v>373.36801100000002</v>
      </c>
      <c r="G419">
        <v>51817600</v>
      </c>
    </row>
    <row r="420" spans="1:7">
      <c r="A420" s="12">
        <v>42317</v>
      </c>
      <c r="B420">
        <v>374.324005</v>
      </c>
      <c r="C420">
        <v>385.27801499999998</v>
      </c>
      <c r="D420">
        <v>362.89498900000001</v>
      </c>
      <c r="E420">
        <v>380.25698899999998</v>
      </c>
      <c r="F420">
        <v>380.25698899999998</v>
      </c>
      <c r="G420">
        <v>68224400</v>
      </c>
    </row>
    <row r="421" spans="1:7">
      <c r="A421" s="12">
        <v>42318</v>
      </c>
      <c r="B421">
        <v>379.98400900000001</v>
      </c>
      <c r="C421">
        <v>381.38699300000002</v>
      </c>
      <c r="D421">
        <v>329.108002</v>
      </c>
      <c r="E421">
        <v>336.81900000000002</v>
      </c>
      <c r="F421">
        <v>336.81900000000002</v>
      </c>
      <c r="G421">
        <v>95797904</v>
      </c>
    </row>
    <row r="422" spans="1:7">
      <c r="A422" s="12">
        <v>42319</v>
      </c>
      <c r="B422">
        <v>339.82000699999998</v>
      </c>
      <c r="C422">
        <v>340.584991</v>
      </c>
      <c r="D422">
        <v>300.99700899999999</v>
      </c>
      <c r="E422">
        <v>311.08401500000002</v>
      </c>
      <c r="F422">
        <v>311.08401500000002</v>
      </c>
      <c r="G422">
        <v>107070000</v>
      </c>
    </row>
    <row r="423" spans="1:7">
      <c r="A423" s="12">
        <v>42320</v>
      </c>
      <c r="B423">
        <v>314.07900999999998</v>
      </c>
      <c r="C423">
        <v>345.08099399999998</v>
      </c>
      <c r="D423">
        <v>313.35598800000002</v>
      </c>
      <c r="E423">
        <v>338.15200800000002</v>
      </c>
      <c r="F423">
        <v>338.15200800000002</v>
      </c>
      <c r="G423">
        <v>78477800</v>
      </c>
    </row>
    <row r="424" spans="1:7">
      <c r="A424" s="12">
        <v>42321</v>
      </c>
      <c r="B424">
        <v>338.49798600000003</v>
      </c>
      <c r="C424">
        <v>340.91400099999998</v>
      </c>
      <c r="D424">
        <v>326.07501200000002</v>
      </c>
      <c r="E424">
        <v>336.75299100000001</v>
      </c>
      <c r="F424">
        <v>336.75299100000001</v>
      </c>
      <c r="G424">
        <v>52003000</v>
      </c>
    </row>
    <row r="425" spans="1:7">
      <c r="A425" s="12">
        <v>42322</v>
      </c>
      <c r="B425">
        <v>336.62399299999998</v>
      </c>
      <c r="C425">
        <v>338.18099999999998</v>
      </c>
      <c r="D425">
        <v>329.97000100000002</v>
      </c>
      <c r="E425">
        <v>332.90600599999999</v>
      </c>
      <c r="F425">
        <v>332.90600599999999</v>
      </c>
      <c r="G425">
        <v>38612000</v>
      </c>
    </row>
    <row r="426" spans="1:7">
      <c r="A426" s="12">
        <v>42323</v>
      </c>
      <c r="B426">
        <v>333.050995</v>
      </c>
      <c r="C426">
        <v>334.66198700000001</v>
      </c>
      <c r="D426">
        <v>317.48998999999998</v>
      </c>
      <c r="E426">
        <v>320.16598499999998</v>
      </c>
      <c r="F426">
        <v>320.16598499999998</v>
      </c>
      <c r="G426">
        <v>44213100</v>
      </c>
    </row>
    <row r="427" spans="1:7">
      <c r="A427" s="12">
        <v>42324</v>
      </c>
      <c r="B427">
        <v>319.73498499999999</v>
      </c>
      <c r="C427">
        <v>331.62600700000002</v>
      </c>
      <c r="D427">
        <v>315.90499899999998</v>
      </c>
      <c r="E427">
        <v>330.75100700000002</v>
      </c>
      <c r="F427">
        <v>330.75100700000002</v>
      </c>
      <c r="G427">
        <v>47980100</v>
      </c>
    </row>
    <row r="428" spans="1:7">
      <c r="A428" s="12">
        <v>42325</v>
      </c>
      <c r="B428">
        <v>330.36200000000002</v>
      </c>
      <c r="C428">
        <v>338.35000600000001</v>
      </c>
      <c r="D428">
        <v>329.614014</v>
      </c>
      <c r="E428">
        <v>335.09399400000001</v>
      </c>
      <c r="F428">
        <v>335.09399400000001</v>
      </c>
      <c r="G428">
        <v>51001600</v>
      </c>
    </row>
    <row r="429" spans="1:7">
      <c r="A429" s="12">
        <v>42326</v>
      </c>
      <c r="B429">
        <v>334.59298699999999</v>
      </c>
      <c r="C429">
        <v>336.53100599999999</v>
      </c>
      <c r="D429">
        <v>330.64001500000001</v>
      </c>
      <c r="E429">
        <v>334.58999599999999</v>
      </c>
      <c r="F429">
        <v>334.58999599999999</v>
      </c>
      <c r="G429">
        <v>43783800</v>
      </c>
    </row>
    <row r="430" spans="1:7">
      <c r="A430" s="12">
        <v>42327</v>
      </c>
      <c r="B430">
        <v>334.67898600000001</v>
      </c>
      <c r="C430">
        <v>335.33401500000002</v>
      </c>
      <c r="D430">
        <v>325.27301</v>
      </c>
      <c r="E430">
        <v>326.14898699999998</v>
      </c>
      <c r="F430">
        <v>326.14898699999998</v>
      </c>
      <c r="G430">
        <v>45011100</v>
      </c>
    </row>
    <row r="431" spans="1:7">
      <c r="A431" s="12">
        <v>42328</v>
      </c>
      <c r="B431">
        <v>326.41101099999997</v>
      </c>
      <c r="C431">
        <v>326.47299199999998</v>
      </c>
      <c r="D431">
        <v>312.21701000000002</v>
      </c>
      <c r="E431">
        <v>322.02200299999998</v>
      </c>
      <c r="F431">
        <v>322.02200299999998</v>
      </c>
      <c r="G431">
        <v>53152900</v>
      </c>
    </row>
    <row r="432" spans="1:7">
      <c r="A432" s="12">
        <v>42329</v>
      </c>
      <c r="B432">
        <v>322.09201000000002</v>
      </c>
      <c r="C432">
        <v>328.158997</v>
      </c>
      <c r="D432">
        <v>319.59500100000002</v>
      </c>
      <c r="E432">
        <v>326.92700200000002</v>
      </c>
      <c r="F432">
        <v>326.92700200000002</v>
      </c>
      <c r="G432">
        <v>28200500</v>
      </c>
    </row>
    <row r="433" spans="1:7">
      <c r="A433" s="12">
        <v>42330</v>
      </c>
      <c r="B433">
        <v>326.97500600000001</v>
      </c>
      <c r="C433">
        <v>327.01001000000002</v>
      </c>
      <c r="D433">
        <v>321.25900300000001</v>
      </c>
      <c r="E433">
        <v>324.53601099999997</v>
      </c>
      <c r="F433">
        <v>324.53601099999997</v>
      </c>
      <c r="G433">
        <v>23439400</v>
      </c>
    </row>
    <row r="434" spans="1:7">
      <c r="A434" s="12">
        <v>42331</v>
      </c>
      <c r="B434">
        <v>324.35000600000001</v>
      </c>
      <c r="C434">
        <v>325.11801100000002</v>
      </c>
      <c r="D434">
        <v>321.290009</v>
      </c>
      <c r="E434">
        <v>323.04599000000002</v>
      </c>
      <c r="F434">
        <v>323.04599000000002</v>
      </c>
      <c r="G434">
        <v>27478900</v>
      </c>
    </row>
    <row r="435" spans="1:7">
      <c r="A435" s="12">
        <v>42332</v>
      </c>
      <c r="B435">
        <v>323.01400799999999</v>
      </c>
      <c r="C435">
        <v>323.05801400000001</v>
      </c>
      <c r="D435">
        <v>318.11801100000002</v>
      </c>
      <c r="E435">
        <v>320.04599000000002</v>
      </c>
      <c r="F435">
        <v>320.04599000000002</v>
      </c>
      <c r="G435">
        <v>29362600</v>
      </c>
    </row>
    <row r="436" spans="1:7">
      <c r="A436" s="12">
        <v>42333</v>
      </c>
      <c r="B436">
        <v>320.04501299999998</v>
      </c>
      <c r="C436">
        <v>329.13400300000001</v>
      </c>
      <c r="D436">
        <v>316.76998900000001</v>
      </c>
      <c r="E436">
        <v>328.20599399999998</v>
      </c>
      <c r="F436">
        <v>328.20599399999998</v>
      </c>
      <c r="G436">
        <v>41666900</v>
      </c>
    </row>
    <row r="437" spans="1:7">
      <c r="A437" s="12">
        <v>42334</v>
      </c>
      <c r="B437">
        <v>328.30300899999997</v>
      </c>
      <c r="C437">
        <v>366.75698899999998</v>
      </c>
      <c r="D437">
        <v>328.22900399999997</v>
      </c>
      <c r="E437">
        <v>352.68398999999999</v>
      </c>
      <c r="F437">
        <v>352.68398999999999</v>
      </c>
      <c r="G437">
        <v>106105000</v>
      </c>
    </row>
    <row r="438" spans="1:7">
      <c r="A438" s="12">
        <v>42335</v>
      </c>
      <c r="B438">
        <v>351.86099200000001</v>
      </c>
      <c r="C438">
        <v>363.58898900000003</v>
      </c>
      <c r="D438">
        <v>347.86999500000002</v>
      </c>
      <c r="E438">
        <v>358.04199199999999</v>
      </c>
      <c r="F438">
        <v>358.04199199999999</v>
      </c>
      <c r="G438">
        <v>55179100</v>
      </c>
    </row>
    <row r="439" spans="1:7">
      <c r="A439" s="12">
        <v>42336</v>
      </c>
      <c r="B439">
        <v>357.14099099999999</v>
      </c>
      <c r="C439">
        <v>359.53601099999997</v>
      </c>
      <c r="D439">
        <v>352.17199699999998</v>
      </c>
      <c r="E439">
        <v>357.381012</v>
      </c>
      <c r="F439">
        <v>357.381012</v>
      </c>
      <c r="G439">
        <v>36816600</v>
      </c>
    </row>
    <row r="440" spans="1:7">
      <c r="A440" s="12">
        <v>42337</v>
      </c>
      <c r="B440">
        <v>357.47198500000002</v>
      </c>
      <c r="C440">
        <v>371.93899499999998</v>
      </c>
      <c r="D440">
        <v>355.66598499999998</v>
      </c>
      <c r="E440">
        <v>371.29400600000002</v>
      </c>
      <c r="F440">
        <v>371.29400600000002</v>
      </c>
      <c r="G440">
        <v>40409300</v>
      </c>
    </row>
    <row r="441" spans="1:7">
      <c r="A441" s="12">
        <v>42338</v>
      </c>
      <c r="B441">
        <v>371.43701199999998</v>
      </c>
      <c r="C441">
        <v>382.36300699999998</v>
      </c>
      <c r="D441">
        <v>370.38299599999999</v>
      </c>
      <c r="E441">
        <v>377.32101399999999</v>
      </c>
      <c r="F441">
        <v>377.32101399999999</v>
      </c>
      <c r="G441">
        <v>71701600</v>
      </c>
    </row>
    <row r="442" spans="1:7">
      <c r="A442" s="12">
        <v>42339</v>
      </c>
      <c r="B442">
        <v>377.41400099999998</v>
      </c>
      <c r="C442">
        <v>378.93099999999998</v>
      </c>
      <c r="D442">
        <v>356.56298800000002</v>
      </c>
      <c r="E442">
        <v>362.48800699999998</v>
      </c>
      <c r="F442">
        <v>362.48800699999998</v>
      </c>
      <c r="G442">
        <v>60452200</v>
      </c>
    </row>
    <row r="443" spans="1:7">
      <c r="A443" s="12">
        <v>42340</v>
      </c>
      <c r="B443">
        <v>361.84500100000002</v>
      </c>
      <c r="C443">
        <v>362.23199499999998</v>
      </c>
      <c r="D443">
        <v>349.46499599999999</v>
      </c>
      <c r="E443">
        <v>359.18701199999998</v>
      </c>
      <c r="F443">
        <v>359.18701199999998</v>
      </c>
      <c r="G443">
        <v>54160500</v>
      </c>
    </row>
    <row r="444" spans="1:7">
      <c r="A444" s="12">
        <v>42341</v>
      </c>
      <c r="B444">
        <v>359.33099399999998</v>
      </c>
      <c r="C444">
        <v>370.27499399999999</v>
      </c>
      <c r="D444">
        <v>357.41198700000001</v>
      </c>
      <c r="E444">
        <v>361.04599000000002</v>
      </c>
      <c r="F444">
        <v>361.04599000000002</v>
      </c>
      <c r="G444">
        <v>50714900</v>
      </c>
    </row>
    <row r="445" spans="1:7">
      <c r="A445" s="12">
        <v>42342</v>
      </c>
      <c r="B445">
        <v>361.26199300000002</v>
      </c>
      <c r="C445">
        <v>363.51599099999999</v>
      </c>
      <c r="D445">
        <v>355.75698899999998</v>
      </c>
      <c r="E445">
        <v>363.18301400000001</v>
      </c>
      <c r="F445">
        <v>363.18301400000001</v>
      </c>
      <c r="G445">
        <v>35784100</v>
      </c>
    </row>
    <row r="446" spans="1:7">
      <c r="A446" s="12">
        <v>42343</v>
      </c>
      <c r="B446">
        <v>363.72100799999998</v>
      </c>
      <c r="C446">
        <v>389.78500400000001</v>
      </c>
      <c r="D446">
        <v>363.22900399999997</v>
      </c>
      <c r="E446">
        <v>388.949005</v>
      </c>
      <c r="F446">
        <v>388.949005</v>
      </c>
      <c r="G446">
        <v>66282200</v>
      </c>
    </row>
    <row r="447" spans="1:7">
      <c r="A447" s="12">
        <v>42344</v>
      </c>
      <c r="B447">
        <v>389.55499300000002</v>
      </c>
      <c r="C447">
        <v>402.80898999999999</v>
      </c>
      <c r="D447">
        <v>387.08898900000003</v>
      </c>
      <c r="E447">
        <v>388.78298999999998</v>
      </c>
      <c r="F447">
        <v>388.78298999999998</v>
      </c>
      <c r="G447">
        <v>77762000</v>
      </c>
    </row>
    <row r="448" spans="1:7">
      <c r="A448" s="12">
        <v>42345</v>
      </c>
      <c r="B448">
        <v>389.97799700000002</v>
      </c>
      <c r="C448">
        <v>399.96899400000001</v>
      </c>
      <c r="D448">
        <v>385.41101099999997</v>
      </c>
      <c r="E448">
        <v>395.53601099999997</v>
      </c>
      <c r="F448">
        <v>395.53601099999997</v>
      </c>
      <c r="G448">
        <v>63455800</v>
      </c>
    </row>
    <row r="449" spans="1:7">
      <c r="A449" s="12">
        <v>42346</v>
      </c>
      <c r="B449">
        <v>395.75399800000002</v>
      </c>
      <c r="C449">
        <v>415.56298800000002</v>
      </c>
      <c r="D449">
        <v>389.95001200000002</v>
      </c>
      <c r="E449">
        <v>415.56298800000002</v>
      </c>
      <c r="F449">
        <v>415.56298800000002</v>
      </c>
      <c r="G449">
        <v>57801400</v>
      </c>
    </row>
    <row r="450" spans="1:7">
      <c r="A450" s="12">
        <v>42347</v>
      </c>
      <c r="B450">
        <v>414.44101000000001</v>
      </c>
      <c r="C450">
        <v>423.11999500000002</v>
      </c>
      <c r="D450">
        <v>406.29098499999998</v>
      </c>
      <c r="E450">
        <v>417.56298800000002</v>
      </c>
      <c r="F450">
        <v>417.56298800000002</v>
      </c>
      <c r="G450">
        <v>90917200</v>
      </c>
    </row>
    <row r="451" spans="1:7">
      <c r="A451" s="12">
        <v>42348</v>
      </c>
      <c r="B451">
        <v>417.98800699999998</v>
      </c>
      <c r="C451">
        <v>419.50900300000001</v>
      </c>
      <c r="D451">
        <v>411.54800399999999</v>
      </c>
      <c r="E451">
        <v>415.47900399999997</v>
      </c>
      <c r="F451">
        <v>415.47900399999997</v>
      </c>
      <c r="G451">
        <v>52138900</v>
      </c>
    </row>
    <row r="452" spans="1:7">
      <c r="A452" s="12">
        <v>42349</v>
      </c>
      <c r="B452">
        <v>415.28100599999999</v>
      </c>
      <c r="C452">
        <v>451.93798800000002</v>
      </c>
      <c r="D452">
        <v>415.28100599999999</v>
      </c>
      <c r="E452">
        <v>451.93798800000002</v>
      </c>
      <c r="F452">
        <v>451.93798800000002</v>
      </c>
      <c r="G452">
        <v>110944000</v>
      </c>
    </row>
    <row r="453" spans="1:7">
      <c r="A453" s="12">
        <v>42350</v>
      </c>
      <c r="B453">
        <v>452.334991</v>
      </c>
      <c r="C453">
        <v>469.10299700000002</v>
      </c>
      <c r="D453">
        <v>410.74099699999999</v>
      </c>
      <c r="E453">
        <v>434.99700899999999</v>
      </c>
      <c r="F453">
        <v>434.99700899999999</v>
      </c>
      <c r="G453">
        <v>131969000</v>
      </c>
    </row>
    <row r="454" spans="1:7">
      <c r="A454" s="12">
        <v>42351</v>
      </c>
      <c r="B454">
        <v>431.66000400000001</v>
      </c>
      <c r="C454">
        <v>441.67999300000002</v>
      </c>
      <c r="D454">
        <v>426.26800500000002</v>
      </c>
      <c r="E454">
        <v>433.75500499999998</v>
      </c>
      <c r="F454">
        <v>433.75500499999998</v>
      </c>
      <c r="G454">
        <v>55050600</v>
      </c>
    </row>
    <row r="455" spans="1:7">
      <c r="A455" s="12">
        <v>42352</v>
      </c>
      <c r="B455">
        <v>433.27200299999998</v>
      </c>
      <c r="C455">
        <v>447.141998</v>
      </c>
      <c r="D455">
        <v>430.45599399999998</v>
      </c>
      <c r="E455">
        <v>444.182007</v>
      </c>
      <c r="F455">
        <v>444.182007</v>
      </c>
      <c r="G455">
        <v>130496000</v>
      </c>
    </row>
    <row r="456" spans="1:7">
      <c r="A456" s="12">
        <v>42353</v>
      </c>
      <c r="B456">
        <v>443.87799100000001</v>
      </c>
      <c r="C456">
        <v>465.32101399999999</v>
      </c>
      <c r="D456">
        <v>443.87799100000001</v>
      </c>
      <c r="E456">
        <v>465.32101399999999</v>
      </c>
      <c r="F456">
        <v>465.32101399999999</v>
      </c>
      <c r="G456">
        <v>83121104</v>
      </c>
    </row>
    <row r="457" spans="1:7">
      <c r="A457" s="12">
        <v>42354</v>
      </c>
      <c r="B457">
        <v>465.20800800000001</v>
      </c>
      <c r="C457">
        <v>465.20800800000001</v>
      </c>
      <c r="D457">
        <v>443.85101300000002</v>
      </c>
      <c r="E457">
        <v>454.93398999999999</v>
      </c>
      <c r="F457">
        <v>454.93398999999999</v>
      </c>
      <c r="G457">
        <v>107944000</v>
      </c>
    </row>
    <row r="458" spans="1:7">
      <c r="A458" s="12">
        <v>42355</v>
      </c>
      <c r="B458">
        <v>454.77700800000002</v>
      </c>
      <c r="C458">
        <v>457.85998499999999</v>
      </c>
      <c r="D458">
        <v>448.858002</v>
      </c>
      <c r="E458">
        <v>456.07800300000002</v>
      </c>
      <c r="F458">
        <v>456.07800300000002</v>
      </c>
      <c r="G458">
        <v>47978400</v>
      </c>
    </row>
    <row r="459" spans="1:7">
      <c r="A459" s="12">
        <v>42356</v>
      </c>
      <c r="B459">
        <v>455.84698500000002</v>
      </c>
      <c r="C459">
        <v>465.17700200000002</v>
      </c>
      <c r="D459">
        <v>454.94000199999999</v>
      </c>
      <c r="E459">
        <v>463.61599699999999</v>
      </c>
      <c r="F459">
        <v>463.61599699999999</v>
      </c>
      <c r="G459">
        <v>60220100</v>
      </c>
    </row>
    <row r="460" spans="1:7">
      <c r="A460" s="12">
        <v>42357</v>
      </c>
      <c r="B460">
        <v>463.55200200000002</v>
      </c>
      <c r="C460">
        <v>465.58099399999998</v>
      </c>
      <c r="D460">
        <v>456.76501500000001</v>
      </c>
      <c r="E460">
        <v>462.32199100000003</v>
      </c>
      <c r="F460">
        <v>462.32199100000003</v>
      </c>
      <c r="G460">
        <v>47892700</v>
      </c>
    </row>
    <row r="461" spans="1:7">
      <c r="A461" s="12">
        <v>42358</v>
      </c>
      <c r="B461">
        <v>462.23400900000001</v>
      </c>
      <c r="C461">
        <v>462.64498900000001</v>
      </c>
      <c r="D461">
        <v>434.33801299999999</v>
      </c>
      <c r="E461">
        <v>442.68499800000001</v>
      </c>
      <c r="F461">
        <v>442.68499800000001</v>
      </c>
      <c r="G461">
        <v>75409400</v>
      </c>
    </row>
    <row r="462" spans="1:7">
      <c r="A462" s="12">
        <v>42359</v>
      </c>
      <c r="B462">
        <v>442.83801299999999</v>
      </c>
      <c r="C462">
        <v>444.72900399999997</v>
      </c>
      <c r="D462">
        <v>427.31201199999998</v>
      </c>
      <c r="E462">
        <v>438.63900799999999</v>
      </c>
      <c r="F462">
        <v>438.63900799999999</v>
      </c>
      <c r="G462">
        <v>77639696</v>
      </c>
    </row>
    <row r="463" spans="1:7">
      <c r="A463" s="12">
        <v>42360</v>
      </c>
      <c r="B463">
        <v>437.43600500000002</v>
      </c>
      <c r="C463">
        <v>443.68798800000002</v>
      </c>
      <c r="D463">
        <v>435.51599099999999</v>
      </c>
      <c r="E463">
        <v>436.57199100000003</v>
      </c>
      <c r="F463">
        <v>436.57199100000003</v>
      </c>
      <c r="G463">
        <v>50840400</v>
      </c>
    </row>
    <row r="464" spans="1:7">
      <c r="A464" s="12">
        <v>42361</v>
      </c>
      <c r="B464">
        <v>436.72000100000002</v>
      </c>
      <c r="C464">
        <v>444.52899200000002</v>
      </c>
      <c r="D464">
        <v>436.618988</v>
      </c>
      <c r="E464">
        <v>442.40100100000001</v>
      </c>
      <c r="F464">
        <v>442.40100100000001</v>
      </c>
      <c r="G464">
        <v>47161400</v>
      </c>
    </row>
    <row r="465" spans="1:7">
      <c r="A465" s="12">
        <v>42362</v>
      </c>
      <c r="B465">
        <v>443.091003</v>
      </c>
      <c r="C465">
        <v>458.45599399999998</v>
      </c>
      <c r="D465">
        <v>443.07699600000001</v>
      </c>
      <c r="E465">
        <v>454.98498499999999</v>
      </c>
      <c r="F465">
        <v>454.98498499999999</v>
      </c>
      <c r="G465">
        <v>57157200</v>
      </c>
    </row>
    <row r="466" spans="1:7">
      <c r="A466" s="12">
        <v>42363</v>
      </c>
      <c r="B466">
        <v>454.85501099999999</v>
      </c>
      <c r="C466">
        <v>458.30499300000002</v>
      </c>
      <c r="D466">
        <v>452.07501200000002</v>
      </c>
      <c r="E466">
        <v>455.65301499999998</v>
      </c>
      <c r="F466">
        <v>455.65301499999998</v>
      </c>
      <c r="G466">
        <v>39078500</v>
      </c>
    </row>
    <row r="467" spans="1:7">
      <c r="A467" s="12">
        <v>42364</v>
      </c>
      <c r="B467">
        <v>455.756012</v>
      </c>
      <c r="C467">
        <v>457.489014</v>
      </c>
      <c r="D467">
        <v>405.76001000000002</v>
      </c>
      <c r="E467">
        <v>417.27398699999998</v>
      </c>
      <c r="F467">
        <v>417.27398699999998</v>
      </c>
      <c r="G467">
        <v>116166000</v>
      </c>
    </row>
    <row r="468" spans="1:7">
      <c r="A468" s="12">
        <v>42365</v>
      </c>
      <c r="B468">
        <v>416.51400799999999</v>
      </c>
      <c r="C468">
        <v>424.00698899999998</v>
      </c>
      <c r="D468">
        <v>408.88299599999999</v>
      </c>
      <c r="E468">
        <v>422.82299799999998</v>
      </c>
      <c r="F468">
        <v>422.82299799999998</v>
      </c>
      <c r="G468">
        <v>53591200</v>
      </c>
    </row>
    <row r="469" spans="1:7">
      <c r="A469" s="12">
        <v>42366</v>
      </c>
      <c r="B469">
        <v>423.34298699999999</v>
      </c>
      <c r="C469">
        <v>429.76901199999998</v>
      </c>
      <c r="D469">
        <v>418.48098800000002</v>
      </c>
      <c r="E469">
        <v>422.27899200000002</v>
      </c>
      <c r="F469">
        <v>422.27899200000002</v>
      </c>
      <c r="G469">
        <v>49638600</v>
      </c>
    </row>
    <row r="470" spans="1:7">
      <c r="A470" s="12">
        <v>42367</v>
      </c>
      <c r="B470">
        <v>422.09799199999998</v>
      </c>
      <c r="C470">
        <v>432.983002</v>
      </c>
      <c r="D470">
        <v>420.62701399999997</v>
      </c>
      <c r="E470">
        <v>432.983002</v>
      </c>
      <c r="F470">
        <v>432.983002</v>
      </c>
      <c r="G470">
        <v>51596500</v>
      </c>
    </row>
    <row r="471" spans="1:7">
      <c r="A471" s="12">
        <v>42368</v>
      </c>
      <c r="B471">
        <v>433.29998799999998</v>
      </c>
      <c r="C471">
        <v>434.38699300000002</v>
      </c>
      <c r="D471">
        <v>422.08401500000002</v>
      </c>
      <c r="E471">
        <v>426.61999500000002</v>
      </c>
      <c r="F471">
        <v>426.61999500000002</v>
      </c>
      <c r="G471">
        <v>46889400</v>
      </c>
    </row>
    <row r="472" spans="1:7">
      <c r="A472" s="12">
        <v>42369</v>
      </c>
      <c r="B472">
        <v>425.875</v>
      </c>
      <c r="C472">
        <v>432.92099000000002</v>
      </c>
      <c r="D472">
        <v>418.73498499999999</v>
      </c>
      <c r="E472">
        <v>430.56698599999999</v>
      </c>
      <c r="F472">
        <v>430.56698599999999</v>
      </c>
      <c r="G472">
        <v>45996600</v>
      </c>
    </row>
    <row r="473" spans="1:7">
      <c r="A473" s="12">
        <v>42370</v>
      </c>
      <c r="B473">
        <v>430.72100799999998</v>
      </c>
      <c r="C473">
        <v>436.24600199999998</v>
      </c>
      <c r="D473">
        <v>427.51501500000001</v>
      </c>
      <c r="E473">
        <v>434.33401500000002</v>
      </c>
      <c r="F473">
        <v>434.33401500000002</v>
      </c>
      <c r="G473">
        <v>36278900</v>
      </c>
    </row>
    <row r="474" spans="1:7">
      <c r="A474" s="12">
        <v>42371</v>
      </c>
      <c r="B474">
        <v>434.62200899999999</v>
      </c>
      <c r="C474">
        <v>436.06201199999998</v>
      </c>
      <c r="D474">
        <v>431.86999500000002</v>
      </c>
      <c r="E474">
        <v>433.43798800000002</v>
      </c>
      <c r="F474">
        <v>433.43798800000002</v>
      </c>
      <c r="G474">
        <v>30096600</v>
      </c>
    </row>
    <row r="475" spans="1:7">
      <c r="A475" s="12">
        <v>42372</v>
      </c>
      <c r="B475">
        <v>433.57800300000002</v>
      </c>
      <c r="C475">
        <v>433.74301100000002</v>
      </c>
      <c r="D475">
        <v>424.70599399999998</v>
      </c>
      <c r="E475">
        <v>430.010986</v>
      </c>
      <c r="F475">
        <v>430.010986</v>
      </c>
      <c r="G475">
        <v>39633800</v>
      </c>
    </row>
    <row r="476" spans="1:7">
      <c r="A476" s="12">
        <v>42373</v>
      </c>
      <c r="B476">
        <v>430.06100500000002</v>
      </c>
      <c r="C476">
        <v>434.516998</v>
      </c>
      <c r="D476">
        <v>429.08401500000002</v>
      </c>
      <c r="E476">
        <v>433.091003</v>
      </c>
      <c r="F476">
        <v>433.091003</v>
      </c>
      <c r="G476">
        <v>38477500</v>
      </c>
    </row>
    <row r="477" spans="1:7">
      <c r="A477" s="12">
        <v>42374</v>
      </c>
      <c r="B477">
        <v>433.06900000000002</v>
      </c>
      <c r="C477">
        <v>434.182007</v>
      </c>
      <c r="D477">
        <v>429.675995</v>
      </c>
      <c r="E477">
        <v>431.959991</v>
      </c>
      <c r="F477">
        <v>431.959991</v>
      </c>
      <c r="G477">
        <v>34522600</v>
      </c>
    </row>
    <row r="478" spans="1:7">
      <c r="A478" s="12">
        <v>42375</v>
      </c>
      <c r="B478">
        <v>431.85598800000002</v>
      </c>
      <c r="C478">
        <v>431.85598800000002</v>
      </c>
      <c r="D478">
        <v>426.341003</v>
      </c>
      <c r="E478">
        <v>429.10501099999999</v>
      </c>
      <c r="F478">
        <v>429.10501099999999</v>
      </c>
      <c r="G478">
        <v>34042500</v>
      </c>
    </row>
    <row r="479" spans="1:7">
      <c r="A479" s="12">
        <v>42376</v>
      </c>
      <c r="B479">
        <v>430.010986</v>
      </c>
      <c r="C479">
        <v>458.76599099999999</v>
      </c>
      <c r="D479">
        <v>429.07699600000001</v>
      </c>
      <c r="E479">
        <v>458.04800399999999</v>
      </c>
      <c r="F479">
        <v>458.04800399999999</v>
      </c>
      <c r="G479">
        <v>87562200</v>
      </c>
    </row>
    <row r="480" spans="1:7">
      <c r="A480" s="12">
        <v>42377</v>
      </c>
      <c r="B480">
        <v>457.53799400000003</v>
      </c>
      <c r="C480">
        <v>462.93398999999999</v>
      </c>
      <c r="D480">
        <v>447.93798800000002</v>
      </c>
      <c r="E480">
        <v>453.23001099999999</v>
      </c>
      <c r="F480">
        <v>453.23001099999999</v>
      </c>
      <c r="G480">
        <v>56993000</v>
      </c>
    </row>
    <row r="481" spans="1:7">
      <c r="A481" s="12">
        <v>42378</v>
      </c>
      <c r="B481">
        <v>453.38299599999999</v>
      </c>
      <c r="C481">
        <v>454.64001500000001</v>
      </c>
      <c r="D481">
        <v>446.88900799999999</v>
      </c>
      <c r="E481">
        <v>447.61099200000001</v>
      </c>
      <c r="F481">
        <v>447.61099200000001</v>
      </c>
      <c r="G481">
        <v>32278000</v>
      </c>
    </row>
    <row r="482" spans="1:7">
      <c r="A482" s="12">
        <v>42379</v>
      </c>
      <c r="B482">
        <v>448.23800699999998</v>
      </c>
      <c r="C482">
        <v>448.30898999999999</v>
      </c>
      <c r="D482">
        <v>440.35101300000002</v>
      </c>
      <c r="E482">
        <v>447.99099699999999</v>
      </c>
      <c r="F482">
        <v>447.99099699999999</v>
      </c>
      <c r="G482">
        <v>35995900</v>
      </c>
    </row>
    <row r="483" spans="1:7">
      <c r="A483" s="12">
        <v>42380</v>
      </c>
      <c r="B483">
        <v>448.69799799999998</v>
      </c>
      <c r="C483">
        <v>450.66198700000001</v>
      </c>
      <c r="D483">
        <v>443.85501099999999</v>
      </c>
      <c r="E483">
        <v>448.42800899999997</v>
      </c>
      <c r="F483">
        <v>448.42800899999997</v>
      </c>
      <c r="G483">
        <v>40450000</v>
      </c>
    </row>
    <row r="484" spans="1:7">
      <c r="A484" s="12">
        <v>42381</v>
      </c>
      <c r="B484">
        <v>448.182007</v>
      </c>
      <c r="C484">
        <v>448.182007</v>
      </c>
      <c r="D484">
        <v>435.69000199999999</v>
      </c>
      <c r="E484">
        <v>435.69000199999999</v>
      </c>
      <c r="F484">
        <v>435.69000199999999</v>
      </c>
      <c r="G484">
        <v>115607000</v>
      </c>
    </row>
    <row r="485" spans="1:7">
      <c r="A485" s="12">
        <v>42382</v>
      </c>
      <c r="B485">
        <v>434.665009</v>
      </c>
      <c r="C485">
        <v>435.18600500000002</v>
      </c>
      <c r="D485">
        <v>424.442993</v>
      </c>
      <c r="E485">
        <v>432.37100199999998</v>
      </c>
      <c r="F485">
        <v>432.37100199999998</v>
      </c>
      <c r="G485">
        <v>173888000</v>
      </c>
    </row>
    <row r="486" spans="1:7">
      <c r="A486" s="12">
        <v>42383</v>
      </c>
      <c r="B486">
        <v>432.28799400000003</v>
      </c>
      <c r="C486">
        <v>433.324005</v>
      </c>
      <c r="D486">
        <v>427.84500100000002</v>
      </c>
      <c r="E486">
        <v>430.30599999999998</v>
      </c>
      <c r="F486">
        <v>430.30599999999998</v>
      </c>
      <c r="G486">
        <v>43945500</v>
      </c>
    </row>
    <row r="487" spans="1:7">
      <c r="A487" s="12">
        <v>42384</v>
      </c>
      <c r="B487">
        <v>430.25500499999998</v>
      </c>
      <c r="C487">
        <v>430.25500499999998</v>
      </c>
      <c r="D487">
        <v>364.33099399999998</v>
      </c>
      <c r="E487">
        <v>364.33099399999998</v>
      </c>
      <c r="F487">
        <v>364.33099399999998</v>
      </c>
      <c r="G487">
        <v>153351008</v>
      </c>
    </row>
    <row r="488" spans="1:7">
      <c r="A488" s="12">
        <v>42385</v>
      </c>
      <c r="B488">
        <v>365.07299799999998</v>
      </c>
      <c r="C488">
        <v>390.557007</v>
      </c>
      <c r="D488">
        <v>354.91400099999998</v>
      </c>
      <c r="E488">
        <v>387.53601099999997</v>
      </c>
      <c r="F488">
        <v>387.53601099999997</v>
      </c>
      <c r="G488">
        <v>120352000</v>
      </c>
    </row>
    <row r="489" spans="1:7">
      <c r="A489" s="12">
        <v>42386</v>
      </c>
      <c r="B489">
        <v>387.15200800000002</v>
      </c>
      <c r="C489">
        <v>390.96499599999999</v>
      </c>
      <c r="D489">
        <v>380.09201000000002</v>
      </c>
      <c r="E489">
        <v>382.29901100000001</v>
      </c>
      <c r="F489">
        <v>382.29901100000001</v>
      </c>
      <c r="G489">
        <v>45319600</v>
      </c>
    </row>
    <row r="490" spans="1:7">
      <c r="A490" s="12">
        <v>42387</v>
      </c>
      <c r="B490">
        <v>381.733002</v>
      </c>
      <c r="C490">
        <v>388.10400399999997</v>
      </c>
      <c r="D490">
        <v>376.665009</v>
      </c>
      <c r="E490">
        <v>387.16799900000001</v>
      </c>
      <c r="F490">
        <v>387.16799900000001</v>
      </c>
      <c r="G490">
        <v>54403900</v>
      </c>
    </row>
    <row r="491" spans="1:7">
      <c r="A491" s="12">
        <v>42388</v>
      </c>
      <c r="B491">
        <v>387.02600100000001</v>
      </c>
      <c r="C491">
        <v>387.73001099999999</v>
      </c>
      <c r="D491">
        <v>378.97198500000002</v>
      </c>
      <c r="E491">
        <v>380.14898699999998</v>
      </c>
      <c r="F491">
        <v>380.14898699999998</v>
      </c>
      <c r="G491">
        <v>46819800</v>
      </c>
    </row>
    <row r="492" spans="1:7">
      <c r="A492" s="12">
        <v>42389</v>
      </c>
      <c r="B492">
        <v>379.73998999999998</v>
      </c>
      <c r="C492">
        <v>425.266998</v>
      </c>
      <c r="D492">
        <v>376.59899899999999</v>
      </c>
      <c r="E492">
        <v>420.23001099999999</v>
      </c>
      <c r="F492">
        <v>420.23001099999999</v>
      </c>
      <c r="G492">
        <v>121720000</v>
      </c>
    </row>
    <row r="493" spans="1:7">
      <c r="A493" s="12">
        <v>42390</v>
      </c>
      <c r="B493">
        <v>419.63198899999998</v>
      </c>
      <c r="C493">
        <v>422.87701399999997</v>
      </c>
      <c r="D493">
        <v>406.29998799999998</v>
      </c>
      <c r="E493">
        <v>410.26199300000002</v>
      </c>
      <c r="F493">
        <v>410.26199300000002</v>
      </c>
      <c r="G493">
        <v>68338000</v>
      </c>
    </row>
    <row r="494" spans="1:7">
      <c r="A494" s="12">
        <v>42391</v>
      </c>
      <c r="B494">
        <v>409.75100700000002</v>
      </c>
      <c r="C494">
        <v>410.41000400000001</v>
      </c>
      <c r="D494">
        <v>375.28201300000001</v>
      </c>
      <c r="E494">
        <v>382.49200400000001</v>
      </c>
      <c r="F494">
        <v>382.49200400000001</v>
      </c>
      <c r="G494">
        <v>91546600</v>
      </c>
    </row>
    <row r="495" spans="1:7">
      <c r="A495" s="12">
        <v>42392</v>
      </c>
      <c r="B495">
        <v>382.43398999999999</v>
      </c>
      <c r="C495">
        <v>394.54299900000001</v>
      </c>
      <c r="D495">
        <v>381.98098800000002</v>
      </c>
      <c r="E495">
        <v>387.49099699999999</v>
      </c>
      <c r="F495">
        <v>387.49099699999999</v>
      </c>
      <c r="G495">
        <v>56247400</v>
      </c>
    </row>
    <row r="496" spans="1:7">
      <c r="A496" s="12">
        <v>42393</v>
      </c>
      <c r="B496">
        <v>388.10199</v>
      </c>
      <c r="C496">
        <v>405.48498499999999</v>
      </c>
      <c r="D496">
        <v>387.51001000000002</v>
      </c>
      <c r="E496">
        <v>402.97100799999998</v>
      </c>
      <c r="F496">
        <v>402.97100799999998</v>
      </c>
      <c r="G496">
        <v>54824800</v>
      </c>
    </row>
    <row r="497" spans="1:7">
      <c r="A497" s="12">
        <v>42394</v>
      </c>
      <c r="B497">
        <v>402.31698599999999</v>
      </c>
      <c r="C497">
        <v>402.31698599999999</v>
      </c>
      <c r="D497">
        <v>388.55398600000001</v>
      </c>
      <c r="E497">
        <v>391.72601300000002</v>
      </c>
      <c r="F497">
        <v>391.72601300000002</v>
      </c>
      <c r="G497">
        <v>59062400</v>
      </c>
    </row>
    <row r="498" spans="1:7">
      <c r="A498" s="12">
        <v>42395</v>
      </c>
      <c r="B498">
        <v>392.00201399999997</v>
      </c>
      <c r="C498">
        <v>397.76599099999999</v>
      </c>
      <c r="D498">
        <v>390.57501200000002</v>
      </c>
      <c r="E498">
        <v>392.15301499999998</v>
      </c>
      <c r="F498">
        <v>392.15301499999998</v>
      </c>
      <c r="G498">
        <v>58147000</v>
      </c>
    </row>
    <row r="499" spans="1:7">
      <c r="A499" s="12">
        <v>42396</v>
      </c>
      <c r="B499">
        <v>392.44400000000002</v>
      </c>
      <c r="C499">
        <v>396.84298699999999</v>
      </c>
      <c r="D499">
        <v>391.78201300000001</v>
      </c>
      <c r="E499">
        <v>394.97198500000002</v>
      </c>
      <c r="F499">
        <v>394.97198500000002</v>
      </c>
      <c r="G499">
        <v>47424400</v>
      </c>
    </row>
    <row r="500" spans="1:7">
      <c r="A500" s="12">
        <v>42397</v>
      </c>
      <c r="B500">
        <v>395.14599600000003</v>
      </c>
      <c r="C500">
        <v>395.50201399999997</v>
      </c>
      <c r="D500">
        <v>379.73498499999999</v>
      </c>
      <c r="E500">
        <v>380.28900099999998</v>
      </c>
      <c r="F500">
        <v>380.28900099999998</v>
      </c>
      <c r="G500">
        <v>59247900</v>
      </c>
    </row>
    <row r="501" spans="1:7">
      <c r="A501" s="12">
        <v>42398</v>
      </c>
      <c r="B501">
        <v>380.108002</v>
      </c>
      <c r="C501">
        <v>384.37899800000002</v>
      </c>
      <c r="D501">
        <v>365.45199600000001</v>
      </c>
      <c r="E501">
        <v>379.47399899999999</v>
      </c>
      <c r="F501">
        <v>379.47399899999999</v>
      </c>
      <c r="G501">
        <v>86125296</v>
      </c>
    </row>
    <row r="502" spans="1:7">
      <c r="A502" s="12">
        <v>42399</v>
      </c>
      <c r="B502">
        <v>378.86498999999998</v>
      </c>
      <c r="C502">
        <v>380.91699199999999</v>
      </c>
      <c r="D502">
        <v>376.49099699999999</v>
      </c>
      <c r="E502">
        <v>378.25500499999998</v>
      </c>
      <c r="F502">
        <v>378.25500499999998</v>
      </c>
      <c r="G502">
        <v>30284400</v>
      </c>
    </row>
    <row r="503" spans="1:7">
      <c r="A503" s="12">
        <v>42400</v>
      </c>
      <c r="B503">
        <v>378.29299900000001</v>
      </c>
      <c r="C503">
        <v>380.34698500000002</v>
      </c>
      <c r="D503">
        <v>367.834991</v>
      </c>
      <c r="E503">
        <v>368.766998</v>
      </c>
      <c r="F503">
        <v>368.766998</v>
      </c>
      <c r="G503">
        <v>37894300</v>
      </c>
    </row>
    <row r="504" spans="1:7">
      <c r="A504" s="12">
        <v>42401</v>
      </c>
      <c r="B504">
        <v>369.35000600000001</v>
      </c>
      <c r="C504">
        <v>378.07199100000003</v>
      </c>
      <c r="D504">
        <v>367.95700099999999</v>
      </c>
      <c r="E504">
        <v>373.05599999999998</v>
      </c>
      <c r="F504">
        <v>373.05599999999998</v>
      </c>
      <c r="G504">
        <v>51656700</v>
      </c>
    </row>
    <row r="505" spans="1:7">
      <c r="A505" s="12">
        <v>42402</v>
      </c>
      <c r="B505">
        <v>372.92001299999998</v>
      </c>
      <c r="C505">
        <v>375.88299599999999</v>
      </c>
      <c r="D505">
        <v>372.92001299999998</v>
      </c>
      <c r="E505">
        <v>374.44799799999998</v>
      </c>
      <c r="F505">
        <v>374.44799799999998</v>
      </c>
      <c r="G505">
        <v>40378700</v>
      </c>
    </row>
    <row r="506" spans="1:7">
      <c r="A506" s="12">
        <v>42403</v>
      </c>
      <c r="B506">
        <v>374.64599600000003</v>
      </c>
      <c r="C506">
        <v>374.95001200000002</v>
      </c>
      <c r="D506">
        <v>368.04501299999998</v>
      </c>
      <c r="E506">
        <v>369.949005</v>
      </c>
      <c r="F506">
        <v>369.949005</v>
      </c>
      <c r="G506">
        <v>45933400</v>
      </c>
    </row>
    <row r="507" spans="1:7">
      <c r="A507" s="12">
        <v>42404</v>
      </c>
      <c r="B507">
        <v>370.17401100000001</v>
      </c>
      <c r="C507">
        <v>391.608002</v>
      </c>
      <c r="D507">
        <v>369.99301100000002</v>
      </c>
      <c r="E507">
        <v>389.59399400000001</v>
      </c>
      <c r="F507">
        <v>389.59399400000001</v>
      </c>
      <c r="G507">
        <v>69285504</v>
      </c>
    </row>
    <row r="508" spans="1:7">
      <c r="A508" s="12">
        <v>42405</v>
      </c>
      <c r="B508">
        <v>388.89801</v>
      </c>
      <c r="C508">
        <v>391.09399400000001</v>
      </c>
      <c r="D508">
        <v>385.57199100000003</v>
      </c>
      <c r="E508">
        <v>386.54901100000001</v>
      </c>
      <c r="F508">
        <v>386.54901100000001</v>
      </c>
      <c r="G508">
        <v>43825000</v>
      </c>
    </row>
    <row r="509" spans="1:7">
      <c r="A509" s="12">
        <v>42406</v>
      </c>
      <c r="B509">
        <v>386.58898900000003</v>
      </c>
      <c r="C509">
        <v>386.631012</v>
      </c>
      <c r="D509">
        <v>372.38699300000002</v>
      </c>
      <c r="E509">
        <v>376.52200299999998</v>
      </c>
      <c r="F509">
        <v>376.52200299999998</v>
      </c>
      <c r="G509">
        <v>49249300</v>
      </c>
    </row>
    <row r="510" spans="1:7">
      <c r="A510" s="12">
        <v>42407</v>
      </c>
      <c r="B510">
        <v>376.51400799999999</v>
      </c>
      <c r="C510">
        <v>380.87100199999998</v>
      </c>
      <c r="D510">
        <v>374.90301499999998</v>
      </c>
      <c r="E510">
        <v>376.61999500000002</v>
      </c>
      <c r="F510">
        <v>376.61999500000002</v>
      </c>
      <c r="G510">
        <v>37076300</v>
      </c>
    </row>
    <row r="511" spans="1:7">
      <c r="A511" s="12">
        <v>42408</v>
      </c>
      <c r="B511">
        <v>376.75698899999998</v>
      </c>
      <c r="C511">
        <v>379.87899800000002</v>
      </c>
      <c r="D511">
        <v>373.33401500000002</v>
      </c>
      <c r="E511">
        <v>373.44699100000003</v>
      </c>
      <c r="F511">
        <v>373.44699100000003</v>
      </c>
      <c r="G511">
        <v>47671100</v>
      </c>
    </row>
    <row r="512" spans="1:7">
      <c r="A512" s="12">
        <v>42409</v>
      </c>
      <c r="B512">
        <v>373.42300399999999</v>
      </c>
      <c r="C512">
        <v>377.24600199999998</v>
      </c>
      <c r="D512">
        <v>372.89801</v>
      </c>
      <c r="E512">
        <v>376.02899200000002</v>
      </c>
      <c r="F512">
        <v>376.02899200000002</v>
      </c>
      <c r="G512">
        <v>55318500</v>
      </c>
    </row>
    <row r="513" spans="1:7">
      <c r="A513" s="12">
        <v>42410</v>
      </c>
      <c r="B513">
        <v>376.14599600000003</v>
      </c>
      <c r="C513">
        <v>385.483002</v>
      </c>
      <c r="D513">
        <v>375.78298999999998</v>
      </c>
      <c r="E513">
        <v>381.64898699999998</v>
      </c>
      <c r="F513">
        <v>381.64898699999998</v>
      </c>
      <c r="G513">
        <v>85130896</v>
      </c>
    </row>
    <row r="514" spans="1:7">
      <c r="A514" s="12">
        <v>42411</v>
      </c>
      <c r="B514">
        <v>382.114014</v>
      </c>
      <c r="C514">
        <v>383.13000499999998</v>
      </c>
      <c r="D514">
        <v>376.39898699999998</v>
      </c>
      <c r="E514">
        <v>379.65399200000002</v>
      </c>
      <c r="F514">
        <v>379.65399200000002</v>
      </c>
      <c r="G514">
        <v>74375600</v>
      </c>
    </row>
    <row r="515" spans="1:7">
      <c r="A515" s="12">
        <v>42412</v>
      </c>
      <c r="B515">
        <v>379.68600500000002</v>
      </c>
      <c r="C515">
        <v>384.95400999999998</v>
      </c>
      <c r="D515">
        <v>379.60000600000001</v>
      </c>
      <c r="E515">
        <v>384.26299999999998</v>
      </c>
      <c r="F515">
        <v>384.26299999999998</v>
      </c>
      <c r="G515">
        <v>67042800</v>
      </c>
    </row>
    <row r="516" spans="1:7">
      <c r="A516" s="12">
        <v>42413</v>
      </c>
      <c r="B516">
        <v>384.64099099999999</v>
      </c>
      <c r="C516">
        <v>391.85998499999999</v>
      </c>
      <c r="D516">
        <v>384.64099099999999</v>
      </c>
      <c r="E516">
        <v>391.85998499999999</v>
      </c>
      <c r="F516">
        <v>391.85998499999999</v>
      </c>
      <c r="G516">
        <v>61911700</v>
      </c>
    </row>
    <row r="517" spans="1:7">
      <c r="A517" s="12">
        <v>42414</v>
      </c>
      <c r="B517">
        <v>392.932007</v>
      </c>
      <c r="C517">
        <v>407.23001099999999</v>
      </c>
      <c r="D517">
        <v>392.932007</v>
      </c>
      <c r="E517">
        <v>407.23001099999999</v>
      </c>
      <c r="F517">
        <v>407.23001099999999</v>
      </c>
      <c r="G517">
        <v>74469800</v>
      </c>
    </row>
    <row r="518" spans="1:7">
      <c r="A518" s="12">
        <v>42415</v>
      </c>
      <c r="B518">
        <v>407.567993</v>
      </c>
      <c r="C518">
        <v>410.381012</v>
      </c>
      <c r="D518">
        <v>397.74899299999998</v>
      </c>
      <c r="E518">
        <v>400.18499800000001</v>
      </c>
      <c r="F518">
        <v>400.18499800000001</v>
      </c>
      <c r="G518">
        <v>74070496</v>
      </c>
    </row>
    <row r="519" spans="1:7">
      <c r="A519" s="12">
        <v>42416</v>
      </c>
      <c r="B519">
        <v>401.432007</v>
      </c>
      <c r="C519">
        <v>408.94500699999998</v>
      </c>
      <c r="D519">
        <v>401.432007</v>
      </c>
      <c r="E519">
        <v>407.48800699999998</v>
      </c>
      <c r="F519">
        <v>407.48800699999998</v>
      </c>
      <c r="G519">
        <v>73093104</v>
      </c>
    </row>
    <row r="520" spans="1:7">
      <c r="A520" s="12">
        <v>42417</v>
      </c>
      <c r="B520">
        <v>407.65600599999999</v>
      </c>
      <c r="C520">
        <v>421.16699199999999</v>
      </c>
      <c r="D520">
        <v>406.783997</v>
      </c>
      <c r="E520">
        <v>416.32199100000003</v>
      </c>
      <c r="F520">
        <v>416.32199100000003</v>
      </c>
      <c r="G520">
        <v>83193600</v>
      </c>
    </row>
    <row r="521" spans="1:7">
      <c r="A521" s="12">
        <v>42418</v>
      </c>
      <c r="B521">
        <v>416.57199100000003</v>
      </c>
      <c r="C521">
        <v>425.99600199999998</v>
      </c>
      <c r="D521">
        <v>415.63799999999998</v>
      </c>
      <c r="E521">
        <v>422.37298600000003</v>
      </c>
      <c r="F521">
        <v>422.37298600000003</v>
      </c>
      <c r="G521">
        <v>76752600</v>
      </c>
    </row>
    <row r="522" spans="1:7">
      <c r="A522" s="12">
        <v>42419</v>
      </c>
      <c r="B522">
        <v>422.73001099999999</v>
      </c>
      <c r="C522">
        <v>423.10400399999997</v>
      </c>
      <c r="D522">
        <v>417.60400399999997</v>
      </c>
      <c r="E522">
        <v>420.78500400000001</v>
      </c>
      <c r="F522">
        <v>420.78500400000001</v>
      </c>
      <c r="G522">
        <v>55711300</v>
      </c>
    </row>
    <row r="523" spans="1:7">
      <c r="A523" s="12">
        <v>42420</v>
      </c>
      <c r="B523">
        <v>421.60101300000002</v>
      </c>
      <c r="C523">
        <v>441.98400900000001</v>
      </c>
      <c r="D523">
        <v>421.60101300000002</v>
      </c>
      <c r="E523">
        <v>437.16400099999998</v>
      </c>
      <c r="F523">
        <v>437.16400099999998</v>
      </c>
      <c r="G523">
        <v>93992096</v>
      </c>
    </row>
    <row r="524" spans="1:7">
      <c r="A524" s="12">
        <v>42421</v>
      </c>
      <c r="B524">
        <v>437.77301</v>
      </c>
      <c r="C524">
        <v>448.04599000000002</v>
      </c>
      <c r="D524">
        <v>429.07699600000001</v>
      </c>
      <c r="E524">
        <v>438.79800399999999</v>
      </c>
      <c r="F524">
        <v>438.79800399999999</v>
      </c>
      <c r="G524">
        <v>89820704</v>
      </c>
    </row>
    <row r="525" spans="1:7">
      <c r="A525" s="12">
        <v>42422</v>
      </c>
      <c r="B525">
        <v>438.989014</v>
      </c>
      <c r="C525">
        <v>439.04501299999998</v>
      </c>
      <c r="D525">
        <v>432.91699199999999</v>
      </c>
      <c r="E525">
        <v>437.74798600000003</v>
      </c>
      <c r="F525">
        <v>437.74798600000003</v>
      </c>
      <c r="G525">
        <v>85385200</v>
      </c>
    </row>
    <row r="526" spans="1:7">
      <c r="A526" s="12">
        <v>42423</v>
      </c>
      <c r="B526">
        <v>438.25500499999998</v>
      </c>
      <c r="C526">
        <v>439.858002</v>
      </c>
      <c r="D526">
        <v>417.82101399999999</v>
      </c>
      <c r="E526">
        <v>420.73599200000001</v>
      </c>
      <c r="F526">
        <v>420.73599200000001</v>
      </c>
      <c r="G526">
        <v>85244896</v>
      </c>
    </row>
    <row r="527" spans="1:7">
      <c r="A527" s="12">
        <v>42424</v>
      </c>
      <c r="B527">
        <v>420.95599399999998</v>
      </c>
      <c r="C527">
        <v>425.54998799999998</v>
      </c>
      <c r="D527">
        <v>413.90701300000001</v>
      </c>
      <c r="E527">
        <v>424.95498700000002</v>
      </c>
      <c r="F527">
        <v>424.95498700000002</v>
      </c>
      <c r="G527">
        <v>67743696</v>
      </c>
    </row>
    <row r="528" spans="1:7">
      <c r="A528" s="12">
        <v>42425</v>
      </c>
      <c r="B528">
        <v>425.03698700000001</v>
      </c>
      <c r="C528">
        <v>427.71899400000001</v>
      </c>
      <c r="D528">
        <v>420.415009</v>
      </c>
      <c r="E528">
        <v>424.54400600000002</v>
      </c>
      <c r="F528">
        <v>424.54400600000002</v>
      </c>
      <c r="G528">
        <v>70798000</v>
      </c>
    </row>
    <row r="529" spans="1:7">
      <c r="A529" s="12">
        <v>42426</v>
      </c>
      <c r="B529">
        <v>424.62899800000002</v>
      </c>
      <c r="C529">
        <v>432.15200800000002</v>
      </c>
      <c r="D529">
        <v>421.61999500000002</v>
      </c>
      <c r="E529">
        <v>432.15200800000002</v>
      </c>
      <c r="F529">
        <v>432.15200800000002</v>
      </c>
      <c r="G529">
        <v>61486000</v>
      </c>
    </row>
    <row r="530" spans="1:7">
      <c r="A530" s="12">
        <v>42427</v>
      </c>
      <c r="B530">
        <v>432.83898900000003</v>
      </c>
      <c r="C530">
        <v>434.23098800000002</v>
      </c>
      <c r="D530">
        <v>428.10299700000002</v>
      </c>
      <c r="E530">
        <v>432.51901199999998</v>
      </c>
      <c r="F530">
        <v>432.51901199999998</v>
      </c>
      <c r="G530">
        <v>41893600</v>
      </c>
    </row>
    <row r="531" spans="1:7">
      <c r="A531" s="12">
        <v>42428</v>
      </c>
      <c r="B531">
        <v>432.57101399999999</v>
      </c>
      <c r="C531">
        <v>435.68301400000001</v>
      </c>
      <c r="D531">
        <v>423.82000699999998</v>
      </c>
      <c r="E531">
        <v>433.50399800000002</v>
      </c>
      <c r="F531">
        <v>433.50399800000002</v>
      </c>
      <c r="G531">
        <v>53033400</v>
      </c>
    </row>
    <row r="532" spans="1:7">
      <c r="A532" s="12">
        <v>42429</v>
      </c>
      <c r="B532">
        <v>433.43798800000002</v>
      </c>
      <c r="C532">
        <v>441.50698899999998</v>
      </c>
      <c r="D532">
        <v>431.692993</v>
      </c>
      <c r="E532">
        <v>437.69699100000003</v>
      </c>
      <c r="F532">
        <v>437.69699100000003</v>
      </c>
      <c r="G532">
        <v>60694700</v>
      </c>
    </row>
    <row r="533" spans="1:7">
      <c r="A533" s="12">
        <v>42430</v>
      </c>
      <c r="B533">
        <v>437.91699199999999</v>
      </c>
      <c r="C533">
        <v>439.65301499999998</v>
      </c>
      <c r="D533">
        <v>432.31900000000002</v>
      </c>
      <c r="E533">
        <v>435.12298600000003</v>
      </c>
      <c r="F533">
        <v>435.12298600000003</v>
      </c>
      <c r="G533">
        <v>74895800</v>
      </c>
    </row>
    <row r="534" spans="1:7">
      <c r="A534" s="12">
        <v>42431</v>
      </c>
      <c r="B534">
        <v>435.131012</v>
      </c>
      <c r="C534">
        <v>435.91699199999999</v>
      </c>
      <c r="D534">
        <v>423.989014</v>
      </c>
      <c r="E534">
        <v>423.989014</v>
      </c>
      <c r="F534">
        <v>423.989014</v>
      </c>
      <c r="G534">
        <v>74955296</v>
      </c>
    </row>
    <row r="535" spans="1:7">
      <c r="A535" s="12">
        <v>42432</v>
      </c>
      <c r="B535">
        <v>423.91198700000001</v>
      </c>
      <c r="C535">
        <v>425.37298600000003</v>
      </c>
      <c r="D535">
        <v>419.41101099999997</v>
      </c>
      <c r="E535">
        <v>421.65100100000001</v>
      </c>
      <c r="F535">
        <v>421.65100100000001</v>
      </c>
      <c r="G535">
        <v>100484000</v>
      </c>
    </row>
    <row r="536" spans="1:7">
      <c r="A536" s="12">
        <v>42433</v>
      </c>
      <c r="B536">
        <v>421.83599900000002</v>
      </c>
      <c r="C536">
        <v>425.17800899999997</v>
      </c>
      <c r="D536">
        <v>410.93899499999998</v>
      </c>
      <c r="E536">
        <v>410.93899499999998</v>
      </c>
      <c r="F536">
        <v>410.93899499999998</v>
      </c>
      <c r="G536">
        <v>90856096</v>
      </c>
    </row>
    <row r="537" spans="1:7">
      <c r="A537" s="12">
        <v>42434</v>
      </c>
      <c r="B537">
        <v>410.78100599999999</v>
      </c>
      <c r="C537">
        <v>411.25698899999998</v>
      </c>
      <c r="D537">
        <v>394.03500400000001</v>
      </c>
      <c r="E537">
        <v>400.57000699999998</v>
      </c>
      <c r="F537">
        <v>400.57000699999998</v>
      </c>
      <c r="G537">
        <v>135384992</v>
      </c>
    </row>
    <row r="538" spans="1:7">
      <c r="A538" s="12">
        <v>42435</v>
      </c>
      <c r="B538">
        <v>400.52499399999999</v>
      </c>
      <c r="C538">
        <v>411.90701300000001</v>
      </c>
      <c r="D538">
        <v>395.77801499999998</v>
      </c>
      <c r="E538">
        <v>407.70700099999999</v>
      </c>
      <c r="F538">
        <v>407.70700099999999</v>
      </c>
      <c r="G538">
        <v>91212496</v>
      </c>
    </row>
    <row r="539" spans="1:7">
      <c r="A539" s="12">
        <v>42436</v>
      </c>
      <c r="B539">
        <v>407.75698899999998</v>
      </c>
      <c r="C539">
        <v>415.91699199999999</v>
      </c>
      <c r="D539">
        <v>406.30898999999999</v>
      </c>
      <c r="E539">
        <v>414.32101399999999</v>
      </c>
      <c r="F539">
        <v>414.32101399999999</v>
      </c>
      <c r="G539">
        <v>85762400</v>
      </c>
    </row>
    <row r="540" spans="1:7">
      <c r="A540" s="12">
        <v>42437</v>
      </c>
      <c r="B540">
        <v>414.46499599999999</v>
      </c>
      <c r="C540">
        <v>416.24301100000002</v>
      </c>
      <c r="D540">
        <v>411.09399400000001</v>
      </c>
      <c r="E540">
        <v>413.97198500000002</v>
      </c>
      <c r="F540">
        <v>413.97198500000002</v>
      </c>
      <c r="G540">
        <v>70311696</v>
      </c>
    </row>
    <row r="541" spans="1:7">
      <c r="A541" s="12">
        <v>42438</v>
      </c>
      <c r="B541">
        <v>413.89401199999998</v>
      </c>
      <c r="C541">
        <v>416.03201300000001</v>
      </c>
      <c r="D541">
        <v>411.60598800000002</v>
      </c>
      <c r="E541">
        <v>414.85998499999999</v>
      </c>
      <c r="F541">
        <v>414.85998499999999</v>
      </c>
      <c r="G541">
        <v>70012304</v>
      </c>
    </row>
    <row r="542" spans="1:7">
      <c r="A542" s="12">
        <v>42439</v>
      </c>
      <c r="B542">
        <v>414.743988</v>
      </c>
      <c r="C542">
        <v>417.51199300000002</v>
      </c>
      <c r="D542">
        <v>413.25100700000002</v>
      </c>
      <c r="E542">
        <v>417.131012</v>
      </c>
      <c r="F542">
        <v>417.131012</v>
      </c>
      <c r="G542">
        <v>81022896</v>
      </c>
    </row>
    <row r="543" spans="1:7">
      <c r="A543" s="12">
        <v>42440</v>
      </c>
      <c r="B543">
        <v>417.23800699999998</v>
      </c>
      <c r="C543">
        <v>423.925995</v>
      </c>
      <c r="D543">
        <v>417.01299999999998</v>
      </c>
      <c r="E543">
        <v>421.69000199999999</v>
      </c>
      <c r="F543">
        <v>421.69000199999999</v>
      </c>
      <c r="G543">
        <v>73969696</v>
      </c>
    </row>
    <row r="544" spans="1:7">
      <c r="A544" s="12">
        <v>42441</v>
      </c>
      <c r="B544">
        <v>421.60501099999999</v>
      </c>
      <c r="C544">
        <v>421.79501299999998</v>
      </c>
      <c r="D544">
        <v>410.09399400000001</v>
      </c>
      <c r="E544">
        <v>411.62399299999998</v>
      </c>
      <c r="F544">
        <v>411.62399299999998</v>
      </c>
      <c r="G544">
        <v>92712896</v>
      </c>
    </row>
    <row r="545" spans="1:7">
      <c r="A545" s="12">
        <v>42442</v>
      </c>
      <c r="B545">
        <v>411.64801</v>
      </c>
      <c r="C545">
        <v>416.60400399999997</v>
      </c>
      <c r="D545">
        <v>411.641998</v>
      </c>
      <c r="E545">
        <v>414.06500199999999</v>
      </c>
      <c r="F545">
        <v>414.06500199999999</v>
      </c>
      <c r="G545">
        <v>74322800</v>
      </c>
    </row>
    <row r="546" spans="1:7">
      <c r="A546" s="12">
        <v>42443</v>
      </c>
      <c r="B546">
        <v>414.20098899999999</v>
      </c>
      <c r="C546">
        <v>416.68398999999999</v>
      </c>
      <c r="D546">
        <v>414.20098899999999</v>
      </c>
      <c r="E546">
        <v>416.43798800000002</v>
      </c>
      <c r="F546">
        <v>416.43798800000002</v>
      </c>
      <c r="G546">
        <v>95259400</v>
      </c>
    </row>
    <row r="547" spans="1:7">
      <c r="A547" s="12">
        <v>42444</v>
      </c>
      <c r="B547">
        <v>416.38799999999998</v>
      </c>
      <c r="C547">
        <v>418.131012</v>
      </c>
      <c r="D547">
        <v>414.98498499999999</v>
      </c>
      <c r="E547">
        <v>416.82998700000002</v>
      </c>
      <c r="F547">
        <v>416.82998700000002</v>
      </c>
      <c r="G547">
        <v>66781700</v>
      </c>
    </row>
    <row r="548" spans="1:7">
      <c r="A548" s="12">
        <v>42445</v>
      </c>
      <c r="B548">
        <v>416.88799999999998</v>
      </c>
      <c r="C548">
        <v>417.68600500000002</v>
      </c>
      <c r="D548">
        <v>415.91198700000001</v>
      </c>
      <c r="E548">
        <v>417.010986</v>
      </c>
      <c r="F548">
        <v>417.010986</v>
      </c>
      <c r="G548">
        <v>65185800</v>
      </c>
    </row>
    <row r="549" spans="1:7">
      <c r="A549" s="12">
        <v>42446</v>
      </c>
      <c r="B549">
        <v>417.88900799999999</v>
      </c>
      <c r="C549">
        <v>420.99700899999999</v>
      </c>
      <c r="D549">
        <v>417.88900799999999</v>
      </c>
      <c r="E549">
        <v>420.62100199999998</v>
      </c>
      <c r="F549">
        <v>420.62100199999998</v>
      </c>
      <c r="G549">
        <v>83528600</v>
      </c>
    </row>
    <row r="550" spans="1:7">
      <c r="A550" s="12">
        <v>42447</v>
      </c>
      <c r="B550">
        <v>420.54699699999998</v>
      </c>
      <c r="C550">
        <v>420.54699699999998</v>
      </c>
      <c r="D550">
        <v>406.13699300000002</v>
      </c>
      <c r="E550">
        <v>409.54800399999999</v>
      </c>
      <c r="F550">
        <v>409.54800399999999</v>
      </c>
      <c r="G550">
        <v>104940000</v>
      </c>
    </row>
    <row r="551" spans="1:7">
      <c r="A551" s="12">
        <v>42448</v>
      </c>
      <c r="B551">
        <v>409.26501500000001</v>
      </c>
      <c r="C551">
        <v>410.98400900000001</v>
      </c>
      <c r="D551">
        <v>407.23001099999999</v>
      </c>
      <c r="E551">
        <v>410.44400000000002</v>
      </c>
      <c r="F551">
        <v>410.44400000000002</v>
      </c>
      <c r="G551">
        <v>58423000</v>
      </c>
    </row>
    <row r="552" spans="1:7">
      <c r="A552" s="12">
        <v>42449</v>
      </c>
      <c r="B552">
        <v>410.40100100000001</v>
      </c>
      <c r="C552">
        <v>414.625</v>
      </c>
      <c r="D552">
        <v>410.40100100000001</v>
      </c>
      <c r="E552">
        <v>413.75500499999998</v>
      </c>
      <c r="F552">
        <v>413.75500499999998</v>
      </c>
      <c r="G552">
        <v>45947900</v>
      </c>
    </row>
    <row r="553" spans="1:7">
      <c r="A553" s="12">
        <v>42450</v>
      </c>
      <c r="B553">
        <v>413.41799900000001</v>
      </c>
      <c r="C553">
        <v>413.41799900000001</v>
      </c>
      <c r="D553">
        <v>410.381012</v>
      </c>
      <c r="E553">
        <v>413.307007</v>
      </c>
      <c r="F553">
        <v>413.307007</v>
      </c>
      <c r="G553">
        <v>61655400</v>
      </c>
    </row>
    <row r="554" spans="1:7">
      <c r="A554" s="12">
        <v>42451</v>
      </c>
      <c r="B554">
        <v>413.13198899999998</v>
      </c>
      <c r="C554">
        <v>418.375</v>
      </c>
      <c r="D554">
        <v>412.53100599999999</v>
      </c>
      <c r="E554">
        <v>418.08898900000003</v>
      </c>
      <c r="F554">
        <v>418.08898900000003</v>
      </c>
      <c r="G554">
        <v>66813300</v>
      </c>
    </row>
    <row r="555" spans="1:7">
      <c r="A555" s="12">
        <v>42452</v>
      </c>
      <c r="B555">
        <v>418.16101099999997</v>
      </c>
      <c r="C555">
        <v>419.26800500000002</v>
      </c>
      <c r="D555">
        <v>417.364014</v>
      </c>
      <c r="E555">
        <v>418.04098499999998</v>
      </c>
      <c r="F555">
        <v>418.04098499999998</v>
      </c>
      <c r="G555">
        <v>61444200</v>
      </c>
    </row>
    <row r="556" spans="1:7">
      <c r="A556" s="12">
        <v>42453</v>
      </c>
      <c r="B556">
        <v>418.42401100000001</v>
      </c>
      <c r="C556">
        <v>418.67999300000002</v>
      </c>
      <c r="D556">
        <v>415.48599200000001</v>
      </c>
      <c r="E556">
        <v>416.39401199999998</v>
      </c>
      <c r="F556">
        <v>416.39401199999998</v>
      </c>
      <c r="G556">
        <v>68346704</v>
      </c>
    </row>
    <row r="557" spans="1:7">
      <c r="A557" s="12">
        <v>42454</v>
      </c>
      <c r="B557">
        <v>416.50799599999999</v>
      </c>
      <c r="C557">
        <v>418.07998700000002</v>
      </c>
      <c r="D557">
        <v>415.55801400000001</v>
      </c>
      <c r="E557">
        <v>417.17700200000002</v>
      </c>
      <c r="F557">
        <v>417.17700200000002</v>
      </c>
      <c r="G557">
        <v>52560000</v>
      </c>
    </row>
    <row r="558" spans="1:7">
      <c r="A558" s="12">
        <v>42455</v>
      </c>
      <c r="B558">
        <v>417.36498999999998</v>
      </c>
      <c r="C558">
        <v>418.98700000000002</v>
      </c>
      <c r="D558">
        <v>416.25900300000001</v>
      </c>
      <c r="E558">
        <v>417.94500699999998</v>
      </c>
      <c r="F558">
        <v>417.94500699999998</v>
      </c>
      <c r="G558">
        <v>44650400</v>
      </c>
    </row>
    <row r="559" spans="1:7">
      <c r="A559" s="12">
        <v>42456</v>
      </c>
      <c r="B559">
        <v>418.14001500000001</v>
      </c>
      <c r="C559">
        <v>428.79699699999998</v>
      </c>
      <c r="D559">
        <v>417.71099900000002</v>
      </c>
      <c r="E559">
        <v>426.76501500000001</v>
      </c>
      <c r="F559">
        <v>426.76501500000001</v>
      </c>
      <c r="G559">
        <v>71229400</v>
      </c>
    </row>
    <row r="560" spans="1:7">
      <c r="A560" s="12">
        <v>42457</v>
      </c>
      <c r="B560">
        <v>426.54800399999999</v>
      </c>
      <c r="C560">
        <v>426.85699499999998</v>
      </c>
      <c r="D560">
        <v>423.29299900000001</v>
      </c>
      <c r="E560">
        <v>424.23098800000002</v>
      </c>
      <c r="F560">
        <v>424.23098800000002</v>
      </c>
      <c r="G560">
        <v>68522800</v>
      </c>
    </row>
    <row r="561" spans="1:7">
      <c r="A561" s="12">
        <v>42458</v>
      </c>
      <c r="B561">
        <v>424.30398600000001</v>
      </c>
      <c r="C561">
        <v>426.20300300000002</v>
      </c>
      <c r="D561">
        <v>412.68099999999998</v>
      </c>
      <c r="E561">
        <v>416.51599099999999</v>
      </c>
      <c r="F561">
        <v>416.51599099999999</v>
      </c>
      <c r="G561">
        <v>75411504</v>
      </c>
    </row>
    <row r="562" spans="1:7">
      <c r="A562" s="12">
        <v>42459</v>
      </c>
      <c r="B562">
        <v>416.83401500000002</v>
      </c>
      <c r="C562">
        <v>416.83401500000002</v>
      </c>
      <c r="D562">
        <v>412.49600199999998</v>
      </c>
      <c r="E562">
        <v>414.81601000000001</v>
      </c>
      <c r="F562">
        <v>414.81601000000001</v>
      </c>
      <c r="G562">
        <v>66034100</v>
      </c>
    </row>
    <row r="563" spans="1:7">
      <c r="A563" s="12">
        <v>42460</v>
      </c>
      <c r="B563">
        <v>415.25698899999998</v>
      </c>
      <c r="C563">
        <v>418.368988</v>
      </c>
      <c r="D563">
        <v>415.25698899999998</v>
      </c>
      <c r="E563">
        <v>416.72900399999997</v>
      </c>
      <c r="F563">
        <v>416.72900399999997</v>
      </c>
      <c r="G563">
        <v>60215200</v>
      </c>
    </row>
    <row r="564" spans="1:7">
      <c r="A564" s="12">
        <v>42461</v>
      </c>
      <c r="B564">
        <v>416.76001000000002</v>
      </c>
      <c r="C564">
        <v>418.17300399999999</v>
      </c>
      <c r="D564">
        <v>415.83099399999998</v>
      </c>
      <c r="E564">
        <v>417.959991</v>
      </c>
      <c r="F564">
        <v>417.959991</v>
      </c>
      <c r="G564">
        <v>51235700</v>
      </c>
    </row>
    <row r="565" spans="1:7">
      <c r="A565" s="12">
        <v>42462</v>
      </c>
      <c r="B565">
        <v>418.42199699999998</v>
      </c>
      <c r="C565">
        <v>422.08099399999998</v>
      </c>
      <c r="D565">
        <v>418.42199699999998</v>
      </c>
      <c r="E565">
        <v>420.87298600000003</v>
      </c>
      <c r="F565">
        <v>420.87298600000003</v>
      </c>
      <c r="G565">
        <v>45681200</v>
      </c>
    </row>
    <row r="566" spans="1:7">
      <c r="A566" s="12">
        <v>42463</v>
      </c>
      <c r="B566">
        <v>421.17300399999999</v>
      </c>
      <c r="C566">
        <v>421.57998700000002</v>
      </c>
      <c r="D566">
        <v>419.69699100000003</v>
      </c>
      <c r="E566">
        <v>420.90399200000002</v>
      </c>
      <c r="F566">
        <v>420.90399200000002</v>
      </c>
      <c r="G566">
        <v>38053700</v>
      </c>
    </row>
    <row r="567" spans="1:7">
      <c r="A567" s="12">
        <v>42464</v>
      </c>
      <c r="B567">
        <v>421.29901100000001</v>
      </c>
      <c r="C567">
        <v>422.34298699999999</v>
      </c>
      <c r="D567">
        <v>419.60101300000002</v>
      </c>
      <c r="E567">
        <v>421.44400000000002</v>
      </c>
      <c r="F567">
        <v>421.44400000000002</v>
      </c>
      <c r="G567">
        <v>50634300</v>
      </c>
    </row>
    <row r="568" spans="1:7">
      <c r="A568" s="12">
        <v>42465</v>
      </c>
      <c r="B568">
        <v>421.016998</v>
      </c>
      <c r="C568">
        <v>424.25698899999998</v>
      </c>
      <c r="D568">
        <v>420.614014</v>
      </c>
      <c r="E568">
        <v>424.02999899999998</v>
      </c>
      <c r="F568">
        <v>424.02999899999998</v>
      </c>
      <c r="G568">
        <v>60718000</v>
      </c>
    </row>
    <row r="569" spans="1:7">
      <c r="A569" s="12">
        <v>42466</v>
      </c>
      <c r="B569">
        <v>424.283997</v>
      </c>
      <c r="C569">
        <v>424.52700800000002</v>
      </c>
      <c r="D569">
        <v>422.72900399999997</v>
      </c>
      <c r="E569">
        <v>423.41299400000003</v>
      </c>
      <c r="F569">
        <v>423.41299400000003</v>
      </c>
      <c r="G569">
        <v>59091000</v>
      </c>
    </row>
    <row r="570" spans="1:7">
      <c r="A570" s="12">
        <v>42467</v>
      </c>
      <c r="B570">
        <v>423.61999500000002</v>
      </c>
      <c r="C570">
        <v>423.65701300000001</v>
      </c>
      <c r="D570">
        <v>420.51800500000002</v>
      </c>
      <c r="E570">
        <v>422.74499500000002</v>
      </c>
      <c r="F570">
        <v>422.74499500000002</v>
      </c>
      <c r="G570">
        <v>57858600</v>
      </c>
    </row>
    <row r="571" spans="1:7">
      <c r="A571" s="12">
        <v>42468</v>
      </c>
      <c r="B571">
        <v>422.90701300000001</v>
      </c>
      <c r="C571">
        <v>425.36099200000001</v>
      </c>
      <c r="D571">
        <v>419.63501000000002</v>
      </c>
      <c r="E571">
        <v>420.34899899999999</v>
      </c>
      <c r="F571">
        <v>420.34899899999999</v>
      </c>
      <c r="G571">
        <v>63454700</v>
      </c>
    </row>
    <row r="572" spans="1:7">
      <c r="A572" s="12">
        <v>42469</v>
      </c>
      <c r="B572">
        <v>420.81100500000002</v>
      </c>
      <c r="C572">
        <v>420.89099099999999</v>
      </c>
      <c r="D572">
        <v>416.51501500000001</v>
      </c>
      <c r="E572">
        <v>419.41101099999997</v>
      </c>
      <c r="F572">
        <v>419.41101099999997</v>
      </c>
      <c r="G572">
        <v>49792700</v>
      </c>
    </row>
    <row r="573" spans="1:7">
      <c r="A573" s="12">
        <v>42470</v>
      </c>
      <c r="B573">
        <v>419.59201000000002</v>
      </c>
      <c r="C573">
        <v>422.43499800000001</v>
      </c>
      <c r="D573">
        <v>419.25698899999998</v>
      </c>
      <c r="E573">
        <v>421.56399499999998</v>
      </c>
      <c r="F573">
        <v>421.56399499999998</v>
      </c>
      <c r="G573">
        <v>73478600</v>
      </c>
    </row>
    <row r="574" spans="1:7">
      <c r="A574" s="12">
        <v>42471</v>
      </c>
      <c r="B574">
        <v>421.87200899999999</v>
      </c>
      <c r="C574">
        <v>422.739014</v>
      </c>
      <c r="D574">
        <v>420.53298999999998</v>
      </c>
      <c r="E574">
        <v>422.483002</v>
      </c>
      <c r="F574">
        <v>422.483002</v>
      </c>
      <c r="G574">
        <v>50747500</v>
      </c>
    </row>
    <row r="575" spans="1:7">
      <c r="A575" s="12">
        <v>42472</v>
      </c>
      <c r="B575">
        <v>422.84298699999999</v>
      </c>
      <c r="C575">
        <v>427.27700800000002</v>
      </c>
      <c r="D575">
        <v>422.84298699999999</v>
      </c>
      <c r="E575">
        <v>425.19000199999999</v>
      </c>
      <c r="F575">
        <v>425.19000199999999</v>
      </c>
      <c r="G575">
        <v>70728800</v>
      </c>
    </row>
    <row r="576" spans="1:7">
      <c r="A576" s="12">
        <v>42473</v>
      </c>
      <c r="B576">
        <v>425.63198899999998</v>
      </c>
      <c r="C576">
        <v>426.65798999999998</v>
      </c>
      <c r="D576">
        <v>422.91598499999998</v>
      </c>
      <c r="E576">
        <v>423.73400900000001</v>
      </c>
      <c r="F576">
        <v>423.73400900000001</v>
      </c>
      <c r="G576">
        <v>69060400</v>
      </c>
    </row>
    <row r="577" spans="1:7">
      <c r="A577" s="12">
        <v>42474</v>
      </c>
      <c r="B577">
        <v>423.93499800000001</v>
      </c>
      <c r="C577">
        <v>425.37100199999998</v>
      </c>
      <c r="D577">
        <v>423.01299999999998</v>
      </c>
      <c r="E577">
        <v>424.28201300000001</v>
      </c>
      <c r="F577">
        <v>424.28201300000001</v>
      </c>
      <c r="G577">
        <v>45281000</v>
      </c>
    </row>
    <row r="578" spans="1:7">
      <c r="A578" s="12">
        <v>42475</v>
      </c>
      <c r="B578">
        <v>424.42700200000002</v>
      </c>
      <c r="C578">
        <v>429.92800899999997</v>
      </c>
      <c r="D578">
        <v>424.42700200000002</v>
      </c>
      <c r="E578">
        <v>429.71301299999999</v>
      </c>
      <c r="F578">
        <v>429.71301299999999</v>
      </c>
      <c r="G578">
        <v>54801500</v>
      </c>
    </row>
    <row r="579" spans="1:7">
      <c r="A579" s="12">
        <v>42476</v>
      </c>
      <c r="B579">
        <v>429.57501200000002</v>
      </c>
      <c r="C579">
        <v>432.625</v>
      </c>
      <c r="D579">
        <v>428.98400900000001</v>
      </c>
      <c r="E579">
        <v>430.57199100000003</v>
      </c>
      <c r="F579">
        <v>430.57199100000003</v>
      </c>
      <c r="G579">
        <v>39392800</v>
      </c>
    </row>
    <row r="580" spans="1:7">
      <c r="A580" s="12">
        <v>42477</v>
      </c>
      <c r="B580">
        <v>430.635986</v>
      </c>
      <c r="C580">
        <v>431.37100199999998</v>
      </c>
      <c r="D580">
        <v>426.07900999999998</v>
      </c>
      <c r="E580">
        <v>427.39898699999998</v>
      </c>
      <c r="F580">
        <v>427.39898699999998</v>
      </c>
      <c r="G580">
        <v>52125900</v>
      </c>
    </row>
    <row r="581" spans="1:7">
      <c r="A581" s="12">
        <v>42478</v>
      </c>
      <c r="B581">
        <v>427.61099200000001</v>
      </c>
      <c r="C581">
        <v>429.27398699999998</v>
      </c>
      <c r="D581">
        <v>427.08599900000002</v>
      </c>
      <c r="E581">
        <v>428.591003</v>
      </c>
      <c r="F581">
        <v>428.591003</v>
      </c>
      <c r="G581">
        <v>55670900</v>
      </c>
    </row>
    <row r="582" spans="1:7">
      <c r="A582" s="12">
        <v>42479</v>
      </c>
      <c r="B582">
        <v>428.70300300000002</v>
      </c>
      <c r="C582">
        <v>436.01998900000001</v>
      </c>
      <c r="D582">
        <v>428.10400399999997</v>
      </c>
      <c r="E582">
        <v>435.50900300000001</v>
      </c>
      <c r="F582">
        <v>435.50900300000001</v>
      </c>
      <c r="G582">
        <v>52810500</v>
      </c>
    </row>
    <row r="583" spans="1:7">
      <c r="A583" s="12">
        <v>42480</v>
      </c>
      <c r="B583">
        <v>435.324005</v>
      </c>
      <c r="C583">
        <v>443.05398600000001</v>
      </c>
      <c r="D583">
        <v>434.40600599999999</v>
      </c>
      <c r="E583">
        <v>441.38900799999999</v>
      </c>
      <c r="F583">
        <v>441.38900799999999</v>
      </c>
      <c r="G583">
        <v>72890096</v>
      </c>
    </row>
    <row r="584" spans="1:7">
      <c r="A584" s="12">
        <v>42481</v>
      </c>
      <c r="B584">
        <v>441.41598499999998</v>
      </c>
      <c r="C584">
        <v>450.54800399999999</v>
      </c>
      <c r="D584">
        <v>440.95199600000001</v>
      </c>
      <c r="E584">
        <v>449.42498799999998</v>
      </c>
      <c r="F584">
        <v>449.42498799999998</v>
      </c>
      <c r="G584">
        <v>68204704</v>
      </c>
    </row>
    <row r="585" spans="1:7">
      <c r="A585" s="12">
        <v>42482</v>
      </c>
      <c r="B585">
        <v>449.68798800000002</v>
      </c>
      <c r="C585">
        <v>449.80999800000001</v>
      </c>
      <c r="D585">
        <v>444.14999399999999</v>
      </c>
      <c r="E585">
        <v>445.73700000000002</v>
      </c>
      <c r="F585">
        <v>445.73700000000002</v>
      </c>
      <c r="G585">
        <v>58804400</v>
      </c>
    </row>
    <row r="586" spans="1:7">
      <c r="A586" s="12">
        <v>42483</v>
      </c>
      <c r="B586">
        <v>445.86099200000001</v>
      </c>
      <c r="C586">
        <v>450.28201300000001</v>
      </c>
      <c r="D586">
        <v>444.33099399999998</v>
      </c>
      <c r="E586">
        <v>450.28201300000001</v>
      </c>
      <c r="F586">
        <v>450.28201300000001</v>
      </c>
      <c r="G586">
        <v>50485400</v>
      </c>
    </row>
    <row r="587" spans="1:7">
      <c r="A587" s="12">
        <v>42484</v>
      </c>
      <c r="B587">
        <v>450.55999800000001</v>
      </c>
      <c r="C587">
        <v>460.14599600000003</v>
      </c>
      <c r="D587">
        <v>448.92800899999997</v>
      </c>
      <c r="E587">
        <v>458.55499300000002</v>
      </c>
      <c r="F587">
        <v>458.55499300000002</v>
      </c>
      <c r="G587">
        <v>68198400</v>
      </c>
    </row>
    <row r="588" spans="1:7">
      <c r="A588" s="12">
        <v>42485</v>
      </c>
      <c r="B588">
        <v>459.12100199999998</v>
      </c>
      <c r="C588">
        <v>466.61999500000002</v>
      </c>
      <c r="D588">
        <v>453.59201000000002</v>
      </c>
      <c r="E588">
        <v>461.425995</v>
      </c>
      <c r="F588">
        <v>461.425995</v>
      </c>
      <c r="G588">
        <v>87091800</v>
      </c>
    </row>
    <row r="589" spans="1:7">
      <c r="A589" s="12">
        <v>42486</v>
      </c>
      <c r="B589">
        <v>461.64801</v>
      </c>
      <c r="C589">
        <v>467.96499599999999</v>
      </c>
      <c r="D589">
        <v>461.62100199999998</v>
      </c>
      <c r="E589">
        <v>466.08898900000003</v>
      </c>
      <c r="F589">
        <v>466.08898900000003</v>
      </c>
      <c r="G589">
        <v>78971904</v>
      </c>
    </row>
    <row r="590" spans="1:7">
      <c r="A590" s="12">
        <v>42487</v>
      </c>
      <c r="B590">
        <v>466.26199300000002</v>
      </c>
      <c r="C590">
        <v>467.07900999999998</v>
      </c>
      <c r="D590">
        <v>444.13400300000001</v>
      </c>
      <c r="E590">
        <v>444.68701199999998</v>
      </c>
      <c r="F590">
        <v>444.68701199999998</v>
      </c>
      <c r="G590">
        <v>93564896</v>
      </c>
    </row>
    <row r="591" spans="1:7">
      <c r="A591" s="12">
        <v>42488</v>
      </c>
      <c r="B591">
        <v>445.03799400000003</v>
      </c>
      <c r="C591">
        <v>449.550995</v>
      </c>
      <c r="D591">
        <v>436.64999399999999</v>
      </c>
      <c r="E591">
        <v>449.010986</v>
      </c>
      <c r="F591">
        <v>449.010986</v>
      </c>
      <c r="G591">
        <v>74064704</v>
      </c>
    </row>
    <row r="592" spans="1:7">
      <c r="A592" s="12">
        <v>42489</v>
      </c>
      <c r="B592">
        <v>449.40798999999998</v>
      </c>
      <c r="C592">
        <v>455.38400300000001</v>
      </c>
      <c r="D592">
        <v>446.016998</v>
      </c>
      <c r="E592">
        <v>455.09698500000002</v>
      </c>
      <c r="F592">
        <v>455.09698500000002</v>
      </c>
      <c r="G592">
        <v>49258500</v>
      </c>
    </row>
    <row r="593" spans="1:7">
      <c r="A593" s="12">
        <v>42490</v>
      </c>
      <c r="B593">
        <v>455.17800899999997</v>
      </c>
      <c r="C593">
        <v>455.58700599999997</v>
      </c>
      <c r="D593">
        <v>447.69699100000003</v>
      </c>
      <c r="E593">
        <v>448.317993</v>
      </c>
      <c r="F593">
        <v>448.317993</v>
      </c>
      <c r="G593">
        <v>69322600</v>
      </c>
    </row>
    <row r="594" spans="1:7">
      <c r="A594" s="12">
        <v>42491</v>
      </c>
      <c r="B594">
        <v>448.48400900000001</v>
      </c>
      <c r="C594">
        <v>452.47900399999997</v>
      </c>
      <c r="D594">
        <v>447.92700200000002</v>
      </c>
      <c r="E594">
        <v>451.875</v>
      </c>
      <c r="F594">
        <v>451.875</v>
      </c>
      <c r="G594">
        <v>40660100</v>
      </c>
    </row>
    <row r="595" spans="1:7">
      <c r="A595" s="12">
        <v>42492</v>
      </c>
      <c r="B595">
        <v>451.93301400000001</v>
      </c>
      <c r="C595">
        <v>452.44500699999998</v>
      </c>
      <c r="D595">
        <v>441.77600100000001</v>
      </c>
      <c r="E595">
        <v>444.66900600000002</v>
      </c>
      <c r="F595">
        <v>444.66900600000002</v>
      </c>
      <c r="G595">
        <v>92127000</v>
      </c>
    </row>
    <row r="596" spans="1:7">
      <c r="A596" s="12">
        <v>42493</v>
      </c>
      <c r="B596">
        <v>444.72699</v>
      </c>
      <c r="C596">
        <v>451.09698500000002</v>
      </c>
      <c r="D596">
        <v>442.61700400000001</v>
      </c>
      <c r="E596">
        <v>450.30398600000001</v>
      </c>
      <c r="F596">
        <v>450.30398600000001</v>
      </c>
      <c r="G596">
        <v>59366400</v>
      </c>
    </row>
    <row r="597" spans="1:7">
      <c r="A597" s="12">
        <v>42494</v>
      </c>
      <c r="B597">
        <v>450.18301400000001</v>
      </c>
      <c r="C597">
        <v>450.37799100000001</v>
      </c>
      <c r="D597">
        <v>445.63000499999998</v>
      </c>
      <c r="E597">
        <v>446.72198500000002</v>
      </c>
      <c r="F597">
        <v>446.72198500000002</v>
      </c>
      <c r="G597">
        <v>50407300</v>
      </c>
    </row>
    <row r="598" spans="1:7">
      <c r="A598" s="12">
        <v>42495</v>
      </c>
      <c r="B598">
        <v>446.71099900000002</v>
      </c>
      <c r="C598">
        <v>448.506012</v>
      </c>
      <c r="D598">
        <v>445.88299599999999</v>
      </c>
      <c r="E598">
        <v>447.97601300000002</v>
      </c>
      <c r="F598">
        <v>447.97601300000002</v>
      </c>
      <c r="G598">
        <v>50440800</v>
      </c>
    </row>
    <row r="599" spans="1:7">
      <c r="A599" s="12">
        <v>42496</v>
      </c>
      <c r="B599">
        <v>447.94198599999999</v>
      </c>
      <c r="C599">
        <v>461.375</v>
      </c>
      <c r="D599">
        <v>447.067993</v>
      </c>
      <c r="E599">
        <v>459.60299700000002</v>
      </c>
      <c r="F599">
        <v>459.60299700000002</v>
      </c>
      <c r="G599">
        <v>72796800</v>
      </c>
    </row>
    <row r="600" spans="1:7">
      <c r="A600" s="12">
        <v>42497</v>
      </c>
      <c r="B600">
        <v>459.63900799999999</v>
      </c>
      <c r="C600">
        <v>460.67498799999998</v>
      </c>
      <c r="D600">
        <v>457.324005</v>
      </c>
      <c r="E600">
        <v>458.53601099999997</v>
      </c>
      <c r="F600">
        <v>458.53601099999997</v>
      </c>
      <c r="G600">
        <v>38364500</v>
      </c>
    </row>
    <row r="601" spans="1:7">
      <c r="A601" s="12">
        <v>42498</v>
      </c>
      <c r="B601">
        <v>458.42898600000001</v>
      </c>
      <c r="C601">
        <v>459.41699199999999</v>
      </c>
      <c r="D601">
        <v>455.983002</v>
      </c>
      <c r="E601">
        <v>458.54800399999999</v>
      </c>
      <c r="F601">
        <v>458.54800399999999</v>
      </c>
      <c r="G601">
        <v>40315000</v>
      </c>
    </row>
    <row r="602" spans="1:7">
      <c r="A602" s="12">
        <v>42499</v>
      </c>
      <c r="B602">
        <v>458.20599399999998</v>
      </c>
      <c r="C602">
        <v>462.48098800000002</v>
      </c>
      <c r="D602">
        <v>456.53100599999999</v>
      </c>
      <c r="E602">
        <v>460.483002</v>
      </c>
      <c r="F602">
        <v>460.483002</v>
      </c>
      <c r="G602">
        <v>55493100</v>
      </c>
    </row>
    <row r="603" spans="1:7">
      <c r="A603" s="12">
        <v>42500</v>
      </c>
      <c r="B603">
        <v>460.51800500000002</v>
      </c>
      <c r="C603">
        <v>461.92898600000001</v>
      </c>
      <c r="D603">
        <v>448.95400999999998</v>
      </c>
      <c r="E603">
        <v>450.89498900000001</v>
      </c>
      <c r="F603">
        <v>450.89498900000001</v>
      </c>
      <c r="G603">
        <v>58956100</v>
      </c>
    </row>
    <row r="604" spans="1:7">
      <c r="A604" s="12">
        <v>42501</v>
      </c>
      <c r="B604">
        <v>450.864014</v>
      </c>
      <c r="C604">
        <v>454.57598899999999</v>
      </c>
      <c r="D604">
        <v>450.864014</v>
      </c>
      <c r="E604">
        <v>452.72799700000002</v>
      </c>
      <c r="F604">
        <v>452.72799700000002</v>
      </c>
      <c r="G604">
        <v>50605200</v>
      </c>
    </row>
    <row r="605" spans="1:7">
      <c r="A605" s="12">
        <v>42502</v>
      </c>
      <c r="B605">
        <v>452.44699100000003</v>
      </c>
      <c r="C605">
        <v>454.949005</v>
      </c>
      <c r="D605">
        <v>449.25</v>
      </c>
      <c r="E605">
        <v>454.76599099999999</v>
      </c>
      <c r="F605">
        <v>454.76599099999999</v>
      </c>
      <c r="G605">
        <v>59849300</v>
      </c>
    </row>
    <row r="606" spans="1:7">
      <c r="A606" s="12">
        <v>42503</v>
      </c>
      <c r="B606">
        <v>454.85000600000001</v>
      </c>
      <c r="C606">
        <v>457.05499300000002</v>
      </c>
      <c r="D606">
        <v>453.45300300000002</v>
      </c>
      <c r="E606">
        <v>455.67001299999998</v>
      </c>
      <c r="F606">
        <v>455.67001299999998</v>
      </c>
      <c r="G606">
        <v>60845000</v>
      </c>
    </row>
    <row r="607" spans="1:7">
      <c r="A607" s="12">
        <v>42504</v>
      </c>
      <c r="B607">
        <v>455.82299799999998</v>
      </c>
      <c r="C607">
        <v>456.83599900000002</v>
      </c>
      <c r="D607">
        <v>454.78601099999997</v>
      </c>
      <c r="E607">
        <v>455.67099000000002</v>
      </c>
      <c r="F607">
        <v>455.67099000000002</v>
      </c>
      <c r="G607">
        <v>37209000</v>
      </c>
    </row>
    <row r="608" spans="1:7">
      <c r="A608" s="12">
        <v>42505</v>
      </c>
      <c r="B608">
        <v>455.75900300000001</v>
      </c>
      <c r="C608">
        <v>458.69198599999999</v>
      </c>
      <c r="D608">
        <v>455.45901500000002</v>
      </c>
      <c r="E608">
        <v>457.567993</v>
      </c>
      <c r="F608">
        <v>457.567993</v>
      </c>
      <c r="G608">
        <v>28514000</v>
      </c>
    </row>
    <row r="609" spans="1:7">
      <c r="A609" s="12">
        <v>42506</v>
      </c>
      <c r="B609">
        <v>457.58599900000002</v>
      </c>
      <c r="C609">
        <v>458.20001200000002</v>
      </c>
      <c r="D609">
        <v>452.94500699999998</v>
      </c>
      <c r="E609">
        <v>454.16299400000003</v>
      </c>
      <c r="F609">
        <v>454.16299400000003</v>
      </c>
      <c r="G609">
        <v>59171500</v>
      </c>
    </row>
    <row r="610" spans="1:7">
      <c r="A610" s="12">
        <v>42507</v>
      </c>
      <c r="B610">
        <v>454.00900300000001</v>
      </c>
      <c r="C610">
        <v>455.07199100000003</v>
      </c>
      <c r="D610">
        <v>453.60501099999999</v>
      </c>
      <c r="E610">
        <v>453.78298999999998</v>
      </c>
      <c r="F610">
        <v>453.78298999999998</v>
      </c>
      <c r="G610">
        <v>64100300</v>
      </c>
    </row>
    <row r="611" spans="1:7">
      <c r="A611" s="12">
        <v>42508</v>
      </c>
      <c r="B611">
        <v>453.69101000000001</v>
      </c>
      <c r="C611">
        <v>455.99798600000003</v>
      </c>
      <c r="D611">
        <v>453.29901100000001</v>
      </c>
      <c r="E611">
        <v>454.618988</v>
      </c>
      <c r="F611">
        <v>454.618988</v>
      </c>
      <c r="G611">
        <v>86850096</v>
      </c>
    </row>
    <row r="612" spans="1:7">
      <c r="A612" s="12">
        <v>42509</v>
      </c>
      <c r="B612">
        <v>454.52398699999998</v>
      </c>
      <c r="C612">
        <v>454.63299599999999</v>
      </c>
      <c r="D612">
        <v>438.71499599999999</v>
      </c>
      <c r="E612">
        <v>438.71499599999999</v>
      </c>
      <c r="F612">
        <v>438.71499599999999</v>
      </c>
      <c r="G612">
        <v>96027400</v>
      </c>
    </row>
    <row r="613" spans="1:7">
      <c r="A613" s="12">
        <v>42510</v>
      </c>
      <c r="B613">
        <v>437.79299900000001</v>
      </c>
      <c r="C613">
        <v>444.05398600000001</v>
      </c>
      <c r="D613">
        <v>437.38900799999999</v>
      </c>
      <c r="E613">
        <v>442.675995</v>
      </c>
      <c r="F613">
        <v>442.675995</v>
      </c>
      <c r="G613">
        <v>81987904</v>
      </c>
    </row>
    <row r="614" spans="1:7">
      <c r="A614" s="12">
        <v>42511</v>
      </c>
      <c r="B614">
        <v>442.966003</v>
      </c>
      <c r="C614">
        <v>443.77801499999998</v>
      </c>
      <c r="D614">
        <v>441.70599399999998</v>
      </c>
      <c r="E614">
        <v>443.18798800000002</v>
      </c>
      <c r="F614">
        <v>443.18798800000002</v>
      </c>
      <c r="G614">
        <v>42762300</v>
      </c>
    </row>
    <row r="615" spans="1:7">
      <c r="A615" s="12">
        <v>42512</v>
      </c>
      <c r="B615">
        <v>443.21798699999999</v>
      </c>
      <c r="C615">
        <v>443.42700200000002</v>
      </c>
      <c r="D615">
        <v>439.03500400000001</v>
      </c>
      <c r="E615">
        <v>439.32299799999998</v>
      </c>
      <c r="F615">
        <v>439.32299799999998</v>
      </c>
      <c r="G615">
        <v>39657600</v>
      </c>
    </row>
    <row r="616" spans="1:7">
      <c r="A616" s="12">
        <v>42513</v>
      </c>
      <c r="B616">
        <v>439.34799199999998</v>
      </c>
      <c r="C616">
        <v>444.34500100000002</v>
      </c>
      <c r="D616">
        <v>438.82299799999998</v>
      </c>
      <c r="E616">
        <v>444.15499899999998</v>
      </c>
      <c r="F616">
        <v>444.15499899999998</v>
      </c>
      <c r="G616">
        <v>50582500</v>
      </c>
    </row>
    <row r="617" spans="1:7">
      <c r="A617" s="12">
        <v>42514</v>
      </c>
      <c r="B617">
        <v>444.29098499999998</v>
      </c>
      <c r="C617">
        <v>447.10000600000001</v>
      </c>
      <c r="D617">
        <v>443.92999300000002</v>
      </c>
      <c r="E617">
        <v>445.98098800000002</v>
      </c>
      <c r="F617">
        <v>445.98098800000002</v>
      </c>
      <c r="G617">
        <v>65783100</v>
      </c>
    </row>
    <row r="618" spans="1:7">
      <c r="A618" s="12">
        <v>42515</v>
      </c>
      <c r="B618">
        <v>446.06201199999998</v>
      </c>
      <c r="C618">
        <v>450.29800399999999</v>
      </c>
      <c r="D618">
        <v>446.06201199999998</v>
      </c>
      <c r="E618">
        <v>449.59899899999999</v>
      </c>
      <c r="F618">
        <v>449.59899899999999</v>
      </c>
      <c r="G618">
        <v>65231000</v>
      </c>
    </row>
    <row r="619" spans="1:7">
      <c r="A619" s="12">
        <v>42516</v>
      </c>
      <c r="B619">
        <v>449.67199699999998</v>
      </c>
      <c r="C619">
        <v>453.64401199999998</v>
      </c>
      <c r="D619">
        <v>447.89599600000003</v>
      </c>
      <c r="E619">
        <v>453.38400300000001</v>
      </c>
      <c r="F619">
        <v>453.38400300000001</v>
      </c>
      <c r="G619">
        <v>65203800</v>
      </c>
    </row>
    <row r="620" spans="1:7">
      <c r="A620" s="12">
        <v>42517</v>
      </c>
      <c r="B620">
        <v>453.52099600000003</v>
      </c>
      <c r="C620">
        <v>478.14898699999998</v>
      </c>
      <c r="D620">
        <v>453.52099600000003</v>
      </c>
      <c r="E620">
        <v>473.46398900000003</v>
      </c>
      <c r="F620">
        <v>473.46398900000003</v>
      </c>
      <c r="G620">
        <v>164780992</v>
      </c>
    </row>
    <row r="621" spans="1:7">
      <c r="A621" s="12">
        <v>42518</v>
      </c>
      <c r="B621">
        <v>473.02899200000002</v>
      </c>
      <c r="C621">
        <v>533.47302200000001</v>
      </c>
      <c r="D621">
        <v>472.699005</v>
      </c>
      <c r="E621">
        <v>530.03997800000002</v>
      </c>
      <c r="F621">
        <v>530.03997800000002</v>
      </c>
      <c r="G621">
        <v>181199008</v>
      </c>
    </row>
    <row r="622" spans="1:7">
      <c r="A622" s="12">
        <v>42519</v>
      </c>
      <c r="B622">
        <v>527.47699</v>
      </c>
      <c r="C622">
        <v>553.96002199999998</v>
      </c>
      <c r="D622">
        <v>512.17901600000005</v>
      </c>
      <c r="E622">
        <v>526.23297100000002</v>
      </c>
      <c r="F622">
        <v>526.23297100000002</v>
      </c>
      <c r="G622">
        <v>148736992</v>
      </c>
    </row>
    <row r="623" spans="1:7">
      <c r="A623" s="12">
        <v>42520</v>
      </c>
      <c r="B623">
        <v>528.47100799999998</v>
      </c>
      <c r="C623">
        <v>544.34899900000005</v>
      </c>
      <c r="D623">
        <v>522.96301300000005</v>
      </c>
      <c r="E623">
        <v>533.864014</v>
      </c>
      <c r="F623">
        <v>533.864014</v>
      </c>
      <c r="G623">
        <v>87958704</v>
      </c>
    </row>
    <row r="624" spans="1:7">
      <c r="A624" s="12">
        <v>42521</v>
      </c>
      <c r="B624">
        <v>534.19097899999997</v>
      </c>
      <c r="C624">
        <v>546.61798099999999</v>
      </c>
      <c r="D624">
        <v>520.66198699999995</v>
      </c>
      <c r="E624">
        <v>531.385986</v>
      </c>
      <c r="F624">
        <v>531.385986</v>
      </c>
      <c r="G624">
        <v>138450000</v>
      </c>
    </row>
    <row r="625" spans="1:7">
      <c r="A625" s="12">
        <v>42522</v>
      </c>
      <c r="B625">
        <v>531.10699499999998</v>
      </c>
      <c r="C625">
        <v>543.080017</v>
      </c>
      <c r="D625">
        <v>525.635986</v>
      </c>
      <c r="E625">
        <v>536.919983</v>
      </c>
      <c r="F625">
        <v>536.919983</v>
      </c>
      <c r="G625">
        <v>86061800</v>
      </c>
    </row>
    <row r="626" spans="1:7">
      <c r="A626" s="12">
        <v>42523</v>
      </c>
      <c r="B626">
        <v>536.51501499999995</v>
      </c>
      <c r="C626">
        <v>540.35199</v>
      </c>
      <c r="D626">
        <v>533.07800299999997</v>
      </c>
      <c r="E626">
        <v>537.97198500000002</v>
      </c>
      <c r="F626">
        <v>537.97198500000002</v>
      </c>
      <c r="G626">
        <v>60378200</v>
      </c>
    </row>
    <row r="627" spans="1:7">
      <c r="A627" s="12">
        <v>42524</v>
      </c>
      <c r="B627">
        <v>537.682007</v>
      </c>
      <c r="C627">
        <v>574.63800000000003</v>
      </c>
      <c r="D627">
        <v>536.919983</v>
      </c>
      <c r="E627">
        <v>569.19397000000004</v>
      </c>
      <c r="F627">
        <v>569.19397000000004</v>
      </c>
      <c r="G627">
        <v>122020000</v>
      </c>
    </row>
    <row r="628" spans="1:7">
      <c r="A628" s="12">
        <v>42525</v>
      </c>
      <c r="B628">
        <v>569.705017</v>
      </c>
      <c r="C628">
        <v>590.13201900000001</v>
      </c>
      <c r="D628">
        <v>564.237976</v>
      </c>
      <c r="E628">
        <v>572.72699</v>
      </c>
      <c r="F628">
        <v>572.72699</v>
      </c>
      <c r="G628">
        <v>94925296</v>
      </c>
    </row>
    <row r="629" spans="1:7">
      <c r="A629" s="12">
        <v>42526</v>
      </c>
      <c r="B629">
        <v>573.30798300000004</v>
      </c>
      <c r="C629">
        <v>582.80798300000004</v>
      </c>
      <c r="D629">
        <v>569.17797900000005</v>
      </c>
      <c r="E629">
        <v>574.97699</v>
      </c>
      <c r="F629">
        <v>574.97699</v>
      </c>
      <c r="G629">
        <v>68874096</v>
      </c>
    </row>
    <row r="630" spans="1:7">
      <c r="A630" s="12">
        <v>42527</v>
      </c>
      <c r="B630">
        <v>574.60199</v>
      </c>
      <c r="C630">
        <v>586.46997099999999</v>
      </c>
      <c r="D630">
        <v>574.60199</v>
      </c>
      <c r="E630">
        <v>585.53698699999995</v>
      </c>
      <c r="F630">
        <v>585.53698699999995</v>
      </c>
      <c r="G630">
        <v>72138896</v>
      </c>
    </row>
    <row r="631" spans="1:7">
      <c r="A631" s="12">
        <v>42528</v>
      </c>
      <c r="B631">
        <v>585.44500700000003</v>
      </c>
      <c r="C631">
        <v>590.25897199999997</v>
      </c>
      <c r="D631">
        <v>567.51397699999995</v>
      </c>
      <c r="E631">
        <v>576.59698500000002</v>
      </c>
      <c r="F631">
        <v>576.59698500000002</v>
      </c>
      <c r="G631">
        <v>107770000</v>
      </c>
    </row>
    <row r="632" spans="1:7">
      <c r="A632" s="12">
        <v>42529</v>
      </c>
      <c r="B632">
        <v>577.16699200000005</v>
      </c>
      <c r="C632">
        <v>582.83898899999997</v>
      </c>
      <c r="D632">
        <v>573.13000499999998</v>
      </c>
      <c r="E632">
        <v>581.64502000000005</v>
      </c>
      <c r="F632">
        <v>581.64502000000005</v>
      </c>
      <c r="G632">
        <v>80265800</v>
      </c>
    </row>
    <row r="633" spans="1:7">
      <c r="A633" s="12">
        <v>42530</v>
      </c>
      <c r="B633">
        <v>582.20300299999997</v>
      </c>
      <c r="C633">
        <v>582.20300299999997</v>
      </c>
      <c r="D633">
        <v>570.95098900000005</v>
      </c>
      <c r="E633">
        <v>574.63000499999998</v>
      </c>
      <c r="F633">
        <v>574.63000499999998</v>
      </c>
      <c r="G633">
        <v>71301000</v>
      </c>
    </row>
    <row r="634" spans="1:7">
      <c r="A634" s="12">
        <v>42531</v>
      </c>
      <c r="B634">
        <v>575.83697500000005</v>
      </c>
      <c r="C634">
        <v>579.12701400000003</v>
      </c>
      <c r="D634">
        <v>573.32501200000002</v>
      </c>
      <c r="E634">
        <v>577.46997099999999</v>
      </c>
      <c r="F634">
        <v>577.46997099999999</v>
      </c>
      <c r="G634">
        <v>66991900</v>
      </c>
    </row>
    <row r="635" spans="1:7">
      <c r="A635" s="12">
        <v>42532</v>
      </c>
      <c r="B635">
        <v>578.67401099999995</v>
      </c>
      <c r="C635">
        <v>607.11602800000003</v>
      </c>
      <c r="D635">
        <v>578.67401099999995</v>
      </c>
      <c r="E635">
        <v>606.72699</v>
      </c>
      <c r="F635">
        <v>606.72699</v>
      </c>
      <c r="G635">
        <v>82357000</v>
      </c>
    </row>
    <row r="636" spans="1:7">
      <c r="A636" s="12">
        <v>42533</v>
      </c>
      <c r="B636">
        <v>609.68402100000003</v>
      </c>
      <c r="C636">
        <v>684.84399399999995</v>
      </c>
      <c r="D636">
        <v>607.03900099999998</v>
      </c>
      <c r="E636">
        <v>672.783997</v>
      </c>
      <c r="F636">
        <v>672.783997</v>
      </c>
      <c r="G636">
        <v>277084992</v>
      </c>
    </row>
    <row r="637" spans="1:7">
      <c r="A637" s="12">
        <v>42534</v>
      </c>
      <c r="B637">
        <v>671.65399200000002</v>
      </c>
      <c r="C637">
        <v>716.00402799999995</v>
      </c>
      <c r="D637">
        <v>664.48699999999997</v>
      </c>
      <c r="E637">
        <v>704.37597700000003</v>
      </c>
      <c r="F637">
        <v>704.37597700000003</v>
      </c>
      <c r="G637">
        <v>243295008</v>
      </c>
    </row>
    <row r="638" spans="1:7">
      <c r="A638" s="12">
        <v>42535</v>
      </c>
      <c r="B638">
        <v>704.50402799999995</v>
      </c>
      <c r="C638">
        <v>704.50402799999995</v>
      </c>
      <c r="D638">
        <v>662.80401600000005</v>
      </c>
      <c r="E638">
        <v>685.55902100000003</v>
      </c>
      <c r="F638">
        <v>685.55902100000003</v>
      </c>
      <c r="G638">
        <v>186694000</v>
      </c>
    </row>
    <row r="639" spans="1:7">
      <c r="A639" s="12">
        <v>42536</v>
      </c>
      <c r="B639">
        <v>685.68499799999995</v>
      </c>
      <c r="C639">
        <v>696.30297900000005</v>
      </c>
      <c r="D639">
        <v>672.56097399999999</v>
      </c>
      <c r="E639">
        <v>694.46899399999995</v>
      </c>
      <c r="F639">
        <v>694.46899399999995</v>
      </c>
      <c r="G639">
        <v>99223800</v>
      </c>
    </row>
    <row r="640" spans="1:7">
      <c r="A640" s="12">
        <v>42537</v>
      </c>
      <c r="B640">
        <v>696.52301</v>
      </c>
      <c r="C640">
        <v>773.72198500000002</v>
      </c>
      <c r="D640">
        <v>696.52301</v>
      </c>
      <c r="E640">
        <v>766.30798300000004</v>
      </c>
      <c r="F640">
        <v>766.30798300000004</v>
      </c>
      <c r="G640">
        <v>271633984</v>
      </c>
    </row>
    <row r="641" spans="1:7">
      <c r="A641" s="12">
        <v>42538</v>
      </c>
      <c r="B641">
        <v>768.48699999999997</v>
      </c>
      <c r="C641">
        <v>775.35601799999995</v>
      </c>
      <c r="D641">
        <v>716.55602999999996</v>
      </c>
      <c r="E641">
        <v>748.908997</v>
      </c>
      <c r="F641">
        <v>748.908997</v>
      </c>
      <c r="G641">
        <v>363320992</v>
      </c>
    </row>
    <row r="642" spans="1:7">
      <c r="A642" s="12">
        <v>42539</v>
      </c>
      <c r="B642">
        <v>748.75598100000002</v>
      </c>
      <c r="C642">
        <v>777.98999000000003</v>
      </c>
      <c r="D642">
        <v>733.92901600000005</v>
      </c>
      <c r="E642">
        <v>756.22699</v>
      </c>
      <c r="F642">
        <v>756.22699</v>
      </c>
      <c r="G642">
        <v>252718000</v>
      </c>
    </row>
    <row r="643" spans="1:7">
      <c r="A643" s="12">
        <v>42540</v>
      </c>
      <c r="B643">
        <v>756.68798800000002</v>
      </c>
      <c r="C643">
        <v>766.62097200000005</v>
      </c>
      <c r="D643">
        <v>745.62799099999995</v>
      </c>
      <c r="E643">
        <v>763.78100600000005</v>
      </c>
      <c r="F643">
        <v>763.78100600000005</v>
      </c>
      <c r="G643">
        <v>136184992</v>
      </c>
    </row>
    <row r="644" spans="1:7">
      <c r="A644" s="12">
        <v>42541</v>
      </c>
      <c r="B644">
        <v>763.92700200000002</v>
      </c>
      <c r="C644">
        <v>764.08398399999999</v>
      </c>
      <c r="D644">
        <v>732.72699</v>
      </c>
      <c r="E644">
        <v>737.22601299999997</v>
      </c>
      <c r="F644">
        <v>737.22601299999997</v>
      </c>
      <c r="G644">
        <v>174511008</v>
      </c>
    </row>
    <row r="645" spans="1:7">
      <c r="A645" s="12">
        <v>42542</v>
      </c>
      <c r="B645">
        <v>735.88299600000005</v>
      </c>
      <c r="C645">
        <v>735.88299600000005</v>
      </c>
      <c r="D645">
        <v>639.07000700000003</v>
      </c>
      <c r="E645">
        <v>666.65197799999999</v>
      </c>
      <c r="F645">
        <v>666.65197799999999</v>
      </c>
      <c r="G645">
        <v>309944000</v>
      </c>
    </row>
    <row r="646" spans="1:7">
      <c r="A646" s="12">
        <v>42543</v>
      </c>
      <c r="B646">
        <v>665.91497800000002</v>
      </c>
      <c r="C646">
        <v>678.669983</v>
      </c>
      <c r="D646">
        <v>587.48297100000002</v>
      </c>
      <c r="E646">
        <v>596.11602800000003</v>
      </c>
      <c r="F646">
        <v>596.11602800000003</v>
      </c>
      <c r="G646">
        <v>266392992</v>
      </c>
    </row>
    <row r="647" spans="1:7">
      <c r="A647" s="12">
        <v>42544</v>
      </c>
      <c r="B647">
        <v>597.442993</v>
      </c>
      <c r="C647">
        <v>629.32702600000005</v>
      </c>
      <c r="D647">
        <v>558.13897699999995</v>
      </c>
      <c r="E647">
        <v>623.97699</v>
      </c>
      <c r="F647">
        <v>623.97699</v>
      </c>
      <c r="G647">
        <v>253462000</v>
      </c>
    </row>
    <row r="648" spans="1:7">
      <c r="A648" s="12">
        <v>42545</v>
      </c>
      <c r="B648">
        <v>625.57501200000002</v>
      </c>
      <c r="C648">
        <v>681.72699</v>
      </c>
      <c r="D648">
        <v>625.271973</v>
      </c>
      <c r="E648">
        <v>665.29901099999995</v>
      </c>
      <c r="F648">
        <v>665.29901099999995</v>
      </c>
      <c r="G648">
        <v>224316992</v>
      </c>
    </row>
    <row r="649" spans="1:7">
      <c r="A649" s="12">
        <v>42546</v>
      </c>
      <c r="B649">
        <v>665.28100600000005</v>
      </c>
      <c r="C649">
        <v>691.73101799999995</v>
      </c>
      <c r="D649">
        <v>646.55902100000003</v>
      </c>
      <c r="E649">
        <v>665.12298599999997</v>
      </c>
      <c r="F649">
        <v>665.12298599999997</v>
      </c>
      <c r="G649">
        <v>126656000</v>
      </c>
    </row>
    <row r="650" spans="1:7">
      <c r="A650" s="12">
        <v>42547</v>
      </c>
      <c r="B650">
        <v>665.93102999999996</v>
      </c>
      <c r="C650">
        <v>665.97997999999995</v>
      </c>
      <c r="D650">
        <v>616.93402100000003</v>
      </c>
      <c r="E650">
        <v>629.36700399999995</v>
      </c>
      <c r="F650">
        <v>629.36700399999995</v>
      </c>
      <c r="G650">
        <v>109225000</v>
      </c>
    </row>
    <row r="651" spans="1:7">
      <c r="A651" s="12">
        <v>42548</v>
      </c>
      <c r="B651">
        <v>629.34899900000005</v>
      </c>
      <c r="C651">
        <v>655.27502400000003</v>
      </c>
      <c r="D651">
        <v>620.52398700000003</v>
      </c>
      <c r="E651">
        <v>655.27502400000003</v>
      </c>
      <c r="F651">
        <v>655.27502400000003</v>
      </c>
      <c r="G651">
        <v>122134000</v>
      </c>
    </row>
    <row r="652" spans="1:7">
      <c r="A652" s="12">
        <v>42549</v>
      </c>
      <c r="B652">
        <v>658.10199</v>
      </c>
      <c r="C652">
        <v>659.24798599999997</v>
      </c>
      <c r="D652">
        <v>637.77301</v>
      </c>
      <c r="E652">
        <v>647.00097700000003</v>
      </c>
      <c r="F652">
        <v>647.00097700000003</v>
      </c>
      <c r="G652">
        <v>138384992</v>
      </c>
    </row>
    <row r="653" spans="1:7">
      <c r="A653" s="12">
        <v>42550</v>
      </c>
      <c r="B653">
        <v>644.12200900000005</v>
      </c>
      <c r="C653">
        <v>644.682007</v>
      </c>
      <c r="D653">
        <v>628.283997</v>
      </c>
      <c r="E653">
        <v>639.89001499999995</v>
      </c>
      <c r="F653">
        <v>639.89001499999995</v>
      </c>
      <c r="G653">
        <v>142456000</v>
      </c>
    </row>
    <row r="654" spans="1:7">
      <c r="A654" s="12">
        <v>42551</v>
      </c>
      <c r="B654">
        <v>640.591003</v>
      </c>
      <c r="C654">
        <v>675.40301499999998</v>
      </c>
      <c r="D654">
        <v>636.60797100000002</v>
      </c>
      <c r="E654">
        <v>673.33697500000005</v>
      </c>
      <c r="F654">
        <v>673.33697500000005</v>
      </c>
      <c r="G654">
        <v>138980000</v>
      </c>
    </row>
    <row r="655" spans="1:7">
      <c r="A655" s="12">
        <v>42552</v>
      </c>
      <c r="B655">
        <v>672.51501499999995</v>
      </c>
      <c r="C655">
        <v>686.15399200000002</v>
      </c>
      <c r="D655">
        <v>669.59399399999995</v>
      </c>
      <c r="E655">
        <v>676.296021</v>
      </c>
      <c r="F655">
        <v>676.296021</v>
      </c>
      <c r="G655">
        <v>134431008</v>
      </c>
    </row>
    <row r="656" spans="1:7">
      <c r="A656" s="12">
        <v>42553</v>
      </c>
      <c r="B656">
        <v>676.73400900000001</v>
      </c>
      <c r="C656">
        <v>703.70202600000005</v>
      </c>
      <c r="D656">
        <v>676.39898700000003</v>
      </c>
      <c r="E656">
        <v>703.70202600000005</v>
      </c>
      <c r="F656">
        <v>703.70202600000005</v>
      </c>
      <c r="G656">
        <v>112354000</v>
      </c>
    </row>
    <row r="657" spans="1:7">
      <c r="A657" s="12">
        <v>42554</v>
      </c>
      <c r="B657">
        <v>704.96801800000003</v>
      </c>
      <c r="C657">
        <v>704.96801800000003</v>
      </c>
      <c r="D657">
        <v>649.00897199999997</v>
      </c>
      <c r="E657">
        <v>658.66400099999998</v>
      </c>
      <c r="F657">
        <v>658.66400099999998</v>
      </c>
      <c r="G657">
        <v>129512000</v>
      </c>
    </row>
    <row r="658" spans="1:7">
      <c r="A658" s="12">
        <v>42555</v>
      </c>
      <c r="B658">
        <v>658.80401600000005</v>
      </c>
      <c r="C658">
        <v>683.66198699999995</v>
      </c>
      <c r="D658">
        <v>650.50799600000005</v>
      </c>
      <c r="E658">
        <v>683.66198699999995</v>
      </c>
      <c r="F658">
        <v>683.66198699999995</v>
      </c>
      <c r="G658">
        <v>92008400</v>
      </c>
    </row>
    <row r="659" spans="1:7">
      <c r="A659" s="12">
        <v>42556</v>
      </c>
      <c r="B659">
        <v>683.20898399999999</v>
      </c>
      <c r="C659">
        <v>683.49102800000003</v>
      </c>
      <c r="D659">
        <v>665.06597899999997</v>
      </c>
      <c r="E659">
        <v>670.62701400000003</v>
      </c>
      <c r="F659">
        <v>670.62701400000003</v>
      </c>
      <c r="G659">
        <v>130476000</v>
      </c>
    </row>
    <row r="660" spans="1:7">
      <c r="A660" s="12">
        <v>42557</v>
      </c>
      <c r="B660">
        <v>670.41803000000004</v>
      </c>
      <c r="C660">
        <v>681.89801</v>
      </c>
      <c r="D660">
        <v>670.41803000000004</v>
      </c>
      <c r="E660">
        <v>677.33099400000003</v>
      </c>
      <c r="F660">
        <v>677.33099400000003</v>
      </c>
      <c r="G660">
        <v>134960992</v>
      </c>
    </row>
    <row r="661" spans="1:7">
      <c r="A661" s="12">
        <v>42558</v>
      </c>
      <c r="B661">
        <v>678.09002699999996</v>
      </c>
      <c r="C661">
        <v>682.432007</v>
      </c>
      <c r="D661">
        <v>611.83398399999999</v>
      </c>
      <c r="E661">
        <v>640.56201199999998</v>
      </c>
      <c r="F661">
        <v>640.56201199999998</v>
      </c>
      <c r="G661">
        <v>258091008</v>
      </c>
    </row>
    <row r="662" spans="1:7">
      <c r="A662" s="12">
        <v>42559</v>
      </c>
      <c r="B662">
        <v>640.68798800000002</v>
      </c>
      <c r="C662">
        <v>666.70696999999996</v>
      </c>
      <c r="D662">
        <v>636.46698000000004</v>
      </c>
      <c r="E662">
        <v>666.52301</v>
      </c>
      <c r="F662">
        <v>666.52301</v>
      </c>
      <c r="G662">
        <v>141970000</v>
      </c>
    </row>
    <row r="663" spans="1:7">
      <c r="A663" s="12">
        <v>42560</v>
      </c>
      <c r="B663">
        <v>666.38397199999997</v>
      </c>
      <c r="C663">
        <v>666.38397199999997</v>
      </c>
      <c r="D663">
        <v>633.39898700000003</v>
      </c>
      <c r="E663">
        <v>650.96002199999998</v>
      </c>
      <c r="F663">
        <v>650.96002199999998</v>
      </c>
      <c r="G663">
        <v>180536000</v>
      </c>
    </row>
    <row r="664" spans="1:7">
      <c r="A664" s="12">
        <v>42561</v>
      </c>
      <c r="B664">
        <v>650.59899900000005</v>
      </c>
      <c r="C664">
        <v>652.29400599999997</v>
      </c>
      <c r="D664">
        <v>641.26397699999995</v>
      </c>
      <c r="E664">
        <v>649.35998500000005</v>
      </c>
      <c r="F664">
        <v>649.35998500000005</v>
      </c>
      <c r="G664">
        <v>102532000</v>
      </c>
    </row>
    <row r="665" spans="1:7">
      <c r="A665" s="12">
        <v>42562</v>
      </c>
      <c r="B665">
        <v>648.48400900000001</v>
      </c>
      <c r="C665">
        <v>659.62902799999995</v>
      </c>
      <c r="D665">
        <v>644.97997999999995</v>
      </c>
      <c r="E665">
        <v>647.658997</v>
      </c>
      <c r="F665">
        <v>647.658997</v>
      </c>
      <c r="G665">
        <v>107910000</v>
      </c>
    </row>
    <row r="666" spans="1:7">
      <c r="A666" s="12">
        <v>42563</v>
      </c>
      <c r="B666">
        <v>648.28301999999996</v>
      </c>
      <c r="C666">
        <v>675.25897199999997</v>
      </c>
      <c r="D666">
        <v>646.77899200000002</v>
      </c>
      <c r="E666">
        <v>664.55102499999998</v>
      </c>
      <c r="F666">
        <v>664.55102499999998</v>
      </c>
      <c r="G666">
        <v>138172992</v>
      </c>
    </row>
    <row r="667" spans="1:7">
      <c r="A667" s="12">
        <v>42564</v>
      </c>
      <c r="B667">
        <v>664.79699700000003</v>
      </c>
      <c r="C667">
        <v>668.70001200000002</v>
      </c>
      <c r="D667">
        <v>654.46801800000003</v>
      </c>
      <c r="E667">
        <v>654.46801800000003</v>
      </c>
      <c r="F667">
        <v>654.46801800000003</v>
      </c>
      <c r="G667">
        <v>131449000</v>
      </c>
    </row>
    <row r="668" spans="1:7">
      <c r="A668" s="12">
        <v>42565</v>
      </c>
      <c r="B668">
        <v>652.92297399999995</v>
      </c>
      <c r="C668">
        <v>662.90197799999999</v>
      </c>
      <c r="D668">
        <v>652.92297399999995</v>
      </c>
      <c r="E668">
        <v>658.07800299999997</v>
      </c>
      <c r="F668">
        <v>658.07800299999997</v>
      </c>
      <c r="G668">
        <v>98511400</v>
      </c>
    </row>
    <row r="669" spans="1:7">
      <c r="A669" s="12">
        <v>42566</v>
      </c>
      <c r="B669">
        <v>659.171021</v>
      </c>
      <c r="C669">
        <v>667.07702600000005</v>
      </c>
      <c r="D669">
        <v>659.03997800000002</v>
      </c>
      <c r="E669">
        <v>663.25500499999998</v>
      </c>
      <c r="F669">
        <v>663.25500499999998</v>
      </c>
      <c r="G669">
        <v>81673104</v>
      </c>
    </row>
    <row r="670" spans="1:7">
      <c r="A670" s="12">
        <v>42567</v>
      </c>
      <c r="B670">
        <v>663.78100600000005</v>
      </c>
      <c r="C670">
        <v>666.46002199999998</v>
      </c>
      <c r="D670">
        <v>659.33398399999999</v>
      </c>
      <c r="E670">
        <v>660.76702899999998</v>
      </c>
      <c r="F670">
        <v>660.76702899999998</v>
      </c>
      <c r="G670">
        <v>50330200</v>
      </c>
    </row>
    <row r="671" spans="1:7">
      <c r="A671" s="12">
        <v>42568</v>
      </c>
      <c r="B671">
        <v>661.99298099999999</v>
      </c>
      <c r="C671">
        <v>682.36499000000003</v>
      </c>
      <c r="D671">
        <v>661.99298099999999</v>
      </c>
      <c r="E671">
        <v>679.45898399999999</v>
      </c>
      <c r="F671">
        <v>679.45898399999999</v>
      </c>
      <c r="G671">
        <v>74407904</v>
      </c>
    </row>
    <row r="672" spans="1:7">
      <c r="A672" s="12">
        <v>42569</v>
      </c>
      <c r="B672">
        <v>679.80902100000003</v>
      </c>
      <c r="C672">
        <v>681.55499299999997</v>
      </c>
      <c r="D672">
        <v>668.625</v>
      </c>
      <c r="E672">
        <v>673.10601799999995</v>
      </c>
      <c r="F672">
        <v>673.10601799999995</v>
      </c>
      <c r="G672">
        <v>69465000</v>
      </c>
    </row>
    <row r="673" spans="1:7">
      <c r="A673" s="12">
        <v>42570</v>
      </c>
      <c r="B673">
        <v>672.737976</v>
      </c>
      <c r="C673">
        <v>673.27697799999999</v>
      </c>
      <c r="D673">
        <v>667.63201900000001</v>
      </c>
      <c r="E673">
        <v>672.864014</v>
      </c>
      <c r="F673">
        <v>672.864014</v>
      </c>
      <c r="G673">
        <v>61203300</v>
      </c>
    </row>
    <row r="674" spans="1:7">
      <c r="A674" s="12">
        <v>42571</v>
      </c>
      <c r="B674">
        <v>672.80602999999996</v>
      </c>
      <c r="C674">
        <v>672.92901600000005</v>
      </c>
      <c r="D674">
        <v>663.35998500000005</v>
      </c>
      <c r="E674">
        <v>665.68499799999995</v>
      </c>
      <c r="F674">
        <v>665.68499799999995</v>
      </c>
      <c r="G674">
        <v>94636400</v>
      </c>
    </row>
    <row r="675" spans="1:7">
      <c r="A675" s="12">
        <v>42572</v>
      </c>
      <c r="B675">
        <v>665.228027</v>
      </c>
      <c r="C675">
        <v>666.21899399999995</v>
      </c>
      <c r="D675">
        <v>660.41497800000002</v>
      </c>
      <c r="E675">
        <v>665.012024</v>
      </c>
      <c r="F675">
        <v>665.012024</v>
      </c>
      <c r="G675">
        <v>60491800</v>
      </c>
    </row>
    <row r="676" spans="1:7">
      <c r="A676" s="12">
        <v>42573</v>
      </c>
      <c r="B676">
        <v>664.92199700000003</v>
      </c>
      <c r="C676">
        <v>666.58300799999995</v>
      </c>
      <c r="D676">
        <v>646.72198500000002</v>
      </c>
      <c r="E676">
        <v>650.61901899999998</v>
      </c>
      <c r="F676">
        <v>650.61901899999998</v>
      </c>
      <c r="G676">
        <v>134169000</v>
      </c>
    </row>
    <row r="677" spans="1:7">
      <c r="A677" s="12">
        <v>42574</v>
      </c>
      <c r="B677">
        <v>650.72601299999997</v>
      </c>
      <c r="C677">
        <v>656.36602800000003</v>
      </c>
      <c r="D677">
        <v>648.52398700000003</v>
      </c>
      <c r="E677">
        <v>655.55602999999996</v>
      </c>
      <c r="F677">
        <v>655.55602999999996</v>
      </c>
      <c r="G677">
        <v>69532200</v>
      </c>
    </row>
    <row r="678" spans="1:7">
      <c r="A678" s="12">
        <v>42575</v>
      </c>
      <c r="B678">
        <v>655.40997300000004</v>
      </c>
      <c r="C678">
        <v>663.10998500000005</v>
      </c>
      <c r="D678">
        <v>652.79303000000004</v>
      </c>
      <c r="E678">
        <v>661.28497300000004</v>
      </c>
      <c r="F678">
        <v>661.28497300000004</v>
      </c>
      <c r="G678">
        <v>118184000</v>
      </c>
    </row>
    <row r="679" spans="1:7">
      <c r="A679" s="12">
        <v>42576</v>
      </c>
      <c r="B679">
        <v>661.26300000000003</v>
      </c>
      <c r="C679">
        <v>661.82800299999997</v>
      </c>
      <c r="D679">
        <v>653.39502000000005</v>
      </c>
      <c r="E679">
        <v>654.09698500000002</v>
      </c>
      <c r="F679">
        <v>654.09698500000002</v>
      </c>
      <c r="G679">
        <v>78176496</v>
      </c>
    </row>
    <row r="680" spans="1:7">
      <c r="A680" s="12">
        <v>42577</v>
      </c>
      <c r="B680">
        <v>654.22601299999997</v>
      </c>
      <c r="C680">
        <v>656.22497599999997</v>
      </c>
      <c r="D680">
        <v>645.87902799999995</v>
      </c>
      <c r="E680">
        <v>651.783997</v>
      </c>
      <c r="F680">
        <v>651.783997</v>
      </c>
      <c r="G680">
        <v>225135008</v>
      </c>
    </row>
    <row r="681" spans="1:7">
      <c r="A681" s="12">
        <v>42578</v>
      </c>
      <c r="B681">
        <v>651.62701400000003</v>
      </c>
      <c r="C681">
        <v>657.45599400000003</v>
      </c>
      <c r="D681">
        <v>648.44702099999995</v>
      </c>
      <c r="E681">
        <v>654.35199</v>
      </c>
      <c r="F681">
        <v>654.35199</v>
      </c>
      <c r="G681">
        <v>147460992</v>
      </c>
    </row>
    <row r="682" spans="1:7">
      <c r="A682" s="12">
        <v>42579</v>
      </c>
      <c r="B682">
        <v>654.49200399999995</v>
      </c>
      <c r="C682">
        <v>657.59497099999999</v>
      </c>
      <c r="D682">
        <v>654.49200399999995</v>
      </c>
      <c r="E682">
        <v>655.03497300000004</v>
      </c>
      <c r="F682">
        <v>655.03497300000004</v>
      </c>
      <c r="G682">
        <v>86428400</v>
      </c>
    </row>
    <row r="683" spans="1:7">
      <c r="A683" s="12">
        <v>42580</v>
      </c>
      <c r="B683">
        <v>655.11102300000005</v>
      </c>
      <c r="C683">
        <v>657.796021</v>
      </c>
      <c r="D683">
        <v>654.78601100000003</v>
      </c>
      <c r="E683">
        <v>656.99200399999995</v>
      </c>
      <c r="F683">
        <v>656.99200399999995</v>
      </c>
      <c r="G683">
        <v>60703500</v>
      </c>
    </row>
    <row r="684" spans="1:7">
      <c r="A684" s="12">
        <v>42581</v>
      </c>
      <c r="B684">
        <v>657.012024</v>
      </c>
      <c r="C684">
        <v>658.22302200000001</v>
      </c>
      <c r="D684">
        <v>654.20898399999999</v>
      </c>
      <c r="E684">
        <v>655.04699700000003</v>
      </c>
      <c r="F684">
        <v>655.04699700000003</v>
      </c>
      <c r="G684">
        <v>38456100</v>
      </c>
    </row>
    <row r="685" spans="1:7">
      <c r="A685" s="12">
        <v>42582</v>
      </c>
      <c r="B685">
        <v>655.09997599999997</v>
      </c>
      <c r="C685">
        <v>655.28497300000004</v>
      </c>
      <c r="D685">
        <v>624.36499000000003</v>
      </c>
      <c r="E685">
        <v>624.68102999999996</v>
      </c>
      <c r="F685">
        <v>624.68102999999996</v>
      </c>
      <c r="G685">
        <v>110818000</v>
      </c>
    </row>
    <row r="686" spans="1:7">
      <c r="A686" s="12">
        <v>42583</v>
      </c>
      <c r="B686">
        <v>624.60199</v>
      </c>
      <c r="C686">
        <v>626.11901899999998</v>
      </c>
      <c r="D686">
        <v>605.88397199999997</v>
      </c>
      <c r="E686">
        <v>606.271973</v>
      </c>
      <c r="F686">
        <v>606.271973</v>
      </c>
      <c r="G686">
        <v>121887000</v>
      </c>
    </row>
    <row r="687" spans="1:7">
      <c r="A687" s="12">
        <v>42584</v>
      </c>
      <c r="B687">
        <v>606.396973</v>
      </c>
      <c r="C687">
        <v>612.84802200000001</v>
      </c>
      <c r="D687">
        <v>531.33398399999999</v>
      </c>
      <c r="E687">
        <v>547.46502699999996</v>
      </c>
      <c r="F687">
        <v>547.46502699999996</v>
      </c>
      <c r="G687">
        <v>330932992</v>
      </c>
    </row>
    <row r="688" spans="1:7">
      <c r="A688" s="12">
        <v>42585</v>
      </c>
      <c r="B688">
        <v>548.65600600000005</v>
      </c>
      <c r="C688">
        <v>573.35998500000005</v>
      </c>
      <c r="D688">
        <v>541.54699700000003</v>
      </c>
      <c r="E688">
        <v>566.35497999999995</v>
      </c>
      <c r="F688">
        <v>566.35497999999995</v>
      </c>
      <c r="G688">
        <v>207982000</v>
      </c>
    </row>
    <row r="689" spans="1:7">
      <c r="A689" s="12">
        <v>42586</v>
      </c>
      <c r="B689">
        <v>566.328979</v>
      </c>
      <c r="C689">
        <v>579.49597200000005</v>
      </c>
      <c r="D689">
        <v>565.77697799999999</v>
      </c>
      <c r="E689">
        <v>578.28900099999998</v>
      </c>
      <c r="F689">
        <v>578.28900099999998</v>
      </c>
      <c r="G689">
        <v>125292000</v>
      </c>
    </row>
    <row r="690" spans="1:7">
      <c r="A690" s="12">
        <v>42587</v>
      </c>
      <c r="B690">
        <v>578.28100600000005</v>
      </c>
      <c r="C690">
        <v>578.28100600000005</v>
      </c>
      <c r="D690">
        <v>569.98199499999998</v>
      </c>
      <c r="E690">
        <v>575.04303000000004</v>
      </c>
      <c r="F690">
        <v>575.04303000000004</v>
      </c>
      <c r="G690">
        <v>66127900</v>
      </c>
    </row>
    <row r="691" spans="1:7">
      <c r="A691" s="12">
        <v>42588</v>
      </c>
      <c r="B691">
        <v>575.03002900000001</v>
      </c>
      <c r="C691">
        <v>588.39599599999997</v>
      </c>
      <c r="D691">
        <v>569.46899399999995</v>
      </c>
      <c r="E691">
        <v>587.77801499999998</v>
      </c>
      <c r="F691">
        <v>587.77801499999998</v>
      </c>
      <c r="G691">
        <v>80797296</v>
      </c>
    </row>
    <row r="692" spans="1:7">
      <c r="A692" s="12">
        <v>42589</v>
      </c>
      <c r="B692">
        <v>587.77099599999997</v>
      </c>
      <c r="C692">
        <v>597.51300000000003</v>
      </c>
      <c r="D692">
        <v>586.81597899999997</v>
      </c>
      <c r="E692">
        <v>592.69000200000005</v>
      </c>
      <c r="F692">
        <v>592.69000200000005</v>
      </c>
      <c r="G692">
        <v>82398400</v>
      </c>
    </row>
    <row r="693" spans="1:7">
      <c r="A693" s="12">
        <v>42590</v>
      </c>
      <c r="B693">
        <v>592.73602300000005</v>
      </c>
      <c r="C693">
        <v>592.99401899999998</v>
      </c>
      <c r="D693">
        <v>588.04699700000003</v>
      </c>
      <c r="E693">
        <v>591.05401600000005</v>
      </c>
      <c r="F693">
        <v>591.05401600000005</v>
      </c>
      <c r="G693">
        <v>61194100</v>
      </c>
    </row>
    <row r="694" spans="1:7">
      <c r="A694" s="12">
        <v>42591</v>
      </c>
      <c r="B694">
        <v>591.03802499999995</v>
      </c>
      <c r="C694">
        <v>591.091003</v>
      </c>
      <c r="D694">
        <v>584.79303000000004</v>
      </c>
      <c r="E694">
        <v>587.80102499999998</v>
      </c>
      <c r="F694">
        <v>587.80102499999998</v>
      </c>
      <c r="G694">
        <v>92228096</v>
      </c>
    </row>
    <row r="695" spans="1:7">
      <c r="A695" s="12">
        <v>42592</v>
      </c>
      <c r="B695">
        <v>587.64801</v>
      </c>
      <c r="C695">
        <v>599.98400900000001</v>
      </c>
      <c r="D695">
        <v>586.37097200000005</v>
      </c>
      <c r="E695">
        <v>592.103027</v>
      </c>
      <c r="F695">
        <v>592.103027</v>
      </c>
      <c r="G695">
        <v>102905000</v>
      </c>
    </row>
    <row r="696" spans="1:7">
      <c r="A696" s="12">
        <v>42593</v>
      </c>
      <c r="B696">
        <v>592.12402299999997</v>
      </c>
      <c r="C696">
        <v>597.54199200000005</v>
      </c>
      <c r="D696">
        <v>589.11999500000002</v>
      </c>
      <c r="E696">
        <v>589.11999500000002</v>
      </c>
      <c r="F696">
        <v>589.11999500000002</v>
      </c>
      <c r="G696">
        <v>74514400</v>
      </c>
    </row>
    <row r="697" spans="1:7">
      <c r="A697" s="12">
        <v>42594</v>
      </c>
      <c r="B697">
        <v>588.79797399999995</v>
      </c>
      <c r="C697">
        <v>589.90997300000004</v>
      </c>
      <c r="D697">
        <v>583.81097399999999</v>
      </c>
      <c r="E697">
        <v>587.55902100000003</v>
      </c>
      <c r="F697">
        <v>587.55902100000003</v>
      </c>
      <c r="G697">
        <v>69218000</v>
      </c>
    </row>
    <row r="698" spans="1:7">
      <c r="A698" s="12">
        <v>42595</v>
      </c>
      <c r="B698">
        <v>587.35699499999998</v>
      </c>
      <c r="C698">
        <v>589.77398700000003</v>
      </c>
      <c r="D698">
        <v>584.97900400000003</v>
      </c>
      <c r="E698">
        <v>585.58801300000005</v>
      </c>
      <c r="F698">
        <v>585.58801300000005</v>
      </c>
      <c r="G698">
        <v>43563000</v>
      </c>
    </row>
    <row r="699" spans="1:7">
      <c r="A699" s="12">
        <v>42596</v>
      </c>
      <c r="B699">
        <v>585.58898899999997</v>
      </c>
      <c r="C699">
        <v>585.66601600000001</v>
      </c>
      <c r="D699">
        <v>564.78100600000005</v>
      </c>
      <c r="E699">
        <v>570.47302200000001</v>
      </c>
      <c r="F699">
        <v>570.47302200000001</v>
      </c>
      <c r="G699">
        <v>60851100</v>
      </c>
    </row>
    <row r="700" spans="1:7">
      <c r="A700" s="12">
        <v>42597</v>
      </c>
      <c r="B700">
        <v>570.49401899999998</v>
      </c>
      <c r="C700">
        <v>573.580017</v>
      </c>
      <c r="D700">
        <v>563.23999000000003</v>
      </c>
      <c r="E700">
        <v>567.23999000000003</v>
      </c>
      <c r="F700">
        <v>567.23999000000003</v>
      </c>
      <c r="G700">
        <v>57262300</v>
      </c>
    </row>
    <row r="701" spans="1:7">
      <c r="A701" s="12">
        <v>42598</v>
      </c>
      <c r="B701">
        <v>567.24298099999999</v>
      </c>
      <c r="C701">
        <v>581.737976</v>
      </c>
      <c r="D701">
        <v>566.716003</v>
      </c>
      <c r="E701">
        <v>577.43902600000001</v>
      </c>
      <c r="F701">
        <v>577.43902600000001</v>
      </c>
      <c r="G701">
        <v>58405200</v>
      </c>
    </row>
    <row r="702" spans="1:7">
      <c r="A702" s="12">
        <v>42599</v>
      </c>
      <c r="B702">
        <v>577.760986</v>
      </c>
      <c r="C702">
        <v>580.89398200000005</v>
      </c>
      <c r="D702">
        <v>571.42999299999997</v>
      </c>
      <c r="E702">
        <v>573.216003</v>
      </c>
      <c r="F702">
        <v>573.216003</v>
      </c>
      <c r="G702">
        <v>54443000</v>
      </c>
    </row>
    <row r="703" spans="1:7">
      <c r="A703" s="12">
        <v>42600</v>
      </c>
      <c r="B703">
        <v>573.70696999999996</v>
      </c>
      <c r="C703">
        <v>577.79199200000005</v>
      </c>
      <c r="D703">
        <v>573.42999299999997</v>
      </c>
      <c r="E703">
        <v>574.317993</v>
      </c>
      <c r="F703">
        <v>574.317993</v>
      </c>
      <c r="G703">
        <v>59896600</v>
      </c>
    </row>
    <row r="704" spans="1:7">
      <c r="A704" s="12">
        <v>42601</v>
      </c>
      <c r="B704">
        <v>574.33898899999997</v>
      </c>
      <c r="C704">
        <v>578.237976</v>
      </c>
      <c r="D704">
        <v>574.182007</v>
      </c>
      <c r="E704">
        <v>575.63000499999998</v>
      </c>
      <c r="F704">
        <v>575.63000499999998</v>
      </c>
      <c r="G704">
        <v>50631600</v>
      </c>
    </row>
    <row r="705" spans="1:7">
      <c r="A705" s="12">
        <v>42602</v>
      </c>
      <c r="B705">
        <v>576.08398399999999</v>
      </c>
      <c r="C705">
        <v>582.817993</v>
      </c>
      <c r="D705">
        <v>575.45696999999996</v>
      </c>
      <c r="E705">
        <v>581.69702099999995</v>
      </c>
      <c r="F705">
        <v>581.69702099999995</v>
      </c>
      <c r="G705">
        <v>45301400</v>
      </c>
    </row>
    <row r="706" spans="1:7">
      <c r="A706" s="12">
        <v>42603</v>
      </c>
      <c r="B706">
        <v>581.93902600000001</v>
      </c>
      <c r="C706">
        <v>584.15801999999996</v>
      </c>
      <c r="D706">
        <v>580.21801800000003</v>
      </c>
      <c r="E706">
        <v>581.30798300000004</v>
      </c>
      <c r="F706">
        <v>581.30798300000004</v>
      </c>
      <c r="G706">
        <v>38299400</v>
      </c>
    </row>
    <row r="707" spans="1:7">
      <c r="A707" s="12">
        <v>42604</v>
      </c>
      <c r="B707">
        <v>581.31097399999999</v>
      </c>
      <c r="C707">
        <v>588.44799799999998</v>
      </c>
      <c r="D707">
        <v>580.59399399999995</v>
      </c>
      <c r="E707">
        <v>586.75299099999995</v>
      </c>
      <c r="F707">
        <v>586.75299099999995</v>
      </c>
      <c r="G707">
        <v>72844000</v>
      </c>
    </row>
    <row r="708" spans="1:7">
      <c r="A708" s="12">
        <v>42605</v>
      </c>
      <c r="B708">
        <v>586.77099599999997</v>
      </c>
      <c r="C708">
        <v>589.47399900000005</v>
      </c>
      <c r="D708">
        <v>581.63397199999997</v>
      </c>
      <c r="E708">
        <v>583.41497800000002</v>
      </c>
      <c r="F708">
        <v>583.41497800000002</v>
      </c>
      <c r="G708">
        <v>85349200</v>
      </c>
    </row>
    <row r="709" spans="1:7">
      <c r="A709" s="12">
        <v>42606</v>
      </c>
      <c r="B709">
        <v>583.41198699999995</v>
      </c>
      <c r="C709">
        <v>583.59002699999996</v>
      </c>
      <c r="D709">
        <v>579.85497999999995</v>
      </c>
      <c r="E709">
        <v>580.182007</v>
      </c>
      <c r="F709">
        <v>580.182007</v>
      </c>
      <c r="G709">
        <v>56328200</v>
      </c>
    </row>
    <row r="710" spans="1:7">
      <c r="A710" s="12">
        <v>42607</v>
      </c>
      <c r="B710">
        <v>580.17999299999997</v>
      </c>
      <c r="C710">
        <v>580.45098900000005</v>
      </c>
      <c r="D710">
        <v>575.16699200000005</v>
      </c>
      <c r="E710">
        <v>577.760986</v>
      </c>
      <c r="F710">
        <v>577.760986</v>
      </c>
      <c r="G710">
        <v>136130000</v>
      </c>
    </row>
    <row r="711" spans="1:7">
      <c r="A711" s="12">
        <v>42608</v>
      </c>
      <c r="B711">
        <v>577.75299099999995</v>
      </c>
      <c r="C711">
        <v>580.62298599999997</v>
      </c>
      <c r="D711">
        <v>576.85797100000002</v>
      </c>
      <c r="E711">
        <v>579.65100099999995</v>
      </c>
      <c r="F711">
        <v>579.65100099999995</v>
      </c>
      <c r="G711">
        <v>48856800</v>
      </c>
    </row>
    <row r="712" spans="1:7">
      <c r="A712" s="12">
        <v>42609</v>
      </c>
      <c r="B712">
        <v>579.45202600000005</v>
      </c>
      <c r="C712">
        <v>579.84497099999999</v>
      </c>
      <c r="D712">
        <v>568.63000499999998</v>
      </c>
      <c r="E712">
        <v>569.94702099999995</v>
      </c>
      <c r="F712">
        <v>569.94702099999995</v>
      </c>
      <c r="G712">
        <v>59698300</v>
      </c>
    </row>
    <row r="713" spans="1:7">
      <c r="A713" s="12">
        <v>42610</v>
      </c>
      <c r="B713">
        <v>569.830017</v>
      </c>
      <c r="C713">
        <v>574.03802499999995</v>
      </c>
      <c r="D713">
        <v>569.73999000000003</v>
      </c>
      <c r="E713">
        <v>573.91198699999995</v>
      </c>
      <c r="F713">
        <v>573.91198699999995</v>
      </c>
      <c r="G713">
        <v>86301600</v>
      </c>
    </row>
    <row r="714" spans="1:7">
      <c r="A714" s="12">
        <v>42611</v>
      </c>
      <c r="B714">
        <v>574.07098399999995</v>
      </c>
      <c r="C714">
        <v>576.27801499999998</v>
      </c>
      <c r="D714">
        <v>573.46502699999996</v>
      </c>
      <c r="E714">
        <v>574.10699499999998</v>
      </c>
      <c r="F714">
        <v>574.10699499999998</v>
      </c>
      <c r="G714">
        <v>110398000</v>
      </c>
    </row>
    <row r="715" spans="1:7">
      <c r="A715" s="12">
        <v>42612</v>
      </c>
      <c r="B715">
        <v>574.114014</v>
      </c>
      <c r="C715">
        <v>578.35699499999998</v>
      </c>
      <c r="D715">
        <v>574.114014</v>
      </c>
      <c r="E715">
        <v>577.50299099999995</v>
      </c>
      <c r="F715">
        <v>577.50299099999995</v>
      </c>
      <c r="G715">
        <v>70342400</v>
      </c>
    </row>
    <row r="716" spans="1:7">
      <c r="A716" s="12">
        <v>42613</v>
      </c>
      <c r="B716">
        <v>577.591003</v>
      </c>
      <c r="C716">
        <v>577.86102300000005</v>
      </c>
      <c r="D716">
        <v>573.64202899999998</v>
      </c>
      <c r="E716">
        <v>575.47198500000002</v>
      </c>
      <c r="F716">
        <v>575.47198500000002</v>
      </c>
      <c r="G716">
        <v>75840896</v>
      </c>
    </row>
    <row r="717" spans="1:7">
      <c r="A717" s="12">
        <v>42614</v>
      </c>
      <c r="B717">
        <v>575.546021</v>
      </c>
      <c r="C717">
        <v>576.31097399999999</v>
      </c>
      <c r="D717">
        <v>571.81402600000001</v>
      </c>
      <c r="E717">
        <v>572.30297900000005</v>
      </c>
      <c r="F717">
        <v>572.30297900000005</v>
      </c>
      <c r="G717">
        <v>76923400</v>
      </c>
    </row>
    <row r="718" spans="1:7">
      <c r="A718" s="12">
        <v>42615</v>
      </c>
      <c r="B718">
        <v>572.40997300000004</v>
      </c>
      <c r="C718">
        <v>575.64300500000002</v>
      </c>
      <c r="D718">
        <v>570.81097399999999</v>
      </c>
      <c r="E718">
        <v>575.53698699999995</v>
      </c>
      <c r="F718">
        <v>575.53698699999995</v>
      </c>
      <c r="G718">
        <v>79910800</v>
      </c>
    </row>
    <row r="719" spans="1:7">
      <c r="A719" s="12">
        <v>42616</v>
      </c>
      <c r="B719">
        <v>575.55499299999997</v>
      </c>
      <c r="C719">
        <v>599.5</v>
      </c>
      <c r="D719">
        <v>574.05602999999996</v>
      </c>
      <c r="E719">
        <v>598.21197500000005</v>
      </c>
      <c r="F719">
        <v>598.21197500000005</v>
      </c>
      <c r="G719">
        <v>159014000</v>
      </c>
    </row>
    <row r="720" spans="1:7">
      <c r="A720" s="12">
        <v>42617</v>
      </c>
      <c r="B720">
        <v>598.59002699999996</v>
      </c>
      <c r="C720">
        <v>611.83697500000005</v>
      </c>
      <c r="D720">
        <v>596.84802200000001</v>
      </c>
      <c r="E720">
        <v>608.63397199999997</v>
      </c>
      <c r="F720">
        <v>608.63397199999997</v>
      </c>
      <c r="G720">
        <v>97942896</v>
      </c>
    </row>
    <row r="721" spans="1:7">
      <c r="A721" s="12">
        <v>42618</v>
      </c>
      <c r="B721">
        <v>608.98999000000003</v>
      </c>
      <c r="C721">
        <v>609.05499299999997</v>
      </c>
      <c r="D721">
        <v>602.24200399999995</v>
      </c>
      <c r="E721">
        <v>606.59002699999996</v>
      </c>
      <c r="F721">
        <v>606.59002699999996</v>
      </c>
      <c r="G721">
        <v>82446800</v>
      </c>
    </row>
    <row r="722" spans="1:7">
      <c r="A722" s="12">
        <v>42619</v>
      </c>
      <c r="B722">
        <v>606.50598100000002</v>
      </c>
      <c r="C722">
        <v>610.830017</v>
      </c>
      <c r="D722">
        <v>605.091003</v>
      </c>
      <c r="E722">
        <v>610.43597399999999</v>
      </c>
      <c r="F722">
        <v>610.43597399999999</v>
      </c>
      <c r="G722">
        <v>78529104</v>
      </c>
    </row>
    <row r="723" spans="1:7">
      <c r="A723" s="12">
        <v>42620</v>
      </c>
      <c r="B723">
        <v>610.57299799999998</v>
      </c>
      <c r="C723">
        <v>614.544983</v>
      </c>
      <c r="D723">
        <v>608.51300000000003</v>
      </c>
      <c r="E723">
        <v>614.54400599999997</v>
      </c>
      <c r="F723">
        <v>614.54400599999997</v>
      </c>
      <c r="G723">
        <v>75032400</v>
      </c>
    </row>
    <row r="724" spans="1:7">
      <c r="A724" s="12">
        <v>42621</v>
      </c>
      <c r="B724">
        <v>614.63500999999997</v>
      </c>
      <c r="C724">
        <v>628.77002000000005</v>
      </c>
      <c r="D724">
        <v>613.84399399999995</v>
      </c>
      <c r="E724">
        <v>626.31597899999997</v>
      </c>
      <c r="F724">
        <v>626.31597899999997</v>
      </c>
      <c r="G724">
        <v>86713000</v>
      </c>
    </row>
    <row r="725" spans="1:7">
      <c r="A725" s="12">
        <v>42622</v>
      </c>
      <c r="B725">
        <v>626.35199</v>
      </c>
      <c r="C725">
        <v>626.830017</v>
      </c>
      <c r="D725">
        <v>620.26300000000003</v>
      </c>
      <c r="E725">
        <v>622.86102300000005</v>
      </c>
      <c r="F725">
        <v>622.86102300000005</v>
      </c>
      <c r="G725">
        <v>64550200</v>
      </c>
    </row>
    <row r="726" spans="1:7">
      <c r="A726" s="12">
        <v>42623</v>
      </c>
      <c r="B726">
        <v>622.92700200000002</v>
      </c>
      <c r="C726">
        <v>625.09497099999999</v>
      </c>
      <c r="D726">
        <v>622.39502000000005</v>
      </c>
      <c r="E726">
        <v>623.50897199999997</v>
      </c>
      <c r="F726">
        <v>623.50897199999997</v>
      </c>
      <c r="G726">
        <v>45016800</v>
      </c>
    </row>
    <row r="727" spans="1:7">
      <c r="A727" s="12">
        <v>42624</v>
      </c>
      <c r="B727">
        <v>623.42401099999995</v>
      </c>
      <c r="C727">
        <v>628.817993</v>
      </c>
      <c r="D727">
        <v>600.50598100000002</v>
      </c>
      <c r="E727">
        <v>606.71899399999995</v>
      </c>
      <c r="F727">
        <v>606.71899399999995</v>
      </c>
      <c r="G727">
        <v>73610800</v>
      </c>
    </row>
    <row r="728" spans="1:7">
      <c r="A728" s="12">
        <v>42625</v>
      </c>
      <c r="B728">
        <v>607.00500499999998</v>
      </c>
      <c r="C728">
        <v>608.45898399999999</v>
      </c>
      <c r="D728">
        <v>605.41101100000003</v>
      </c>
      <c r="E728">
        <v>608.24298099999999</v>
      </c>
      <c r="F728">
        <v>608.24298099999999</v>
      </c>
      <c r="G728">
        <v>72812304</v>
      </c>
    </row>
    <row r="729" spans="1:7">
      <c r="A729" s="12">
        <v>42626</v>
      </c>
      <c r="B729">
        <v>608.02502400000003</v>
      </c>
      <c r="C729">
        <v>611.192993</v>
      </c>
      <c r="D729">
        <v>606.92498799999998</v>
      </c>
      <c r="E729">
        <v>609.24102800000003</v>
      </c>
      <c r="F729">
        <v>609.24102800000003</v>
      </c>
      <c r="G729">
        <v>86920600</v>
      </c>
    </row>
    <row r="730" spans="1:7">
      <c r="A730" s="12">
        <v>42627</v>
      </c>
      <c r="B730">
        <v>608.841003</v>
      </c>
      <c r="C730">
        <v>611.95202600000005</v>
      </c>
      <c r="D730">
        <v>608.40997300000004</v>
      </c>
      <c r="E730">
        <v>610.68402100000003</v>
      </c>
      <c r="F730">
        <v>610.68402100000003</v>
      </c>
      <c r="G730">
        <v>47877700</v>
      </c>
    </row>
    <row r="731" spans="1:7">
      <c r="A731" s="12">
        <v>42628</v>
      </c>
      <c r="B731">
        <v>610.58801300000005</v>
      </c>
      <c r="C731">
        <v>611.08599900000002</v>
      </c>
      <c r="D731">
        <v>607.15502900000001</v>
      </c>
      <c r="E731">
        <v>607.15502900000001</v>
      </c>
      <c r="F731">
        <v>607.15502900000001</v>
      </c>
      <c r="G731">
        <v>59464600</v>
      </c>
    </row>
    <row r="732" spans="1:7">
      <c r="A732" s="12">
        <v>42629</v>
      </c>
      <c r="B732">
        <v>607.24597200000005</v>
      </c>
      <c r="C732">
        <v>609.260986</v>
      </c>
      <c r="D732">
        <v>606.73498500000005</v>
      </c>
      <c r="E732">
        <v>606.97302200000001</v>
      </c>
      <c r="F732">
        <v>606.97302200000001</v>
      </c>
      <c r="G732">
        <v>64963400</v>
      </c>
    </row>
    <row r="733" spans="1:7">
      <c r="A733" s="12">
        <v>42630</v>
      </c>
      <c r="B733">
        <v>607.21801800000003</v>
      </c>
      <c r="C733">
        <v>607.85998500000005</v>
      </c>
      <c r="D733">
        <v>605.19201699999996</v>
      </c>
      <c r="E733">
        <v>605.98400900000001</v>
      </c>
      <c r="F733">
        <v>605.98400900000001</v>
      </c>
      <c r="G733">
        <v>37140300</v>
      </c>
    </row>
    <row r="734" spans="1:7">
      <c r="A734" s="12">
        <v>42631</v>
      </c>
      <c r="B734">
        <v>606.28301999999996</v>
      </c>
      <c r="C734">
        <v>610.15801999999996</v>
      </c>
      <c r="D734">
        <v>605.85601799999995</v>
      </c>
      <c r="E734">
        <v>609.87402299999997</v>
      </c>
      <c r="F734">
        <v>609.87402299999997</v>
      </c>
      <c r="G734">
        <v>48679400</v>
      </c>
    </row>
    <row r="735" spans="1:7">
      <c r="A735" s="12">
        <v>42632</v>
      </c>
      <c r="B735">
        <v>609.87097200000005</v>
      </c>
      <c r="C735">
        <v>610.932007</v>
      </c>
      <c r="D735">
        <v>608.27002000000005</v>
      </c>
      <c r="E735">
        <v>609.22699</v>
      </c>
      <c r="F735">
        <v>609.22699</v>
      </c>
      <c r="G735">
        <v>54796400</v>
      </c>
    </row>
    <row r="736" spans="1:7">
      <c r="A736" s="12">
        <v>42633</v>
      </c>
      <c r="B736">
        <v>609.25402799999995</v>
      </c>
      <c r="C736">
        <v>609.52502400000003</v>
      </c>
      <c r="D736">
        <v>607.93798800000002</v>
      </c>
      <c r="E736">
        <v>608.31201199999998</v>
      </c>
      <c r="F736">
        <v>608.31201199999998</v>
      </c>
      <c r="G736">
        <v>72710896</v>
      </c>
    </row>
    <row r="737" spans="1:7">
      <c r="A737" s="12">
        <v>42634</v>
      </c>
      <c r="B737">
        <v>603.58801300000005</v>
      </c>
      <c r="C737">
        <v>603.58801300000005</v>
      </c>
      <c r="D737">
        <v>595.88299600000005</v>
      </c>
      <c r="E737">
        <v>597.14898700000003</v>
      </c>
      <c r="F737">
        <v>597.14898700000003</v>
      </c>
      <c r="G737">
        <v>82776200</v>
      </c>
    </row>
    <row r="738" spans="1:7">
      <c r="A738" s="12">
        <v>42635</v>
      </c>
      <c r="B738">
        <v>597.27899200000002</v>
      </c>
      <c r="C738">
        <v>598.48699999999997</v>
      </c>
      <c r="D738">
        <v>596.21301300000005</v>
      </c>
      <c r="E738">
        <v>596.29797399999995</v>
      </c>
      <c r="F738">
        <v>596.29797399999995</v>
      </c>
      <c r="G738">
        <v>67085300</v>
      </c>
    </row>
    <row r="739" spans="1:7">
      <c r="A739" s="12">
        <v>42636</v>
      </c>
      <c r="B739">
        <v>596.19897500000002</v>
      </c>
      <c r="C739">
        <v>603.205017</v>
      </c>
      <c r="D739">
        <v>595.78601100000003</v>
      </c>
      <c r="E739">
        <v>602.84198000000004</v>
      </c>
      <c r="F739">
        <v>602.84198000000004</v>
      </c>
      <c r="G739">
        <v>51067000</v>
      </c>
    </row>
    <row r="740" spans="1:7">
      <c r="A740" s="12">
        <v>42637</v>
      </c>
      <c r="B740">
        <v>602.96099900000002</v>
      </c>
      <c r="C740">
        <v>604.580017</v>
      </c>
      <c r="D740">
        <v>602.044983</v>
      </c>
      <c r="E740">
        <v>602.625</v>
      </c>
      <c r="F740">
        <v>602.625</v>
      </c>
      <c r="G740">
        <v>35359500</v>
      </c>
    </row>
    <row r="741" spans="1:7">
      <c r="A741" s="12">
        <v>42638</v>
      </c>
      <c r="B741">
        <v>602.74902299999997</v>
      </c>
      <c r="C741">
        <v>603.38098100000002</v>
      </c>
      <c r="D741">
        <v>599.71099900000002</v>
      </c>
      <c r="E741">
        <v>600.82598900000005</v>
      </c>
      <c r="F741">
        <v>600.82598900000005</v>
      </c>
      <c r="G741">
        <v>33977800</v>
      </c>
    </row>
    <row r="742" spans="1:7">
      <c r="A742" s="12">
        <v>42639</v>
      </c>
      <c r="B742">
        <v>600.807007</v>
      </c>
      <c r="C742">
        <v>608.14300500000002</v>
      </c>
      <c r="D742">
        <v>600.34899900000005</v>
      </c>
      <c r="E742">
        <v>608.04303000000004</v>
      </c>
      <c r="F742">
        <v>608.04303000000004</v>
      </c>
      <c r="G742">
        <v>59153800</v>
      </c>
    </row>
    <row r="743" spans="1:7">
      <c r="A743" s="12">
        <v>42640</v>
      </c>
      <c r="B743">
        <v>608.021973</v>
      </c>
      <c r="C743">
        <v>608.24798599999997</v>
      </c>
      <c r="D743">
        <v>604.10998500000005</v>
      </c>
      <c r="E743">
        <v>606.16601600000001</v>
      </c>
      <c r="F743">
        <v>606.16601600000001</v>
      </c>
      <c r="G743">
        <v>49422400</v>
      </c>
    </row>
    <row r="744" spans="1:7">
      <c r="A744" s="12">
        <v>42641</v>
      </c>
      <c r="B744">
        <v>606.24298099999999</v>
      </c>
      <c r="C744">
        <v>606.59002699999996</v>
      </c>
      <c r="D744">
        <v>604.60699499999998</v>
      </c>
      <c r="E744">
        <v>604.728027</v>
      </c>
      <c r="F744">
        <v>604.728027</v>
      </c>
      <c r="G744">
        <v>48722600</v>
      </c>
    </row>
    <row r="745" spans="1:7">
      <c r="A745" s="12">
        <v>42642</v>
      </c>
      <c r="B745">
        <v>605.01898200000005</v>
      </c>
      <c r="C745">
        <v>606.82397500000002</v>
      </c>
      <c r="D745">
        <v>604.84802200000001</v>
      </c>
      <c r="E745">
        <v>605.692993</v>
      </c>
      <c r="F745">
        <v>605.692993</v>
      </c>
      <c r="G745">
        <v>55658600</v>
      </c>
    </row>
    <row r="746" spans="1:7">
      <c r="A746" s="12">
        <v>42643</v>
      </c>
      <c r="B746">
        <v>605.71502699999996</v>
      </c>
      <c r="C746">
        <v>609.73498500000005</v>
      </c>
      <c r="D746">
        <v>604.14202899999998</v>
      </c>
      <c r="E746">
        <v>609.73498500000005</v>
      </c>
      <c r="F746">
        <v>609.73498500000005</v>
      </c>
      <c r="G746">
        <v>56122400</v>
      </c>
    </row>
    <row r="747" spans="1:7">
      <c r="A747" s="12">
        <v>42644</v>
      </c>
      <c r="B747">
        <v>609.92901600000005</v>
      </c>
      <c r="C747">
        <v>615.23699999999997</v>
      </c>
      <c r="D747">
        <v>609.92901600000005</v>
      </c>
      <c r="E747">
        <v>613.98297100000002</v>
      </c>
      <c r="F747">
        <v>613.98297100000002</v>
      </c>
      <c r="G747">
        <v>56357000</v>
      </c>
    </row>
    <row r="748" spans="1:7">
      <c r="A748" s="12">
        <v>42645</v>
      </c>
      <c r="B748">
        <v>613.94799799999998</v>
      </c>
      <c r="C748">
        <v>614.00500499999998</v>
      </c>
      <c r="D748">
        <v>609.682007</v>
      </c>
      <c r="E748">
        <v>610.89202899999998</v>
      </c>
      <c r="F748">
        <v>610.89202899999998</v>
      </c>
      <c r="G748">
        <v>39249800</v>
      </c>
    </row>
    <row r="749" spans="1:7">
      <c r="A749" s="12">
        <v>42646</v>
      </c>
      <c r="B749">
        <v>610.96801800000003</v>
      </c>
      <c r="C749">
        <v>612.567993</v>
      </c>
      <c r="D749">
        <v>610.455017</v>
      </c>
      <c r="E749">
        <v>612.13299600000005</v>
      </c>
      <c r="F749">
        <v>612.13299600000005</v>
      </c>
      <c r="G749">
        <v>46798300</v>
      </c>
    </row>
    <row r="750" spans="1:7">
      <c r="A750" s="12">
        <v>42647</v>
      </c>
      <c r="B750">
        <v>612.05200200000002</v>
      </c>
      <c r="C750">
        <v>612.05401600000005</v>
      </c>
      <c r="D750">
        <v>609.47900400000003</v>
      </c>
      <c r="E750">
        <v>610.203979</v>
      </c>
      <c r="F750">
        <v>610.203979</v>
      </c>
      <c r="G750">
        <v>49801600</v>
      </c>
    </row>
    <row r="751" spans="1:7">
      <c r="A751" s="12">
        <v>42648</v>
      </c>
      <c r="B751">
        <v>610.21801800000003</v>
      </c>
      <c r="C751">
        <v>613.81402600000001</v>
      </c>
      <c r="D751">
        <v>609.61700399999995</v>
      </c>
      <c r="E751">
        <v>612.510986</v>
      </c>
      <c r="F751">
        <v>612.510986</v>
      </c>
      <c r="G751">
        <v>68077504</v>
      </c>
    </row>
    <row r="752" spans="1:7">
      <c r="A752" s="12">
        <v>42649</v>
      </c>
      <c r="B752">
        <v>612.46997099999999</v>
      </c>
      <c r="C752">
        <v>613.81897000000004</v>
      </c>
      <c r="D752">
        <v>611.46899399999995</v>
      </c>
      <c r="E752">
        <v>613.02099599999997</v>
      </c>
      <c r="F752">
        <v>613.02099599999997</v>
      </c>
      <c r="G752">
        <v>56812100</v>
      </c>
    </row>
    <row r="753" spans="1:7">
      <c r="A753" s="12">
        <v>42650</v>
      </c>
      <c r="B753">
        <v>612.60797100000002</v>
      </c>
      <c r="C753">
        <v>617.91198699999995</v>
      </c>
      <c r="D753">
        <v>611.82098399999995</v>
      </c>
      <c r="E753">
        <v>617.12097200000005</v>
      </c>
      <c r="F753">
        <v>617.12097200000005</v>
      </c>
      <c r="G753">
        <v>64071400</v>
      </c>
    </row>
    <row r="754" spans="1:7">
      <c r="A754" s="12">
        <v>42651</v>
      </c>
      <c r="B754">
        <v>617.341003</v>
      </c>
      <c r="C754">
        <v>619.84899900000005</v>
      </c>
      <c r="D754">
        <v>617.341003</v>
      </c>
      <c r="E754">
        <v>619.10797100000002</v>
      </c>
      <c r="F754">
        <v>619.10797100000002</v>
      </c>
      <c r="G754">
        <v>42345900</v>
      </c>
    </row>
    <row r="755" spans="1:7">
      <c r="A755" s="12">
        <v>42652</v>
      </c>
      <c r="B755">
        <v>619.17199700000003</v>
      </c>
      <c r="C755">
        <v>619.19799799999998</v>
      </c>
      <c r="D755">
        <v>616.60699499999998</v>
      </c>
      <c r="E755">
        <v>616.75201400000003</v>
      </c>
      <c r="F755">
        <v>616.75201400000003</v>
      </c>
      <c r="G755">
        <v>39243400</v>
      </c>
    </row>
    <row r="756" spans="1:7">
      <c r="A756" s="12">
        <v>42653</v>
      </c>
      <c r="B756">
        <v>616.82202099999995</v>
      </c>
      <c r="C756">
        <v>621.317993</v>
      </c>
      <c r="D756">
        <v>616.19702099999995</v>
      </c>
      <c r="E756">
        <v>618.99401899999998</v>
      </c>
      <c r="F756">
        <v>618.99401899999998</v>
      </c>
      <c r="G756">
        <v>67481104</v>
      </c>
    </row>
    <row r="757" spans="1:7">
      <c r="A757" s="12">
        <v>42654</v>
      </c>
      <c r="B757">
        <v>619.237976</v>
      </c>
      <c r="C757">
        <v>642.080017</v>
      </c>
      <c r="D757">
        <v>618.5</v>
      </c>
      <c r="E757">
        <v>641.07202099999995</v>
      </c>
      <c r="F757">
        <v>641.07202099999995</v>
      </c>
      <c r="G757">
        <v>103590000</v>
      </c>
    </row>
    <row r="758" spans="1:7">
      <c r="A758" s="12">
        <v>42655</v>
      </c>
      <c r="B758">
        <v>640.87097200000005</v>
      </c>
      <c r="C758">
        <v>641.33697500000005</v>
      </c>
      <c r="D758">
        <v>635.96502699999996</v>
      </c>
      <c r="E758">
        <v>636.19201699999996</v>
      </c>
      <c r="F758">
        <v>636.19201699999996</v>
      </c>
      <c r="G758">
        <v>92370200</v>
      </c>
    </row>
    <row r="759" spans="1:7">
      <c r="A759" s="12">
        <v>42656</v>
      </c>
      <c r="B759">
        <v>636.03002900000001</v>
      </c>
      <c r="C759">
        <v>638.83300799999995</v>
      </c>
      <c r="D759">
        <v>635.02899200000002</v>
      </c>
      <c r="E759">
        <v>636.78601100000003</v>
      </c>
      <c r="F759">
        <v>636.78601100000003</v>
      </c>
      <c r="G759">
        <v>61620700</v>
      </c>
    </row>
    <row r="760" spans="1:7">
      <c r="A760" s="12">
        <v>42657</v>
      </c>
      <c r="B760">
        <v>637.00799600000005</v>
      </c>
      <c r="C760">
        <v>641.28497300000004</v>
      </c>
      <c r="D760">
        <v>637.00799600000005</v>
      </c>
      <c r="E760">
        <v>640.37799099999995</v>
      </c>
      <c r="F760">
        <v>640.37799099999995</v>
      </c>
      <c r="G760">
        <v>58144600</v>
      </c>
    </row>
    <row r="761" spans="1:7">
      <c r="A761" s="12">
        <v>42658</v>
      </c>
      <c r="B761">
        <v>640.31097399999999</v>
      </c>
      <c r="C761">
        <v>642.10199</v>
      </c>
      <c r="D761">
        <v>637.39001499999995</v>
      </c>
      <c r="E761">
        <v>638.64599599999997</v>
      </c>
      <c r="F761">
        <v>638.64599599999997</v>
      </c>
      <c r="G761">
        <v>39035400</v>
      </c>
    </row>
    <row r="762" spans="1:7">
      <c r="A762" s="12">
        <v>42659</v>
      </c>
      <c r="B762">
        <v>639.08300799999995</v>
      </c>
      <c r="C762">
        <v>642.89801</v>
      </c>
      <c r="D762">
        <v>638.90100099999995</v>
      </c>
      <c r="E762">
        <v>641.63098100000002</v>
      </c>
      <c r="F762">
        <v>641.63098100000002</v>
      </c>
      <c r="G762">
        <v>40298100</v>
      </c>
    </row>
    <row r="763" spans="1:7">
      <c r="A763" s="12">
        <v>42660</v>
      </c>
      <c r="B763">
        <v>641.817993</v>
      </c>
      <c r="C763">
        <v>642.32800299999997</v>
      </c>
      <c r="D763">
        <v>638.66302499999995</v>
      </c>
      <c r="E763">
        <v>639.192993</v>
      </c>
      <c r="F763">
        <v>639.192993</v>
      </c>
      <c r="G763">
        <v>58063600</v>
      </c>
    </row>
    <row r="764" spans="1:7">
      <c r="A764" s="12">
        <v>42661</v>
      </c>
      <c r="B764">
        <v>639.41101100000003</v>
      </c>
      <c r="C764">
        <v>640.73602300000005</v>
      </c>
      <c r="D764">
        <v>635.99597200000005</v>
      </c>
      <c r="E764">
        <v>637.96002199999998</v>
      </c>
      <c r="F764">
        <v>637.96002199999998</v>
      </c>
      <c r="G764">
        <v>65546700</v>
      </c>
    </row>
    <row r="765" spans="1:7">
      <c r="A765" s="12">
        <v>42662</v>
      </c>
      <c r="B765">
        <v>638.13397199999997</v>
      </c>
      <c r="C765">
        <v>638.87402299999997</v>
      </c>
      <c r="D765">
        <v>628.01300000000003</v>
      </c>
      <c r="E765">
        <v>630.52002000000005</v>
      </c>
      <c r="F765">
        <v>630.52002000000005</v>
      </c>
      <c r="G765">
        <v>69381696</v>
      </c>
    </row>
    <row r="766" spans="1:7">
      <c r="A766" s="12">
        <v>42663</v>
      </c>
      <c r="B766">
        <v>630.66302499999995</v>
      </c>
      <c r="C766">
        <v>631.91699200000005</v>
      </c>
      <c r="D766">
        <v>628.25799600000005</v>
      </c>
      <c r="E766">
        <v>630.85699499999998</v>
      </c>
      <c r="F766">
        <v>630.85699499999998</v>
      </c>
      <c r="G766">
        <v>56957300</v>
      </c>
    </row>
    <row r="767" spans="1:7">
      <c r="A767" s="12">
        <v>42664</v>
      </c>
      <c r="B767">
        <v>630.82501200000002</v>
      </c>
      <c r="C767">
        <v>634.09399399999995</v>
      </c>
      <c r="D767">
        <v>630.69397000000004</v>
      </c>
      <c r="E767">
        <v>632.82800299999997</v>
      </c>
      <c r="F767">
        <v>632.82800299999997</v>
      </c>
      <c r="G767">
        <v>55951000</v>
      </c>
    </row>
    <row r="768" spans="1:7">
      <c r="A768" s="12">
        <v>42665</v>
      </c>
      <c r="B768">
        <v>633.135986</v>
      </c>
      <c r="C768">
        <v>658.19702099999995</v>
      </c>
      <c r="D768">
        <v>632.84997599999997</v>
      </c>
      <c r="E768">
        <v>657.29400599999997</v>
      </c>
      <c r="F768">
        <v>657.29400599999997</v>
      </c>
      <c r="G768">
        <v>78556496</v>
      </c>
    </row>
    <row r="769" spans="1:7">
      <c r="A769" s="12">
        <v>42666</v>
      </c>
      <c r="B769">
        <v>657.62097200000005</v>
      </c>
      <c r="C769">
        <v>661.12902799999995</v>
      </c>
      <c r="D769">
        <v>653.885986</v>
      </c>
      <c r="E769">
        <v>657.07098399999995</v>
      </c>
      <c r="F769">
        <v>657.07098399999995</v>
      </c>
      <c r="G769">
        <v>54474600</v>
      </c>
    </row>
    <row r="770" spans="1:7">
      <c r="A770" s="12">
        <v>42667</v>
      </c>
      <c r="B770">
        <v>657.16101100000003</v>
      </c>
      <c r="C770">
        <v>657.25201400000003</v>
      </c>
      <c r="D770">
        <v>652.59497099999999</v>
      </c>
      <c r="E770">
        <v>653.760986</v>
      </c>
      <c r="F770">
        <v>653.760986</v>
      </c>
      <c r="G770">
        <v>62218200</v>
      </c>
    </row>
    <row r="771" spans="1:7">
      <c r="A771" s="12">
        <v>42668</v>
      </c>
      <c r="B771">
        <v>654.00201400000003</v>
      </c>
      <c r="C771">
        <v>664.42401099999995</v>
      </c>
      <c r="D771">
        <v>653.69799799999998</v>
      </c>
      <c r="E771">
        <v>657.58801300000005</v>
      </c>
      <c r="F771">
        <v>657.58801300000005</v>
      </c>
      <c r="G771">
        <v>90378800</v>
      </c>
    </row>
    <row r="772" spans="1:7">
      <c r="A772" s="12">
        <v>42669</v>
      </c>
      <c r="B772">
        <v>657.67797900000005</v>
      </c>
      <c r="C772">
        <v>679.728027</v>
      </c>
      <c r="D772">
        <v>657.67797900000005</v>
      </c>
      <c r="E772">
        <v>678.30401600000005</v>
      </c>
      <c r="F772">
        <v>678.30401600000005</v>
      </c>
      <c r="G772">
        <v>88877104</v>
      </c>
    </row>
    <row r="773" spans="1:7">
      <c r="A773" s="12">
        <v>42670</v>
      </c>
      <c r="B773">
        <v>678.21398899999997</v>
      </c>
      <c r="C773">
        <v>688.59399399999995</v>
      </c>
      <c r="D773">
        <v>678.03997800000002</v>
      </c>
      <c r="E773">
        <v>688.31298800000002</v>
      </c>
      <c r="F773">
        <v>688.31298800000002</v>
      </c>
      <c r="G773">
        <v>96105296</v>
      </c>
    </row>
    <row r="774" spans="1:7">
      <c r="A774" s="12">
        <v>42671</v>
      </c>
      <c r="B774">
        <v>688</v>
      </c>
      <c r="C774">
        <v>690.44397000000004</v>
      </c>
      <c r="D774">
        <v>684.16198699999995</v>
      </c>
      <c r="E774">
        <v>689.65100099999995</v>
      </c>
      <c r="F774">
        <v>689.65100099999995</v>
      </c>
      <c r="G774">
        <v>81145504</v>
      </c>
    </row>
    <row r="775" spans="1:7">
      <c r="A775" s="12">
        <v>42672</v>
      </c>
      <c r="B775">
        <v>690.28900099999998</v>
      </c>
      <c r="C775">
        <v>720.40197799999999</v>
      </c>
      <c r="D775">
        <v>690.05200200000002</v>
      </c>
      <c r="E775">
        <v>714.47900400000003</v>
      </c>
      <c r="F775">
        <v>714.47900400000003</v>
      </c>
      <c r="G775">
        <v>134760992</v>
      </c>
    </row>
    <row r="776" spans="1:7">
      <c r="A776" s="12">
        <v>42673</v>
      </c>
      <c r="B776">
        <v>714.11798099999999</v>
      </c>
      <c r="C776">
        <v>714.11798099999999</v>
      </c>
      <c r="D776">
        <v>696.47497599999997</v>
      </c>
      <c r="E776">
        <v>701.864014</v>
      </c>
      <c r="F776">
        <v>701.864014</v>
      </c>
      <c r="G776">
        <v>100665000</v>
      </c>
    </row>
    <row r="777" spans="1:7">
      <c r="A777" s="12">
        <v>42674</v>
      </c>
      <c r="B777">
        <v>702.64001499999995</v>
      </c>
      <c r="C777">
        <v>709.28900099999998</v>
      </c>
      <c r="D777">
        <v>691.682007</v>
      </c>
      <c r="E777">
        <v>700.97198500000002</v>
      </c>
      <c r="F777">
        <v>700.97198500000002</v>
      </c>
      <c r="G777">
        <v>97064400</v>
      </c>
    </row>
    <row r="778" spans="1:7">
      <c r="A778" s="12">
        <v>42675</v>
      </c>
      <c r="B778">
        <v>701.33697500000005</v>
      </c>
      <c r="C778">
        <v>736.45202600000005</v>
      </c>
      <c r="D778">
        <v>701.33697500000005</v>
      </c>
      <c r="E778">
        <v>729.79303000000004</v>
      </c>
      <c r="F778">
        <v>729.79303000000004</v>
      </c>
      <c r="G778">
        <v>130527000</v>
      </c>
    </row>
    <row r="779" spans="1:7">
      <c r="A779" s="12">
        <v>42676</v>
      </c>
      <c r="B779">
        <v>730.06597899999997</v>
      </c>
      <c r="C779">
        <v>740.828979</v>
      </c>
      <c r="D779">
        <v>722.34899900000005</v>
      </c>
      <c r="E779">
        <v>740.828979</v>
      </c>
      <c r="F779">
        <v>740.828979</v>
      </c>
      <c r="G779">
        <v>84865200</v>
      </c>
    </row>
    <row r="780" spans="1:7">
      <c r="A780" s="12">
        <v>42677</v>
      </c>
      <c r="B780">
        <v>742.34600799999998</v>
      </c>
      <c r="C780">
        <v>745.77301</v>
      </c>
      <c r="D780">
        <v>678.15600600000005</v>
      </c>
      <c r="E780">
        <v>688.70001200000002</v>
      </c>
      <c r="F780">
        <v>688.70001200000002</v>
      </c>
      <c r="G780">
        <v>172808000</v>
      </c>
    </row>
    <row r="781" spans="1:7">
      <c r="A781" s="12">
        <v>42678</v>
      </c>
      <c r="B781">
        <v>689.12402299999997</v>
      </c>
      <c r="C781">
        <v>706.92999299999997</v>
      </c>
      <c r="D781">
        <v>685.56298800000002</v>
      </c>
      <c r="E781">
        <v>703.23498500000005</v>
      </c>
      <c r="F781">
        <v>703.23498500000005</v>
      </c>
      <c r="G781">
        <v>99907696</v>
      </c>
    </row>
    <row r="782" spans="1:7">
      <c r="A782" s="12">
        <v>42679</v>
      </c>
      <c r="B782">
        <v>703.52502400000003</v>
      </c>
      <c r="C782">
        <v>707.51000999999997</v>
      </c>
      <c r="D782">
        <v>697.739014</v>
      </c>
      <c r="E782">
        <v>703.41803000000004</v>
      </c>
      <c r="F782">
        <v>703.41803000000004</v>
      </c>
      <c r="G782">
        <v>53752300</v>
      </c>
    </row>
    <row r="783" spans="1:7">
      <c r="A783" s="12">
        <v>42680</v>
      </c>
      <c r="B783">
        <v>703.81201199999998</v>
      </c>
      <c r="C783">
        <v>714.25799600000005</v>
      </c>
      <c r="D783">
        <v>699.55999799999995</v>
      </c>
      <c r="E783">
        <v>711.521973</v>
      </c>
      <c r="F783">
        <v>711.521973</v>
      </c>
      <c r="G783">
        <v>59902200</v>
      </c>
    </row>
    <row r="784" spans="1:7">
      <c r="A784" s="12">
        <v>42681</v>
      </c>
      <c r="B784">
        <v>710.73602300000005</v>
      </c>
      <c r="C784">
        <v>710.73602300000005</v>
      </c>
      <c r="D784">
        <v>699.90301499999998</v>
      </c>
      <c r="E784">
        <v>703.13098100000002</v>
      </c>
      <c r="F784">
        <v>703.13098100000002</v>
      </c>
      <c r="G784">
        <v>65047100</v>
      </c>
    </row>
    <row r="785" spans="1:7">
      <c r="A785" s="12">
        <v>42682</v>
      </c>
      <c r="B785">
        <v>703.08898899999997</v>
      </c>
      <c r="C785">
        <v>712.98699999999997</v>
      </c>
      <c r="D785">
        <v>702.39001499999995</v>
      </c>
      <c r="E785">
        <v>709.84802200000001</v>
      </c>
      <c r="F785">
        <v>709.84802200000001</v>
      </c>
      <c r="G785">
        <v>79660800</v>
      </c>
    </row>
    <row r="786" spans="1:7">
      <c r="A786" s="12">
        <v>42683</v>
      </c>
      <c r="B786">
        <v>709.82501200000002</v>
      </c>
      <c r="C786">
        <v>740.046021</v>
      </c>
      <c r="D786">
        <v>708.60998500000005</v>
      </c>
      <c r="E786">
        <v>723.27301</v>
      </c>
      <c r="F786">
        <v>723.27301</v>
      </c>
      <c r="G786">
        <v>132429000</v>
      </c>
    </row>
    <row r="787" spans="1:7">
      <c r="A787" s="12">
        <v>42684</v>
      </c>
      <c r="B787">
        <v>722.84399399999995</v>
      </c>
      <c r="C787">
        <v>723.01800500000002</v>
      </c>
      <c r="D787">
        <v>711.21002199999998</v>
      </c>
      <c r="E787">
        <v>715.533997</v>
      </c>
      <c r="F787">
        <v>715.533997</v>
      </c>
      <c r="G787">
        <v>68807800</v>
      </c>
    </row>
    <row r="788" spans="1:7">
      <c r="A788" s="12">
        <v>42685</v>
      </c>
      <c r="B788">
        <v>715.55499299999997</v>
      </c>
      <c r="C788">
        <v>718.317993</v>
      </c>
      <c r="D788">
        <v>714.40997300000004</v>
      </c>
      <c r="E788">
        <v>716.41101100000003</v>
      </c>
      <c r="F788">
        <v>716.41101100000003</v>
      </c>
      <c r="G788">
        <v>63119700</v>
      </c>
    </row>
    <row r="789" spans="1:7">
      <c r="A789" s="12">
        <v>42686</v>
      </c>
      <c r="B789">
        <v>716.75201400000003</v>
      </c>
      <c r="C789">
        <v>717.14801</v>
      </c>
      <c r="D789">
        <v>704.03497300000004</v>
      </c>
      <c r="E789">
        <v>705.05401600000005</v>
      </c>
      <c r="F789">
        <v>705.05401600000005</v>
      </c>
      <c r="G789">
        <v>64622500</v>
      </c>
    </row>
    <row r="790" spans="1:7">
      <c r="A790" s="12">
        <v>42687</v>
      </c>
      <c r="B790">
        <v>705.19598399999995</v>
      </c>
      <c r="C790">
        <v>705.25701900000001</v>
      </c>
      <c r="D790">
        <v>687.31500200000005</v>
      </c>
      <c r="E790">
        <v>702.03100600000005</v>
      </c>
      <c r="F790">
        <v>702.03100600000005</v>
      </c>
      <c r="G790">
        <v>80318096</v>
      </c>
    </row>
    <row r="791" spans="1:7">
      <c r="A791" s="12">
        <v>42688</v>
      </c>
      <c r="B791">
        <v>701.99700900000005</v>
      </c>
      <c r="C791">
        <v>706.283997</v>
      </c>
      <c r="D791">
        <v>699.80798300000004</v>
      </c>
      <c r="E791">
        <v>705.02099599999997</v>
      </c>
      <c r="F791">
        <v>705.02099599999997</v>
      </c>
      <c r="G791">
        <v>62993000</v>
      </c>
    </row>
    <row r="792" spans="1:7">
      <c r="A792" s="12">
        <v>42689</v>
      </c>
      <c r="B792">
        <v>705.79400599999997</v>
      </c>
      <c r="C792">
        <v>715.71801800000003</v>
      </c>
      <c r="D792">
        <v>705.26000999999997</v>
      </c>
      <c r="E792">
        <v>711.61901899999998</v>
      </c>
      <c r="F792">
        <v>711.61901899999998</v>
      </c>
      <c r="G792">
        <v>72038496</v>
      </c>
    </row>
    <row r="793" spans="1:7">
      <c r="A793" s="12">
        <v>42690</v>
      </c>
      <c r="B793">
        <v>711.16699200000005</v>
      </c>
      <c r="C793">
        <v>747.61499000000003</v>
      </c>
      <c r="D793">
        <v>709.03900099999998</v>
      </c>
      <c r="E793">
        <v>744.19799799999998</v>
      </c>
      <c r="F793">
        <v>744.19799799999998</v>
      </c>
      <c r="G793">
        <v>141294000</v>
      </c>
    </row>
    <row r="794" spans="1:7">
      <c r="A794" s="12">
        <v>42691</v>
      </c>
      <c r="B794">
        <v>744.87597700000003</v>
      </c>
      <c r="C794">
        <v>755.64502000000005</v>
      </c>
      <c r="D794">
        <v>739.510986</v>
      </c>
      <c r="E794">
        <v>740.97699</v>
      </c>
      <c r="F794">
        <v>740.97699</v>
      </c>
      <c r="G794">
        <v>108579000</v>
      </c>
    </row>
    <row r="795" spans="1:7">
      <c r="A795" s="12">
        <v>42692</v>
      </c>
      <c r="B795">
        <v>740.705017</v>
      </c>
      <c r="C795">
        <v>752.88201900000001</v>
      </c>
      <c r="D795">
        <v>736.89001499999995</v>
      </c>
      <c r="E795">
        <v>751.58502199999998</v>
      </c>
      <c r="F795">
        <v>751.58502199999998</v>
      </c>
      <c r="G795">
        <v>87363104</v>
      </c>
    </row>
    <row r="796" spans="1:7">
      <c r="A796" s="12">
        <v>42693</v>
      </c>
      <c r="B796">
        <v>751.83300799999995</v>
      </c>
      <c r="C796">
        <v>756.23699999999997</v>
      </c>
      <c r="D796">
        <v>744.46698000000004</v>
      </c>
      <c r="E796">
        <v>751.61602800000003</v>
      </c>
      <c r="F796">
        <v>751.61602800000003</v>
      </c>
      <c r="G796">
        <v>110608000</v>
      </c>
    </row>
    <row r="797" spans="1:7">
      <c r="A797" s="12">
        <v>42694</v>
      </c>
      <c r="B797">
        <v>751.87902799999995</v>
      </c>
      <c r="C797">
        <v>755.47997999999995</v>
      </c>
      <c r="D797">
        <v>717.94397000000004</v>
      </c>
      <c r="E797">
        <v>731.02600099999995</v>
      </c>
      <c r="F797">
        <v>731.02600099999995</v>
      </c>
      <c r="G797">
        <v>154116000</v>
      </c>
    </row>
    <row r="798" spans="1:7">
      <c r="A798" s="12">
        <v>42695</v>
      </c>
      <c r="B798">
        <v>731.26501499999995</v>
      </c>
      <c r="C798">
        <v>741.72198500000002</v>
      </c>
      <c r="D798">
        <v>730.51000999999997</v>
      </c>
      <c r="E798">
        <v>739.24798599999997</v>
      </c>
      <c r="F798">
        <v>739.24798599999997</v>
      </c>
      <c r="G798">
        <v>60802400</v>
      </c>
    </row>
    <row r="799" spans="1:7">
      <c r="A799" s="12">
        <v>42696</v>
      </c>
      <c r="B799">
        <v>739.64300500000002</v>
      </c>
      <c r="C799">
        <v>753.86999500000002</v>
      </c>
      <c r="D799">
        <v>736.52697799999999</v>
      </c>
      <c r="E799">
        <v>751.34698500000002</v>
      </c>
      <c r="F799">
        <v>751.34698500000002</v>
      </c>
      <c r="G799">
        <v>129906000</v>
      </c>
    </row>
    <row r="800" spans="1:7">
      <c r="A800" s="12">
        <v>42697</v>
      </c>
      <c r="B800">
        <v>751.74102800000003</v>
      </c>
      <c r="C800">
        <v>752.25</v>
      </c>
      <c r="D800">
        <v>738.92401099999995</v>
      </c>
      <c r="E800">
        <v>744.59399399999995</v>
      </c>
      <c r="F800">
        <v>744.59399399999995</v>
      </c>
      <c r="G800">
        <v>76543800</v>
      </c>
    </row>
    <row r="801" spans="1:7">
      <c r="A801" s="12">
        <v>42698</v>
      </c>
      <c r="B801">
        <v>744.61999500000002</v>
      </c>
      <c r="C801">
        <v>746.83196999999996</v>
      </c>
      <c r="D801">
        <v>733.48999000000003</v>
      </c>
      <c r="E801">
        <v>740.28900099999998</v>
      </c>
      <c r="F801">
        <v>740.28900099999998</v>
      </c>
      <c r="G801">
        <v>85919296</v>
      </c>
    </row>
    <row r="802" spans="1:7">
      <c r="A802" s="12">
        <v>42699</v>
      </c>
      <c r="B802">
        <v>740.44201699999996</v>
      </c>
      <c r="C802">
        <v>741.64898700000003</v>
      </c>
      <c r="D802">
        <v>734.591003</v>
      </c>
      <c r="E802">
        <v>741.64898700000003</v>
      </c>
      <c r="F802">
        <v>741.64898700000003</v>
      </c>
      <c r="G802">
        <v>67807600</v>
      </c>
    </row>
    <row r="803" spans="1:7">
      <c r="A803" s="12">
        <v>42700</v>
      </c>
      <c r="B803">
        <v>741.510986</v>
      </c>
      <c r="C803">
        <v>742.21398899999997</v>
      </c>
      <c r="D803">
        <v>729.625</v>
      </c>
      <c r="E803">
        <v>735.38201900000001</v>
      </c>
      <c r="F803">
        <v>735.38201900000001</v>
      </c>
      <c r="G803">
        <v>54962700</v>
      </c>
    </row>
    <row r="804" spans="1:7">
      <c r="A804" s="12">
        <v>42701</v>
      </c>
      <c r="B804">
        <v>735.43701199999998</v>
      </c>
      <c r="C804">
        <v>739.01800500000002</v>
      </c>
      <c r="D804">
        <v>731.08502199999998</v>
      </c>
      <c r="E804">
        <v>732.03497300000004</v>
      </c>
      <c r="F804">
        <v>732.03497300000004</v>
      </c>
      <c r="G804">
        <v>52601800</v>
      </c>
    </row>
    <row r="805" spans="1:7">
      <c r="A805" s="12">
        <v>42702</v>
      </c>
      <c r="B805">
        <v>732.48400900000001</v>
      </c>
      <c r="C805">
        <v>738.00598100000002</v>
      </c>
      <c r="D805">
        <v>732.48400900000001</v>
      </c>
      <c r="E805">
        <v>735.81298800000002</v>
      </c>
      <c r="F805">
        <v>735.81298800000002</v>
      </c>
      <c r="G805">
        <v>61888600</v>
      </c>
    </row>
    <row r="806" spans="1:7">
      <c r="A806" s="12">
        <v>42703</v>
      </c>
      <c r="B806">
        <v>736.328979</v>
      </c>
      <c r="C806">
        <v>737.47100799999998</v>
      </c>
      <c r="D806">
        <v>734.55902100000003</v>
      </c>
      <c r="E806">
        <v>735.60400400000003</v>
      </c>
      <c r="F806">
        <v>735.60400400000003</v>
      </c>
      <c r="G806">
        <v>68511104</v>
      </c>
    </row>
    <row r="807" spans="1:7">
      <c r="A807" s="12">
        <v>42704</v>
      </c>
      <c r="B807">
        <v>736.283997</v>
      </c>
      <c r="C807">
        <v>747.92901600000005</v>
      </c>
      <c r="D807">
        <v>736.26501499999995</v>
      </c>
      <c r="E807">
        <v>745.69097899999997</v>
      </c>
      <c r="F807">
        <v>745.69097899999997</v>
      </c>
      <c r="G807">
        <v>84070800</v>
      </c>
    </row>
    <row r="808" spans="1:7">
      <c r="A808" s="12">
        <v>42705</v>
      </c>
      <c r="B808">
        <v>746.046021</v>
      </c>
      <c r="C808">
        <v>758.27502400000003</v>
      </c>
      <c r="D808">
        <v>746.046021</v>
      </c>
      <c r="E808">
        <v>756.77398700000003</v>
      </c>
      <c r="F808">
        <v>756.77398700000003</v>
      </c>
      <c r="G808">
        <v>80461904</v>
      </c>
    </row>
    <row r="809" spans="1:7">
      <c r="A809" s="12">
        <v>42706</v>
      </c>
      <c r="B809">
        <v>757.544983</v>
      </c>
      <c r="C809">
        <v>781.296021</v>
      </c>
      <c r="D809">
        <v>757.544983</v>
      </c>
      <c r="E809">
        <v>777.94397000000004</v>
      </c>
      <c r="F809">
        <v>777.94397000000004</v>
      </c>
      <c r="G809">
        <v>127605000</v>
      </c>
    </row>
    <row r="810" spans="1:7">
      <c r="A810" s="12">
        <v>42707</v>
      </c>
      <c r="B810">
        <v>778.24798599999997</v>
      </c>
      <c r="C810">
        <v>778.24798599999997</v>
      </c>
      <c r="D810">
        <v>764.85601799999995</v>
      </c>
      <c r="E810">
        <v>771.15502900000001</v>
      </c>
      <c r="F810">
        <v>771.15502900000001</v>
      </c>
      <c r="G810">
        <v>69547296</v>
      </c>
    </row>
    <row r="811" spans="1:7">
      <c r="A811" s="12">
        <v>42708</v>
      </c>
      <c r="B811">
        <v>771.63800000000003</v>
      </c>
      <c r="C811">
        <v>773.87200900000005</v>
      </c>
      <c r="D811">
        <v>768.16101100000003</v>
      </c>
      <c r="E811">
        <v>773.87200900000005</v>
      </c>
      <c r="F811">
        <v>773.87200900000005</v>
      </c>
      <c r="G811">
        <v>60557900</v>
      </c>
    </row>
    <row r="812" spans="1:7">
      <c r="A812" s="12">
        <v>42709</v>
      </c>
      <c r="B812">
        <v>773.39398200000005</v>
      </c>
      <c r="C812">
        <v>773.46801800000003</v>
      </c>
      <c r="D812">
        <v>751.71301300000005</v>
      </c>
      <c r="E812">
        <v>758.70001200000002</v>
      </c>
      <c r="F812">
        <v>758.70001200000002</v>
      </c>
      <c r="G812">
        <v>106363000</v>
      </c>
    </row>
    <row r="813" spans="1:7">
      <c r="A813" s="12">
        <v>42710</v>
      </c>
      <c r="B813">
        <v>758.71997099999999</v>
      </c>
      <c r="C813">
        <v>765.62200900000005</v>
      </c>
      <c r="D813">
        <v>758.71997099999999</v>
      </c>
      <c r="E813">
        <v>764.22399900000005</v>
      </c>
      <c r="F813">
        <v>764.22399900000005</v>
      </c>
      <c r="G813">
        <v>116218000</v>
      </c>
    </row>
    <row r="814" spans="1:7">
      <c r="A814" s="12">
        <v>42711</v>
      </c>
      <c r="B814">
        <v>764.21099900000002</v>
      </c>
      <c r="C814">
        <v>771.54303000000004</v>
      </c>
      <c r="D814">
        <v>759.75</v>
      </c>
      <c r="E814">
        <v>768.13201900000001</v>
      </c>
      <c r="F814">
        <v>768.13201900000001</v>
      </c>
      <c r="G814">
        <v>96426096</v>
      </c>
    </row>
    <row r="815" spans="1:7">
      <c r="A815" s="12">
        <v>42712</v>
      </c>
      <c r="B815">
        <v>768.07598900000005</v>
      </c>
      <c r="C815">
        <v>774.69799799999998</v>
      </c>
      <c r="D815">
        <v>765.94598399999995</v>
      </c>
      <c r="E815">
        <v>770.80999799999995</v>
      </c>
      <c r="F815">
        <v>770.80999799999995</v>
      </c>
      <c r="G815">
        <v>80111904</v>
      </c>
    </row>
    <row r="816" spans="1:7">
      <c r="A816" s="12">
        <v>42713</v>
      </c>
      <c r="B816">
        <v>769.94397000000004</v>
      </c>
      <c r="C816">
        <v>774.52801499999998</v>
      </c>
      <c r="D816">
        <v>769.64898700000003</v>
      </c>
      <c r="E816">
        <v>772.79400599999997</v>
      </c>
      <c r="F816">
        <v>772.79400599999997</v>
      </c>
      <c r="G816">
        <v>68705296</v>
      </c>
    </row>
    <row r="817" spans="1:7">
      <c r="A817" s="12">
        <v>42714</v>
      </c>
      <c r="B817">
        <v>773.02301</v>
      </c>
      <c r="C817">
        <v>777.09198000000004</v>
      </c>
      <c r="D817">
        <v>772.90997300000004</v>
      </c>
      <c r="E817">
        <v>774.65002400000003</v>
      </c>
      <c r="F817">
        <v>774.65002400000003</v>
      </c>
      <c r="G817">
        <v>53843100</v>
      </c>
    </row>
    <row r="818" spans="1:7">
      <c r="A818" s="12">
        <v>42715</v>
      </c>
      <c r="B818">
        <v>774.75201400000003</v>
      </c>
      <c r="C818">
        <v>774.79797399999995</v>
      </c>
      <c r="D818">
        <v>765.41198699999995</v>
      </c>
      <c r="E818">
        <v>769.73101799999995</v>
      </c>
      <c r="F818">
        <v>769.73101799999995</v>
      </c>
      <c r="G818">
        <v>57313400</v>
      </c>
    </row>
    <row r="819" spans="1:7">
      <c r="A819" s="12">
        <v>42716</v>
      </c>
      <c r="B819">
        <v>770.03997800000002</v>
      </c>
      <c r="C819">
        <v>781.92199700000003</v>
      </c>
      <c r="D819">
        <v>770.03997800000002</v>
      </c>
      <c r="E819">
        <v>780.08697500000005</v>
      </c>
      <c r="F819">
        <v>780.08697500000005</v>
      </c>
      <c r="G819">
        <v>76571000</v>
      </c>
    </row>
    <row r="820" spans="1:7">
      <c r="A820" s="12">
        <v>42717</v>
      </c>
      <c r="B820">
        <v>780.646973</v>
      </c>
      <c r="C820">
        <v>788.46002199999998</v>
      </c>
      <c r="D820">
        <v>777.96197500000005</v>
      </c>
      <c r="E820">
        <v>780.55602999999996</v>
      </c>
      <c r="F820">
        <v>780.55602999999996</v>
      </c>
      <c r="G820">
        <v>81645600</v>
      </c>
    </row>
    <row r="821" spans="1:7">
      <c r="A821" s="12">
        <v>42718</v>
      </c>
      <c r="B821">
        <v>780.00500499999998</v>
      </c>
      <c r="C821">
        <v>782.033997</v>
      </c>
      <c r="D821">
        <v>776.83898899999997</v>
      </c>
      <c r="E821">
        <v>781.48101799999995</v>
      </c>
      <c r="F821">
        <v>781.48101799999995</v>
      </c>
      <c r="G821">
        <v>75979000</v>
      </c>
    </row>
    <row r="822" spans="1:7">
      <c r="A822" s="12">
        <v>42719</v>
      </c>
      <c r="B822">
        <v>780.07000700000003</v>
      </c>
      <c r="C822">
        <v>781.43499799999995</v>
      </c>
      <c r="D822">
        <v>777.80200200000002</v>
      </c>
      <c r="E822">
        <v>778.08801300000005</v>
      </c>
      <c r="F822">
        <v>778.08801300000005</v>
      </c>
      <c r="G822">
        <v>81580096</v>
      </c>
    </row>
    <row r="823" spans="1:7">
      <c r="A823" s="12">
        <v>42720</v>
      </c>
      <c r="B823">
        <v>778.96301300000005</v>
      </c>
      <c r="C823">
        <v>785.03198199999997</v>
      </c>
      <c r="D823">
        <v>778.96301300000005</v>
      </c>
      <c r="E823">
        <v>784.90698199999997</v>
      </c>
      <c r="F823">
        <v>784.90698199999997</v>
      </c>
      <c r="G823">
        <v>83608200</v>
      </c>
    </row>
    <row r="824" spans="1:7">
      <c r="A824" s="12">
        <v>42721</v>
      </c>
      <c r="B824">
        <v>785.16601600000001</v>
      </c>
      <c r="C824">
        <v>792.50897199999997</v>
      </c>
      <c r="D824">
        <v>784.864014</v>
      </c>
      <c r="E824">
        <v>790.828979</v>
      </c>
      <c r="F824">
        <v>790.828979</v>
      </c>
      <c r="G824">
        <v>78989800</v>
      </c>
    </row>
    <row r="825" spans="1:7">
      <c r="A825" s="12">
        <v>42722</v>
      </c>
      <c r="B825">
        <v>791.00799600000005</v>
      </c>
      <c r="C825">
        <v>794.73699999999997</v>
      </c>
      <c r="D825">
        <v>788.02600099999995</v>
      </c>
      <c r="E825">
        <v>790.53002900000001</v>
      </c>
      <c r="F825">
        <v>790.53002900000001</v>
      </c>
      <c r="G825">
        <v>60524400</v>
      </c>
    </row>
    <row r="826" spans="1:7">
      <c r="A826" s="12">
        <v>42723</v>
      </c>
      <c r="B826">
        <v>790.69201699999996</v>
      </c>
      <c r="C826">
        <v>793.61102300000005</v>
      </c>
      <c r="D826">
        <v>790.32000700000003</v>
      </c>
      <c r="E826">
        <v>792.71398899999997</v>
      </c>
      <c r="F826">
        <v>792.71398899999997</v>
      </c>
      <c r="G826">
        <v>74886400</v>
      </c>
    </row>
    <row r="827" spans="1:7">
      <c r="A827" s="12">
        <v>42724</v>
      </c>
      <c r="B827">
        <v>792.24700900000005</v>
      </c>
      <c r="C827">
        <v>801.33697500000005</v>
      </c>
      <c r="D827">
        <v>791.49700900000005</v>
      </c>
      <c r="E827">
        <v>800.87597700000003</v>
      </c>
      <c r="F827">
        <v>800.87597700000003</v>
      </c>
      <c r="G827">
        <v>99629296</v>
      </c>
    </row>
    <row r="828" spans="1:7">
      <c r="A828" s="12">
        <v>42725</v>
      </c>
      <c r="B828">
        <v>800.64398200000005</v>
      </c>
      <c r="C828">
        <v>834.28100600000005</v>
      </c>
      <c r="D828">
        <v>799.40502900000001</v>
      </c>
      <c r="E828">
        <v>834.28100600000005</v>
      </c>
      <c r="F828">
        <v>834.28100600000005</v>
      </c>
      <c r="G828">
        <v>155576000</v>
      </c>
    </row>
    <row r="829" spans="1:7">
      <c r="A829" s="12">
        <v>42726</v>
      </c>
      <c r="B829">
        <v>834.17999299999997</v>
      </c>
      <c r="C829">
        <v>875.78198199999997</v>
      </c>
      <c r="D829">
        <v>834.14898700000003</v>
      </c>
      <c r="E829">
        <v>864.53997800000002</v>
      </c>
      <c r="F829">
        <v>864.53997800000002</v>
      </c>
      <c r="G829">
        <v>200027008</v>
      </c>
    </row>
    <row r="830" spans="1:7">
      <c r="A830" s="12">
        <v>42727</v>
      </c>
      <c r="B830">
        <v>864.88800000000003</v>
      </c>
      <c r="C830">
        <v>925.11700399999995</v>
      </c>
      <c r="D830">
        <v>864.67700200000002</v>
      </c>
      <c r="E830">
        <v>921.98400900000001</v>
      </c>
      <c r="F830">
        <v>921.98400900000001</v>
      </c>
      <c r="G830">
        <v>275564000</v>
      </c>
    </row>
    <row r="831" spans="1:7">
      <c r="A831" s="12">
        <v>42728</v>
      </c>
      <c r="B831">
        <v>922.17999299999997</v>
      </c>
      <c r="C831">
        <v>923.47900400000003</v>
      </c>
      <c r="D831">
        <v>886.33502199999998</v>
      </c>
      <c r="E831">
        <v>898.82202099999995</v>
      </c>
      <c r="F831">
        <v>898.82202099999995</v>
      </c>
      <c r="G831">
        <v>137727008</v>
      </c>
    </row>
    <row r="832" spans="1:7">
      <c r="A832" s="12">
        <v>42729</v>
      </c>
      <c r="B832">
        <v>899.65197799999999</v>
      </c>
      <c r="C832">
        <v>899.65197799999999</v>
      </c>
      <c r="D832">
        <v>862.42401099999995</v>
      </c>
      <c r="E832">
        <v>896.18298300000004</v>
      </c>
      <c r="F832">
        <v>896.18298300000004</v>
      </c>
      <c r="G832">
        <v>143664992</v>
      </c>
    </row>
    <row r="833" spans="1:7">
      <c r="A833" s="12">
        <v>42730</v>
      </c>
      <c r="B833">
        <v>896.90502900000001</v>
      </c>
      <c r="C833">
        <v>913.18402100000003</v>
      </c>
      <c r="D833">
        <v>896.89801</v>
      </c>
      <c r="E833">
        <v>907.60998500000005</v>
      </c>
      <c r="F833">
        <v>907.60998500000005</v>
      </c>
      <c r="G833">
        <v>123771000</v>
      </c>
    </row>
    <row r="834" spans="1:7">
      <c r="A834" s="12">
        <v>42731</v>
      </c>
      <c r="B834">
        <v>908.35400400000003</v>
      </c>
      <c r="C834">
        <v>940.04797399999995</v>
      </c>
      <c r="D834">
        <v>904.25500499999998</v>
      </c>
      <c r="E834">
        <v>933.19799799999998</v>
      </c>
      <c r="F834">
        <v>933.19799799999998</v>
      </c>
      <c r="G834">
        <v>167308000</v>
      </c>
    </row>
    <row r="835" spans="1:7">
      <c r="A835" s="12">
        <v>42732</v>
      </c>
      <c r="B835">
        <v>934.83099400000003</v>
      </c>
      <c r="C835">
        <v>975.921021</v>
      </c>
      <c r="D835">
        <v>934.83099400000003</v>
      </c>
      <c r="E835">
        <v>975.921021</v>
      </c>
      <c r="F835">
        <v>975.921021</v>
      </c>
      <c r="G835">
        <v>236630000</v>
      </c>
    </row>
    <row r="836" spans="1:7">
      <c r="A836" s="12">
        <v>42733</v>
      </c>
      <c r="B836">
        <v>975.125</v>
      </c>
      <c r="C836">
        <v>979.396973</v>
      </c>
      <c r="D836">
        <v>954.50299099999995</v>
      </c>
      <c r="E836">
        <v>973.49700900000005</v>
      </c>
      <c r="F836">
        <v>973.49700900000005</v>
      </c>
      <c r="G836">
        <v>199320000</v>
      </c>
    </row>
    <row r="837" spans="1:7">
      <c r="A837" s="12">
        <v>42734</v>
      </c>
      <c r="B837">
        <v>972.53497300000004</v>
      </c>
      <c r="C837">
        <v>972.53497300000004</v>
      </c>
      <c r="D837">
        <v>934.83300799999995</v>
      </c>
      <c r="E837">
        <v>961.237976</v>
      </c>
      <c r="F837">
        <v>961.237976</v>
      </c>
      <c r="G837">
        <v>187474000</v>
      </c>
    </row>
    <row r="838" spans="1:7">
      <c r="A838" s="12">
        <v>42735</v>
      </c>
      <c r="B838">
        <v>960.62701400000003</v>
      </c>
      <c r="C838">
        <v>963.74298099999999</v>
      </c>
      <c r="D838">
        <v>947.23602300000005</v>
      </c>
      <c r="E838">
        <v>963.74298099999999</v>
      </c>
      <c r="F838">
        <v>963.74298099999999</v>
      </c>
      <c r="G838">
        <v>99135104</v>
      </c>
    </row>
    <row r="839" spans="1:7">
      <c r="A839" s="12">
        <v>42736</v>
      </c>
      <c r="B839">
        <v>963.65801999999996</v>
      </c>
      <c r="C839">
        <v>1003.080017</v>
      </c>
      <c r="D839">
        <v>958.69897500000002</v>
      </c>
      <c r="E839">
        <v>998.32501200000002</v>
      </c>
      <c r="F839">
        <v>998.32501200000002</v>
      </c>
      <c r="G839">
        <v>147775008</v>
      </c>
    </row>
    <row r="840" spans="1:7">
      <c r="A840" s="12">
        <v>42737</v>
      </c>
      <c r="B840">
        <v>998.61700399999995</v>
      </c>
      <c r="C840">
        <v>1031.3900149999999</v>
      </c>
      <c r="D840">
        <v>996.70202600000005</v>
      </c>
      <c r="E840">
        <v>1021.75</v>
      </c>
      <c r="F840">
        <v>1021.75</v>
      </c>
      <c r="G840">
        <v>222184992</v>
      </c>
    </row>
    <row r="841" spans="1:7">
      <c r="A841" s="12">
        <v>42738</v>
      </c>
      <c r="B841">
        <v>1021.599976</v>
      </c>
      <c r="C841">
        <v>1044.079956</v>
      </c>
      <c r="D841">
        <v>1021.599976</v>
      </c>
      <c r="E841">
        <v>1043.839966</v>
      </c>
      <c r="F841">
        <v>1043.839966</v>
      </c>
      <c r="G841">
        <v>185168000</v>
      </c>
    </row>
    <row r="842" spans="1:7">
      <c r="A842" s="12">
        <v>42739</v>
      </c>
      <c r="B842">
        <v>1044.400024</v>
      </c>
      <c r="C842">
        <v>1159.420044</v>
      </c>
      <c r="D842">
        <v>1044.400024</v>
      </c>
      <c r="E842">
        <v>1154.7299800000001</v>
      </c>
      <c r="F842">
        <v>1154.7299800000001</v>
      </c>
      <c r="G842">
        <v>344945984</v>
      </c>
    </row>
    <row r="843" spans="1:7">
      <c r="A843" s="12">
        <v>42740</v>
      </c>
      <c r="B843">
        <v>1156.7299800000001</v>
      </c>
      <c r="C843">
        <v>1191.099976</v>
      </c>
      <c r="D843">
        <v>910.41699200000005</v>
      </c>
      <c r="E843">
        <v>1013.380005</v>
      </c>
      <c r="F843">
        <v>1013.380005</v>
      </c>
      <c r="G843">
        <v>510199008</v>
      </c>
    </row>
    <row r="844" spans="1:7">
      <c r="A844" s="12">
        <v>42741</v>
      </c>
      <c r="B844">
        <v>1014.23999</v>
      </c>
      <c r="C844">
        <v>1046.8100589999999</v>
      </c>
      <c r="D844">
        <v>883.94397000000004</v>
      </c>
      <c r="E844">
        <v>902.20098900000005</v>
      </c>
      <c r="F844">
        <v>902.20098900000005</v>
      </c>
      <c r="G844">
        <v>351876000</v>
      </c>
    </row>
    <row r="845" spans="1:7">
      <c r="A845" s="12">
        <v>42742</v>
      </c>
      <c r="B845">
        <v>903.48699999999997</v>
      </c>
      <c r="C845">
        <v>908.58502199999998</v>
      </c>
      <c r="D845">
        <v>823.55602999999996</v>
      </c>
      <c r="E845">
        <v>908.58502199999998</v>
      </c>
      <c r="F845">
        <v>908.58502199999998</v>
      </c>
      <c r="G845">
        <v>279550016</v>
      </c>
    </row>
    <row r="846" spans="1:7">
      <c r="A846" s="12">
        <v>42743</v>
      </c>
      <c r="B846">
        <v>908.17498799999998</v>
      </c>
      <c r="C846">
        <v>942.72399900000005</v>
      </c>
      <c r="D846">
        <v>887.24902299999997</v>
      </c>
      <c r="E846">
        <v>911.19897500000002</v>
      </c>
      <c r="F846">
        <v>911.19897500000002</v>
      </c>
      <c r="G846">
        <v>158715008</v>
      </c>
    </row>
    <row r="847" spans="1:7">
      <c r="A847" s="12">
        <v>42744</v>
      </c>
      <c r="B847">
        <v>913.24401899999998</v>
      </c>
      <c r="C847">
        <v>913.68597399999999</v>
      </c>
      <c r="D847">
        <v>879.807007</v>
      </c>
      <c r="E847">
        <v>902.82800299999997</v>
      </c>
      <c r="F847">
        <v>902.82800299999997</v>
      </c>
      <c r="G847">
        <v>141876992</v>
      </c>
    </row>
    <row r="848" spans="1:7">
      <c r="A848" s="12">
        <v>42745</v>
      </c>
      <c r="B848">
        <v>902.44000200000005</v>
      </c>
      <c r="C848">
        <v>914.87298599999997</v>
      </c>
      <c r="D848">
        <v>901.05999799999995</v>
      </c>
      <c r="E848">
        <v>907.67901600000005</v>
      </c>
      <c r="F848">
        <v>907.67901600000005</v>
      </c>
      <c r="G848">
        <v>115808000</v>
      </c>
    </row>
    <row r="849" spans="1:7">
      <c r="A849" s="12">
        <v>42746</v>
      </c>
      <c r="B849">
        <v>908.11499000000003</v>
      </c>
      <c r="C849">
        <v>919.44799799999998</v>
      </c>
      <c r="D849">
        <v>762.76501499999995</v>
      </c>
      <c r="E849">
        <v>777.75701900000001</v>
      </c>
      <c r="F849">
        <v>777.75701900000001</v>
      </c>
      <c r="G849">
        <v>310928992</v>
      </c>
    </row>
    <row r="850" spans="1:7">
      <c r="A850" s="12">
        <v>42747</v>
      </c>
      <c r="B850">
        <v>775.17797900000005</v>
      </c>
      <c r="C850">
        <v>826.24597200000005</v>
      </c>
      <c r="D850">
        <v>755.75598100000002</v>
      </c>
      <c r="E850">
        <v>804.83398399999999</v>
      </c>
      <c r="F850">
        <v>804.83398399999999</v>
      </c>
      <c r="G850">
        <v>222326000</v>
      </c>
    </row>
    <row r="851" spans="1:7">
      <c r="A851" s="12">
        <v>42748</v>
      </c>
      <c r="B851">
        <v>803.73699999999997</v>
      </c>
      <c r="C851">
        <v>829.00097700000003</v>
      </c>
      <c r="D851">
        <v>780.00299099999995</v>
      </c>
      <c r="E851">
        <v>823.98400900000001</v>
      </c>
      <c r="F851">
        <v>823.98400900000001</v>
      </c>
      <c r="G851">
        <v>168968000</v>
      </c>
    </row>
    <row r="852" spans="1:7">
      <c r="A852" s="12">
        <v>42749</v>
      </c>
      <c r="B852">
        <v>825.14202899999998</v>
      </c>
      <c r="C852">
        <v>835.08502199999998</v>
      </c>
      <c r="D852">
        <v>812.45599400000003</v>
      </c>
      <c r="E852">
        <v>818.41198699999995</v>
      </c>
      <c r="F852">
        <v>818.41198699999995</v>
      </c>
      <c r="G852">
        <v>93063296</v>
      </c>
    </row>
    <row r="853" spans="1:7">
      <c r="A853" s="12">
        <v>42750</v>
      </c>
      <c r="B853">
        <v>818.14202899999998</v>
      </c>
      <c r="C853">
        <v>823.307007</v>
      </c>
      <c r="D853">
        <v>812.87097200000005</v>
      </c>
      <c r="E853">
        <v>821.79797399999995</v>
      </c>
      <c r="F853">
        <v>821.79797399999995</v>
      </c>
      <c r="G853">
        <v>71013600</v>
      </c>
    </row>
    <row r="854" spans="1:7">
      <c r="A854" s="12">
        <v>42751</v>
      </c>
      <c r="B854">
        <v>821.78301999999996</v>
      </c>
      <c r="C854">
        <v>834.53002900000001</v>
      </c>
      <c r="D854">
        <v>820.27099599999997</v>
      </c>
      <c r="E854">
        <v>831.533997</v>
      </c>
      <c r="F854">
        <v>831.533997</v>
      </c>
      <c r="G854">
        <v>82755200</v>
      </c>
    </row>
    <row r="855" spans="1:7">
      <c r="A855" s="12">
        <v>42752</v>
      </c>
      <c r="B855">
        <v>830.94598399999995</v>
      </c>
      <c r="C855">
        <v>910.56097399999999</v>
      </c>
      <c r="D855">
        <v>830.796021</v>
      </c>
      <c r="E855">
        <v>907.93798800000002</v>
      </c>
      <c r="F855">
        <v>907.93798800000002</v>
      </c>
      <c r="G855">
        <v>155095008</v>
      </c>
    </row>
    <row r="856" spans="1:7">
      <c r="A856" s="12">
        <v>42753</v>
      </c>
      <c r="B856">
        <v>909.37298599999997</v>
      </c>
      <c r="C856">
        <v>917.49902299999997</v>
      </c>
      <c r="D856">
        <v>858.30401600000005</v>
      </c>
      <c r="E856">
        <v>886.61798099999999</v>
      </c>
      <c r="F856">
        <v>886.61798099999999</v>
      </c>
      <c r="G856">
        <v>225676992</v>
      </c>
    </row>
    <row r="857" spans="1:7">
      <c r="A857" s="12">
        <v>42754</v>
      </c>
      <c r="B857">
        <v>888.33502199999998</v>
      </c>
      <c r="C857">
        <v>904.614014</v>
      </c>
      <c r="D857">
        <v>884.33801300000005</v>
      </c>
      <c r="E857">
        <v>899.07299799999998</v>
      </c>
      <c r="F857">
        <v>899.07299799999998</v>
      </c>
      <c r="G857">
        <v>105625000</v>
      </c>
    </row>
    <row r="858" spans="1:7">
      <c r="A858" s="12">
        <v>42755</v>
      </c>
      <c r="B858">
        <v>898.17199700000003</v>
      </c>
      <c r="C858">
        <v>899.39801</v>
      </c>
      <c r="D858">
        <v>887.00799600000005</v>
      </c>
      <c r="E858">
        <v>895.02600099999995</v>
      </c>
      <c r="F858">
        <v>895.02600099999995</v>
      </c>
      <c r="G858">
        <v>86728400</v>
      </c>
    </row>
    <row r="859" spans="1:7">
      <c r="A859" s="12">
        <v>42756</v>
      </c>
      <c r="B859">
        <v>895.54901099999995</v>
      </c>
      <c r="C859">
        <v>927.36700399999995</v>
      </c>
      <c r="D859">
        <v>895.53497300000004</v>
      </c>
      <c r="E859">
        <v>921.78900099999998</v>
      </c>
      <c r="F859">
        <v>921.78900099999998</v>
      </c>
      <c r="G859">
        <v>111158000</v>
      </c>
    </row>
    <row r="860" spans="1:7">
      <c r="A860" s="12">
        <v>42757</v>
      </c>
      <c r="B860">
        <v>922.205017</v>
      </c>
      <c r="C860">
        <v>937.52502400000003</v>
      </c>
      <c r="D860">
        <v>897.56402600000001</v>
      </c>
      <c r="E860">
        <v>924.67297399999995</v>
      </c>
      <c r="F860">
        <v>924.67297399999995</v>
      </c>
      <c r="G860">
        <v>116573000</v>
      </c>
    </row>
    <row r="861" spans="1:7">
      <c r="A861" s="12">
        <v>42758</v>
      </c>
      <c r="B861">
        <v>925.49902299999997</v>
      </c>
      <c r="C861">
        <v>928.26599099999999</v>
      </c>
      <c r="D861">
        <v>916.737976</v>
      </c>
      <c r="E861">
        <v>921.012024</v>
      </c>
      <c r="F861">
        <v>921.012024</v>
      </c>
      <c r="G861">
        <v>73588600</v>
      </c>
    </row>
    <row r="862" spans="1:7">
      <c r="A862" s="12">
        <v>42759</v>
      </c>
      <c r="B862">
        <v>910.67700200000002</v>
      </c>
      <c r="C862">
        <v>924.14502000000005</v>
      </c>
      <c r="D862">
        <v>892.28601100000003</v>
      </c>
      <c r="E862">
        <v>892.68701199999998</v>
      </c>
      <c r="F862">
        <v>892.68701199999998</v>
      </c>
      <c r="G862">
        <v>111349000</v>
      </c>
    </row>
    <row r="863" spans="1:7">
      <c r="A863" s="12">
        <v>42760</v>
      </c>
      <c r="B863">
        <v>891.92401099999995</v>
      </c>
      <c r="C863">
        <v>903.25201400000003</v>
      </c>
      <c r="D863">
        <v>891.68701199999998</v>
      </c>
      <c r="E863">
        <v>901.54199200000005</v>
      </c>
      <c r="F863">
        <v>901.54199200000005</v>
      </c>
      <c r="G863">
        <v>120831000</v>
      </c>
    </row>
    <row r="864" spans="1:7">
      <c r="A864" s="12">
        <v>42761</v>
      </c>
      <c r="B864">
        <v>902.39502000000005</v>
      </c>
      <c r="C864">
        <v>919.32598900000005</v>
      </c>
      <c r="D864">
        <v>902.22399900000005</v>
      </c>
      <c r="E864">
        <v>917.58599900000002</v>
      </c>
      <c r="F864">
        <v>917.58599900000002</v>
      </c>
      <c r="G864">
        <v>131958000</v>
      </c>
    </row>
    <row r="865" spans="1:7">
      <c r="A865" s="12">
        <v>42762</v>
      </c>
      <c r="B865">
        <v>918.35900900000001</v>
      </c>
      <c r="C865">
        <v>923.22302200000001</v>
      </c>
      <c r="D865">
        <v>915.84600799999998</v>
      </c>
      <c r="E865">
        <v>919.75</v>
      </c>
      <c r="F865">
        <v>919.75</v>
      </c>
      <c r="G865">
        <v>125594000</v>
      </c>
    </row>
    <row r="866" spans="1:7">
      <c r="A866" s="12">
        <v>42763</v>
      </c>
      <c r="B866">
        <v>919.81097399999999</v>
      </c>
      <c r="C866">
        <v>923.91101100000003</v>
      </c>
      <c r="D866">
        <v>919.81097399999999</v>
      </c>
      <c r="E866">
        <v>921.59002699999996</v>
      </c>
      <c r="F866">
        <v>921.59002699999996</v>
      </c>
      <c r="G866">
        <v>68979600</v>
      </c>
    </row>
    <row r="867" spans="1:7">
      <c r="A867" s="12">
        <v>42764</v>
      </c>
      <c r="B867">
        <v>922.06701699999996</v>
      </c>
      <c r="C867">
        <v>923.41803000000004</v>
      </c>
      <c r="D867">
        <v>919.14801</v>
      </c>
      <c r="E867">
        <v>919.49597200000005</v>
      </c>
      <c r="F867">
        <v>919.49597200000005</v>
      </c>
      <c r="G867">
        <v>60851700</v>
      </c>
    </row>
    <row r="868" spans="1:7">
      <c r="A868" s="12">
        <v>42765</v>
      </c>
      <c r="B868">
        <v>920.15100099999995</v>
      </c>
      <c r="C868">
        <v>923.04797399999995</v>
      </c>
      <c r="D868">
        <v>919.47399900000005</v>
      </c>
      <c r="E868">
        <v>920.38201900000001</v>
      </c>
      <c r="F868">
        <v>920.38201900000001</v>
      </c>
      <c r="G868">
        <v>78227296</v>
      </c>
    </row>
    <row r="869" spans="1:7">
      <c r="A869" s="12">
        <v>42766</v>
      </c>
      <c r="B869">
        <v>920.95898399999999</v>
      </c>
      <c r="C869">
        <v>972.01898200000005</v>
      </c>
      <c r="D869">
        <v>920.95898399999999</v>
      </c>
      <c r="E869">
        <v>970.40301499999998</v>
      </c>
      <c r="F869">
        <v>970.40301499999998</v>
      </c>
      <c r="G869">
        <v>164582000</v>
      </c>
    </row>
    <row r="870" spans="1:7">
      <c r="A870" s="12">
        <v>42767</v>
      </c>
      <c r="B870">
        <v>970.94097899999997</v>
      </c>
      <c r="C870">
        <v>989.114014</v>
      </c>
      <c r="D870">
        <v>970.74200399999995</v>
      </c>
      <c r="E870">
        <v>989.02301</v>
      </c>
      <c r="F870">
        <v>989.02301</v>
      </c>
      <c r="G870">
        <v>150110000</v>
      </c>
    </row>
    <row r="871" spans="1:7">
      <c r="A871" s="12">
        <v>42768</v>
      </c>
      <c r="B871">
        <v>990.00097700000003</v>
      </c>
      <c r="C871">
        <v>1013.52002</v>
      </c>
      <c r="D871">
        <v>983.22100799999998</v>
      </c>
      <c r="E871">
        <v>1011.799988</v>
      </c>
      <c r="F871">
        <v>1011.799988</v>
      </c>
      <c r="G871">
        <v>145820992</v>
      </c>
    </row>
    <row r="872" spans="1:7">
      <c r="A872" s="12">
        <v>42769</v>
      </c>
      <c r="B872">
        <v>1011.460022</v>
      </c>
      <c r="C872">
        <v>1033.869995</v>
      </c>
      <c r="D872">
        <v>1008.789978</v>
      </c>
      <c r="E872">
        <v>1029.910034</v>
      </c>
      <c r="F872">
        <v>1029.910034</v>
      </c>
      <c r="G872">
        <v>201278000</v>
      </c>
    </row>
    <row r="873" spans="1:7">
      <c r="A873" s="12">
        <v>42770</v>
      </c>
      <c r="B873">
        <v>1031.329956</v>
      </c>
      <c r="C873">
        <v>1045.900024</v>
      </c>
      <c r="D873">
        <v>1015.159973</v>
      </c>
      <c r="E873">
        <v>1042.900024</v>
      </c>
      <c r="F873">
        <v>1042.900024</v>
      </c>
      <c r="G873">
        <v>155064000</v>
      </c>
    </row>
    <row r="874" spans="1:7">
      <c r="A874" s="12">
        <v>42771</v>
      </c>
      <c r="B874">
        <v>1043.5200199999999</v>
      </c>
      <c r="C874">
        <v>1043.630005</v>
      </c>
      <c r="D874">
        <v>1022.369995</v>
      </c>
      <c r="E874">
        <v>1027.339966</v>
      </c>
      <c r="F874">
        <v>1027.339966</v>
      </c>
      <c r="G874">
        <v>114208000</v>
      </c>
    </row>
    <row r="875" spans="1:7">
      <c r="A875" s="12">
        <v>42772</v>
      </c>
      <c r="B875">
        <v>1028.400024</v>
      </c>
      <c r="C875">
        <v>1044.6400149999999</v>
      </c>
      <c r="D875">
        <v>1028.160034</v>
      </c>
      <c r="E875">
        <v>1038.150024</v>
      </c>
      <c r="F875">
        <v>1038.150024</v>
      </c>
      <c r="G875">
        <v>111762000</v>
      </c>
    </row>
    <row r="876" spans="1:7">
      <c r="A876" s="12">
        <v>42773</v>
      </c>
      <c r="B876">
        <v>1040.1400149999999</v>
      </c>
      <c r="C876">
        <v>1061.9300539999999</v>
      </c>
      <c r="D876">
        <v>1040.1400149999999</v>
      </c>
      <c r="E876">
        <v>1061.349976</v>
      </c>
      <c r="F876">
        <v>1061.349976</v>
      </c>
      <c r="G876">
        <v>146007008</v>
      </c>
    </row>
    <row r="877" spans="1:7">
      <c r="A877" s="12">
        <v>42774</v>
      </c>
      <c r="B877">
        <v>1062.3199460000001</v>
      </c>
      <c r="C877">
        <v>1078.969971</v>
      </c>
      <c r="D877">
        <v>1037.48999</v>
      </c>
      <c r="E877">
        <v>1063.0699460000001</v>
      </c>
      <c r="F877">
        <v>1063.0699460000001</v>
      </c>
      <c r="G877">
        <v>201855008</v>
      </c>
    </row>
    <row r="878" spans="1:7">
      <c r="A878" s="12">
        <v>42775</v>
      </c>
      <c r="B878">
        <v>1064.6999510000001</v>
      </c>
      <c r="C878">
        <v>1088.98999</v>
      </c>
      <c r="D878">
        <v>953.34399399999995</v>
      </c>
      <c r="E878">
        <v>994.38299600000005</v>
      </c>
      <c r="F878">
        <v>994.38299600000005</v>
      </c>
      <c r="G878">
        <v>407220000</v>
      </c>
    </row>
    <row r="879" spans="1:7">
      <c r="A879" s="12">
        <v>42776</v>
      </c>
      <c r="B879">
        <v>995.63201900000001</v>
      </c>
      <c r="C879">
        <v>998.90502900000001</v>
      </c>
      <c r="D879">
        <v>946.69097899999997</v>
      </c>
      <c r="E879">
        <v>988.67401099999995</v>
      </c>
      <c r="F879">
        <v>988.67401099999995</v>
      </c>
      <c r="G879">
        <v>190452000</v>
      </c>
    </row>
    <row r="880" spans="1:7">
      <c r="A880" s="12">
        <v>42777</v>
      </c>
      <c r="B880">
        <v>988.89801</v>
      </c>
      <c r="C880">
        <v>1009.289978</v>
      </c>
      <c r="D880">
        <v>982.830017</v>
      </c>
      <c r="E880">
        <v>1004.450012</v>
      </c>
      <c r="F880">
        <v>1004.450012</v>
      </c>
      <c r="G880">
        <v>102261000</v>
      </c>
    </row>
    <row r="881" spans="1:7">
      <c r="A881" s="12">
        <v>42778</v>
      </c>
      <c r="B881">
        <v>1003.52002</v>
      </c>
      <c r="C881">
        <v>1004.76001</v>
      </c>
      <c r="D881">
        <v>996.921021</v>
      </c>
      <c r="E881">
        <v>999.18102999999996</v>
      </c>
      <c r="F881">
        <v>999.18102999999996</v>
      </c>
      <c r="G881">
        <v>67530000</v>
      </c>
    </row>
    <row r="882" spans="1:7">
      <c r="A882" s="12">
        <v>42779</v>
      </c>
      <c r="B882">
        <v>998.88500999999997</v>
      </c>
      <c r="C882">
        <v>1002.099976</v>
      </c>
      <c r="D882">
        <v>976.00201400000003</v>
      </c>
      <c r="E882">
        <v>990.64202899999998</v>
      </c>
      <c r="F882">
        <v>990.64202899999998</v>
      </c>
      <c r="G882">
        <v>100607000</v>
      </c>
    </row>
    <row r="883" spans="1:7">
      <c r="A883" s="12">
        <v>42780</v>
      </c>
      <c r="B883">
        <v>991.73498500000005</v>
      </c>
      <c r="C883">
        <v>1011.51001</v>
      </c>
      <c r="D883">
        <v>986.47100799999998</v>
      </c>
      <c r="E883">
        <v>1004.549988</v>
      </c>
      <c r="F883">
        <v>1004.549988</v>
      </c>
      <c r="G883">
        <v>137946000</v>
      </c>
    </row>
    <row r="884" spans="1:7">
      <c r="A884" s="12">
        <v>42781</v>
      </c>
      <c r="B884">
        <v>1006.210022</v>
      </c>
      <c r="C884">
        <v>1008.840027</v>
      </c>
      <c r="D884">
        <v>1001.580017</v>
      </c>
      <c r="E884">
        <v>1007.47998</v>
      </c>
      <c r="F884">
        <v>1007.47998</v>
      </c>
      <c r="G884">
        <v>89759400</v>
      </c>
    </row>
    <row r="885" spans="1:7">
      <c r="A885" s="12">
        <v>42782</v>
      </c>
      <c r="B885">
        <v>1007.650024</v>
      </c>
      <c r="C885">
        <v>1033.369995</v>
      </c>
      <c r="D885">
        <v>1007.650024</v>
      </c>
      <c r="E885">
        <v>1027.4399410000001</v>
      </c>
      <c r="F885">
        <v>1027.4399410000001</v>
      </c>
      <c r="G885">
        <v>122277000</v>
      </c>
    </row>
    <row r="886" spans="1:7">
      <c r="A886" s="12">
        <v>42783</v>
      </c>
      <c r="B886">
        <v>1026.119995</v>
      </c>
      <c r="C886">
        <v>1053.170044</v>
      </c>
      <c r="D886">
        <v>1025.6400149999999</v>
      </c>
      <c r="E886">
        <v>1046.209961</v>
      </c>
      <c r="F886">
        <v>1046.209961</v>
      </c>
      <c r="G886">
        <v>136474000</v>
      </c>
    </row>
    <row r="887" spans="1:7">
      <c r="A887" s="12">
        <v>42784</v>
      </c>
      <c r="B887">
        <v>1049.209961</v>
      </c>
      <c r="C887">
        <v>1061.099976</v>
      </c>
      <c r="D887">
        <v>1046.959961</v>
      </c>
      <c r="E887">
        <v>1054.420044</v>
      </c>
      <c r="F887">
        <v>1054.420044</v>
      </c>
      <c r="G887">
        <v>99073504</v>
      </c>
    </row>
    <row r="888" spans="1:7">
      <c r="A888" s="12">
        <v>42785</v>
      </c>
      <c r="B888">
        <v>1054.76001</v>
      </c>
      <c r="C888">
        <v>1056.8100589999999</v>
      </c>
      <c r="D888">
        <v>1043.459961</v>
      </c>
      <c r="E888">
        <v>1047.869995</v>
      </c>
      <c r="F888">
        <v>1047.869995</v>
      </c>
      <c r="G888">
        <v>77423296</v>
      </c>
    </row>
    <row r="889" spans="1:7">
      <c r="A889" s="12">
        <v>42786</v>
      </c>
      <c r="B889">
        <v>1048.6899410000001</v>
      </c>
      <c r="C889">
        <v>1080.48999</v>
      </c>
      <c r="D889">
        <v>1041.6899410000001</v>
      </c>
      <c r="E889">
        <v>1079.9799800000001</v>
      </c>
      <c r="F889">
        <v>1079.9799800000001</v>
      </c>
      <c r="G889">
        <v>109478000</v>
      </c>
    </row>
    <row r="890" spans="1:7">
      <c r="A890" s="12">
        <v>42787</v>
      </c>
      <c r="B890">
        <v>1079.280029</v>
      </c>
      <c r="C890">
        <v>1117.25</v>
      </c>
      <c r="D890">
        <v>1076.9300539999999</v>
      </c>
      <c r="E890">
        <v>1115.3000489999999</v>
      </c>
      <c r="F890">
        <v>1115.3000489999999</v>
      </c>
      <c r="G890">
        <v>186868992</v>
      </c>
    </row>
    <row r="891" spans="1:7">
      <c r="A891" s="12">
        <v>42788</v>
      </c>
      <c r="B891">
        <v>1114.8000489999999</v>
      </c>
      <c r="C891">
        <v>1125.3900149999999</v>
      </c>
      <c r="D891">
        <v>1100.5500489999999</v>
      </c>
      <c r="E891">
        <v>1117.4399410000001</v>
      </c>
      <c r="F891">
        <v>1117.4399410000001</v>
      </c>
      <c r="G891">
        <v>136100000</v>
      </c>
    </row>
    <row r="892" spans="1:7">
      <c r="A892" s="12">
        <v>42789</v>
      </c>
      <c r="B892">
        <v>1117.2700199999999</v>
      </c>
      <c r="C892">
        <v>1176.619995</v>
      </c>
      <c r="D892">
        <v>1116.959961</v>
      </c>
      <c r="E892">
        <v>1166.719971</v>
      </c>
      <c r="F892">
        <v>1166.719971</v>
      </c>
      <c r="G892">
        <v>189454000</v>
      </c>
    </row>
    <row r="893" spans="1:7">
      <c r="A893" s="12">
        <v>42790</v>
      </c>
      <c r="B893">
        <v>1172.709961</v>
      </c>
      <c r="C893">
        <v>1200.3900149999999</v>
      </c>
      <c r="D893">
        <v>1131.959961</v>
      </c>
      <c r="E893">
        <v>1173.6800539999999</v>
      </c>
      <c r="F893">
        <v>1173.6800539999999</v>
      </c>
      <c r="G893">
        <v>330759008</v>
      </c>
    </row>
    <row r="894" spans="1:7">
      <c r="A894" s="12">
        <v>42791</v>
      </c>
      <c r="B894">
        <v>1170.410034</v>
      </c>
      <c r="C894">
        <v>1174.849976</v>
      </c>
      <c r="D894">
        <v>1124.589966</v>
      </c>
      <c r="E894">
        <v>1143.839966</v>
      </c>
      <c r="F894">
        <v>1143.839966</v>
      </c>
      <c r="G894">
        <v>139960992</v>
      </c>
    </row>
    <row r="895" spans="1:7">
      <c r="A895" s="12">
        <v>42792</v>
      </c>
      <c r="B895">
        <v>1144.2700199999999</v>
      </c>
      <c r="C895">
        <v>1167.469971</v>
      </c>
      <c r="D895">
        <v>1130.1999510000001</v>
      </c>
      <c r="E895">
        <v>1165.1999510000001</v>
      </c>
      <c r="F895">
        <v>1165.1999510000001</v>
      </c>
      <c r="G895">
        <v>116486000</v>
      </c>
    </row>
    <row r="896" spans="1:7">
      <c r="A896" s="12">
        <v>42793</v>
      </c>
      <c r="B896">
        <v>1163.780029</v>
      </c>
      <c r="C896">
        <v>1181.9799800000001</v>
      </c>
      <c r="D896">
        <v>1163.380005</v>
      </c>
      <c r="E896">
        <v>1179.969971</v>
      </c>
      <c r="F896">
        <v>1179.969971</v>
      </c>
      <c r="G896">
        <v>131570000</v>
      </c>
    </row>
    <row r="897" spans="1:7">
      <c r="A897" s="12">
        <v>42794</v>
      </c>
      <c r="B897">
        <v>1180.719971</v>
      </c>
      <c r="C897">
        <v>1193.25</v>
      </c>
      <c r="D897">
        <v>1171.8199460000001</v>
      </c>
      <c r="E897">
        <v>1179.969971</v>
      </c>
      <c r="F897">
        <v>1179.969971</v>
      </c>
      <c r="G897">
        <v>184956000</v>
      </c>
    </row>
    <row r="898" spans="1:7">
      <c r="A898" s="12">
        <v>42795</v>
      </c>
      <c r="B898">
        <v>1180.040039</v>
      </c>
      <c r="C898">
        <v>1222.5</v>
      </c>
      <c r="D898">
        <v>1179.6899410000001</v>
      </c>
      <c r="E898">
        <v>1222.5</v>
      </c>
      <c r="F898">
        <v>1222.5</v>
      </c>
      <c r="G898">
        <v>229056992</v>
      </c>
    </row>
    <row r="899" spans="1:7">
      <c r="A899" s="12">
        <v>42796</v>
      </c>
      <c r="B899">
        <v>1224.6800539999999</v>
      </c>
      <c r="C899">
        <v>1262.130005</v>
      </c>
      <c r="D899">
        <v>1215.619995</v>
      </c>
      <c r="E899">
        <v>1251.01001</v>
      </c>
      <c r="F899">
        <v>1251.01001</v>
      </c>
      <c r="G899">
        <v>368275008</v>
      </c>
    </row>
    <row r="900" spans="1:7">
      <c r="A900" s="12">
        <v>42797</v>
      </c>
      <c r="B900">
        <v>1250.709961</v>
      </c>
      <c r="C900">
        <v>1280.3100589999999</v>
      </c>
      <c r="D900">
        <v>1250.709961</v>
      </c>
      <c r="E900">
        <v>1274.98999</v>
      </c>
      <c r="F900">
        <v>1274.98999</v>
      </c>
      <c r="G900">
        <v>315739008</v>
      </c>
    </row>
    <row r="901" spans="1:7">
      <c r="A901" s="12">
        <v>42798</v>
      </c>
      <c r="B901">
        <v>1277.4300539999999</v>
      </c>
      <c r="C901">
        <v>1279.400024</v>
      </c>
      <c r="D901">
        <v>1230.51001</v>
      </c>
      <c r="E901">
        <v>1255.150024</v>
      </c>
      <c r="F901">
        <v>1255.150024</v>
      </c>
      <c r="G901">
        <v>183270000</v>
      </c>
    </row>
    <row r="902" spans="1:7">
      <c r="A902" s="12">
        <v>42799</v>
      </c>
      <c r="B902">
        <v>1254.290039</v>
      </c>
      <c r="C902">
        <v>1267.290039</v>
      </c>
      <c r="D902">
        <v>1238.0600589999999</v>
      </c>
      <c r="E902">
        <v>1267.119995</v>
      </c>
      <c r="F902">
        <v>1267.119995</v>
      </c>
      <c r="G902">
        <v>134127000</v>
      </c>
    </row>
    <row r="903" spans="1:7">
      <c r="A903" s="12">
        <v>42800</v>
      </c>
      <c r="B903">
        <v>1267.469971</v>
      </c>
      <c r="C903">
        <v>1276</v>
      </c>
      <c r="D903">
        <v>1264.599976</v>
      </c>
      <c r="E903">
        <v>1272.829956</v>
      </c>
      <c r="F903">
        <v>1272.829956</v>
      </c>
      <c r="G903">
        <v>153656992</v>
      </c>
    </row>
    <row r="904" spans="1:7">
      <c r="A904" s="12">
        <v>42801</v>
      </c>
      <c r="B904">
        <v>1273.209961</v>
      </c>
      <c r="C904">
        <v>1275.5500489999999</v>
      </c>
      <c r="D904">
        <v>1204.8000489999999</v>
      </c>
      <c r="E904">
        <v>1223.540039</v>
      </c>
      <c r="F904">
        <v>1223.540039</v>
      </c>
      <c r="G904">
        <v>291256000</v>
      </c>
    </row>
    <row r="905" spans="1:7">
      <c r="A905" s="12">
        <v>42802</v>
      </c>
      <c r="B905">
        <v>1223.2299800000001</v>
      </c>
      <c r="C905">
        <v>1232.160034</v>
      </c>
      <c r="D905">
        <v>1148.079956</v>
      </c>
      <c r="E905">
        <v>1150</v>
      </c>
      <c r="F905">
        <v>1150</v>
      </c>
      <c r="G905">
        <v>332603008</v>
      </c>
    </row>
    <row r="906" spans="1:7">
      <c r="A906" s="12">
        <v>42803</v>
      </c>
      <c r="B906">
        <v>1150.349976</v>
      </c>
      <c r="C906">
        <v>1197.459961</v>
      </c>
      <c r="D906">
        <v>1141.2299800000001</v>
      </c>
      <c r="E906">
        <v>1188.48999</v>
      </c>
      <c r="F906">
        <v>1188.48999</v>
      </c>
      <c r="G906">
        <v>212283008</v>
      </c>
    </row>
    <row r="907" spans="1:7">
      <c r="A907" s="12">
        <v>42804</v>
      </c>
      <c r="B907">
        <v>1189.3599850000001</v>
      </c>
      <c r="C907">
        <v>1270.469971</v>
      </c>
      <c r="D907">
        <v>1077.25</v>
      </c>
      <c r="E907">
        <v>1116.719971</v>
      </c>
      <c r="F907">
        <v>1116.719971</v>
      </c>
      <c r="G907">
        <v>563795968</v>
      </c>
    </row>
    <row r="908" spans="1:7">
      <c r="A908" s="12">
        <v>42805</v>
      </c>
      <c r="B908">
        <v>1116.3199460000001</v>
      </c>
      <c r="C908">
        <v>1193.829956</v>
      </c>
      <c r="D908">
        <v>1116.3199460000001</v>
      </c>
      <c r="E908">
        <v>1175.829956</v>
      </c>
      <c r="F908">
        <v>1175.829956</v>
      </c>
      <c r="G908">
        <v>283320000</v>
      </c>
    </row>
    <row r="909" spans="1:7">
      <c r="A909" s="12">
        <v>42806</v>
      </c>
      <c r="B909">
        <v>1176.619995</v>
      </c>
      <c r="C909">
        <v>1226.9799800000001</v>
      </c>
      <c r="D909">
        <v>1175.3599850000001</v>
      </c>
      <c r="E909">
        <v>1221.380005</v>
      </c>
      <c r="F909">
        <v>1221.380005</v>
      </c>
      <c r="G909">
        <v>227176000</v>
      </c>
    </row>
    <row r="910" spans="1:7">
      <c r="A910" s="12">
        <v>42807</v>
      </c>
      <c r="B910">
        <v>1221.780029</v>
      </c>
      <c r="C910">
        <v>1237.369995</v>
      </c>
      <c r="D910">
        <v>1217.030029</v>
      </c>
      <c r="E910">
        <v>1231.920044</v>
      </c>
      <c r="F910">
        <v>1231.920044</v>
      </c>
      <c r="G910">
        <v>380276992</v>
      </c>
    </row>
    <row r="911" spans="1:7">
      <c r="A911" s="12">
        <v>42808</v>
      </c>
      <c r="B911">
        <v>1232.160034</v>
      </c>
      <c r="C911">
        <v>1244.8100589999999</v>
      </c>
      <c r="D911">
        <v>1220.719971</v>
      </c>
      <c r="E911">
        <v>1240</v>
      </c>
      <c r="F911">
        <v>1240</v>
      </c>
      <c r="G911">
        <v>245306000</v>
      </c>
    </row>
    <row r="912" spans="1:7">
      <c r="A912" s="12">
        <v>42809</v>
      </c>
      <c r="B912">
        <v>1240.160034</v>
      </c>
      <c r="C912">
        <v>1251.6099850000001</v>
      </c>
      <c r="D912">
        <v>1239.75</v>
      </c>
      <c r="E912">
        <v>1249.6099850000001</v>
      </c>
      <c r="F912">
        <v>1249.6099850000001</v>
      </c>
      <c r="G912">
        <v>297804992</v>
      </c>
    </row>
    <row r="913" spans="1:7">
      <c r="A913" s="12">
        <v>42810</v>
      </c>
      <c r="B913">
        <v>1251.329956</v>
      </c>
      <c r="C913">
        <v>1257.9799800000001</v>
      </c>
      <c r="D913">
        <v>1152.4399410000001</v>
      </c>
      <c r="E913">
        <v>1187.8100589999999</v>
      </c>
      <c r="F913">
        <v>1187.8100589999999</v>
      </c>
      <c r="G913">
        <v>638568000</v>
      </c>
    </row>
    <row r="914" spans="1:7">
      <c r="A914" s="12">
        <v>42811</v>
      </c>
      <c r="B914">
        <v>1180.160034</v>
      </c>
      <c r="C914">
        <v>1180.160034</v>
      </c>
      <c r="D914">
        <v>1099.5699460000001</v>
      </c>
      <c r="E914">
        <v>1100.2299800000001</v>
      </c>
      <c r="F914">
        <v>1100.2299800000001</v>
      </c>
      <c r="G914">
        <v>706598976</v>
      </c>
    </row>
    <row r="915" spans="1:7">
      <c r="A915" s="12">
        <v>42812</v>
      </c>
      <c r="B915">
        <v>1099.6899410000001</v>
      </c>
      <c r="C915">
        <v>1114.0699460000001</v>
      </c>
      <c r="D915">
        <v>957.65502900000001</v>
      </c>
      <c r="E915">
        <v>973.817993</v>
      </c>
      <c r="F915">
        <v>973.817993</v>
      </c>
      <c r="G915">
        <v>621302016</v>
      </c>
    </row>
    <row r="916" spans="1:7">
      <c r="A916" s="12">
        <v>42813</v>
      </c>
      <c r="B916">
        <v>976.72997999999995</v>
      </c>
      <c r="C916">
        <v>1069.910034</v>
      </c>
      <c r="D916">
        <v>976.72997999999995</v>
      </c>
      <c r="E916">
        <v>1036.73999</v>
      </c>
      <c r="F916">
        <v>1036.73999</v>
      </c>
      <c r="G916">
        <v>406648000</v>
      </c>
    </row>
    <row r="917" spans="1:7">
      <c r="A917" s="12">
        <v>42814</v>
      </c>
      <c r="B917">
        <v>1037.23999</v>
      </c>
      <c r="C917">
        <v>1063.030029</v>
      </c>
      <c r="D917">
        <v>1036.6800539999999</v>
      </c>
      <c r="E917">
        <v>1054.2299800000001</v>
      </c>
      <c r="F917">
        <v>1054.2299800000001</v>
      </c>
      <c r="G917">
        <v>286529984</v>
      </c>
    </row>
    <row r="918" spans="1:7">
      <c r="A918" s="12">
        <v>42815</v>
      </c>
      <c r="B918">
        <v>1055.3599850000001</v>
      </c>
      <c r="C918">
        <v>1122.4300539999999</v>
      </c>
      <c r="D918">
        <v>1055.3599850000001</v>
      </c>
      <c r="E918">
        <v>1120.540039</v>
      </c>
      <c r="F918">
        <v>1120.540039</v>
      </c>
      <c r="G918">
        <v>337391008</v>
      </c>
    </row>
    <row r="919" spans="1:7">
      <c r="A919" s="12">
        <v>42816</v>
      </c>
      <c r="B919">
        <v>1120.650024</v>
      </c>
      <c r="C919">
        <v>1120.650024</v>
      </c>
      <c r="D919">
        <v>1014.210022</v>
      </c>
      <c r="E919">
        <v>1049.1400149999999</v>
      </c>
      <c r="F919">
        <v>1049.1400149999999</v>
      </c>
      <c r="G919">
        <v>380840992</v>
      </c>
    </row>
    <row r="920" spans="1:7">
      <c r="A920" s="12">
        <v>42817</v>
      </c>
      <c r="B920">
        <v>1050.0500489999999</v>
      </c>
      <c r="C920">
        <v>1058.01001</v>
      </c>
      <c r="D920">
        <v>1028.9300539999999</v>
      </c>
      <c r="E920">
        <v>1038.589966</v>
      </c>
      <c r="F920">
        <v>1038.589966</v>
      </c>
      <c r="G920">
        <v>248540000</v>
      </c>
    </row>
    <row r="921" spans="1:7">
      <c r="A921" s="12">
        <v>42818</v>
      </c>
      <c r="B921">
        <v>1038.4499510000001</v>
      </c>
      <c r="C921">
        <v>1040.469971</v>
      </c>
      <c r="D921">
        <v>934.35797100000002</v>
      </c>
      <c r="E921">
        <v>937.52002000000005</v>
      </c>
      <c r="F921">
        <v>937.52002000000005</v>
      </c>
      <c r="G921">
        <v>491038016</v>
      </c>
    </row>
    <row r="922" spans="1:7">
      <c r="A922" s="12">
        <v>42819</v>
      </c>
      <c r="B922">
        <v>936.53997800000002</v>
      </c>
      <c r="C922">
        <v>975.760986</v>
      </c>
      <c r="D922">
        <v>903.71301300000005</v>
      </c>
      <c r="E922">
        <v>972.77899200000002</v>
      </c>
      <c r="F922">
        <v>972.77899200000002</v>
      </c>
      <c r="G922">
        <v>435803008</v>
      </c>
    </row>
    <row r="923" spans="1:7">
      <c r="A923" s="12">
        <v>42820</v>
      </c>
      <c r="B923">
        <v>974.01501499999995</v>
      </c>
      <c r="C923">
        <v>1007.960022</v>
      </c>
      <c r="D923">
        <v>954.18597399999999</v>
      </c>
      <c r="E923">
        <v>966.72497599999997</v>
      </c>
      <c r="F923">
        <v>966.72497599999997</v>
      </c>
      <c r="G923">
        <v>303668000</v>
      </c>
    </row>
    <row r="924" spans="1:7">
      <c r="A924" s="12">
        <v>42821</v>
      </c>
      <c r="B924">
        <v>972.05499299999997</v>
      </c>
      <c r="C924">
        <v>1046.400024</v>
      </c>
      <c r="D924">
        <v>971.98400900000001</v>
      </c>
      <c r="E924">
        <v>1045.7700199999999</v>
      </c>
      <c r="F924">
        <v>1045.7700199999999</v>
      </c>
      <c r="G924">
        <v>372535008</v>
      </c>
    </row>
    <row r="925" spans="1:7">
      <c r="A925" s="12">
        <v>42822</v>
      </c>
      <c r="B925">
        <v>1044.579956</v>
      </c>
      <c r="C925">
        <v>1064.650024</v>
      </c>
      <c r="D925">
        <v>1027.7299800000001</v>
      </c>
      <c r="E925">
        <v>1047.150024</v>
      </c>
      <c r="F925">
        <v>1047.150024</v>
      </c>
      <c r="G925">
        <v>326332000</v>
      </c>
    </row>
    <row r="926" spans="1:7">
      <c r="A926" s="12">
        <v>42823</v>
      </c>
      <c r="B926">
        <v>1046.079956</v>
      </c>
      <c r="C926">
        <v>1055.130005</v>
      </c>
      <c r="D926">
        <v>1015.880005</v>
      </c>
      <c r="E926">
        <v>1039.969971</v>
      </c>
      <c r="F926">
        <v>1039.969971</v>
      </c>
      <c r="G926">
        <v>298457984</v>
      </c>
    </row>
    <row r="927" spans="1:7">
      <c r="A927" s="12">
        <v>42824</v>
      </c>
      <c r="B927">
        <v>1042.209961</v>
      </c>
      <c r="C927">
        <v>1049.290039</v>
      </c>
      <c r="D927">
        <v>1020.039978</v>
      </c>
      <c r="E927">
        <v>1026.4300539999999</v>
      </c>
      <c r="F927">
        <v>1026.4300539999999</v>
      </c>
      <c r="G927">
        <v>352968992</v>
      </c>
    </row>
    <row r="928" spans="1:7">
      <c r="A928" s="12">
        <v>42825</v>
      </c>
      <c r="B928">
        <v>1026.6400149999999</v>
      </c>
      <c r="C928">
        <v>1074.920044</v>
      </c>
      <c r="D928">
        <v>1026.6400149999999</v>
      </c>
      <c r="E928">
        <v>1071.790039</v>
      </c>
      <c r="F928">
        <v>1071.790039</v>
      </c>
      <c r="G928">
        <v>447287008</v>
      </c>
    </row>
    <row r="929" spans="1:7">
      <c r="A929" s="12">
        <v>42826</v>
      </c>
      <c r="B929">
        <v>1071.709961</v>
      </c>
      <c r="C929">
        <v>1091.719971</v>
      </c>
      <c r="D929">
        <v>1061.089966</v>
      </c>
      <c r="E929">
        <v>1080.5</v>
      </c>
      <c r="F929">
        <v>1080.5</v>
      </c>
      <c r="G929">
        <v>289633984</v>
      </c>
    </row>
    <row r="930" spans="1:7">
      <c r="A930" s="12">
        <v>42827</v>
      </c>
      <c r="B930">
        <v>1080.6099850000001</v>
      </c>
      <c r="C930">
        <v>1107.589966</v>
      </c>
      <c r="D930">
        <v>1075.4499510000001</v>
      </c>
      <c r="E930">
        <v>1102.170044</v>
      </c>
      <c r="F930">
        <v>1102.170044</v>
      </c>
      <c r="G930">
        <v>514187008</v>
      </c>
    </row>
    <row r="931" spans="1:7">
      <c r="A931" s="12">
        <v>42828</v>
      </c>
      <c r="B931">
        <v>1102.9499510000001</v>
      </c>
      <c r="C931">
        <v>1151.73999</v>
      </c>
      <c r="D931">
        <v>1102.9499510000001</v>
      </c>
      <c r="E931">
        <v>1143.8100589999999</v>
      </c>
      <c r="F931">
        <v>1143.8100589999999</v>
      </c>
      <c r="G931">
        <v>580444032</v>
      </c>
    </row>
    <row r="932" spans="1:7">
      <c r="A932" s="12">
        <v>42829</v>
      </c>
      <c r="B932">
        <v>1145.5200199999999</v>
      </c>
      <c r="C932">
        <v>1156.4399410000001</v>
      </c>
      <c r="D932">
        <v>1120.5200199999999</v>
      </c>
      <c r="E932">
        <v>1133.25</v>
      </c>
      <c r="F932">
        <v>1133.25</v>
      </c>
      <c r="G932">
        <v>436310016</v>
      </c>
    </row>
    <row r="933" spans="1:7">
      <c r="A933" s="12">
        <v>42830</v>
      </c>
      <c r="B933">
        <v>1134.1400149999999</v>
      </c>
      <c r="C933">
        <v>1135.089966</v>
      </c>
      <c r="D933">
        <v>1113.630005</v>
      </c>
      <c r="E933">
        <v>1124.780029</v>
      </c>
      <c r="F933">
        <v>1124.780029</v>
      </c>
      <c r="G933">
        <v>414784000</v>
      </c>
    </row>
    <row r="934" spans="1:7">
      <c r="A934" s="12">
        <v>42831</v>
      </c>
      <c r="B934">
        <v>1125.8100589999999</v>
      </c>
      <c r="C934">
        <v>1188.369995</v>
      </c>
      <c r="D934">
        <v>1125.8100589999999</v>
      </c>
      <c r="E934">
        <v>1182.6800539999999</v>
      </c>
      <c r="F934">
        <v>1182.6800539999999</v>
      </c>
      <c r="G934">
        <v>511222016</v>
      </c>
    </row>
    <row r="935" spans="1:7">
      <c r="A935" s="12">
        <v>42832</v>
      </c>
      <c r="B935">
        <v>1178.9399410000001</v>
      </c>
      <c r="C935">
        <v>1186.579956</v>
      </c>
      <c r="D935">
        <v>1163.3900149999999</v>
      </c>
      <c r="E935">
        <v>1176.900024</v>
      </c>
      <c r="F935">
        <v>1176.900024</v>
      </c>
      <c r="G935">
        <v>317022016</v>
      </c>
    </row>
    <row r="936" spans="1:7">
      <c r="A936" s="12">
        <v>42833</v>
      </c>
      <c r="B936">
        <v>1172.650024</v>
      </c>
      <c r="C936">
        <v>1184.9799800000001</v>
      </c>
      <c r="D936">
        <v>1162.579956</v>
      </c>
      <c r="E936">
        <v>1175.9499510000001</v>
      </c>
      <c r="F936">
        <v>1175.9499510000001</v>
      </c>
      <c r="G936">
        <v>209312000</v>
      </c>
    </row>
    <row r="937" spans="1:7">
      <c r="A937" s="12">
        <v>42834</v>
      </c>
      <c r="B937">
        <v>1176.5699460000001</v>
      </c>
      <c r="C937">
        <v>1197.209961</v>
      </c>
      <c r="D937">
        <v>1171.8599850000001</v>
      </c>
      <c r="E937">
        <v>1187.869995</v>
      </c>
      <c r="F937">
        <v>1187.869995</v>
      </c>
      <c r="G937">
        <v>242343008</v>
      </c>
    </row>
    <row r="938" spans="1:7">
      <c r="A938" s="12">
        <v>42835</v>
      </c>
      <c r="B938">
        <v>1187.3000489999999</v>
      </c>
      <c r="C938">
        <v>1190.339966</v>
      </c>
      <c r="D938">
        <v>1179.040039</v>
      </c>
      <c r="E938">
        <v>1187.130005</v>
      </c>
      <c r="F938">
        <v>1187.130005</v>
      </c>
      <c r="G938">
        <v>215883008</v>
      </c>
    </row>
    <row r="939" spans="1:7">
      <c r="A939" s="12">
        <v>42836</v>
      </c>
      <c r="B939">
        <v>1187.459961</v>
      </c>
      <c r="C939">
        <v>1208.0699460000001</v>
      </c>
      <c r="D939">
        <v>1187.459961</v>
      </c>
      <c r="E939">
        <v>1205.01001</v>
      </c>
      <c r="F939">
        <v>1205.01001</v>
      </c>
      <c r="G939">
        <v>216182000</v>
      </c>
    </row>
    <row r="940" spans="1:7">
      <c r="A940" s="12">
        <v>42837</v>
      </c>
      <c r="B940">
        <v>1204.8100589999999</v>
      </c>
      <c r="C940">
        <v>1207.1400149999999</v>
      </c>
      <c r="D940">
        <v>1196.76001</v>
      </c>
      <c r="E940">
        <v>1200.369995</v>
      </c>
      <c r="F940">
        <v>1200.369995</v>
      </c>
      <c r="G940">
        <v>288702016</v>
      </c>
    </row>
    <row r="941" spans="1:7">
      <c r="A941" s="12">
        <v>42838</v>
      </c>
      <c r="B941">
        <v>1201.0200199999999</v>
      </c>
      <c r="C941">
        <v>1205.8900149999999</v>
      </c>
      <c r="D941">
        <v>1156.4399410000001</v>
      </c>
      <c r="E941">
        <v>1169.280029</v>
      </c>
      <c r="F941">
        <v>1169.280029</v>
      </c>
      <c r="G941">
        <v>351968992</v>
      </c>
    </row>
    <row r="942" spans="1:7">
      <c r="A942" s="12">
        <v>42839</v>
      </c>
      <c r="B942">
        <v>1170.329956</v>
      </c>
      <c r="C942">
        <v>1190.8000489999999</v>
      </c>
      <c r="D942">
        <v>1159.790039</v>
      </c>
      <c r="E942">
        <v>1167.540039</v>
      </c>
      <c r="F942">
        <v>1167.540039</v>
      </c>
      <c r="G942">
        <v>254827008</v>
      </c>
    </row>
    <row r="943" spans="1:7">
      <c r="A943" s="12">
        <v>42840</v>
      </c>
      <c r="B943">
        <v>1167.3000489999999</v>
      </c>
      <c r="C943">
        <v>1188</v>
      </c>
      <c r="D943">
        <v>1164.959961</v>
      </c>
      <c r="E943">
        <v>1172.5200199999999</v>
      </c>
      <c r="F943">
        <v>1172.5200199999999</v>
      </c>
      <c r="G943">
        <v>203559008</v>
      </c>
    </row>
    <row r="944" spans="1:7">
      <c r="A944" s="12">
        <v>42841</v>
      </c>
      <c r="B944">
        <v>1172.6099850000001</v>
      </c>
      <c r="C944">
        <v>1187.219971</v>
      </c>
      <c r="D944">
        <v>1172.6099850000001</v>
      </c>
      <c r="E944">
        <v>1182.9399410000001</v>
      </c>
      <c r="F944">
        <v>1182.9399410000001</v>
      </c>
      <c r="G944">
        <v>183231008</v>
      </c>
    </row>
    <row r="945" spans="1:7">
      <c r="A945" s="12">
        <v>42842</v>
      </c>
      <c r="B945">
        <v>1183.25</v>
      </c>
      <c r="C945">
        <v>1194.900024</v>
      </c>
      <c r="D945">
        <v>1172.650024</v>
      </c>
      <c r="E945">
        <v>1193.910034</v>
      </c>
      <c r="F945">
        <v>1193.910034</v>
      </c>
      <c r="G945">
        <v>253206000</v>
      </c>
    </row>
    <row r="946" spans="1:7">
      <c r="A946" s="12">
        <v>42843</v>
      </c>
      <c r="B946">
        <v>1193.7700199999999</v>
      </c>
      <c r="C946">
        <v>1217.5699460000001</v>
      </c>
      <c r="D946">
        <v>1193.7700199999999</v>
      </c>
      <c r="E946">
        <v>1211.670044</v>
      </c>
      <c r="F946">
        <v>1211.670044</v>
      </c>
      <c r="G946">
        <v>270524000</v>
      </c>
    </row>
    <row r="947" spans="1:7">
      <c r="A947" s="12">
        <v>42844</v>
      </c>
      <c r="B947">
        <v>1212.130005</v>
      </c>
      <c r="C947">
        <v>1215.51001</v>
      </c>
      <c r="D947">
        <v>1205.079956</v>
      </c>
      <c r="E947">
        <v>1210.290039</v>
      </c>
      <c r="F947">
        <v>1210.290039</v>
      </c>
      <c r="G947">
        <v>288060992</v>
      </c>
    </row>
    <row r="948" spans="1:7">
      <c r="A948" s="12">
        <v>42845</v>
      </c>
      <c r="B948">
        <v>1211.079956</v>
      </c>
      <c r="C948">
        <v>1240.790039</v>
      </c>
      <c r="D948">
        <v>1208.410034</v>
      </c>
      <c r="E948">
        <v>1229.079956</v>
      </c>
      <c r="F948">
        <v>1229.079956</v>
      </c>
      <c r="G948">
        <v>315108000</v>
      </c>
    </row>
    <row r="949" spans="1:7">
      <c r="A949" s="12">
        <v>42846</v>
      </c>
      <c r="B949">
        <v>1229.420044</v>
      </c>
      <c r="C949">
        <v>1235.9399410000001</v>
      </c>
      <c r="D949">
        <v>1215.5600589999999</v>
      </c>
      <c r="E949">
        <v>1222.0500489999999</v>
      </c>
      <c r="F949">
        <v>1222.0500489999999</v>
      </c>
      <c r="G949">
        <v>272167008</v>
      </c>
    </row>
    <row r="950" spans="1:7">
      <c r="A950" s="12">
        <v>42847</v>
      </c>
      <c r="B950">
        <v>1222.709961</v>
      </c>
      <c r="C950">
        <v>1235.5600589999999</v>
      </c>
      <c r="D950">
        <v>1208.469971</v>
      </c>
      <c r="E950">
        <v>1231.709961</v>
      </c>
      <c r="F950">
        <v>1231.709961</v>
      </c>
      <c r="G950">
        <v>249320000</v>
      </c>
    </row>
    <row r="951" spans="1:7">
      <c r="A951" s="12">
        <v>42848</v>
      </c>
      <c r="B951">
        <v>1231.920044</v>
      </c>
      <c r="C951">
        <v>1232.1999510000001</v>
      </c>
      <c r="D951">
        <v>1203.9399410000001</v>
      </c>
      <c r="E951">
        <v>1207.209961</v>
      </c>
      <c r="F951">
        <v>1207.209961</v>
      </c>
      <c r="G951">
        <v>258951008</v>
      </c>
    </row>
    <row r="952" spans="1:7">
      <c r="A952" s="12">
        <v>42849</v>
      </c>
      <c r="B952">
        <v>1209.630005</v>
      </c>
      <c r="C952">
        <v>1250.9399410000001</v>
      </c>
      <c r="D952">
        <v>1209.630005</v>
      </c>
      <c r="E952">
        <v>1250.150024</v>
      </c>
      <c r="F952">
        <v>1250.150024</v>
      </c>
      <c r="G952">
        <v>235806000</v>
      </c>
    </row>
    <row r="953" spans="1:7">
      <c r="A953" s="12">
        <v>42850</v>
      </c>
      <c r="B953">
        <v>1250.4499510000001</v>
      </c>
      <c r="C953">
        <v>1267.579956</v>
      </c>
      <c r="D953">
        <v>1249.969971</v>
      </c>
      <c r="E953">
        <v>1265.48999</v>
      </c>
      <c r="F953">
        <v>1265.48999</v>
      </c>
      <c r="G953">
        <v>242556000</v>
      </c>
    </row>
    <row r="954" spans="1:7">
      <c r="A954" s="12">
        <v>42851</v>
      </c>
      <c r="B954">
        <v>1265.98999</v>
      </c>
      <c r="C954">
        <v>1294.829956</v>
      </c>
      <c r="D954">
        <v>1265.9300539999999</v>
      </c>
      <c r="E954">
        <v>1281.079956</v>
      </c>
      <c r="F954">
        <v>1281.079956</v>
      </c>
      <c r="G954">
        <v>329631008</v>
      </c>
    </row>
    <row r="955" spans="1:7">
      <c r="A955" s="12">
        <v>42852</v>
      </c>
      <c r="B955">
        <v>1281.880005</v>
      </c>
      <c r="C955">
        <v>1319.6999510000001</v>
      </c>
      <c r="D955">
        <v>1281.3000489999999</v>
      </c>
      <c r="E955">
        <v>1317.7299800000001</v>
      </c>
      <c r="F955">
        <v>1317.7299800000001</v>
      </c>
      <c r="G955">
        <v>449196992</v>
      </c>
    </row>
    <row r="956" spans="1:7">
      <c r="A956" s="12">
        <v>42853</v>
      </c>
      <c r="B956">
        <v>1317.73999</v>
      </c>
      <c r="C956">
        <v>1331.280029</v>
      </c>
      <c r="D956">
        <v>1292.369995</v>
      </c>
      <c r="E956">
        <v>1316.4799800000001</v>
      </c>
      <c r="F956">
        <v>1316.4799800000001</v>
      </c>
      <c r="G956">
        <v>527488992</v>
      </c>
    </row>
    <row r="957" spans="1:7">
      <c r="A957" s="12">
        <v>42854</v>
      </c>
      <c r="B957">
        <v>1317.839966</v>
      </c>
      <c r="C957">
        <v>1327.1999510000001</v>
      </c>
      <c r="D957">
        <v>1315.209961</v>
      </c>
      <c r="E957">
        <v>1321.790039</v>
      </c>
      <c r="F957">
        <v>1321.790039</v>
      </c>
      <c r="G957">
        <v>422705984</v>
      </c>
    </row>
    <row r="958" spans="1:7">
      <c r="A958" s="12">
        <v>42855</v>
      </c>
      <c r="B958">
        <v>1321.869995</v>
      </c>
      <c r="C958">
        <v>1347.910034</v>
      </c>
      <c r="D958">
        <v>1314.920044</v>
      </c>
      <c r="E958">
        <v>1347.8900149999999</v>
      </c>
      <c r="F958">
        <v>1347.8900149999999</v>
      </c>
      <c r="G958">
        <v>413115008</v>
      </c>
    </row>
    <row r="959" spans="1:7">
      <c r="A959" s="12">
        <v>42856</v>
      </c>
      <c r="B959">
        <v>1348.3000489999999</v>
      </c>
      <c r="C959">
        <v>1434.3199460000001</v>
      </c>
      <c r="D959">
        <v>1348.3000489999999</v>
      </c>
      <c r="E959">
        <v>1421.599976</v>
      </c>
      <c r="F959">
        <v>1421.599976</v>
      </c>
      <c r="G959">
        <v>713624000</v>
      </c>
    </row>
    <row r="960" spans="1:7">
      <c r="A960" s="12">
        <v>42857</v>
      </c>
      <c r="B960">
        <v>1421.030029</v>
      </c>
      <c r="C960">
        <v>1473.900024</v>
      </c>
      <c r="D960">
        <v>1415.6899410000001</v>
      </c>
      <c r="E960">
        <v>1452.8199460000001</v>
      </c>
      <c r="F960">
        <v>1452.8199460000001</v>
      </c>
      <c r="G960">
        <v>477337984</v>
      </c>
    </row>
    <row r="961" spans="1:7">
      <c r="A961" s="12">
        <v>42858</v>
      </c>
      <c r="B961">
        <v>1453.780029</v>
      </c>
      <c r="C961">
        <v>1492.7700199999999</v>
      </c>
      <c r="D961">
        <v>1447.48999</v>
      </c>
      <c r="E961">
        <v>1490.089966</v>
      </c>
      <c r="F961">
        <v>1490.089966</v>
      </c>
      <c r="G961">
        <v>583795968</v>
      </c>
    </row>
    <row r="962" spans="1:7">
      <c r="A962" s="12">
        <v>42859</v>
      </c>
      <c r="B962">
        <v>1490.719971</v>
      </c>
      <c r="C962">
        <v>1608.910034</v>
      </c>
      <c r="D962">
        <v>1490.719971</v>
      </c>
      <c r="E962">
        <v>1537.670044</v>
      </c>
      <c r="F962">
        <v>1537.670044</v>
      </c>
      <c r="G962">
        <v>933548992</v>
      </c>
    </row>
    <row r="963" spans="1:7">
      <c r="A963" s="12">
        <v>42860</v>
      </c>
      <c r="B963">
        <v>1540.869995</v>
      </c>
      <c r="C963">
        <v>1618.030029</v>
      </c>
      <c r="D963">
        <v>1530.3100589999999</v>
      </c>
      <c r="E963">
        <v>1555.4499510000001</v>
      </c>
      <c r="F963">
        <v>1555.4499510000001</v>
      </c>
      <c r="G963">
        <v>946035968</v>
      </c>
    </row>
    <row r="964" spans="1:7">
      <c r="A964" s="12">
        <v>42861</v>
      </c>
      <c r="B964">
        <v>1556.8100589999999</v>
      </c>
      <c r="C964">
        <v>1578.8000489999999</v>
      </c>
      <c r="D964">
        <v>1542.5</v>
      </c>
      <c r="E964">
        <v>1578.8000489999999</v>
      </c>
      <c r="F964">
        <v>1578.8000489999999</v>
      </c>
      <c r="G964">
        <v>582529984</v>
      </c>
    </row>
    <row r="965" spans="1:7">
      <c r="A965" s="12">
        <v>42862</v>
      </c>
      <c r="B965">
        <v>1579.469971</v>
      </c>
      <c r="C965">
        <v>1596.719971</v>
      </c>
      <c r="D965">
        <v>1559.76001</v>
      </c>
      <c r="E965">
        <v>1596.709961</v>
      </c>
      <c r="F965">
        <v>1596.709961</v>
      </c>
      <c r="G965">
        <v>1080029952</v>
      </c>
    </row>
    <row r="966" spans="1:7">
      <c r="A966" s="12">
        <v>42863</v>
      </c>
      <c r="B966">
        <v>1596.920044</v>
      </c>
      <c r="C966">
        <v>1723.349976</v>
      </c>
      <c r="D966">
        <v>1596.920044</v>
      </c>
      <c r="E966">
        <v>1723.349976</v>
      </c>
      <c r="F966">
        <v>1723.349976</v>
      </c>
      <c r="G966">
        <v>1340320000</v>
      </c>
    </row>
    <row r="967" spans="1:7">
      <c r="A967" s="12">
        <v>42864</v>
      </c>
      <c r="B967">
        <v>1723.8900149999999</v>
      </c>
      <c r="C967">
        <v>1833.48999</v>
      </c>
      <c r="D967">
        <v>1716.3000489999999</v>
      </c>
      <c r="E967">
        <v>1755.3599850000001</v>
      </c>
      <c r="F967">
        <v>1755.3599850000001</v>
      </c>
      <c r="G967">
        <v>1167920000</v>
      </c>
    </row>
    <row r="968" spans="1:7">
      <c r="A968" s="12">
        <v>42865</v>
      </c>
      <c r="B968">
        <v>1756.5200199999999</v>
      </c>
      <c r="C968">
        <v>1788.4399410000001</v>
      </c>
      <c r="D968">
        <v>1719.099976</v>
      </c>
      <c r="E968">
        <v>1787.130005</v>
      </c>
      <c r="F968">
        <v>1787.130005</v>
      </c>
      <c r="G968">
        <v>915723008</v>
      </c>
    </row>
    <row r="969" spans="1:7">
      <c r="A969" s="12">
        <v>42866</v>
      </c>
      <c r="B969">
        <v>1780.369995</v>
      </c>
      <c r="C969">
        <v>1873.9300539999999</v>
      </c>
      <c r="D969">
        <v>1755.349976</v>
      </c>
      <c r="E969">
        <v>1848.5699460000001</v>
      </c>
      <c r="F969">
        <v>1848.5699460000001</v>
      </c>
      <c r="G969">
        <v>799489984</v>
      </c>
    </row>
    <row r="970" spans="1:7">
      <c r="A970" s="12">
        <v>42867</v>
      </c>
      <c r="B970">
        <v>1845.76001</v>
      </c>
      <c r="C970">
        <v>1856.150024</v>
      </c>
      <c r="D970">
        <v>1694.01001</v>
      </c>
      <c r="E970">
        <v>1724.23999</v>
      </c>
      <c r="F970">
        <v>1724.23999</v>
      </c>
      <c r="G970">
        <v>740984000</v>
      </c>
    </row>
    <row r="971" spans="1:7">
      <c r="A971" s="12">
        <v>42868</v>
      </c>
      <c r="B971">
        <v>1723.119995</v>
      </c>
      <c r="C971">
        <v>1812.98999</v>
      </c>
      <c r="D971">
        <v>1651.079956</v>
      </c>
      <c r="E971">
        <v>1804.910034</v>
      </c>
      <c r="F971">
        <v>1804.910034</v>
      </c>
      <c r="G971">
        <v>579635008</v>
      </c>
    </row>
    <row r="972" spans="1:7">
      <c r="A972" s="12">
        <v>42869</v>
      </c>
      <c r="B972">
        <v>1800.8599850000001</v>
      </c>
      <c r="C972">
        <v>1831.420044</v>
      </c>
      <c r="D972">
        <v>1776.619995</v>
      </c>
      <c r="E972">
        <v>1808.910034</v>
      </c>
      <c r="F972">
        <v>1808.910034</v>
      </c>
      <c r="G972">
        <v>437196000</v>
      </c>
    </row>
    <row r="973" spans="1:7">
      <c r="A973" s="12">
        <v>42870</v>
      </c>
      <c r="B973">
        <v>1808.4399410000001</v>
      </c>
      <c r="C973">
        <v>1812.8000489999999</v>
      </c>
      <c r="D973">
        <v>1708.540039</v>
      </c>
      <c r="E973">
        <v>1738.4300539999999</v>
      </c>
      <c r="F973">
        <v>1738.4300539999999</v>
      </c>
      <c r="G973">
        <v>731529024</v>
      </c>
    </row>
    <row r="974" spans="1:7">
      <c r="A974" s="12">
        <v>42871</v>
      </c>
      <c r="B974">
        <v>1741.6999510000001</v>
      </c>
      <c r="C974">
        <v>1785.9399410000001</v>
      </c>
      <c r="D974">
        <v>1686.540039</v>
      </c>
      <c r="E974">
        <v>1734.4499510000001</v>
      </c>
      <c r="F974">
        <v>1734.4499510000001</v>
      </c>
      <c r="G974">
        <v>959044992</v>
      </c>
    </row>
    <row r="975" spans="1:7">
      <c r="A975" s="12">
        <v>42872</v>
      </c>
      <c r="B975">
        <v>1726.7299800000001</v>
      </c>
      <c r="C975">
        <v>1864.0500489999999</v>
      </c>
      <c r="D975">
        <v>1661.910034</v>
      </c>
      <c r="E975">
        <v>1839.089966</v>
      </c>
      <c r="F975">
        <v>1839.089966</v>
      </c>
      <c r="G975">
        <v>1064729984</v>
      </c>
    </row>
    <row r="976" spans="1:7">
      <c r="A976" s="12">
        <v>42873</v>
      </c>
      <c r="B976">
        <v>1818.6999510000001</v>
      </c>
      <c r="C976">
        <v>1904.4799800000001</v>
      </c>
      <c r="D976">
        <v>1807.119995</v>
      </c>
      <c r="E976">
        <v>1888.650024</v>
      </c>
      <c r="F976">
        <v>1888.650024</v>
      </c>
      <c r="G976">
        <v>894321024</v>
      </c>
    </row>
    <row r="977" spans="1:7">
      <c r="A977" s="12">
        <v>42874</v>
      </c>
      <c r="B977">
        <v>1897.369995</v>
      </c>
      <c r="C977">
        <v>2004.5200199999999</v>
      </c>
      <c r="D977">
        <v>1890.25</v>
      </c>
      <c r="E977">
        <v>1987.709961</v>
      </c>
      <c r="F977">
        <v>1987.709961</v>
      </c>
      <c r="G977">
        <v>1157289984</v>
      </c>
    </row>
    <row r="978" spans="1:7">
      <c r="A978" s="12">
        <v>42875</v>
      </c>
      <c r="B978">
        <v>1984.23999</v>
      </c>
      <c r="C978">
        <v>2084.7299800000001</v>
      </c>
      <c r="D978">
        <v>1974.920044</v>
      </c>
      <c r="E978">
        <v>2084.7299800000001</v>
      </c>
      <c r="F978">
        <v>2084.7299800000001</v>
      </c>
      <c r="G978">
        <v>961336000</v>
      </c>
    </row>
    <row r="979" spans="1:7">
      <c r="A979" s="12">
        <v>42876</v>
      </c>
      <c r="B979">
        <v>2067.030029</v>
      </c>
      <c r="C979">
        <v>2119.080078</v>
      </c>
      <c r="D979">
        <v>2037.5</v>
      </c>
      <c r="E979">
        <v>2041.1999510000001</v>
      </c>
      <c r="F979">
        <v>2041.1999510000001</v>
      </c>
      <c r="G979">
        <v>1147859968</v>
      </c>
    </row>
    <row r="980" spans="1:7">
      <c r="A980" s="12">
        <v>42877</v>
      </c>
      <c r="B980">
        <v>2043.1899410000001</v>
      </c>
      <c r="C980">
        <v>2303.8999020000001</v>
      </c>
      <c r="D980">
        <v>2017.869995</v>
      </c>
      <c r="E980">
        <v>2173.3999020000001</v>
      </c>
      <c r="F980">
        <v>2173.3999020000001</v>
      </c>
      <c r="G980">
        <v>1942220032</v>
      </c>
    </row>
    <row r="981" spans="1:7">
      <c r="A981" s="12">
        <v>42878</v>
      </c>
      <c r="B981">
        <v>2191.5600589999999</v>
      </c>
      <c r="C981">
        <v>2320.820068</v>
      </c>
      <c r="D981">
        <v>2178.5</v>
      </c>
      <c r="E981">
        <v>2320.419922</v>
      </c>
      <c r="F981">
        <v>2320.419922</v>
      </c>
      <c r="G981">
        <v>1378749952</v>
      </c>
    </row>
    <row r="982" spans="1:7">
      <c r="A982" s="12">
        <v>42879</v>
      </c>
      <c r="B982">
        <v>2321.3701169999999</v>
      </c>
      <c r="C982">
        <v>2523.719971</v>
      </c>
      <c r="D982">
        <v>2321.3701169999999</v>
      </c>
      <c r="E982">
        <v>2443.639893</v>
      </c>
      <c r="F982">
        <v>2443.639893</v>
      </c>
      <c r="G982">
        <v>1725379968</v>
      </c>
    </row>
    <row r="983" spans="1:7">
      <c r="A983" s="12">
        <v>42880</v>
      </c>
      <c r="B983">
        <v>2446.23999</v>
      </c>
      <c r="C983">
        <v>2763.709961</v>
      </c>
      <c r="D983">
        <v>2285.3000489999999</v>
      </c>
      <c r="E983">
        <v>2304.9799800000001</v>
      </c>
      <c r="F983">
        <v>2304.9799800000001</v>
      </c>
      <c r="G983">
        <v>2406700032</v>
      </c>
    </row>
    <row r="984" spans="1:7">
      <c r="A984" s="12">
        <v>42881</v>
      </c>
      <c r="B984">
        <v>2320.889893</v>
      </c>
      <c r="C984">
        <v>2573.790039</v>
      </c>
      <c r="D984">
        <v>2071.98999</v>
      </c>
      <c r="E984">
        <v>2202.419922</v>
      </c>
      <c r="F984">
        <v>2202.419922</v>
      </c>
      <c r="G984">
        <v>1763480064</v>
      </c>
    </row>
    <row r="985" spans="1:7">
      <c r="A985" s="12">
        <v>42882</v>
      </c>
      <c r="B985">
        <v>2196.2700199999999</v>
      </c>
      <c r="C985">
        <v>2260.1999510000001</v>
      </c>
      <c r="D985">
        <v>1855.829956</v>
      </c>
      <c r="E985">
        <v>2038.869995</v>
      </c>
      <c r="F985">
        <v>2038.869995</v>
      </c>
      <c r="G985">
        <v>1700480000</v>
      </c>
    </row>
    <row r="986" spans="1:7">
      <c r="A986" s="12">
        <v>42883</v>
      </c>
      <c r="B986">
        <v>2054.080078</v>
      </c>
      <c r="C986">
        <v>2267.3400879999999</v>
      </c>
      <c r="D986">
        <v>2054.080078</v>
      </c>
      <c r="E986">
        <v>2155.8000489999999</v>
      </c>
      <c r="F986">
        <v>2155.8000489999999</v>
      </c>
      <c r="G986">
        <v>1147139968</v>
      </c>
    </row>
    <row r="987" spans="1:7">
      <c r="A987" s="12">
        <v>42884</v>
      </c>
      <c r="B987">
        <v>2159.429932</v>
      </c>
      <c r="C987">
        <v>2307.0500489999999</v>
      </c>
      <c r="D987">
        <v>2107.169922</v>
      </c>
      <c r="E987">
        <v>2255.610107</v>
      </c>
      <c r="F987">
        <v>2255.610107</v>
      </c>
      <c r="G987">
        <v>994625024</v>
      </c>
    </row>
    <row r="988" spans="1:7">
      <c r="A988" s="12">
        <v>42885</v>
      </c>
      <c r="B988">
        <v>2255.360107</v>
      </c>
      <c r="C988">
        <v>2301.959961</v>
      </c>
      <c r="D988">
        <v>2124.570068</v>
      </c>
      <c r="E988">
        <v>2175.469971</v>
      </c>
      <c r="F988">
        <v>2175.469971</v>
      </c>
      <c r="G988">
        <v>1443970048</v>
      </c>
    </row>
    <row r="989" spans="1:7">
      <c r="A989" s="12">
        <v>42886</v>
      </c>
      <c r="B989">
        <v>2187.1899410000001</v>
      </c>
      <c r="C989">
        <v>2311.080078</v>
      </c>
      <c r="D989">
        <v>2145.570068</v>
      </c>
      <c r="E989">
        <v>2286.4099120000001</v>
      </c>
      <c r="F989">
        <v>2286.4099120000001</v>
      </c>
      <c r="G989">
        <v>1544829952</v>
      </c>
    </row>
    <row r="990" spans="1:7">
      <c r="A990" s="12">
        <v>42887</v>
      </c>
      <c r="B990">
        <v>2288.330078</v>
      </c>
      <c r="C990">
        <v>2448.389893</v>
      </c>
      <c r="D990">
        <v>2288.330078</v>
      </c>
      <c r="E990">
        <v>2407.8798830000001</v>
      </c>
      <c r="F990">
        <v>2407.8798830000001</v>
      </c>
      <c r="G990">
        <v>1653180032</v>
      </c>
    </row>
    <row r="991" spans="1:7">
      <c r="A991" s="12">
        <v>42888</v>
      </c>
      <c r="B991">
        <v>2404.030029</v>
      </c>
      <c r="C991">
        <v>2488.5500489999999</v>
      </c>
      <c r="D991">
        <v>2373.320068</v>
      </c>
      <c r="E991">
        <v>2488.5500489999999</v>
      </c>
      <c r="F991">
        <v>2488.5500489999999</v>
      </c>
      <c r="G991">
        <v>1317030016</v>
      </c>
    </row>
    <row r="992" spans="1:7">
      <c r="A992" s="12">
        <v>42889</v>
      </c>
      <c r="B992">
        <v>2493.719971</v>
      </c>
      <c r="C992">
        <v>2581.9099120000001</v>
      </c>
      <c r="D992">
        <v>2423.570068</v>
      </c>
      <c r="E992">
        <v>2515.3500979999999</v>
      </c>
      <c r="F992">
        <v>2515.3500979999999</v>
      </c>
      <c r="G992">
        <v>1514950016</v>
      </c>
    </row>
    <row r="993" spans="1:7">
      <c r="A993" s="12">
        <v>42890</v>
      </c>
      <c r="B993">
        <v>2547.790039</v>
      </c>
      <c r="C993">
        <v>2585.889893</v>
      </c>
      <c r="D993">
        <v>2452.540039</v>
      </c>
      <c r="E993">
        <v>2511.8100589999999</v>
      </c>
      <c r="F993">
        <v>2511.8100589999999</v>
      </c>
      <c r="G993">
        <v>1355120000</v>
      </c>
    </row>
    <row r="994" spans="1:7">
      <c r="A994" s="12">
        <v>42891</v>
      </c>
      <c r="B994">
        <v>2512.3999020000001</v>
      </c>
      <c r="C994">
        <v>2686.8100589999999</v>
      </c>
      <c r="D994">
        <v>2510.219971</v>
      </c>
      <c r="E994">
        <v>2686.8100589999999</v>
      </c>
      <c r="F994">
        <v>2686.8100589999999</v>
      </c>
      <c r="G994">
        <v>1369309952</v>
      </c>
    </row>
    <row r="995" spans="1:7">
      <c r="A995" s="12">
        <v>42892</v>
      </c>
      <c r="B995">
        <v>2690.8400879999999</v>
      </c>
      <c r="C995">
        <v>2999.9099120000001</v>
      </c>
      <c r="D995">
        <v>2690.8400879999999</v>
      </c>
      <c r="E995">
        <v>2863.1999510000001</v>
      </c>
      <c r="F995">
        <v>2863.1999510000001</v>
      </c>
      <c r="G995">
        <v>2089609984</v>
      </c>
    </row>
    <row r="996" spans="1:7">
      <c r="A996" s="12">
        <v>42893</v>
      </c>
      <c r="B996">
        <v>2869.3798830000001</v>
      </c>
      <c r="C996">
        <v>2869.3798830000001</v>
      </c>
      <c r="D996">
        <v>2700.5600589999999</v>
      </c>
      <c r="E996">
        <v>2732.1599120000001</v>
      </c>
      <c r="F996">
        <v>2732.1599120000001</v>
      </c>
      <c r="G996">
        <v>1517709952</v>
      </c>
    </row>
    <row r="997" spans="1:7">
      <c r="A997" s="12">
        <v>42894</v>
      </c>
      <c r="B997">
        <v>2720.48999</v>
      </c>
      <c r="C997">
        <v>2815.3000489999999</v>
      </c>
      <c r="D997">
        <v>2670.9499510000001</v>
      </c>
      <c r="E997">
        <v>2805.6201169999999</v>
      </c>
      <c r="F997">
        <v>2805.6201169999999</v>
      </c>
      <c r="G997">
        <v>1281170048</v>
      </c>
    </row>
    <row r="998" spans="1:7">
      <c r="A998" s="12">
        <v>42895</v>
      </c>
      <c r="B998">
        <v>2807.4399410000001</v>
      </c>
      <c r="C998">
        <v>2901.709961</v>
      </c>
      <c r="D998">
        <v>2795.6201169999999</v>
      </c>
      <c r="E998">
        <v>2823.8100589999999</v>
      </c>
      <c r="F998">
        <v>2823.8100589999999</v>
      </c>
      <c r="G998">
        <v>1348950016</v>
      </c>
    </row>
    <row r="999" spans="1:7">
      <c r="A999" s="12">
        <v>42896</v>
      </c>
      <c r="B999">
        <v>2828.139893</v>
      </c>
      <c r="C999">
        <v>2950.98999</v>
      </c>
      <c r="D999">
        <v>2746.5500489999999</v>
      </c>
      <c r="E999">
        <v>2947.709961</v>
      </c>
      <c r="F999">
        <v>2947.709961</v>
      </c>
      <c r="G999">
        <v>2018889984</v>
      </c>
    </row>
    <row r="1000" spans="1:7">
      <c r="A1000" s="12">
        <v>42897</v>
      </c>
      <c r="B1000">
        <v>2942.4099120000001</v>
      </c>
      <c r="C1000">
        <v>2996.6000979999999</v>
      </c>
      <c r="D1000">
        <v>2840.530029</v>
      </c>
      <c r="E1000">
        <v>2958.110107</v>
      </c>
      <c r="F1000">
        <v>2958.110107</v>
      </c>
      <c r="G1000">
        <v>1752400000</v>
      </c>
    </row>
    <row r="1001" spans="1:7">
      <c r="A1001" s="12">
        <v>42898</v>
      </c>
      <c r="B1001">
        <v>2953.219971</v>
      </c>
      <c r="C1001">
        <v>2997.26001</v>
      </c>
      <c r="D1001">
        <v>2518.5600589999999</v>
      </c>
      <c r="E1001">
        <v>2659.6298830000001</v>
      </c>
      <c r="F1001">
        <v>2659.6298830000001</v>
      </c>
      <c r="G1001">
        <v>2569530112</v>
      </c>
    </row>
    <row r="1002" spans="1:7">
      <c r="A1002" s="12">
        <v>42899</v>
      </c>
      <c r="B1002">
        <v>2680.9099120000001</v>
      </c>
      <c r="C1002">
        <v>2789.040039</v>
      </c>
      <c r="D1002">
        <v>2650.3798830000001</v>
      </c>
      <c r="E1002">
        <v>2717.0200199999999</v>
      </c>
      <c r="F1002">
        <v>2717.0200199999999</v>
      </c>
      <c r="G1002">
        <v>1781200000</v>
      </c>
    </row>
    <row r="1003" spans="1:7">
      <c r="A1003" s="12">
        <v>42900</v>
      </c>
      <c r="B1003">
        <v>2716.8798830000001</v>
      </c>
      <c r="C1003">
        <v>2786.830078</v>
      </c>
      <c r="D1003">
        <v>2412.9399410000001</v>
      </c>
      <c r="E1003">
        <v>2506.3701169999999</v>
      </c>
      <c r="F1003">
        <v>2506.3701169999999</v>
      </c>
      <c r="G1003">
        <v>1696560000</v>
      </c>
    </row>
    <row r="1004" spans="1:7">
      <c r="A1004" s="12">
        <v>42901</v>
      </c>
      <c r="B1004">
        <v>2499.580078</v>
      </c>
      <c r="C1004">
        <v>2534.709961</v>
      </c>
      <c r="D1004">
        <v>2212.959961</v>
      </c>
      <c r="E1004">
        <v>2464.580078</v>
      </c>
      <c r="F1004">
        <v>2464.580078</v>
      </c>
      <c r="G1004">
        <v>2026259968</v>
      </c>
    </row>
    <row r="1005" spans="1:7">
      <c r="A1005" s="12">
        <v>42902</v>
      </c>
      <c r="B1005">
        <v>2469.570068</v>
      </c>
      <c r="C1005">
        <v>2539.919922</v>
      </c>
      <c r="D1005">
        <v>2385.1499020000001</v>
      </c>
      <c r="E1005">
        <v>2518.5600589999999</v>
      </c>
      <c r="F1005">
        <v>2518.5600589999999</v>
      </c>
      <c r="G1005">
        <v>1195190016</v>
      </c>
    </row>
    <row r="1006" spans="1:7">
      <c r="A1006" s="12">
        <v>42903</v>
      </c>
      <c r="B1006">
        <v>2514.01001</v>
      </c>
      <c r="C1006">
        <v>2685.1899410000001</v>
      </c>
      <c r="D1006">
        <v>2484.959961</v>
      </c>
      <c r="E1006">
        <v>2655.8798830000001</v>
      </c>
      <c r="F1006">
        <v>2655.8798830000001</v>
      </c>
      <c r="G1006">
        <v>1534509952</v>
      </c>
    </row>
    <row r="1007" spans="1:7">
      <c r="A1007" s="12">
        <v>42904</v>
      </c>
      <c r="B1007">
        <v>2655.3500979999999</v>
      </c>
      <c r="C1007">
        <v>2662.1000979999999</v>
      </c>
      <c r="D1007">
        <v>2516.330078</v>
      </c>
      <c r="E1007">
        <v>2548.290039</v>
      </c>
      <c r="F1007">
        <v>2548.290039</v>
      </c>
      <c r="G1007">
        <v>1178659968</v>
      </c>
    </row>
    <row r="1008" spans="1:7">
      <c r="A1008" s="12">
        <v>42905</v>
      </c>
      <c r="B1008">
        <v>2549.030029</v>
      </c>
      <c r="C1008">
        <v>2662.8500979999999</v>
      </c>
      <c r="D1008">
        <v>2549.030029</v>
      </c>
      <c r="E1008">
        <v>2589.6000979999999</v>
      </c>
      <c r="F1008">
        <v>2589.6000979999999</v>
      </c>
      <c r="G1008">
        <v>1446840064</v>
      </c>
    </row>
    <row r="1009" spans="1:7">
      <c r="A1009" s="12">
        <v>42906</v>
      </c>
      <c r="B1009">
        <v>2591.26001</v>
      </c>
      <c r="C1009">
        <v>2763.4499510000001</v>
      </c>
      <c r="D1009">
        <v>2589.820068</v>
      </c>
      <c r="E1009">
        <v>2721.790039</v>
      </c>
      <c r="F1009">
        <v>2721.790039</v>
      </c>
      <c r="G1009">
        <v>1854189952</v>
      </c>
    </row>
    <row r="1010" spans="1:7">
      <c r="A1010" s="12">
        <v>42907</v>
      </c>
      <c r="B1010">
        <v>2709.429932</v>
      </c>
      <c r="C1010">
        <v>2772.01001</v>
      </c>
      <c r="D1010">
        <v>2660.3999020000001</v>
      </c>
      <c r="E1010">
        <v>2689.1000979999999</v>
      </c>
      <c r="F1010">
        <v>2689.1000979999999</v>
      </c>
      <c r="G1010">
        <v>1626579968</v>
      </c>
    </row>
    <row r="1011" spans="1:7">
      <c r="A1011" s="12">
        <v>42908</v>
      </c>
      <c r="B1011">
        <v>2691.030029</v>
      </c>
      <c r="C1011">
        <v>2723.73999</v>
      </c>
      <c r="D1011">
        <v>2642.360107</v>
      </c>
      <c r="E1011">
        <v>2705.4099120000001</v>
      </c>
      <c r="F1011">
        <v>2705.4099120000001</v>
      </c>
      <c r="G1011">
        <v>1097939968</v>
      </c>
    </row>
    <row r="1012" spans="1:7">
      <c r="A1012" s="12">
        <v>42909</v>
      </c>
      <c r="B1012">
        <v>2707.3400879999999</v>
      </c>
      <c r="C1012">
        <v>2765.169922</v>
      </c>
      <c r="D1012">
        <v>2706.3701169999999</v>
      </c>
      <c r="E1012">
        <v>2744.9099120000001</v>
      </c>
      <c r="F1012">
        <v>2744.9099120000001</v>
      </c>
      <c r="G1012">
        <v>961318976</v>
      </c>
    </row>
    <row r="1013" spans="1:7">
      <c r="A1013" s="12">
        <v>42910</v>
      </c>
      <c r="B1013">
        <v>2738.5200199999999</v>
      </c>
      <c r="C1013">
        <v>2757.9399410000001</v>
      </c>
      <c r="D1013">
        <v>2583.1899410000001</v>
      </c>
      <c r="E1013">
        <v>2608.719971</v>
      </c>
      <c r="F1013">
        <v>2608.719971</v>
      </c>
      <c r="G1013">
        <v>982750016</v>
      </c>
    </row>
    <row r="1014" spans="1:7">
      <c r="A1014" s="12">
        <v>42911</v>
      </c>
      <c r="B1014">
        <v>2607.25</v>
      </c>
      <c r="C1014">
        <v>2682.26001</v>
      </c>
      <c r="D1014">
        <v>2552.1201169999999</v>
      </c>
      <c r="E1014">
        <v>2589.4099120000001</v>
      </c>
      <c r="F1014">
        <v>2589.4099120000001</v>
      </c>
      <c r="G1014">
        <v>1161100032</v>
      </c>
    </row>
    <row r="1015" spans="1:7">
      <c r="A1015" s="12">
        <v>42912</v>
      </c>
      <c r="B1015">
        <v>2590.570068</v>
      </c>
      <c r="C1015">
        <v>2615.25</v>
      </c>
      <c r="D1015">
        <v>2376.290039</v>
      </c>
      <c r="E1015">
        <v>2478.4499510000001</v>
      </c>
      <c r="F1015">
        <v>2478.4499510000001</v>
      </c>
      <c r="G1015">
        <v>1663280000</v>
      </c>
    </row>
    <row r="1016" spans="1:7">
      <c r="A1016" s="12">
        <v>42913</v>
      </c>
      <c r="B1016">
        <v>2478.4499510000001</v>
      </c>
      <c r="C1016">
        <v>2552.4499510000001</v>
      </c>
      <c r="D1016">
        <v>2332.98999</v>
      </c>
      <c r="E1016">
        <v>2552.4499510000001</v>
      </c>
      <c r="F1016">
        <v>2552.4499510000001</v>
      </c>
      <c r="G1016">
        <v>1489789952</v>
      </c>
    </row>
    <row r="1017" spans="1:7">
      <c r="A1017" s="12">
        <v>42914</v>
      </c>
      <c r="B1017">
        <v>2553.030029</v>
      </c>
      <c r="C1017">
        <v>2603.9799800000001</v>
      </c>
      <c r="D1017">
        <v>2484.419922</v>
      </c>
      <c r="E1017">
        <v>2574.790039</v>
      </c>
      <c r="F1017">
        <v>2574.790039</v>
      </c>
      <c r="G1017">
        <v>1183869952</v>
      </c>
    </row>
    <row r="1018" spans="1:7">
      <c r="A1018" s="12">
        <v>42915</v>
      </c>
      <c r="B1018">
        <v>2567.5600589999999</v>
      </c>
      <c r="C1018">
        <v>2588.830078</v>
      </c>
      <c r="D1018">
        <v>2510.4799800000001</v>
      </c>
      <c r="E1018">
        <v>2539.320068</v>
      </c>
      <c r="F1018">
        <v>2539.320068</v>
      </c>
      <c r="G1018">
        <v>949979008</v>
      </c>
    </row>
    <row r="1019" spans="1:7">
      <c r="A1019" s="12">
        <v>42916</v>
      </c>
      <c r="B1019">
        <v>2539.23999</v>
      </c>
      <c r="C1019">
        <v>2559.25</v>
      </c>
      <c r="D1019">
        <v>2478.429932</v>
      </c>
      <c r="E1019">
        <v>2480.8400879999999</v>
      </c>
      <c r="F1019">
        <v>2480.8400879999999</v>
      </c>
      <c r="G1019">
        <v>860273024</v>
      </c>
    </row>
    <row r="1020" spans="1:7">
      <c r="A1020" s="12">
        <v>42917</v>
      </c>
      <c r="B1020">
        <v>2492.6000979999999</v>
      </c>
      <c r="C1020">
        <v>2515.2700199999999</v>
      </c>
      <c r="D1020">
        <v>2419.2299800000001</v>
      </c>
      <c r="E1020">
        <v>2434.5500489999999</v>
      </c>
      <c r="F1020">
        <v>2434.5500489999999</v>
      </c>
      <c r="G1020">
        <v>779913984</v>
      </c>
    </row>
    <row r="1021" spans="1:7">
      <c r="A1021" s="12">
        <v>42918</v>
      </c>
      <c r="B1021">
        <v>2436.3999020000001</v>
      </c>
      <c r="C1021">
        <v>2514.280029</v>
      </c>
      <c r="D1021">
        <v>2394.8400879999999</v>
      </c>
      <c r="E1021">
        <v>2506.469971</v>
      </c>
      <c r="F1021">
        <v>2506.469971</v>
      </c>
      <c r="G1021">
        <v>803747008</v>
      </c>
    </row>
    <row r="1022" spans="1:7">
      <c r="A1022" s="12">
        <v>42919</v>
      </c>
      <c r="B1022">
        <v>2498.5600589999999</v>
      </c>
      <c r="C1022">
        <v>2595</v>
      </c>
      <c r="D1022">
        <v>2480.469971</v>
      </c>
      <c r="E1022">
        <v>2564.0600589999999</v>
      </c>
      <c r="F1022">
        <v>2564.0600589999999</v>
      </c>
      <c r="G1022">
        <v>964112000</v>
      </c>
    </row>
    <row r="1023" spans="1:7">
      <c r="A1023" s="12">
        <v>42920</v>
      </c>
      <c r="B1023">
        <v>2561</v>
      </c>
      <c r="C1023">
        <v>2631.5900879999999</v>
      </c>
      <c r="D1023">
        <v>2559.3500979999999</v>
      </c>
      <c r="E1023">
        <v>2601.639893</v>
      </c>
      <c r="F1023">
        <v>2601.639893</v>
      </c>
      <c r="G1023">
        <v>985516032</v>
      </c>
    </row>
    <row r="1024" spans="1:7">
      <c r="A1024" s="12">
        <v>42921</v>
      </c>
      <c r="B1024">
        <v>2602.8701169999999</v>
      </c>
      <c r="C1024">
        <v>2622.6499020000001</v>
      </c>
      <c r="D1024">
        <v>2538.5500489999999</v>
      </c>
      <c r="E1024">
        <v>2601.98999</v>
      </c>
      <c r="F1024">
        <v>2601.98999</v>
      </c>
      <c r="G1024">
        <v>941566016</v>
      </c>
    </row>
    <row r="1025" spans="1:7">
      <c r="A1025" s="12">
        <v>42922</v>
      </c>
      <c r="B1025">
        <v>2608.1000979999999</v>
      </c>
      <c r="C1025">
        <v>2616.719971</v>
      </c>
      <c r="D1025">
        <v>2581.6899410000001</v>
      </c>
      <c r="E1025">
        <v>2608.5600589999999</v>
      </c>
      <c r="F1025">
        <v>2608.5600589999999</v>
      </c>
      <c r="G1025">
        <v>761956992</v>
      </c>
    </row>
    <row r="1026" spans="1:7">
      <c r="A1026" s="12">
        <v>42923</v>
      </c>
      <c r="B1026">
        <v>2608.5900879999999</v>
      </c>
      <c r="C1026">
        <v>2916.139893</v>
      </c>
      <c r="D1026">
        <v>2498.8701169999999</v>
      </c>
      <c r="E1026">
        <v>2518.6599120000001</v>
      </c>
      <c r="F1026">
        <v>2518.6599120000001</v>
      </c>
      <c r="G1026">
        <v>917411968</v>
      </c>
    </row>
    <row r="1027" spans="1:7">
      <c r="A1027" s="12">
        <v>42924</v>
      </c>
      <c r="B1027">
        <v>2520.2700199999999</v>
      </c>
      <c r="C1027">
        <v>2571.3400879999999</v>
      </c>
      <c r="D1027">
        <v>2492.3100589999999</v>
      </c>
      <c r="E1027">
        <v>2571.3400879999999</v>
      </c>
      <c r="F1027">
        <v>2571.3400879999999</v>
      </c>
      <c r="G1027">
        <v>733329984</v>
      </c>
    </row>
    <row r="1028" spans="1:7">
      <c r="A1028" s="12">
        <v>42925</v>
      </c>
      <c r="B1028">
        <v>2572.610107</v>
      </c>
      <c r="C1028">
        <v>2635.48999</v>
      </c>
      <c r="D1028">
        <v>2517.5900879999999</v>
      </c>
      <c r="E1028">
        <v>2518.4399410000001</v>
      </c>
      <c r="F1028">
        <v>2518.4399410000001</v>
      </c>
      <c r="G1028">
        <v>527856000</v>
      </c>
    </row>
    <row r="1029" spans="1:7">
      <c r="A1029" s="12">
        <v>42926</v>
      </c>
      <c r="B1029">
        <v>2525.25</v>
      </c>
      <c r="C1029">
        <v>2537.1599120000001</v>
      </c>
      <c r="D1029">
        <v>2321.1298830000001</v>
      </c>
      <c r="E1029">
        <v>2372.5600589999999</v>
      </c>
      <c r="F1029">
        <v>2372.5600589999999</v>
      </c>
      <c r="G1029">
        <v>1111200000</v>
      </c>
    </row>
    <row r="1030" spans="1:7">
      <c r="A1030" s="12">
        <v>42927</v>
      </c>
      <c r="B1030">
        <v>2385.889893</v>
      </c>
      <c r="C1030">
        <v>2413.469971</v>
      </c>
      <c r="D1030">
        <v>2296.8100589999999</v>
      </c>
      <c r="E1030">
        <v>2337.790039</v>
      </c>
      <c r="F1030">
        <v>2337.790039</v>
      </c>
      <c r="G1030">
        <v>1329760000</v>
      </c>
    </row>
    <row r="1031" spans="1:7">
      <c r="A1031" s="12">
        <v>42928</v>
      </c>
      <c r="B1031">
        <v>2332.7700199999999</v>
      </c>
      <c r="C1031">
        <v>2423.709961</v>
      </c>
      <c r="D1031">
        <v>2275.139893</v>
      </c>
      <c r="E1031">
        <v>2398.8400879999999</v>
      </c>
      <c r="F1031">
        <v>2398.8400879999999</v>
      </c>
      <c r="G1031">
        <v>1117410048</v>
      </c>
    </row>
    <row r="1032" spans="1:7">
      <c r="A1032" s="12">
        <v>42929</v>
      </c>
      <c r="B1032">
        <v>2402.6999510000001</v>
      </c>
      <c r="C1032">
        <v>2425.219971</v>
      </c>
      <c r="D1032">
        <v>2340.830078</v>
      </c>
      <c r="E1032">
        <v>2357.8999020000001</v>
      </c>
      <c r="F1032">
        <v>2357.8999020000001</v>
      </c>
      <c r="G1032">
        <v>835769984</v>
      </c>
    </row>
    <row r="1033" spans="1:7">
      <c r="A1033" s="12">
        <v>42930</v>
      </c>
      <c r="B1033">
        <v>2360.5900879999999</v>
      </c>
      <c r="C1033">
        <v>2363.25</v>
      </c>
      <c r="D1033">
        <v>2183.219971</v>
      </c>
      <c r="E1033">
        <v>2233.3400879999999</v>
      </c>
      <c r="F1033">
        <v>2233.3400879999999</v>
      </c>
      <c r="G1033">
        <v>882502976</v>
      </c>
    </row>
    <row r="1034" spans="1:7">
      <c r="A1034" s="12">
        <v>42931</v>
      </c>
      <c r="B1034">
        <v>2230.1201169999999</v>
      </c>
      <c r="C1034">
        <v>2231.139893</v>
      </c>
      <c r="D1034">
        <v>1990.410034</v>
      </c>
      <c r="E1034">
        <v>1998.8599850000001</v>
      </c>
      <c r="F1034">
        <v>1998.8599850000001</v>
      </c>
      <c r="G1034">
        <v>993608000</v>
      </c>
    </row>
    <row r="1035" spans="1:7">
      <c r="A1035" s="12">
        <v>42932</v>
      </c>
      <c r="B1035">
        <v>1991.9799800000001</v>
      </c>
      <c r="C1035">
        <v>2058.7700199999999</v>
      </c>
      <c r="D1035">
        <v>1843.030029</v>
      </c>
      <c r="E1035">
        <v>1929.8199460000001</v>
      </c>
      <c r="F1035">
        <v>1929.8199460000001</v>
      </c>
      <c r="G1035">
        <v>1182870016</v>
      </c>
    </row>
    <row r="1036" spans="1:7">
      <c r="A1036" s="12">
        <v>42933</v>
      </c>
      <c r="B1036">
        <v>1932.619995</v>
      </c>
      <c r="C1036">
        <v>2230.48999</v>
      </c>
      <c r="D1036">
        <v>1932.619995</v>
      </c>
      <c r="E1036">
        <v>2228.4099120000001</v>
      </c>
      <c r="F1036">
        <v>2228.4099120000001</v>
      </c>
      <c r="G1036">
        <v>1201760000</v>
      </c>
    </row>
    <row r="1037" spans="1:7">
      <c r="A1037" s="12">
        <v>42934</v>
      </c>
      <c r="B1037">
        <v>2233.5200199999999</v>
      </c>
      <c r="C1037">
        <v>2387.610107</v>
      </c>
      <c r="D1037">
        <v>2164.7700199999999</v>
      </c>
      <c r="E1037">
        <v>2318.8798830000001</v>
      </c>
      <c r="F1037">
        <v>2318.8798830000001</v>
      </c>
      <c r="G1037">
        <v>1512450048</v>
      </c>
    </row>
    <row r="1038" spans="1:7">
      <c r="A1038" s="12">
        <v>42935</v>
      </c>
      <c r="B1038">
        <v>2323.080078</v>
      </c>
      <c r="C1038">
        <v>2397.169922</v>
      </c>
      <c r="D1038">
        <v>2260.2299800000001</v>
      </c>
      <c r="E1038">
        <v>2273.429932</v>
      </c>
      <c r="F1038">
        <v>2273.429932</v>
      </c>
      <c r="G1038">
        <v>1245100032</v>
      </c>
    </row>
    <row r="1039" spans="1:7">
      <c r="A1039" s="12">
        <v>42936</v>
      </c>
      <c r="B1039">
        <v>2269.889893</v>
      </c>
      <c r="C1039">
        <v>2900.6999510000001</v>
      </c>
      <c r="D1039">
        <v>2269.889893</v>
      </c>
      <c r="E1039">
        <v>2817.6000979999999</v>
      </c>
      <c r="F1039">
        <v>2817.6000979999999</v>
      </c>
      <c r="G1039">
        <v>2249260032</v>
      </c>
    </row>
    <row r="1040" spans="1:7">
      <c r="A1040" s="12">
        <v>42937</v>
      </c>
      <c r="B1040">
        <v>2838.4099120000001</v>
      </c>
      <c r="C1040">
        <v>2838.4099120000001</v>
      </c>
      <c r="D1040">
        <v>2621.8500979999999</v>
      </c>
      <c r="E1040">
        <v>2667.76001</v>
      </c>
      <c r="F1040">
        <v>2667.76001</v>
      </c>
      <c r="G1040">
        <v>1489449984</v>
      </c>
    </row>
    <row r="1041" spans="1:7">
      <c r="A1041" s="12">
        <v>42938</v>
      </c>
      <c r="B1041">
        <v>2668.6298830000001</v>
      </c>
      <c r="C1041">
        <v>2862.419922</v>
      </c>
      <c r="D1041">
        <v>2657.709961</v>
      </c>
      <c r="E1041">
        <v>2810.1201169999999</v>
      </c>
      <c r="F1041">
        <v>2810.1201169999999</v>
      </c>
      <c r="G1041">
        <v>1177129984</v>
      </c>
    </row>
    <row r="1042" spans="1:7">
      <c r="A1042" s="12">
        <v>42939</v>
      </c>
      <c r="B1042">
        <v>2808.1000979999999</v>
      </c>
      <c r="C1042">
        <v>2832.179932</v>
      </c>
      <c r="D1042">
        <v>2653.9399410000001</v>
      </c>
      <c r="E1042">
        <v>2730.3999020000001</v>
      </c>
      <c r="F1042">
        <v>2730.3999020000001</v>
      </c>
      <c r="G1042">
        <v>1072840000</v>
      </c>
    </row>
    <row r="1043" spans="1:7">
      <c r="A1043" s="12">
        <v>42940</v>
      </c>
      <c r="B1043">
        <v>2732.6999510000001</v>
      </c>
      <c r="C1043">
        <v>2777.26001</v>
      </c>
      <c r="D1043">
        <v>2699.1899410000001</v>
      </c>
      <c r="E1043">
        <v>2754.860107</v>
      </c>
      <c r="F1043">
        <v>2754.860107</v>
      </c>
      <c r="G1043">
        <v>866473984</v>
      </c>
    </row>
    <row r="1044" spans="1:7">
      <c r="A1044" s="12">
        <v>42941</v>
      </c>
      <c r="B1044">
        <v>2757.5</v>
      </c>
      <c r="C1044">
        <v>2768.080078</v>
      </c>
      <c r="D1044">
        <v>2480.959961</v>
      </c>
      <c r="E1044">
        <v>2576.4799800000001</v>
      </c>
      <c r="F1044">
        <v>2576.4799800000001</v>
      </c>
      <c r="G1044">
        <v>1460089984</v>
      </c>
    </row>
    <row r="1045" spans="1:7">
      <c r="A1045" s="12">
        <v>42942</v>
      </c>
      <c r="B1045">
        <v>2577.7700199999999</v>
      </c>
      <c r="C1045">
        <v>2610.76001</v>
      </c>
      <c r="D1045">
        <v>2450.8000489999999</v>
      </c>
      <c r="E1045">
        <v>2529.4499510000001</v>
      </c>
      <c r="F1045">
        <v>2529.4499510000001</v>
      </c>
      <c r="G1045">
        <v>937404032</v>
      </c>
    </row>
    <row r="1046" spans="1:7">
      <c r="A1046" s="12">
        <v>42943</v>
      </c>
      <c r="B1046">
        <v>2538.709961</v>
      </c>
      <c r="C1046">
        <v>2693.320068</v>
      </c>
      <c r="D1046">
        <v>2529.3400879999999</v>
      </c>
      <c r="E1046">
        <v>2671.780029</v>
      </c>
      <c r="F1046">
        <v>2671.780029</v>
      </c>
      <c r="G1046">
        <v>789104000</v>
      </c>
    </row>
    <row r="1047" spans="1:7">
      <c r="A1047" s="12">
        <v>42944</v>
      </c>
      <c r="B1047">
        <v>2679.7299800000001</v>
      </c>
      <c r="C1047">
        <v>2897.4499510000001</v>
      </c>
      <c r="D1047">
        <v>2679.7299800000001</v>
      </c>
      <c r="E1047">
        <v>2809.01001</v>
      </c>
      <c r="F1047">
        <v>2809.01001</v>
      </c>
      <c r="G1047">
        <v>1380099968</v>
      </c>
    </row>
    <row r="1048" spans="1:7">
      <c r="A1048" s="12">
        <v>42945</v>
      </c>
      <c r="B1048">
        <v>2807.0200199999999</v>
      </c>
      <c r="C1048">
        <v>2808.76001</v>
      </c>
      <c r="D1048">
        <v>2692.8000489999999</v>
      </c>
      <c r="E1048">
        <v>2726.4499510000001</v>
      </c>
      <c r="F1048">
        <v>2726.4499510000001</v>
      </c>
      <c r="G1048">
        <v>803745984</v>
      </c>
    </row>
    <row r="1049" spans="1:7">
      <c r="A1049" s="12">
        <v>42946</v>
      </c>
      <c r="B1049">
        <v>2724.389893</v>
      </c>
      <c r="C1049">
        <v>2758.530029</v>
      </c>
      <c r="D1049">
        <v>2644.8500979999999</v>
      </c>
      <c r="E1049">
        <v>2757.179932</v>
      </c>
      <c r="F1049">
        <v>2757.179932</v>
      </c>
      <c r="G1049">
        <v>705942976</v>
      </c>
    </row>
    <row r="1050" spans="1:7">
      <c r="A1050" s="12">
        <v>42947</v>
      </c>
      <c r="B1050">
        <v>2763.23999</v>
      </c>
      <c r="C1050">
        <v>2889.6201169999999</v>
      </c>
      <c r="D1050">
        <v>2720.610107</v>
      </c>
      <c r="E1050">
        <v>2875.3400879999999</v>
      </c>
      <c r="F1050">
        <v>2875.3400879999999</v>
      </c>
      <c r="G1050">
        <v>860574976</v>
      </c>
    </row>
    <row r="1051" spans="1:7">
      <c r="A1051" s="12">
        <v>42948</v>
      </c>
      <c r="B1051">
        <v>2871.3000489999999</v>
      </c>
      <c r="C1051">
        <v>2921.3500979999999</v>
      </c>
      <c r="D1051">
        <v>2685.610107</v>
      </c>
      <c r="E1051">
        <v>2718.26001</v>
      </c>
      <c r="F1051">
        <v>2718.26001</v>
      </c>
      <c r="G1051">
        <v>1324669952</v>
      </c>
    </row>
    <row r="1052" spans="1:7">
      <c r="A1052" s="12">
        <v>42949</v>
      </c>
      <c r="B1052">
        <v>2727.1298830000001</v>
      </c>
      <c r="C1052">
        <v>2762.530029</v>
      </c>
      <c r="D1052">
        <v>2668.5900879999999</v>
      </c>
      <c r="E1052">
        <v>2710.669922</v>
      </c>
      <c r="F1052">
        <v>2710.669922</v>
      </c>
      <c r="G1052">
        <v>1094950016</v>
      </c>
    </row>
    <row r="1053" spans="1:7">
      <c r="A1053" s="12">
        <v>42950</v>
      </c>
      <c r="B1053">
        <v>2709.5600589999999</v>
      </c>
      <c r="C1053">
        <v>2813.3100589999999</v>
      </c>
      <c r="D1053">
        <v>2685.139893</v>
      </c>
      <c r="E1053">
        <v>2804.7299800000001</v>
      </c>
      <c r="F1053">
        <v>2804.7299800000001</v>
      </c>
      <c r="G1053">
        <v>804796992</v>
      </c>
    </row>
    <row r="1054" spans="1:7">
      <c r="A1054" s="12">
        <v>42951</v>
      </c>
      <c r="B1054">
        <v>2806.929932</v>
      </c>
      <c r="C1054">
        <v>2899.330078</v>
      </c>
      <c r="D1054">
        <v>2743.719971</v>
      </c>
      <c r="E1054">
        <v>2895.889893</v>
      </c>
      <c r="F1054">
        <v>2895.889893</v>
      </c>
      <c r="G1054">
        <v>1002120000</v>
      </c>
    </row>
    <row r="1055" spans="1:7">
      <c r="A1055" s="12">
        <v>42952</v>
      </c>
      <c r="B1055">
        <v>2897.6298830000001</v>
      </c>
      <c r="C1055">
        <v>3290.01001</v>
      </c>
      <c r="D1055">
        <v>2874.830078</v>
      </c>
      <c r="E1055">
        <v>3252.9099120000001</v>
      </c>
      <c r="F1055">
        <v>3252.9099120000001</v>
      </c>
      <c r="G1055">
        <v>1945699968</v>
      </c>
    </row>
    <row r="1056" spans="1:7">
      <c r="A1056" s="12">
        <v>42953</v>
      </c>
      <c r="B1056">
        <v>3257.610107</v>
      </c>
      <c r="C1056">
        <v>3293.290039</v>
      </c>
      <c r="D1056">
        <v>3155.6000979999999</v>
      </c>
      <c r="E1056">
        <v>3213.9399410000001</v>
      </c>
      <c r="F1056">
        <v>3213.9399410000001</v>
      </c>
      <c r="G1056">
        <v>1105030016</v>
      </c>
    </row>
    <row r="1057" spans="1:7">
      <c r="A1057" s="12">
        <v>42954</v>
      </c>
      <c r="B1057">
        <v>3212.780029</v>
      </c>
      <c r="C1057">
        <v>3397.679932</v>
      </c>
      <c r="D1057">
        <v>3180.889893</v>
      </c>
      <c r="E1057">
        <v>3378.9399410000001</v>
      </c>
      <c r="F1057">
        <v>3378.9399410000001</v>
      </c>
      <c r="G1057">
        <v>1482279936</v>
      </c>
    </row>
    <row r="1058" spans="1:7">
      <c r="A1058" s="12">
        <v>42955</v>
      </c>
      <c r="B1058">
        <v>3370.219971</v>
      </c>
      <c r="C1058">
        <v>3484.8500979999999</v>
      </c>
      <c r="D1058">
        <v>3345.830078</v>
      </c>
      <c r="E1058">
        <v>3419.9399410000001</v>
      </c>
      <c r="F1058">
        <v>3419.9399410000001</v>
      </c>
      <c r="G1058">
        <v>1752760064</v>
      </c>
    </row>
    <row r="1059" spans="1:7">
      <c r="A1059" s="12">
        <v>42956</v>
      </c>
      <c r="B1059">
        <v>3420.3999020000001</v>
      </c>
      <c r="C1059">
        <v>3422.76001</v>
      </c>
      <c r="D1059">
        <v>3247.669922</v>
      </c>
      <c r="E1059">
        <v>3342.469971</v>
      </c>
      <c r="F1059">
        <v>3342.469971</v>
      </c>
      <c r="G1059">
        <v>1468960000</v>
      </c>
    </row>
    <row r="1060" spans="1:7">
      <c r="A1060" s="12">
        <v>42957</v>
      </c>
      <c r="B1060">
        <v>3341.8400879999999</v>
      </c>
      <c r="C1060">
        <v>3453.4499510000001</v>
      </c>
      <c r="D1060">
        <v>3319.469971</v>
      </c>
      <c r="E1060">
        <v>3381.280029</v>
      </c>
      <c r="F1060">
        <v>3381.280029</v>
      </c>
      <c r="G1060">
        <v>1515110016</v>
      </c>
    </row>
    <row r="1061" spans="1:7">
      <c r="A1061" s="12">
        <v>42958</v>
      </c>
      <c r="B1061">
        <v>3373.820068</v>
      </c>
      <c r="C1061">
        <v>3679.719971</v>
      </c>
      <c r="D1061">
        <v>3372.1201169999999</v>
      </c>
      <c r="E1061">
        <v>3650.6201169999999</v>
      </c>
      <c r="F1061">
        <v>3650.6201169999999</v>
      </c>
      <c r="G1061">
        <v>2021190016</v>
      </c>
    </row>
    <row r="1062" spans="1:7">
      <c r="A1062" s="12">
        <v>42959</v>
      </c>
      <c r="B1062">
        <v>3650.6298830000001</v>
      </c>
      <c r="C1062">
        <v>3949.919922</v>
      </c>
      <c r="D1062">
        <v>3613.6999510000001</v>
      </c>
      <c r="E1062">
        <v>3884.709961</v>
      </c>
      <c r="F1062">
        <v>3884.709961</v>
      </c>
      <c r="G1062">
        <v>2219589888</v>
      </c>
    </row>
    <row r="1063" spans="1:7">
      <c r="A1063" s="12">
        <v>42960</v>
      </c>
      <c r="B1063">
        <v>3880.040039</v>
      </c>
      <c r="C1063">
        <v>4208.3901370000003</v>
      </c>
      <c r="D1063">
        <v>3857.8000489999999</v>
      </c>
      <c r="E1063">
        <v>4073.26001</v>
      </c>
      <c r="F1063">
        <v>4073.26001</v>
      </c>
      <c r="G1063">
        <v>3159089920</v>
      </c>
    </row>
    <row r="1064" spans="1:7">
      <c r="A1064" s="12">
        <v>42961</v>
      </c>
      <c r="B1064">
        <v>4066.1000979999999</v>
      </c>
      <c r="C1064">
        <v>4325.1298829999996</v>
      </c>
      <c r="D1064">
        <v>3989.1599120000001</v>
      </c>
      <c r="E1064">
        <v>4325.1298829999996</v>
      </c>
      <c r="F1064">
        <v>4325.1298829999996</v>
      </c>
      <c r="G1064">
        <v>2463089920</v>
      </c>
    </row>
    <row r="1065" spans="1:7">
      <c r="A1065" s="12">
        <v>42962</v>
      </c>
      <c r="B1065">
        <v>4326.9902339999999</v>
      </c>
      <c r="C1065">
        <v>4455.9702150000003</v>
      </c>
      <c r="D1065">
        <v>3906.179932</v>
      </c>
      <c r="E1065">
        <v>4181.9301759999998</v>
      </c>
      <c r="F1065">
        <v>4181.9301759999998</v>
      </c>
      <c r="G1065">
        <v>3258050048</v>
      </c>
    </row>
    <row r="1066" spans="1:7">
      <c r="A1066" s="12">
        <v>42963</v>
      </c>
      <c r="B1066">
        <v>4200.3398440000001</v>
      </c>
      <c r="C1066">
        <v>4381.2299800000001</v>
      </c>
      <c r="D1066">
        <v>3994.419922</v>
      </c>
      <c r="E1066">
        <v>4376.6298829999996</v>
      </c>
      <c r="F1066">
        <v>4376.6298829999996</v>
      </c>
      <c r="G1066">
        <v>2272039936</v>
      </c>
    </row>
    <row r="1067" spans="1:7">
      <c r="A1067" s="12">
        <v>42964</v>
      </c>
      <c r="B1067">
        <v>4384.4399409999996</v>
      </c>
      <c r="C1067">
        <v>4484.7001950000003</v>
      </c>
      <c r="D1067">
        <v>4243.7099609999996</v>
      </c>
      <c r="E1067">
        <v>4331.6899409999996</v>
      </c>
      <c r="F1067">
        <v>4331.6899409999996</v>
      </c>
      <c r="G1067">
        <v>2553359872</v>
      </c>
    </row>
    <row r="1068" spans="1:7">
      <c r="A1068" s="12">
        <v>42965</v>
      </c>
      <c r="B1068">
        <v>4324.3398440000001</v>
      </c>
      <c r="C1068">
        <v>4370.1298829999996</v>
      </c>
      <c r="D1068">
        <v>4015.3999020000001</v>
      </c>
      <c r="E1068">
        <v>4160.6201170000004</v>
      </c>
      <c r="F1068">
        <v>4160.6201170000004</v>
      </c>
      <c r="G1068">
        <v>2941710080</v>
      </c>
    </row>
    <row r="1069" spans="1:7">
      <c r="A1069" s="12">
        <v>42966</v>
      </c>
      <c r="B1069">
        <v>4137.75</v>
      </c>
      <c r="C1069">
        <v>4243.2597660000001</v>
      </c>
      <c r="D1069">
        <v>3970.5500489999999</v>
      </c>
      <c r="E1069">
        <v>4193.7001950000003</v>
      </c>
      <c r="F1069">
        <v>4193.7001950000003</v>
      </c>
      <c r="G1069">
        <v>2975820032</v>
      </c>
    </row>
    <row r="1070" spans="1:7">
      <c r="A1070" s="12">
        <v>42967</v>
      </c>
      <c r="B1070">
        <v>4189.3100590000004</v>
      </c>
      <c r="C1070">
        <v>4196.2900390000004</v>
      </c>
      <c r="D1070">
        <v>4069.8798830000001</v>
      </c>
      <c r="E1070">
        <v>4087.6599120000001</v>
      </c>
      <c r="F1070">
        <v>4087.6599120000001</v>
      </c>
      <c r="G1070">
        <v>2109769984</v>
      </c>
    </row>
    <row r="1071" spans="1:7">
      <c r="A1071" s="12">
        <v>42968</v>
      </c>
      <c r="B1071">
        <v>4090.4799800000001</v>
      </c>
      <c r="C1071">
        <v>4109.1401370000003</v>
      </c>
      <c r="D1071">
        <v>3988.6000979999999</v>
      </c>
      <c r="E1071">
        <v>4001.73999</v>
      </c>
      <c r="F1071">
        <v>4001.73999</v>
      </c>
      <c r="G1071">
        <v>2800890112</v>
      </c>
    </row>
    <row r="1072" spans="1:7">
      <c r="A1072" s="12">
        <v>42969</v>
      </c>
      <c r="B1072">
        <v>3998.3500979999999</v>
      </c>
      <c r="C1072">
        <v>4128.7597660000001</v>
      </c>
      <c r="D1072">
        <v>3674.580078</v>
      </c>
      <c r="E1072">
        <v>4100.5200199999999</v>
      </c>
      <c r="F1072">
        <v>4100.5200199999999</v>
      </c>
      <c r="G1072">
        <v>3764239872</v>
      </c>
    </row>
    <row r="1073" spans="1:7">
      <c r="A1073" s="12">
        <v>42970</v>
      </c>
      <c r="B1073">
        <v>4089.01001</v>
      </c>
      <c r="C1073">
        <v>4255.7797849999997</v>
      </c>
      <c r="D1073">
        <v>4078.4099120000001</v>
      </c>
      <c r="E1073">
        <v>4151.5200199999999</v>
      </c>
      <c r="F1073">
        <v>4151.5200199999999</v>
      </c>
      <c r="G1073">
        <v>2369819904</v>
      </c>
    </row>
    <row r="1074" spans="1:7">
      <c r="A1074" s="12">
        <v>42971</v>
      </c>
      <c r="B1074">
        <v>4137.6000979999999</v>
      </c>
      <c r="C1074">
        <v>4376.3901370000003</v>
      </c>
      <c r="D1074">
        <v>4130.2597660000001</v>
      </c>
      <c r="E1074">
        <v>4334.6801759999998</v>
      </c>
      <c r="F1074">
        <v>4334.6801759999998</v>
      </c>
      <c r="G1074">
        <v>2037750016</v>
      </c>
    </row>
    <row r="1075" spans="1:7">
      <c r="A1075" s="12">
        <v>42972</v>
      </c>
      <c r="B1075">
        <v>4332.8198240000002</v>
      </c>
      <c r="C1075">
        <v>4455.7001950000003</v>
      </c>
      <c r="D1075">
        <v>4307.3500979999999</v>
      </c>
      <c r="E1075">
        <v>4371.6000979999999</v>
      </c>
      <c r="F1075">
        <v>4371.6000979999999</v>
      </c>
      <c r="G1075">
        <v>1727970048</v>
      </c>
    </row>
    <row r="1076" spans="1:7">
      <c r="A1076" s="12">
        <v>42973</v>
      </c>
      <c r="B1076">
        <v>4372.0600590000004</v>
      </c>
      <c r="C1076">
        <v>4379.2797849999997</v>
      </c>
      <c r="D1076">
        <v>4269.5200199999999</v>
      </c>
      <c r="E1076">
        <v>4352.3999020000001</v>
      </c>
      <c r="F1076">
        <v>4352.3999020000001</v>
      </c>
      <c r="G1076">
        <v>1511609984</v>
      </c>
    </row>
    <row r="1077" spans="1:7">
      <c r="A1077" s="12">
        <v>42974</v>
      </c>
      <c r="B1077">
        <v>4345.1000979999999</v>
      </c>
      <c r="C1077">
        <v>4416.5898440000001</v>
      </c>
      <c r="D1077">
        <v>4317.2900390000004</v>
      </c>
      <c r="E1077">
        <v>4382.8798829999996</v>
      </c>
      <c r="F1077">
        <v>4382.8798829999996</v>
      </c>
      <c r="G1077">
        <v>1537459968</v>
      </c>
    </row>
    <row r="1078" spans="1:7">
      <c r="A1078" s="12">
        <v>42975</v>
      </c>
      <c r="B1078">
        <v>4384.4501950000003</v>
      </c>
      <c r="C1078">
        <v>4403.9301759999998</v>
      </c>
      <c r="D1078">
        <v>4224.6401370000003</v>
      </c>
      <c r="E1078">
        <v>4382.6601559999999</v>
      </c>
      <c r="F1078">
        <v>4382.6601559999999</v>
      </c>
      <c r="G1078">
        <v>1959330048</v>
      </c>
    </row>
    <row r="1079" spans="1:7">
      <c r="A1079" s="12">
        <v>42976</v>
      </c>
      <c r="B1079">
        <v>4389.2099609999996</v>
      </c>
      <c r="C1079">
        <v>4625.6801759999998</v>
      </c>
      <c r="D1079">
        <v>4352.1298829999996</v>
      </c>
      <c r="E1079">
        <v>4579.0200199999999</v>
      </c>
      <c r="F1079">
        <v>4579.0200199999999</v>
      </c>
      <c r="G1079">
        <v>2486080000</v>
      </c>
    </row>
    <row r="1080" spans="1:7">
      <c r="A1080" s="12">
        <v>42977</v>
      </c>
      <c r="B1080">
        <v>4570.3598629999997</v>
      </c>
      <c r="C1080">
        <v>4626.5200199999999</v>
      </c>
      <c r="D1080">
        <v>4471.4101559999999</v>
      </c>
      <c r="E1080">
        <v>4565.2998049999997</v>
      </c>
      <c r="F1080">
        <v>4565.2998049999997</v>
      </c>
      <c r="G1080">
        <v>1937849984</v>
      </c>
    </row>
    <row r="1081" spans="1:7">
      <c r="A1081" s="12">
        <v>42978</v>
      </c>
      <c r="B1081">
        <v>4555.5898440000001</v>
      </c>
      <c r="C1081">
        <v>4736.0498049999997</v>
      </c>
      <c r="D1081">
        <v>4549.3999020000001</v>
      </c>
      <c r="E1081">
        <v>4703.3901370000003</v>
      </c>
      <c r="F1081">
        <v>4703.3901370000003</v>
      </c>
      <c r="G1081">
        <v>1944930048</v>
      </c>
    </row>
    <row r="1082" spans="1:7">
      <c r="A1082" s="12">
        <v>42979</v>
      </c>
      <c r="B1082">
        <v>4701.7597660000001</v>
      </c>
      <c r="C1082">
        <v>4892.0097660000001</v>
      </c>
      <c r="D1082">
        <v>4678.5297849999997</v>
      </c>
      <c r="E1082">
        <v>4892.0097660000001</v>
      </c>
      <c r="F1082">
        <v>4892.0097660000001</v>
      </c>
      <c r="G1082">
        <v>2599079936</v>
      </c>
    </row>
    <row r="1083" spans="1:7">
      <c r="A1083" s="12">
        <v>42980</v>
      </c>
      <c r="B1083">
        <v>4901.419922</v>
      </c>
      <c r="C1083">
        <v>4975.0400390000004</v>
      </c>
      <c r="D1083">
        <v>4469.2402339999999</v>
      </c>
      <c r="E1083">
        <v>4578.7700199999999</v>
      </c>
      <c r="F1083">
        <v>4578.7700199999999</v>
      </c>
      <c r="G1083">
        <v>2722139904</v>
      </c>
    </row>
    <row r="1084" spans="1:7">
      <c r="A1084" s="12">
        <v>42981</v>
      </c>
      <c r="B1084">
        <v>4585.2700199999999</v>
      </c>
      <c r="C1084">
        <v>4714.080078</v>
      </c>
      <c r="D1084">
        <v>4417.5898440000001</v>
      </c>
      <c r="E1084">
        <v>4582.9599609999996</v>
      </c>
      <c r="F1084">
        <v>4582.9599609999996</v>
      </c>
      <c r="G1084">
        <v>1933190016</v>
      </c>
    </row>
    <row r="1085" spans="1:7">
      <c r="A1085" s="12">
        <v>42982</v>
      </c>
      <c r="B1085">
        <v>4591.6298829999996</v>
      </c>
      <c r="C1085">
        <v>4591.6298829999996</v>
      </c>
      <c r="D1085">
        <v>4108.3999020000001</v>
      </c>
      <c r="E1085">
        <v>4236.3100590000004</v>
      </c>
      <c r="F1085">
        <v>4236.3100590000004</v>
      </c>
      <c r="G1085">
        <v>2987330048</v>
      </c>
    </row>
    <row r="1086" spans="1:7">
      <c r="A1086" s="12">
        <v>42983</v>
      </c>
      <c r="B1086">
        <v>4228.2900390000004</v>
      </c>
      <c r="C1086">
        <v>4427.8398440000001</v>
      </c>
      <c r="D1086">
        <v>3998.110107</v>
      </c>
      <c r="E1086">
        <v>4376.5297849999997</v>
      </c>
      <c r="F1086">
        <v>4376.5297849999997</v>
      </c>
      <c r="G1086">
        <v>2697969920</v>
      </c>
    </row>
    <row r="1087" spans="1:7">
      <c r="A1087" s="12">
        <v>42984</v>
      </c>
      <c r="B1087">
        <v>4376.5898440000001</v>
      </c>
      <c r="C1087">
        <v>4617.25</v>
      </c>
      <c r="D1087">
        <v>4376.5898440000001</v>
      </c>
      <c r="E1087">
        <v>4597.1201170000004</v>
      </c>
      <c r="F1087">
        <v>4597.1201170000004</v>
      </c>
      <c r="G1087">
        <v>2172100096</v>
      </c>
    </row>
    <row r="1088" spans="1:7">
      <c r="A1088" s="12">
        <v>42985</v>
      </c>
      <c r="B1088">
        <v>4589.1401370000003</v>
      </c>
      <c r="C1088">
        <v>4655.0400390000004</v>
      </c>
      <c r="D1088">
        <v>4491.330078</v>
      </c>
      <c r="E1088">
        <v>4599.8798829999996</v>
      </c>
      <c r="F1088">
        <v>4599.8798829999996</v>
      </c>
      <c r="G1088">
        <v>1844620032</v>
      </c>
    </row>
    <row r="1089" spans="1:7">
      <c r="A1089" s="12">
        <v>42986</v>
      </c>
      <c r="B1089">
        <v>4605.1601559999999</v>
      </c>
      <c r="C1089">
        <v>4661</v>
      </c>
      <c r="D1089">
        <v>4075.179932</v>
      </c>
      <c r="E1089">
        <v>4228.75</v>
      </c>
      <c r="F1089">
        <v>4228.75</v>
      </c>
      <c r="G1089">
        <v>2700890112</v>
      </c>
    </row>
    <row r="1090" spans="1:7">
      <c r="A1090" s="12">
        <v>42987</v>
      </c>
      <c r="B1090">
        <v>4229.8100590000004</v>
      </c>
      <c r="C1090">
        <v>4308.8198240000002</v>
      </c>
      <c r="D1090">
        <v>4114.1098629999997</v>
      </c>
      <c r="E1090">
        <v>4226.0600590000004</v>
      </c>
      <c r="F1090">
        <v>4226.0600590000004</v>
      </c>
      <c r="G1090">
        <v>1386230016</v>
      </c>
    </row>
    <row r="1091" spans="1:7">
      <c r="A1091" s="12">
        <v>42988</v>
      </c>
      <c r="B1091">
        <v>4229.3398440000001</v>
      </c>
      <c r="C1091">
        <v>4245.4399409999996</v>
      </c>
      <c r="D1091">
        <v>3951.040039</v>
      </c>
      <c r="E1091">
        <v>4122.9399409999996</v>
      </c>
      <c r="F1091">
        <v>4122.9399409999996</v>
      </c>
      <c r="G1091">
        <v>1679090048</v>
      </c>
    </row>
    <row r="1092" spans="1:7">
      <c r="A1092" s="12">
        <v>42989</v>
      </c>
      <c r="B1092">
        <v>4122.4702150000003</v>
      </c>
      <c r="C1092">
        <v>4261.669922</v>
      </c>
      <c r="D1092">
        <v>4099.3999020000001</v>
      </c>
      <c r="E1092">
        <v>4161.2700199999999</v>
      </c>
      <c r="F1092">
        <v>4161.2700199999999</v>
      </c>
      <c r="G1092">
        <v>1557330048</v>
      </c>
    </row>
    <row r="1093" spans="1:7">
      <c r="A1093" s="12">
        <v>42990</v>
      </c>
      <c r="B1093">
        <v>4168.8798829999996</v>
      </c>
      <c r="C1093">
        <v>4344.6499020000001</v>
      </c>
      <c r="D1093">
        <v>4085.219971</v>
      </c>
      <c r="E1093">
        <v>4130.8100590000004</v>
      </c>
      <c r="F1093">
        <v>4130.8100590000004</v>
      </c>
      <c r="G1093">
        <v>1864530048</v>
      </c>
    </row>
    <row r="1094" spans="1:7">
      <c r="A1094" s="12">
        <v>42991</v>
      </c>
      <c r="B1094">
        <v>4131.9799800000001</v>
      </c>
      <c r="C1094">
        <v>4131.9799800000001</v>
      </c>
      <c r="D1094">
        <v>3789.919922</v>
      </c>
      <c r="E1094">
        <v>3882.5900879999999</v>
      </c>
      <c r="F1094">
        <v>3882.5900879999999</v>
      </c>
      <c r="G1094">
        <v>2219409920</v>
      </c>
    </row>
    <row r="1095" spans="1:7">
      <c r="A1095" s="12">
        <v>42992</v>
      </c>
      <c r="B1095">
        <v>3875.3701169999999</v>
      </c>
      <c r="C1095">
        <v>3920.6000979999999</v>
      </c>
      <c r="D1095">
        <v>3153.860107</v>
      </c>
      <c r="E1095">
        <v>3154.9499510000001</v>
      </c>
      <c r="F1095">
        <v>3154.9499510000001</v>
      </c>
      <c r="G1095">
        <v>2716310016</v>
      </c>
    </row>
    <row r="1096" spans="1:7">
      <c r="A1096" s="12">
        <v>42993</v>
      </c>
      <c r="B1096">
        <v>3166.3000489999999</v>
      </c>
      <c r="C1096">
        <v>3733.4499510000001</v>
      </c>
      <c r="D1096">
        <v>2946.6201169999999</v>
      </c>
      <c r="E1096">
        <v>3637.5200199999999</v>
      </c>
      <c r="F1096">
        <v>3637.5200199999999</v>
      </c>
      <c r="G1096">
        <v>4148069888</v>
      </c>
    </row>
    <row r="1097" spans="1:7">
      <c r="A1097" s="12">
        <v>42994</v>
      </c>
      <c r="B1097">
        <v>3637.75</v>
      </c>
      <c r="C1097">
        <v>3808.8400879999999</v>
      </c>
      <c r="D1097">
        <v>3487.790039</v>
      </c>
      <c r="E1097">
        <v>3625.040039</v>
      </c>
      <c r="F1097">
        <v>3625.040039</v>
      </c>
      <c r="G1097">
        <v>1818400000</v>
      </c>
    </row>
    <row r="1098" spans="1:7">
      <c r="A1098" s="12">
        <v>42995</v>
      </c>
      <c r="B1098">
        <v>3606.280029</v>
      </c>
      <c r="C1098">
        <v>3664.8100589999999</v>
      </c>
      <c r="D1098">
        <v>3445.639893</v>
      </c>
      <c r="E1098">
        <v>3582.8798830000001</v>
      </c>
      <c r="F1098">
        <v>3582.8798830000001</v>
      </c>
      <c r="G1098">
        <v>1239149952</v>
      </c>
    </row>
    <row r="1099" spans="1:7">
      <c r="A1099" s="12">
        <v>42996</v>
      </c>
      <c r="B1099">
        <v>3591.0900879999999</v>
      </c>
      <c r="C1099">
        <v>4079.2299800000001</v>
      </c>
      <c r="D1099">
        <v>3591.0900879999999</v>
      </c>
      <c r="E1099">
        <v>4065.1999510000001</v>
      </c>
      <c r="F1099">
        <v>4065.1999510000001</v>
      </c>
      <c r="G1099">
        <v>1943209984</v>
      </c>
    </row>
    <row r="1100" spans="1:7">
      <c r="A1100" s="12">
        <v>42997</v>
      </c>
      <c r="B1100">
        <v>4073.790039</v>
      </c>
      <c r="C1100">
        <v>4094.070068</v>
      </c>
      <c r="D1100">
        <v>3868.8701169999999</v>
      </c>
      <c r="E1100">
        <v>3924.969971</v>
      </c>
      <c r="F1100">
        <v>3924.969971</v>
      </c>
      <c r="G1100">
        <v>1563980032</v>
      </c>
    </row>
    <row r="1101" spans="1:7">
      <c r="A1101" s="12">
        <v>42998</v>
      </c>
      <c r="B1101">
        <v>3916.360107</v>
      </c>
      <c r="C1101">
        <v>4031.389893</v>
      </c>
      <c r="D1101">
        <v>3857.7299800000001</v>
      </c>
      <c r="E1101">
        <v>3905.9499510000001</v>
      </c>
      <c r="F1101">
        <v>3905.9499510000001</v>
      </c>
      <c r="G1101">
        <v>1213830016</v>
      </c>
    </row>
    <row r="1102" spans="1:7">
      <c r="A1102" s="12">
        <v>42999</v>
      </c>
      <c r="B1102">
        <v>3901.469971</v>
      </c>
      <c r="C1102">
        <v>3916.419922</v>
      </c>
      <c r="D1102">
        <v>3613.6298830000001</v>
      </c>
      <c r="E1102">
        <v>3631.040039</v>
      </c>
      <c r="F1102">
        <v>3631.040039</v>
      </c>
      <c r="G1102">
        <v>1411480064</v>
      </c>
    </row>
    <row r="1103" spans="1:7">
      <c r="A1103" s="12">
        <v>43000</v>
      </c>
      <c r="B1103">
        <v>3628.0200199999999</v>
      </c>
      <c r="C1103">
        <v>3758.2700199999999</v>
      </c>
      <c r="D1103">
        <v>3553.530029</v>
      </c>
      <c r="E1103">
        <v>3630.6999510000001</v>
      </c>
      <c r="F1103">
        <v>3630.6999510000001</v>
      </c>
      <c r="G1103">
        <v>1194829952</v>
      </c>
    </row>
    <row r="1104" spans="1:7">
      <c r="A1104" s="12">
        <v>43001</v>
      </c>
      <c r="B1104">
        <v>3629.919922</v>
      </c>
      <c r="C1104">
        <v>3819.209961</v>
      </c>
      <c r="D1104">
        <v>3594.580078</v>
      </c>
      <c r="E1104">
        <v>3792.3999020000001</v>
      </c>
      <c r="F1104">
        <v>3792.3999020000001</v>
      </c>
      <c r="G1104">
        <v>928113984</v>
      </c>
    </row>
    <row r="1105" spans="1:7">
      <c r="A1105" s="12">
        <v>43002</v>
      </c>
      <c r="B1105">
        <v>3796.1499020000001</v>
      </c>
      <c r="C1105">
        <v>3796.1499020000001</v>
      </c>
      <c r="D1105">
        <v>3666.8999020000001</v>
      </c>
      <c r="E1105">
        <v>3682.8400879999999</v>
      </c>
      <c r="F1105">
        <v>3682.8400879999999</v>
      </c>
      <c r="G1105">
        <v>768014976</v>
      </c>
    </row>
    <row r="1106" spans="1:7">
      <c r="A1106" s="12">
        <v>43003</v>
      </c>
      <c r="B1106">
        <v>3681.580078</v>
      </c>
      <c r="C1106">
        <v>3950.25</v>
      </c>
      <c r="D1106">
        <v>3681.580078</v>
      </c>
      <c r="E1106">
        <v>3926.070068</v>
      </c>
      <c r="F1106">
        <v>3926.070068</v>
      </c>
      <c r="G1106">
        <v>1374210048</v>
      </c>
    </row>
    <row r="1107" spans="1:7">
      <c r="A1107" s="12">
        <v>43004</v>
      </c>
      <c r="B1107">
        <v>3928.4099120000001</v>
      </c>
      <c r="C1107">
        <v>3969.889893</v>
      </c>
      <c r="D1107">
        <v>3869.8999020000001</v>
      </c>
      <c r="E1107">
        <v>3892.3500979999999</v>
      </c>
      <c r="F1107">
        <v>3892.3500979999999</v>
      </c>
      <c r="G1107">
        <v>1043740032</v>
      </c>
    </row>
    <row r="1108" spans="1:7">
      <c r="A1108" s="12">
        <v>43005</v>
      </c>
      <c r="B1108">
        <v>3892.9399410000001</v>
      </c>
      <c r="C1108">
        <v>4210.0498049999997</v>
      </c>
      <c r="D1108">
        <v>3884.820068</v>
      </c>
      <c r="E1108">
        <v>4200.669922</v>
      </c>
      <c r="F1108">
        <v>4200.669922</v>
      </c>
      <c r="G1108">
        <v>1686880000</v>
      </c>
    </row>
    <row r="1109" spans="1:7">
      <c r="A1109" s="12">
        <v>43006</v>
      </c>
      <c r="B1109">
        <v>4197.1298829999996</v>
      </c>
      <c r="C1109">
        <v>4279.3100590000004</v>
      </c>
      <c r="D1109">
        <v>4109.7001950000003</v>
      </c>
      <c r="E1109">
        <v>4174.7299800000001</v>
      </c>
      <c r="F1109">
        <v>4174.7299800000001</v>
      </c>
      <c r="G1109">
        <v>1712320000</v>
      </c>
    </row>
    <row r="1110" spans="1:7">
      <c r="A1110" s="12">
        <v>43007</v>
      </c>
      <c r="B1110">
        <v>4171.6201170000004</v>
      </c>
      <c r="C1110">
        <v>4214.6298829999996</v>
      </c>
      <c r="D1110">
        <v>4039.290039</v>
      </c>
      <c r="E1110">
        <v>4163.0698240000002</v>
      </c>
      <c r="F1110">
        <v>4163.0698240000002</v>
      </c>
      <c r="G1110">
        <v>1367049984</v>
      </c>
    </row>
    <row r="1111" spans="1:7">
      <c r="A1111" s="12">
        <v>43008</v>
      </c>
      <c r="B1111">
        <v>4166.1098629999997</v>
      </c>
      <c r="C1111">
        <v>4358.4301759999998</v>
      </c>
      <c r="D1111">
        <v>4160.8598629999997</v>
      </c>
      <c r="E1111">
        <v>4338.7099609999996</v>
      </c>
      <c r="F1111">
        <v>4338.7099609999996</v>
      </c>
      <c r="G1111">
        <v>1207449984</v>
      </c>
    </row>
    <row r="1112" spans="1:7">
      <c r="A1112" s="12">
        <v>43009</v>
      </c>
      <c r="B1112">
        <v>4341.0498049999997</v>
      </c>
      <c r="C1112">
        <v>4403.7402339999999</v>
      </c>
      <c r="D1112">
        <v>4269.8100590000004</v>
      </c>
      <c r="E1112">
        <v>4403.7402339999999</v>
      </c>
      <c r="F1112">
        <v>4403.7402339999999</v>
      </c>
      <c r="G1112">
        <v>1208210048</v>
      </c>
    </row>
    <row r="1113" spans="1:7">
      <c r="A1113" s="12">
        <v>43010</v>
      </c>
      <c r="B1113">
        <v>4395.8100590000004</v>
      </c>
      <c r="C1113">
        <v>4470.2299800000001</v>
      </c>
      <c r="D1113">
        <v>4377.4599609999996</v>
      </c>
      <c r="E1113">
        <v>4409.3198240000002</v>
      </c>
      <c r="F1113">
        <v>4409.3198240000002</v>
      </c>
      <c r="G1113">
        <v>1431730048</v>
      </c>
    </row>
    <row r="1114" spans="1:7">
      <c r="A1114" s="12">
        <v>43011</v>
      </c>
      <c r="B1114">
        <v>4408.4599609999996</v>
      </c>
      <c r="C1114">
        <v>4432.4702150000003</v>
      </c>
      <c r="D1114">
        <v>4258.8901370000003</v>
      </c>
      <c r="E1114">
        <v>4317.4799800000001</v>
      </c>
      <c r="F1114">
        <v>4317.4799800000001</v>
      </c>
      <c r="G1114">
        <v>1288019968</v>
      </c>
    </row>
    <row r="1115" spans="1:7">
      <c r="A1115" s="12">
        <v>43012</v>
      </c>
      <c r="B1115">
        <v>4319.3701170000004</v>
      </c>
      <c r="C1115">
        <v>4352.3100590000004</v>
      </c>
      <c r="D1115">
        <v>4210.419922</v>
      </c>
      <c r="E1115">
        <v>4229.3598629999997</v>
      </c>
      <c r="F1115">
        <v>4229.3598629999997</v>
      </c>
      <c r="G1115">
        <v>1116770048</v>
      </c>
    </row>
    <row r="1116" spans="1:7">
      <c r="A1116" s="12">
        <v>43013</v>
      </c>
      <c r="B1116">
        <v>4229.8798829999996</v>
      </c>
      <c r="C1116">
        <v>4362.6401370000003</v>
      </c>
      <c r="D1116">
        <v>4164.0498049999997</v>
      </c>
      <c r="E1116">
        <v>4328.4101559999999</v>
      </c>
      <c r="F1116">
        <v>4328.4101559999999</v>
      </c>
      <c r="G1116">
        <v>1161769984</v>
      </c>
    </row>
    <row r="1117" spans="1:7">
      <c r="A1117" s="12">
        <v>43014</v>
      </c>
      <c r="B1117">
        <v>4324.4599609999996</v>
      </c>
      <c r="C1117">
        <v>4413.2700199999999</v>
      </c>
      <c r="D1117">
        <v>4320.5297849999997</v>
      </c>
      <c r="E1117">
        <v>4370.8100590000004</v>
      </c>
      <c r="F1117">
        <v>4370.8100590000004</v>
      </c>
      <c r="G1117">
        <v>1069939968</v>
      </c>
    </row>
    <row r="1118" spans="1:7">
      <c r="A1118" s="12">
        <v>43015</v>
      </c>
      <c r="B1118">
        <v>4369.3500979999999</v>
      </c>
      <c r="C1118">
        <v>4443.8798829999996</v>
      </c>
      <c r="D1118">
        <v>4321.0498049999997</v>
      </c>
      <c r="E1118">
        <v>4426.8901370000003</v>
      </c>
      <c r="F1118">
        <v>4426.8901370000003</v>
      </c>
      <c r="G1118">
        <v>906928000</v>
      </c>
    </row>
    <row r="1119" spans="1:7">
      <c r="A1119" s="12">
        <v>43016</v>
      </c>
      <c r="B1119">
        <v>4429.669922</v>
      </c>
      <c r="C1119">
        <v>4624.1401370000003</v>
      </c>
      <c r="D1119">
        <v>4405.6401370000003</v>
      </c>
      <c r="E1119">
        <v>4610.4799800000001</v>
      </c>
      <c r="F1119">
        <v>4610.4799800000001</v>
      </c>
      <c r="G1119">
        <v>1313869952</v>
      </c>
    </row>
    <row r="1120" spans="1:7">
      <c r="A1120" s="12">
        <v>43017</v>
      </c>
      <c r="B1120">
        <v>4614.5200199999999</v>
      </c>
      <c r="C1120">
        <v>4878.7099609999996</v>
      </c>
      <c r="D1120">
        <v>4564.25</v>
      </c>
      <c r="E1120">
        <v>4772.0200199999999</v>
      </c>
      <c r="F1120">
        <v>4772.0200199999999</v>
      </c>
      <c r="G1120">
        <v>1968739968</v>
      </c>
    </row>
    <row r="1121" spans="1:7">
      <c r="A1121" s="12">
        <v>43018</v>
      </c>
      <c r="B1121">
        <v>4776.2099609999996</v>
      </c>
      <c r="C1121">
        <v>4922.169922</v>
      </c>
      <c r="D1121">
        <v>4765.1000979999999</v>
      </c>
      <c r="E1121">
        <v>4781.9902339999999</v>
      </c>
      <c r="F1121">
        <v>4781.9902339999999</v>
      </c>
      <c r="G1121">
        <v>1597139968</v>
      </c>
    </row>
    <row r="1122" spans="1:7">
      <c r="A1122" s="12">
        <v>43019</v>
      </c>
      <c r="B1122">
        <v>4789.25</v>
      </c>
      <c r="C1122">
        <v>4873.7299800000001</v>
      </c>
      <c r="D1122">
        <v>4751.6298829999996</v>
      </c>
      <c r="E1122">
        <v>4826.4799800000001</v>
      </c>
      <c r="F1122">
        <v>4826.4799800000001</v>
      </c>
      <c r="G1122">
        <v>1222279936</v>
      </c>
    </row>
    <row r="1123" spans="1:7">
      <c r="A1123" s="12">
        <v>43020</v>
      </c>
      <c r="B1123">
        <v>4829.580078</v>
      </c>
      <c r="C1123">
        <v>5446.9101559999999</v>
      </c>
      <c r="D1123">
        <v>4822</v>
      </c>
      <c r="E1123">
        <v>5446.9101559999999</v>
      </c>
      <c r="F1123">
        <v>5446.9101559999999</v>
      </c>
      <c r="G1123">
        <v>2791610112</v>
      </c>
    </row>
    <row r="1124" spans="1:7">
      <c r="A1124" s="12">
        <v>43021</v>
      </c>
      <c r="B1124">
        <v>5464.1601559999999</v>
      </c>
      <c r="C1124">
        <v>5840.2998049999997</v>
      </c>
      <c r="D1124">
        <v>5436.8500979999999</v>
      </c>
      <c r="E1124">
        <v>5647.2099609999996</v>
      </c>
      <c r="F1124">
        <v>5647.2099609999996</v>
      </c>
      <c r="G1124">
        <v>3615480064</v>
      </c>
    </row>
    <row r="1125" spans="1:7">
      <c r="A1125" s="12">
        <v>43022</v>
      </c>
      <c r="B1125">
        <v>5643.5297849999997</v>
      </c>
      <c r="C1125">
        <v>5837.7001950000003</v>
      </c>
      <c r="D1125">
        <v>5591.6401370000003</v>
      </c>
      <c r="E1125">
        <v>5831.7900390000004</v>
      </c>
      <c r="F1125">
        <v>5831.7900390000004</v>
      </c>
      <c r="G1125">
        <v>1669030016</v>
      </c>
    </row>
    <row r="1126" spans="1:7">
      <c r="A1126" s="12">
        <v>43023</v>
      </c>
      <c r="B1126">
        <v>5835.9599609999996</v>
      </c>
      <c r="C1126">
        <v>5852.4799800000001</v>
      </c>
      <c r="D1126">
        <v>5478.6098629999997</v>
      </c>
      <c r="E1126">
        <v>5678.1899409999996</v>
      </c>
      <c r="F1126">
        <v>5678.1899409999996</v>
      </c>
      <c r="G1126">
        <v>1976039936</v>
      </c>
    </row>
    <row r="1127" spans="1:7">
      <c r="A1127" s="12">
        <v>43024</v>
      </c>
      <c r="B1127">
        <v>5687.5698240000002</v>
      </c>
      <c r="C1127">
        <v>5776.2299800000001</v>
      </c>
      <c r="D1127">
        <v>5544.2099609999996</v>
      </c>
      <c r="E1127">
        <v>5725.5898440000001</v>
      </c>
      <c r="F1127">
        <v>5725.5898440000001</v>
      </c>
      <c r="G1127">
        <v>2008070016</v>
      </c>
    </row>
    <row r="1128" spans="1:7">
      <c r="A1128" s="12">
        <v>43025</v>
      </c>
      <c r="B1128">
        <v>5741.580078</v>
      </c>
      <c r="C1128">
        <v>5800.3500979999999</v>
      </c>
      <c r="D1128">
        <v>5472.7202150000003</v>
      </c>
      <c r="E1128">
        <v>5605.5097660000001</v>
      </c>
      <c r="F1128">
        <v>5605.5097660000001</v>
      </c>
      <c r="G1128">
        <v>1821570048</v>
      </c>
    </row>
    <row r="1129" spans="1:7">
      <c r="A1129" s="12">
        <v>43026</v>
      </c>
      <c r="B1129">
        <v>5603.8198240000002</v>
      </c>
      <c r="C1129">
        <v>5603.8198240000002</v>
      </c>
      <c r="D1129">
        <v>5151.4399409999996</v>
      </c>
      <c r="E1129">
        <v>5590.6899409999996</v>
      </c>
      <c r="F1129">
        <v>5590.6899409999996</v>
      </c>
      <c r="G1129">
        <v>2399269888</v>
      </c>
    </row>
    <row r="1130" spans="1:7">
      <c r="A1130" s="12">
        <v>43027</v>
      </c>
      <c r="B1130">
        <v>5583.7402339999999</v>
      </c>
      <c r="C1130">
        <v>5744.3500979999999</v>
      </c>
      <c r="D1130">
        <v>5531.0600590000004</v>
      </c>
      <c r="E1130">
        <v>5708.5200199999999</v>
      </c>
      <c r="F1130">
        <v>5708.5200199999999</v>
      </c>
      <c r="G1130">
        <v>1780540032</v>
      </c>
    </row>
    <row r="1131" spans="1:7">
      <c r="A1131" s="12">
        <v>43028</v>
      </c>
      <c r="B1131">
        <v>5708.1098629999997</v>
      </c>
      <c r="C1131">
        <v>6060.1098629999997</v>
      </c>
      <c r="D1131">
        <v>5627.2299800000001</v>
      </c>
      <c r="E1131">
        <v>6011.4501950000003</v>
      </c>
      <c r="F1131">
        <v>6011.4501950000003</v>
      </c>
      <c r="G1131">
        <v>2354429952</v>
      </c>
    </row>
    <row r="1132" spans="1:7">
      <c r="A1132" s="12">
        <v>43029</v>
      </c>
      <c r="B1132">
        <v>5996.7900390000004</v>
      </c>
      <c r="C1132">
        <v>6194.8798829999996</v>
      </c>
      <c r="D1132">
        <v>5965.0698240000002</v>
      </c>
      <c r="E1132">
        <v>6031.6000979999999</v>
      </c>
      <c r="F1132">
        <v>6031.6000979999999</v>
      </c>
      <c r="G1132">
        <v>2207099904</v>
      </c>
    </row>
    <row r="1133" spans="1:7">
      <c r="A1133" s="12">
        <v>43030</v>
      </c>
      <c r="B1133">
        <v>6036.6601559999999</v>
      </c>
      <c r="C1133">
        <v>6076.2597660000001</v>
      </c>
      <c r="D1133">
        <v>5792.3398440000001</v>
      </c>
      <c r="E1133">
        <v>6008.419922</v>
      </c>
      <c r="F1133">
        <v>6008.419922</v>
      </c>
      <c r="G1133">
        <v>2034630016</v>
      </c>
    </row>
    <row r="1134" spans="1:7">
      <c r="A1134" s="12">
        <v>43031</v>
      </c>
      <c r="B1134">
        <v>6006</v>
      </c>
      <c r="C1134">
        <v>6075.5898440000001</v>
      </c>
      <c r="D1134">
        <v>5732.4702150000003</v>
      </c>
      <c r="E1134">
        <v>5930.3198240000002</v>
      </c>
      <c r="F1134">
        <v>5930.3198240000002</v>
      </c>
      <c r="G1134">
        <v>2401840128</v>
      </c>
    </row>
    <row r="1135" spans="1:7">
      <c r="A1135" s="12">
        <v>43032</v>
      </c>
      <c r="B1135">
        <v>5935.5200199999999</v>
      </c>
      <c r="C1135">
        <v>5935.5200199999999</v>
      </c>
      <c r="D1135">
        <v>5504.1801759999998</v>
      </c>
      <c r="E1135">
        <v>5526.6401370000003</v>
      </c>
      <c r="F1135">
        <v>5526.6401370000003</v>
      </c>
      <c r="G1135">
        <v>2735699968</v>
      </c>
    </row>
    <row r="1136" spans="1:7">
      <c r="A1136" s="12">
        <v>43033</v>
      </c>
      <c r="B1136">
        <v>5524.6000979999999</v>
      </c>
      <c r="C1136">
        <v>5754.330078</v>
      </c>
      <c r="D1136">
        <v>5397.8798829999996</v>
      </c>
      <c r="E1136">
        <v>5750.7998049999997</v>
      </c>
      <c r="F1136">
        <v>5750.7998049999997</v>
      </c>
      <c r="G1136">
        <v>1966989952</v>
      </c>
    </row>
    <row r="1137" spans="1:7">
      <c r="A1137" s="12">
        <v>43034</v>
      </c>
      <c r="B1137">
        <v>5747.9501950000003</v>
      </c>
      <c r="C1137">
        <v>5976.7998049999997</v>
      </c>
      <c r="D1137">
        <v>5721.2202150000003</v>
      </c>
      <c r="E1137">
        <v>5904.830078</v>
      </c>
      <c r="F1137">
        <v>5904.830078</v>
      </c>
      <c r="G1137">
        <v>1905040000</v>
      </c>
    </row>
    <row r="1138" spans="1:7">
      <c r="A1138" s="12">
        <v>43035</v>
      </c>
      <c r="B1138">
        <v>5899.7402339999999</v>
      </c>
      <c r="C1138">
        <v>5988.3901370000003</v>
      </c>
      <c r="D1138">
        <v>5728.8198240000002</v>
      </c>
      <c r="E1138">
        <v>5780.8999020000001</v>
      </c>
      <c r="F1138">
        <v>5780.8999020000001</v>
      </c>
      <c r="G1138">
        <v>1710130048</v>
      </c>
    </row>
    <row r="1139" spans="1:7">
      <c r="A1139" s="12">
        <v>43036</v>
      </c>
      <c r="B1139">
        <v>5787.8198240000002</v>
      </c>
      <c r="C1139">
        <v>5876.7202150000003</v>
      </c>
      <c r="D1139">
        <v>5689.1899409999996</v>
      </c>
      <c r="E1139">
        <v>5753.0898440000001</v>
      </c>
      <c r="F1139">
        <v>5753.0898440000001</v>
      </c>
      <c r="G1139">
        <v>1403920000</v>
      </c>
    </row>
    <row r="1140" spans="1:7">
      <c r="A1140" s="12">
        <v>43037</v>
      </c>
      <c r="B1140">
        <v>5754.4399409999996</v>
      </c>
      <c r="C1140">
        <v>6255.7099609999996</v>
      </c>
      <c r="D1140">
        <v>5724.580078</v>
      </c>
      <c r="E1140">
        <v>6153.8500979999999</v>
      </c>
      <c r="F1140">
        <v>6153.8500979999999</v>
      </c>
      <c r="G1140">
        <v>2859040000</v>
      </c>
    </row>
    <row r="1141" spans="1:7">
      <c r="A1141" s="12">
        <v>43038</v>
      </c>
      <c r="B1141">
        <v>6114.8500979999999</v>
      </c>
      <c r="C1141">
        <v>6214.9902339999999</v>
      </c>
      <c r="D1141">
        <v>6040.8500979999999</v>
      </c>
      <c r="E1141">
        <v>6130.5297849999997</v>
      </c>
      <c r="F1141">
        <v>6130.5297849999997</v>
      </c>
      <c r="G1141">
        <v>1772150016</v>
      </c>
    </row>
    <row r="1142" spans="1:7">
      <c r="A1142" s="12">
        <v>43039</v>
      </c>
      <c r="B1142">
        <v>6132.0200199999999</v>
      </c>
      <c r="C1142">
        <v>6470.4301759999998</v>
      </c>
      <c r="D1142">
        <v>6103.330078</v>
      </c>
      <c r="E1142">
        <v>6468.3999020000001</v>
      </c>
      <c r="F1142">
        <v>6468.3999020000001</v>
      </c>
      <c r="G1142">
        <v>2311379968</v>
      </c>
    </row>
    <row r="1143" spans="1:7">
      <c r="A1143" s="12">
        <v>43040</v>
      </c>
      <c r="B1143">
        <v>6440.9702150000003</v>
      </c>
      <c r="C1143">
        <v>6767.3100590000004</v>
      </c>
      <c r="D1143">
        <v>6377.8798829999996</v>
      </c>
      <c r="E1143">
        <v>6767.3100590000004</v>
      </c>
      <c r="F1143">
        <v>6767.3100590000004</v>
      </c>
      <c r="G1143">
        <v>2870320128</v>
      </c>
    </row>
    <row r="1144" spans="1:7">
      <c r="A1144" s="12">
        <v>43041</v>
      </c>
      <c r="B1144">
        <v>6777.7700199999999</v>
      </c>
      <c r="C1144">
        <v>7367.330078</v>
      </c>
      <c r="D1144">
        <v>6758.7202150000003</v>
      </c>
      <c r="E1144">
        <v>7078.5</v>
      </c>
      <c r="F1144">
        <v>7078.5</v>
      </c>
      <c r="G1144">
        <v>4653770240</v>
      </c>
    </row>
    <row r="1145" spans="1:7">
      <c r="A1145" s="12">
        <v>43042</v>
      </c>
      <c r="B1145">
        <v>7087.5297849999997</v>
      </c>
      <c r="C1145">
        <v>7461.2900390000004</v>
      </c>
      <c r="D1145">
        <v>7002.9399409999996</v>
      </c>
      <c r="E1145">
        <v>7207.7597660000001</v>
      </c>
      <c r="F1145">
        <v>7207.7597660000001</v>
      </c>
      <c r="G1145">
        <v>3369860096</v>
      </c>
    </row>
    <row r="1146" spans="1:7">
      <c r="A1146" s="12">
        <v>43043</v>
      </c>
      <c r="B1146">
        <v>7164.4799800000001</v>
      </c>
      <c r="C1146">
        <v>7492.8598629999997</v>
      </c>
      <c r="D1146">
        <v>7031.2797849999997</v>
      </c>
      <c r="E1146">
        <v>7379.9501950000003</v>
      </c>
      <c r="F1146">
        <v>7379.9501950000003</v>
      </c>
      <c r="G1146">
        <v>2483800064</v>
      </c>
    </row>
    <row r="1147" spans="1:7">
      <c r="A1147" s="12">
        <v>43044</v>
      </c>
      <c r="B1147">
        <v>7404.5200199999999</v>
      </c>
      <c r="C1147">
        <v>7617.4799800000001</v>
      </c>
      <c r="D1147">
        <v>7333.1899409999996</v>
      </c>
      <c r="E1147">
        <v>7407.4101559999999</v>
      </c>
      <c r="F1147">
        <v>7407.4101559999999</v>
      </c>
      <c r="G1147">
        <v>2380410112</v>
      </c>
    </row>
    <row r="1148" spans="1:7">
      <c r="A1148" s="12">
        <v>43045</v>
      </c>
      <c r="B1148">
        <v>7403.2202150000003</v>
      </c>
      <c r="C1148">
        <v>7445.7700199999999</v>
      </c>
      <c r="D1148">
        <v>7007.3100590000004</v>
      </c>
      <c r="E1148">
        <v>7022.7597660000001</v>
      </c>
      <c r="F1148">
        <v>7022.7597660000001</v>
      </c>
      <c r="G1148">
        <v>3111899904</v>
      </c>
    </row>
    <row r="1149" spans="1:7">
      <c r="A1149" s="12">
        <v>43046</v>
      </c>
      <c r="B1149">
        <v>7023.1000979999999</v>
      </c>
      <c r="C1149">
        <v>7253.3198240000002</v>
      </c>
      <c r="D1149">
        <v>7023.1000979999999</v>
      </c>
      <c r="E1149">
        <v>7144.3798829999996</v>
      </c>
      <c r="F1149">
        <v>7144.3798829999996</v>
      </c>
      <c r="G1149">
        <v>2326340096</v>
      </c>
    </row>
    <row r="1150" spans="1:7">
      <c r="A1150" s="12">
        <v>43047</v>
      </c>
      <c r="B1150">
        <v>7141.3798829999996</v>
      </c>
      <c r="C1150">
        <v>7776.419922</v>
      </c>
      <c r="D1150">
        <v>7114.0200199999999</v>
      </c>
      <c r="E1150">
        <v>7459.6899409999996</v>
      </c>
      <c r="F1150">
        <v>7459.6899409999996</v>
      </c>
      <c r="G1150">
        <v>4602200064</v>
      </c>
    </row>
    <row r="1151" spans="1:7">
      <c r="A1151" s="12">
        <v>43048</v>
      </c>
      <c r="B1151">
        <v>7446.830078</v>
      </c>
      <c r="C1151">
        <v>7446.830078</v>
      </c>
      <c r="D1151">
        <v>7101.5200199999999</v>
      </c>
      <c r="E1151">
        <v>7143.580078</v>
      </c>
      <c r="F1151">
        <v>7143.580078</v>
      </c>
      <c r="G1151">
        <v>3226249984</v>
      </c>
    </row>
    <row r="1152" spans="1:7">
      <c r="A1152" s="12">
        <v>43049</v>
      </c>
      <c r="B1152">
        <v>7173.7299800000001</v>
      </c>
      <c r="C1152">
        <v>7312</v>
      </c>
      <c r="D1152">
        <v>6436.8701170000004</v>
      </c>
      <c r="E1152">
        <v>6618.1401370000003</v>
      </c>
      <c r="F1152">
        <v>6618.1401370000003</v>
      </c>
      <c r="G1152">
        <v>5208249856</v>
      </c>
    </row>
    <row r="1153" spans="1:7">
      <c r="A1153" s="12">
        <v>43050</v>
      </c>
      <c r="B1153">
        <v>6618.6098629999997</v>
      </c>
      <c r="C1153">
        <v>6873.1499020000001</v>
      </c>
      <c r="D1153">
        <v>6204.2202150000003</v>
      </c>
      <c r="E1153">
        <v>6357.6000979999999</v>
      </c>
      <c r="F1153">
        <v>6357.6000979999999</v>
      </c>
      <c r="G1153">
        <v>4908680192</v>
      </c>
    </row>
    <row r="1154" spans="1:7">
      <c r="A1154" s="12">
        <v>43051</v>
      </c>
      <c r="B1154">
        <v>6295.4501950000003</v>
      </c>
      <c r="C1154">
        <v>6625.0498049999997</v>
      </c>
      <c r="D1154">
        <v>5519.0097660000001</v>
      </c>
      <c r="E1154">
        <v>5950.0698240000002</v>
      </c>
      <c r="F1154">
        <v>5950.0698240000002</v>
      </c>
      <c r="G1154">
        <v>8957349888</v>
      </c>
    </row>
    <row r="1155" spans="1:7">
      <c r="A1155" s="12">
        <v>43052</v>
      </c>
      <c r="B1155">
        <v>5938.25</v>
      </c>
      <c r="C1155">
        <v>6811.1899409999996</v>
      </c>
      <c r="D1155">
        <v>5844.2900390000004</v>
      </c>
      <c r="E1155">
        <v>6559.4902339999999</v>
      </c>
      <c r="F1155">
        <v>6559.4902339999999</v>
      </c>
      <c r="G1155">
        <v>6263249920</v>
      </c>
    </row>
    <row r="1156" spans="1:7">
      <c r="A1156" s="12">
        <v>43053</v>
      </c>
      <c r="B1156">
        <v>6561.4799800000001</v>
      </c>
      <c r="C1156">
        <v>6764.9799800000001</v>
      </c>
      <c r="D1156">
        <v>6461.75</v>
      </c>
      <c r="E1156">
        <v>6635.75</v>
      </c>
      <c r="F1156">
        <v>6635.75</v>
      </c>
      <c r="G1156">
        <v>3197110016</v>
      </c>
    </row>
    <row r="1157" spans="1:7">
      <c r="A1157" s="12">
        <v>43054</v>
      </c>
      <c r="B1157">
        <v>6634.7597660000001</v>
      </c>
      <c r="C1157">
        <v>7342.25</v>
      </c>
      <c r="D1157">
        <v>6634.7597660000001</v>
      </c>
      <c r="E1157">
        <v>7315.5400390000004</v>
      </c>
      <c r="F1157">
        <v>7315.5400390000004</v>
      </c>
      <c r="G1157">
        <v>4200880128</v>
      </c>
    </row>
    <row r="1158" spans="1:7">
      <c r="A1158" s="12">
        <v>43055</v>
      </c>
      <c r="B1158">
        <v>7323.2402339999999</v>
      </c>
      <c r="C1158">
        <v>7967.3798829999996</v>
      </c>
      <c r="D1158">
        <v>7176.580078</v>
      </c>
      <c r="E1158">
        <v>7871.6899409999996</v>
      </c>
      <c r="F1158">
        <v>7871.6899409999996</v>
      </c>
      <c r="G1158">
        <v>5123809792</v>
      </c>
    </row>
    <row r="1159" spans="1:7">
      <c r="A1159" s="12">
        <v>43056</v>
      </c>
      <c r="B1159">
        <v>7853.5698240000002</v>
      </c>
      <c r="C1159">
        <v>8004.5898440000001</v>
      </c>
      <c r="D1159">
        <v>7561.0898440000001</v>
      </c>
      <c r="E1159">
        <v>7708.9902339999999</v>
      </c>
      <c r="F1159">
        <v>7708.9902339999999</v>
      </c>
      <c r="G1159">
        <v>4651670016</v>
      </c>
    </row>
    <row r="1160" spans="1:7">
      <c r="A1160" s="12">
        <v>43057</v>
      </c>
      <c r="B1160">
        <v>7697.2099609999996</v>
      </c>
      <c r="C1160">
        <v>7884.9902339999999</v>
      </c>
      <c r="D1160">
        <v>7463.4399409999996</v>
      </c>
      <c r="E1160">
        <v>7790.1499020000001</v>
      </c>
      <c r="F1160">
        <v>7790.1499020000001</v>
      </c>
      <c r="G1160">
        <v>3667190016</v>
      </c>
    </row>
    <row r="1161" spans="1:7">
      <c r="A1161" s="12">
        <v>43058</v>
      </c>
      <c r="B1161">
        <v>7766.0297849999997</v>
      </c>
      <c r="C1161">
        <v>8101.9101559999999</v>
      </c>
      <c r="D1161">
        <v>7694.1000979999999</v>
      </c>
      <c r="E1161">
        <v>8036.4902339999999</v>
      </c>
      <c r="F1161">
        <v>8036.4902339999999</v>
      </c>
      <c r="G1161">
        <v>3149319936</v>
      </c>
    </row>
    <row r="1162" spans="1:7">
      <c r="A1162" s="12">
        <v>43059</v>
      </c>
      <c r="B1162">
        <v>8039.0698240000002</v>
      </c>
      <c r="C1162">
        <v>8336.8603519999997</v>
      </c>
      <c r="D1162">
        <v>7949.3598629999997</v>
      </c>
      <c r="E1162">
        <v>8200.6396480000003</v>
      </c>
      <c r="F1162">
        <v>8200.6396480000003</v>
      </c>
      <c r="G1162">
        <v>3488450048</v>
      </c>
    </row>
    <row r="1163" spans="1:7">
      <c r="A1163" s="12">
        <v>43060</v>
      </c>
      <c r="B1163">
        <v>8205.7402340000008</v>
      </c>
      <c r="C1163">
        <v>8348.6601559999999</v>
      </c>
      <c r="D1163">
        <v>7762.7099609999996</v>
      </c>
      <c r="E1163">
        <v>8071.2597660000001</v>
      </c>
      <c r="F1163">
        <v>8071.2597660000001</v>
      </c>
      <c r="G1163">
        <v>4277609984</v>
      </c>
    </row>
    <row r="1164" spans="1:7">
      <c r="A1164" s="12">
        <v>43061</v>
      </c>
      <c r="B1164">
        <v>8077.9501950000003</v>
      </c>
      <c r="C1164">
        <v>8302.2597659999992</v>
      </c>
      <c r="D1164">
        <v>8075.4702150000003</v>
      </c>
      <c r="E1164">
        <v>8253.5498050000006</v>
      </c>
      <c r="F1164">
        <v>8253.5498050000006</v>
      </c>
      <c r="G1164">
        <v>3633530112</v>
      </c>
    </row>
    <row r="1165" spans="1:7">
      <c r="A1165" s="12">
        <v>43062</v>
      </c>
      <c r="B1165">
        <v>8232.3798829999996</v>
      </c>
      <c r="C1165">
        <v>8267.4003909999992</v>
      </c>
      <c r="D1165">
        <v>8038.7700199999999</v>
      </c>
      <c r="E1165">
        <v>8038.7700199999999</v>
      </c>
      <c r="F1165">
        <v>8038.7700199999999</v>
      </c>
      <c r="G1165">
        <v>4225179904</v>
      </c>
    </row>
    <row r="1166" spans="1:7">
      <c r="A1166" s="12">
        <v>43063</v>
      </c>
      <c r="B1166">
        <v>8074.0200199999999</v>
      </c>
      <c r="C1166">
        <v>8374.1601559999999</v>
      </c>
      <c r="D1166">
        <v>7940.9301759999998</v>
      </c>
      <c r="E1166">
        <v>8253.6904300000006</v>
      </c>
      <c r="F1166">
        <v>8253.6904300000006</v>
      </c>
      <c r="G1166">
        <v>5058610176</v>
      </c>
    </row>
    <row r="1167" spans="1:7">
      <c r="A1167" s="12">
        <v>43064</v>
      </c>
      <c r="B1167">
        <v>8241.7099610000005</v>
      </c>
      <c r="C1167">
        <v>8790.9199219999991</v>
      </c>
      <c r="D1167">
        <v>8191.1499020000001</v>
      </c>
      <c r="E1167">
        <v>8790.9199219999991</v>
      </c>
      <c r="F1167">
        <v>8790.9199219999991</v>
      </c>
      <c r="G1167">
        <v>4342060032</v>
      </c>
    </row>
    <row r="1168" spans="1:7">
      <c r="A1168" s="12">
        <v>43065</v>
      </c>
      <c r="B1168">
        <v>8789.0400389999995</v>
      </c>
      <c r="C1168">
        <v>9522.9296880000002</v>
      </c>
      <c r="D1168">
        <v>8775.5898440000001</v>
      </c>
      <c r="E1168">
        <v>9330.5498050000006</v>
      </c>
      <c r="F1168">
        <v>9330.5498050000006</v>
      </c>
      <c r="G1168">
        <v>5475579904</v>
      </c>
    </row>
    <row r="1169" spans="1:7">
      <c r="A1169" s="12">
        <v>43066</v>
      </c>
      <c r="B1169">
        <v>9352.7197269999997</v>
      </c>
      <c r="C1169">
        <v>9818.3496090000008</v>
      </c>
      <c r="D1169">
        <v>9352.7197269999997</v>
      </c>
      <c r="E1169">
        <v>9818.3496090000008</v>
      </c>
      <c r="F1169">
        <v>9818.3496090000008</v>
      </c>
      <c r="G1169">
        <v>5653320192</v>
      </c>
    </row>
    <row r="1170" spans="1:7">
      <c r="A1170" s="12">
        <v>43067</v>
      </c>
      <c r="B1170">
        <v>9823.4296880000002</v>
      </c>
      <c r="C1170">
        <v>10125.700194999999</v>
      </c>
      <c r="D1170">
        <v>9736.2998050000006</v>
      </c>
      <c r="E1170">
        <v>10058.799805000001</v>
      </c>
      <c r="F1170">
        <v>10058.799805000001</v>
      </c>
      <c r="G1170">
        <v>6348819968</v>
      </c>
    </row>
    <row r="1171" spans="1:7">
      <c r="A1171" s="12">
        <v>43068</v>
      </c>
      <c r="B1171">
        <v>10077.400390999999</v>
      </c>
      <c r="C1171">
        <v>11517.400390999999</v>
      </c>
      <c r="D1171">
        <v>9601.0302730000003</v>
      </c>
      <c r="E1171">
        <v>9888.6103519999997</v>
      </c>
      <c r="F1171">
        <v>9888.6103519999997</v>
      </c>
      <c r="G1171">
        <v>11568799744</v>
      </c>
    </row>
    <row r="1172" spans="1:7">
      <c r="A1172" s="12">
        <v>43069</v>
      </c>
      <c r="B1172">
        <v>9906.7900389999995</v>
      </c>
      <c r="C1172">
        <v>10801</v>
      </c>
      <c r="D1172">
        <v>9202.0498050000006</v>
      </c>
      <c r="E1172">
        <v>10233.599609000001</v>
      </c>
      <c r="F1172">
        <v>10233.599609000001</v>
      </c>
      <c r="G1172">
        <v>8310689792</v>
      </c>
    </row>
    <row r="1173" spans="1:7">
      <c r="A1173" s="12">
        <v>43070</v>
      </c>
      <c r="B1173">
        <v>10198.599609000001</v>
      </c>
      <c r="C1173">
        <v>11046.700194999999</v>
      </c>
      <c r="D1173">
        <v>9694.6503909999992</v>
      </c>
      <c r="E1173">
        <v>10975.599609000001</v>
      </c>
      <c r="F1173">
        <v>10975.599609000001</v>
      </c>
      <c r="G1173">
        <v>6783119872</v>
      </c>
    </row>
    <row r="1174" spans="1:7">
      <c r="A1174" s="12">
        <v>43071</v>
      </c>
      <c r="B1174">
        <v>10978.299805000001</v>
      </c>
      <c r="C1174">
        <v>11320.200194999999</v>
      </c>
      <c r="D1174">
        <v>10905.099609000001</v>
      </c>
      <c r="E1174">
        <v>11074.599609000001</v>
      </c>
      <c r="F1174">
        <v>11074.599609000001</v>
      </c>
      <c r="G1174">
        <v>5138500096</v>
      </c>
    </row>
    <row r="1175" spans="1:7">
      <c r="A1175" s="12">
        <v>43072</v>
      </c>
      <c r="B1175">
        <v>11082.700194999999</v>
      </c>
      <c r="C1175">
        <v>11858.700194999999</v>
      </c>
      <c r="D1175">
        <v>10862</v>
      </c>
      <c r="E1175">
        <v>11323.200194999999</v>
      </c>
      <c r="F1175">
        <v>11323.200194999999</v>
      </c>
      <c r="G1175">
        <v>6608309760</v>
      </c>
    </row>
    <row r="1176" spans="1:7">
      <c r="A1176" s="12">
        <v>43073</v>
      </c>
      <c r="B1176">
        <v>11315.400390999999</v>
      </c>
      <c r="C1176">
        <v>11657.200194999999</v>
      </c>
      <c r="D1176">
        <v>11081.799805000001</v>
      </c>
      <c r="E1176">
        <v>11657.200194999999</v>
      </c>
      <c r="F1176">
        <v>11657.200194999999</v>
      </c>
      <c r="G1176">
        <v>6132409856</v>
      </c>
    </row>
    <row r="1177" spans="1:7">
      <c r="A1177" s="12">
        <v>43074</v>
      </c>
      <c r="B1177">
        <v>11685.700194999999</v>
      </c>
      <c r="C1177">
        <v>12032</v>
      </c>
      <c r="D1177">
        <v>11604.599609000001</v>
      </c>
      <c r="E1177">
        <v>11916.700194999999</v>
      </c>
      <c r="F1177">
        <v>11916.700194999999</v>
      </c>
      <c r="G1177">
        <v>6895260160</v>
      </c>
    </row>
    <row r="1178" spans="1:7">
      <c r="A1178" s="12">
        <v>43075</v>
      </c>
      <c r="B1178">
        <v>11923.400390999999</v>
      </c>
      <c r="C1178">
        <v>14369.099609000001</v>
      </c>
      <c r="D1178">
        <v>11923.400390999999</v>
      </c>
      <c r="E1178">
        <v>14291.5</v>
      </c>
      <c r="F1178">
        <v>14291.5</v>
      </c>
      <c r="G1178">
        <v>12656300032</v>
      </c>
    </row>
    <row r="1179" spans="1:7">
      <c r="A1179" s="12">
        <v>43076</v>
      </c>
      <c r="B1179">
        <v>14266.099609000001</v>
      </c>
      <c r="C1179">
        <v>17899.699218999998</v>
      </c>
      <c r="D1179">
        <v>14057.299805000001</v>
      </c>
      <c r="E1179">
        <v>17899.699218999998</v>
      </c>
      <c r="F1179">
        <v>17899.699218999998</v>
      </c>
      <c r="G1179">
        <v>17950699520</v>
      </c>
    </row>
    <row r="1180" spans="1:7">
      <c r="A1180" s="12">
        <v>43077</v>
      </c>
      <c r="B1180">
        <v>17802.900390999999</v>
      </c>
      <c r="C1180">
        <v>18353.400390999999</v>
      </c>
      <c r="D1180">
        <v>14336.900390999999</v>
      </c>
      <c r="E1180">
        <v>16569.400390999999</v>
      </c>
      <c r="F1180">
        <v>16569.400390999999</v>
      </c>
      <c r="G1180">
        <v>21135998976</v>
      </c>
    </row>
    <row r="1181" spans="1:7">
      <c r="A1181" s="12">
        <v>43078</v>
      </c>
      <c r="B1181">
        <v>16523.300781000002</v>
      </c>
      <c r="C1181">
        <v>16783</v>
      </c>
      <c r="D1181">
        <v>13674.900390999999</v>
      </c>
      <c r="E1181">
        <v>15178.200194999999</v>
      </c>
      <c r="F1181">
        <v>15178.200194999999</v>
      </c>
      <c r="G1181">
        <v>13911300096</v>
      </c>
    </row>
    <row r="1182" spans="1:7">
      <c r="A1182" s="12">
        <v>43079</v>
      </c>
      <c r="B1182">
        <v>15168.400390999999</v>
      </c>
      <c r="C1182">
        <v>15850.599609000001</v>
      </c>
      <c r="D1182">
        <v>13226.599609000001</v>
      </c>
      <c r="E1182">
        <v>15455.400390999999</v>
      </c>
      <c r="F1182">
        <v>15455.400390999999</v>
      </c>
      <c r="G1182">
        <v>13433299968</v>
      </c>
    </row>
    <row r="1183" spans="1:7">
      <c r="A1183" s="12">
        <v>43080</v>
      </c>
      <c r="B1183">
        <v>15427.400390999999</v>
      </c>
      <c r="C1183">
        <v>17513.900390999999</v>
      </c>
      <c r="D1183">
        <v>15404.799805000001</v>
      </c>
      <c r="E1183">
        <v>16936.800781000002</v>
      </c>
      <c r="F1183">
        <v>16936.800781000002</v>
      </c>
      <c r="G1183">
        <v>12153900032</v>
      </c>
    </row>
    <row r="1184" spans="1:7">
      <c r="A1184" s="12">
        <v>43081</v>
      </c>
      <c r="B1184">
        <v>16919.800781000002</v>
      </c>
      <c r="C1184">
        <v>17781.800781000002</v>
      </c>
      <c r="D1184">
        <v>16571.599609000001</v>
      </c>
      <c r="E1184">
        <v>17415.400390999999</v>
      </c>
      <c r="F1184">
        <v>17415.400390999999</v>
      </c>
      <c r="G1184">
        <v>14603799552</v>
      </c>
    </row>
    <row r="1185" spans="1:7">
      <c r="A1185" s="12">
        <v>43082</v>
      </c>
      <c r="B1185">
        <v>17500</v>
      </c>
      <c r="C1185">
        <v>17653.099609000001</v>
      </c>
      <c r="D1185">
        <v>16039.700194999999</v>
      </c>
      <c r="E1185">
        <v>16408.199218999998</v>
      </c>
      <c r="F1185">
        <v>16408.199218999998</v>
      </c>
      <c r="G1185">
        <v>12976900096</v>
      </c>
    </row>
    <row r="1186" spans="1:7">
      <c r="A1186" s="12">
        <v>43083</v>
      </c>
      <c r="B1186">
        <v>16384.599609000001</v>
      </c>
      <c r="C1186">
        <v>17085.800781000002</v>
      </c>
      <c r="D1186">
        <v>16185.900390999999</v>
      </c>
      <c r="E1186">
        <v>16564</v>
      </c>
      <c r="F1186">
        <v>16564</v>
      </c>
      <c r="G1186">
        <v>13777399808</v>
      </c>
    </row>
    <row r="1187" spans="1:7">
      <c r="A1187" s="12">
        <v>43084</v>
      </c>
      <c r="B1187">
        <v>16601.300781000002</v>
      </c>
      <c r="C1187">
        <v>18154.099609000001</v>
      </c>
      <c r="D1187">
        <v>16601.300781000002</v>
      </c>
      <c r="E1187">
        <v>17706.900390999999</v>
      </c>
      <c r="F1187">
        <v>17706.900390999999</v>
      </c>
      <c r="G1187">
        <v>14309999616</v>
      </c>
    </row>
    <row r="1188" spans="1:7">
      <c r="A1188" s="12">
        <v>43085</v>
      </c>
      <c r="B1188">
        <v>17760.300781000002</v>
      </c>
      <c r="C1188">
        <v>19716.699218999998</v>
      </c>
      <c r="D1188">
        <v>17515.300781000002</v>
      </c>
      <c r="E1188">
        <v>19497.400390999999</v>
      </c>
      <c r="F1188">
        <v>19497.400390999999</v>
      </c>
      <c r="G1188">
        <v>12740599808</v>
      </c>
    </row>
    <row r="1189" spans="1:7">
      <c r="A1189" s="12">
        <v>43086</v>
      </c>
      <c r="B1189">
        <v>19475.800781000002</v>
      </c>
      <c r="C1189">
        <v>20089</v>
      </c>
      <c r="D1189">
        <v>18974.099609000001</v>
      </c>
      <c r="E1189">
        <v>19140.800781000002</v>
      </c>
      <c r="F1189">
        <v>19140.800781000002</v>
      </c>
      <c r="G1189">
        <v>13314599936</v>
      </c>
    </row>
    <row r="1190" spans="1:7">
      <c r="A1190" s="12">
        <v>43087</v>
      </c>
      <c r="B1190">
        <v>19106.400390999999</v>
      </c>
      <c r="C1190">
        <v>19371</v>
      </c>
      <c r="D1190">
        <v>18355.900390999999</v>
      </c>
      <c r="E1190">
        <v>19114.199218999998</v>
      </c>
      <c r="F1190">
        <v>19114.199218999998</v>
      </c>
      <c r="G1190">
        <v>14839499776</v>
      </c>
    </row>
    <row r="1191" spans="1:7">
      <c r="A1191" s="12">
        <v>43088</v>
      </c>
      <c r="B1191">
        <v>19118.300781000002</v>
      </c>
      <c r="C1191">
        <v>19177.800781000002</v>
      </c>
      <c r="D1191">
        <v>17275.400390999999</v>
      </c>
      <c r="E1191">
        <v>17776.699218999998</v>
      </c>
      <c r="F1191">
        <v>17776.699218999998</v>
      </c>
      <c r="G1191">
        <v>16894499840</v>
      </c>
    </row>
    <row r="1192" spans="1:7">
      <c r="A1192" s="12">
        <v>43089</v>
      </c>
      <c r="B1192">
        <v>17760.300781000002</v>
      </c>
      <c r="C1192">
        <v>17934.699218999998</v>
      </c>
      <c r="D1192">
        <v>16077.700194999999</v>
      </c>
      <c r="E1192">
        <v>16624.599609000001</v>
      </c>
      <c r="F1192">
        <v>16624.599609000001</v>
      </c>
      <c r="G1192">
        <v>22149699584</v>
      </c>
    </row>
    <row r="1193" spans="1:7">
      <c r="A1193" s="12">
        <v>43090</v>
      </c>
      <c r="B1193">
        <v>16642.400390999999</v>
      </c>
      <c r="C1193">
        <v>17567.699218999998</v>
      </c>
      <c r="D1193">
        <v>15342.700194999999</v>
      </c>
      <c r="E1193">
        <v>15802.900390999999</v>
      </c>
      <c r="F1193">
        <v>15802.900390999999</v>
      </c>
      <c r="G1193">
        <v>16516599808</v>
      </c>
    </row>
    <row r="1194" spans="1:7">
      <c r="A1194" s="12">
        <v>43091</v>
      </c>
      <c r="B1194">
        <v>15898</v>
      </c>
      <c r="C1194">
        <v>15943.400390999999</v>
      </c>
      <c r="D1194">
        <v>11833</v>
      </c>
      <c r="E1194">
        <v>13831.799805000001</v>
      </c>
      <c r="F1194">
        <v>13831.799805000001</v>
      </c>
      <c r="G1194">
        <v>22197999616</v>
      </c>
    </row>
    <row r="1195" spans="1:7">
      <c r="A1195" s="12">
        <v>43092</v>
      </c>
      <c r="B1195">
        <v>13948.700194999999</v>
      </c>
      <c r="C1195">
        <v>15603.200194999999</v>
      </c>
      <c r="D1195">
        <v>13828.799805000001</v>
      </c>
      <c r="E1195">
        <v>14699.200194999999</v>
      </c>
      <c r="F1195">
        <v>14699.200194999999</v>
      </c>
      <c r="G1195">
        <v>13086000128</v>
      </c>
    </row>
    <row r="1196" spans="1:7">
      <c r="A1196" s="12">
        <v>43093</v>
      </c>
      <c r="B1196">
        <v>14608.200194999999</v>
      </c>
      <c r="C1196">
        <v>14626</v>
      </c>
      <c r="D1196">
        <v>12747.700194999999</v>
      </c>
      <c r="E1196">
        <v>13925.799805000001</v>
      </c>
      <c r="F1196">
        <v>13925.799805000001</v>
      </c>
      <c r="G1196">
        <v>11572299776</v>
      </c>
    </row>
    <row r="1197" spans="1:7">
      <c r="A1197" s="12">
        <v>43094</v>
      </c>
      <c r="B1197">
        <v>13995.900390999999</v>
      </c>
      <c r="C1197">
        <v>14593</v>
      </c>
      <c r="D1197">
        <v>13448.900390999999</v>
      </c>
      <c r="E1197">
        <v>14026.599609000001</v>
      </c>
      <c r="F1197">
        <v>14026.599609000001</v>
      </c>
      <c r="G1197">
        <v>10664699904</v>
      </c>
    </row>
    <row r="1198" spans="1:7">
      <c r="A1198" s="12">
        <v>43095</v>
      </c>
      <c r="B1198">
        <v>14036.599609000001</v>
      </c>
      <c r="C1198">
        <v>16461.199218999998</v>
      </c>
      <c r="D1198">
        <v>14028.900390999999</v>
      </c>
      <c r="E1198">
        <v>16099.799805000001</v>
      </c>
      <c r="F1198">
        <v>16099.799805000001</v>
      </c>
      <c r="G1198">
        <v>13454300160</v>
      </c>
    </row>
    <row r="1199" spans="1:7">
      <c r="A1199" s="12">
        <v>43096</v>
      </c>
      <c r="B1199">
        <v>16163.5</v>
      </c>
      <c r="C1199">
        <v>16930.900390999999</v>
      </c>
      <c r="D1199">
        <v>15114.299805000001</v>
      </c>
      <c r="E1199">
        <v>15838.5</v>
      </c>
      <c r="F1199">
        <v>15838.5</v>
      </c>
      <c r="G1199">
        <v>12487600128</v>
      </c>
    </row>
    <row r="1200" spans="1:7">
      <c r="A1200" s="12">
        <v>43097</v>
      </c>
      <c r="B1200">
        <v>15864.099609000001</v>
      </c>
      <c r="C1200">
        <v>15888.400390999999</v>
      </c>
      <c r="D1200">
        <v>13937.299805000001</v>
      </c>
      <c r="E1200">
        <v>14606.5</v>
      </c>
      <c r="F1200">
        <v>14606.5</v>
      </c>
      <c r="G1200">
        <v>12336499712</v>
      </c>
    </row>
    <row r="1201" spans="1:7">
      <c r="A1201" s="12">
        <v>43098</v>
      </c>
      <c r="B1201">
        <v>14695.799805000001</v>
      </c>
      <c r="C1201">
        <v>15279</v>
      </c>
      <c r="D1201">
        <v>14307</v>
      </c>
      <c r="E1201">
        <v>14656.200194999999</v>
      </c>
      <c r="F1201">
        <v>14656.200194999999</v>
      </c>
      <c r="G1201">
        <v>13025500160</v>
      </c>
    </row>
    <row r="1202" spans="1:7">
      <c r="A1202" s="12">
        <v>43099</v>
      </c>
      <c r="B1202">
        <v>14681.900390999999</v>
      </c>
      <c r="C1202">
        <v>14681.900390999999</v>
      </c>
      <c r="D1202">
        <v>12350.099609000001</v>
      </c>
      <c r="E1202">
        <v>12952.200194999999</v>
      </c>
      <c r="F1202">
        <v>12952.200194999999</v>
      </c>
      <c r="G1202">
        <v>14452599808</v>
      </c>
    </row>
    <row r="1203" spans="1:7">
      <c r="A1203" s="12">
        <v>43100</v>
      </c>
      <c r="B1203">
        <v>12897.700194999999</v>
      </c>
      <c r="C1203">
        <v>14377.400390999999</v>
      </c>
      <c r="D1203">
        <v>12755.599609000001</v>
      </c>
      <c r="E1203">
        <v>14156.400390999999</v>
      </c>
      <c r="F1203">
        <v>14156.400390999999</v>
      </c>
      <c r="G1203">
        <v>12136299520</v>
      </c>
    </row>
    <row r="1204" spans="1:7">
      <c r="A1204" s="12">
        <v>43101</v>
      </c>
      <c r="B1204">
        <v>14112.200194999999</v>
      </c>
      <c r="C1204">
        <v>14112.200194999999</v>
      </c>
      <c r="D1204">
        <v>13154.700194999999</v>
      </c>
      <c r="E1204">
        <v>13657.200194999999</v>
      </c>
      <c r="F1204">
        <v>13657.200194999999</v>
      </c>
      <c r="G1204">
        <v>10291200000</v>
      </c>
    </row>
    <row r="1205" spans="1:7">
      <c r="A1205" s="12">
        <v>43102</v>
      </c>
      <c r="B1205">
        <v>13625</v>
      </c>
      <c r="C1205">
        <v>15444.599609000001</v>
      </c>
      <c r="D1205">
        <v>13163.599609000001</v>
      </c>
      <c r="E1205">
        <v>14982.099609000001</v>
      </c>
      <c r="F1205">
        <v>14982.099609000001</v>
      </c>
      <c r="G1205">
        <v>16846600192</v>
      </c>
    </row>
    <row r="1206" spans="1:7">
      <c r="A1206" s="12">
        <v>43103</v>
      </c>
      <c r="B1206">
        <v>14978.200194999999</v>
      </c>
      <c r="C1206">
        <v>15572.799805000001</v>
      </c>
      <c r="D1206">
        <v>14844.5</v>
      </c>
      <c r="E1206">
        <v>15201</v>
      </c>
      <c r="F1206">
        <v>15201</v>
      </c>
      <c r="G1206">
        <v>16871900160</v>
      </c>
    </row>
    <row r="1207" spans="1:7">
      <c r="A1207" s="12">
        <v>43104</v>
      </c>
      <c r="B1207">
        <v>15270.700194999999</v>
      </c>
      <c r="C1207">
        <v>15739.700194999999</v>
      </c>
      <c r="D1207">
        <v>14522.200194999999</v>
      </c>
      <c r="E1207">
        <v>15599.200194999999</v>
      </c>
      <c r="F1207">
        <v>15599.200194999999</v>
      </c>
      <c r="G1207">
        <v>21783199744</v>
      </c>
    </row>
    <row r="1208" spans="1:7">
      <c r="A1208" s="12">
        <v>43105</v>
      </c>
      <c r="B1208">
        <v>15477.200194999999</v>
      </c>
      <c r="C1208">
        <v>17705.199218999998</v>
      </c>
      <c r="D1208">
        <v>15202.799805000001</v>
      </c>
      <c r="E1208">
        <v>17429.5</v>
      </c>
      <c r="F1208">
        <v>17429.5</v>
      </c>
      <c r="G1208">
        <v>23840899072</v>
      </c>
    </row>
    <row r="1209" spans="1:7">
      <c r="A1209" s="12">
        <v>43106</v>
      </c>
      <c r="B1209">
        <v>17462.099609000001</v>
      </c>
      <c r="C1209">
        <v>17712.400390999999</v>
      </c>
      <c r="D1209">
        <v>16764.599609000001</v>
      </c>
      <c r="E1209">
        <v>17527</v>
      </c>
      <c r="F1209">
        <v>17527</v>
      </c>
      <c r="G1209">
        <v>18314600448</v>
      </c>
    </row>
    <row r="1210" spans="1:7">
      <c r="A1210" s="12">
        <v>43107</v>
      </c>
      <c r="B1210">
        <v>17527.300781000002</v>
      </c>
      <c r="C1210">
        <v>17579.599609000001</v>
      </c>
      <c r="D1210">
        <v>16087.700194999999</v>
      </c>
      <c r="E1210">
        <v>16477.599609000001</v>
      </c>
      <c r="F1210">
        <v>16477.599609000001</v>
      </c>
      <c r="G1210">
        <v>15866000384</v>
      </c>
    </row>
    <row r="1211" spans="1:7">
      <c r="A1211" s="12">
        <v>43108</v>
      </c>
      <c r="B1211">
        <v>16476.199218999998</v>
      </c>
      <c r="C1211">
        <v>16537.900390999999</v>
      </c>
      <c r="D1211">
        <v>14208.200194999999</v>
      </c>
      <c r="E1211">
        <v>15170.099609000001</v>
      </c>
      <c r="F1211">
        <v>15170.099609000001</v>
      </c>
      <c r="G1211">
        <v>18413899776</v>
      </c>
    </row>
    <row r="1212" spans="1:7">
      <c r="A1212" s="12">
        <v>43109</v>
      </c>
      <c r="B1212">
        <v>15123.700194999999</v>
      </c>
      <c r="C1212">
        <v>15497.5</v>
      </c>
      <c r="D1212">
        <v>14424</v>
      </c>
      <c r="E1212">
        <v>14595.400390999999</v>
      </c>
      <c r="F1212">
        <v>14595.400390999999</v>
      </c>
      <c r="G1212">
        <v>16659999744</v>
      </c>
    </row>
    <row r="1213" spans="1:7">
      <c r="A1213" s="12">
        <v>43110</v>
      </c>
      <c r="B1213">
        <v>14588.5</v>
      </c>
      <c r="C1213">
        <v>14973.299805000001</v>
      </c>
      <c r="D1213">
        <v>13691.200194999999</v>
      </c>
      <c r="E1213">
        <v>14973.299805000001</v>
      </c>
      <c r="F1213">
        <v>14973.299805000001</v>
      </c>
      <c r="G1213">
        <v>18500800512</v>
      </c>
    </row>
    <row r="1214" spans="1:7">
      <c r="A1214" s="12">
        <v>43111</v>
      </c>
      <c r="B1214">
        <v>14968.200194999999</v>
      </c>
      <c r="C1214">
        <v>15018.799805000001</v>
      </c>
      <c r="D1214">
        <v>13105.900390999999</v>
      </c>
      <c r="E1214">
        <v>13405.799805000001</v>
      </c>
      <c r="F1214">
        <v>13405.799805000001</v>
      </c>
      <c r="G1214">
        <v>16534099968</v>
      </c>
    </row>
    <row r="1215" spans="1:7">
      <c r="A1215" s="12">
        <v>43112</v>
      </c>
      <c r="B1215">
        <v>13453.900390999999</v>
      </c>
      <c r="C1215">
        <v>14229.900390999999</v>
      </c>
      <c r="D1215">
        <v>13158.099609000001</v>
      </c>
      <c r="E1215">
        <v>13980.599609000001</v>
      </c>
      <c r="F1215">
        <v>13980.599609000001</v>
      </c>
      <c r="G1215">
        <v>12065699840</v>
      </c>
    </row>
    <row r="1216" spans="1:7">
      <c r="A1216" s="12">
        <v>43113</v>
      </c>
      <c r="B1216">
        <v>13952.400390999999</v>
      </c>
      <c r="C1216">
        <v>14659.5</v>
      </c>
      <c r="D1216">
        <v>13952.400390999999</v>
      </c>
      <c r="E1216">
        <v>14360.200194999999</v>
      </c>
      <c r="F1216">
        <v>14360.200194999999</v>
      </c>
      <c r="G1216">
        <v>12763599872</v>
      </c>
    </row>
    <row r="1217" spans="1:7">
      <c r="A1217" s="12">
        <v>43114</v>
      </c>
      <c r="B1217">
        <v>14370.799805000001</v>
      </c>
      <c r="C1217">
        <v>14511.799805000001</v>
      </c>
      <c r="D1217">
        <v>13268</v>
      </c>
      <c r="E1217">
        <v>13772</v>
      </c>
      <c r="F1217">
        <v>13772</v>
      </c>
      <c r="G1217">
        <v>11084099584</v>
      </c>
    </row>
    <row r="1218" spans="1:7">
      <c r="A1218" s="12">
        <v>43115</v>
      </c>
      <c r="B1218">
        <v>13767.299805000001</v>
      </c>
      <c r="C1218">
        <v>14445.5</v>
      </c>
      <c r="D1218">
        <v>13641.700194999999</v>
      </c>
      <c r="E1218">
        <v>13819.799805000001</v>
      </c>
      <c r="F1218">
        <v>13819.799805000001</v>
      </c>
      <c r="G1218">
        <v>12750799872</v>
      </c>
    </row>
    <row r="1219" spans="1:7">
      <c r="A1219" s="12">
        <v>43116</v>
      </c>
      <c r="B1219">
        <v>13836.099609000001</v>
      </c>
      <c r="C1219">
        <v>13843.099609000001</v>
      </c>
      <c r="D1219">
        <v>10194.900390999999</v>
      </c>
      <c r="E1219">
        <v>11490.5</v>
      </c>
      <c r="F1219">
        <v>11490.5</v>
      </c>
      <c r="G1219">
        <v>18853799936</v>
      </c>
    </row>
    <row r="1220" spans="1:7">
      <c r="A1220" s="12">
        <v>43117</v>
      </c>
      <c r="B1220">
        <v>11431.099609000001</v>
      </c>
      <c r="C1220">
        <v>11678</v>
      </c>
      <c r="D1220">
        <v>9402.2900389999995</v>
      </c>
      <c r="E1220">
        <v>11188.599609000001</v>
      </c>
      <c r="F1220">
        <v>11188.599609000001</v>
      </c>
      <c r="G1220">
        <v>18830600192</v>
      </c>
    </row>
    <row r="1221" spans="1:7">
      <c r="A1221" s="12">
        <v>43118</v>
      </c>
      <c r="B1221">
        <v>11198.799805000001</v>
      </c>
      <c r="C1221">
        <v>12107.299805000001</v>
      </c>
      <c r="D1221">
        <v>10942.5</v>
      </c>
      <c r="E1221">
        <v>11474.900390999999</v>
      </c>
      <c r="F1221">
        <v>11474.900390999999</v>
      </c>
      <c r="G1221">
        <v>15020399616</v>
      </c>
    </row>
    <row r="1222" spans="1:7">
      <c r="A1222" s="12">
        <v>43119</v>
      </c>
      <c r="B1222">
        <v>11429.799805000001</v>
      </c>
      <c r="C1222">
        <v>11992.799805000001</v>
      </c>
      <c r="D1222">
        <v>11172.099609000001</v>
      </c>
      <c r="E1222">
        <v>11607.400390999999</v>
      </c>
      <c r="F1222">
        <v>11607.400390999999</v>
      </c>
      <c r="G1222">
        <v>10740400128</v>
      </c>
    </row>
    <row r="1223" spans="1:7">
      <c r="A1223" s="12">
        <v>43120</v>
      </c>
      <c r="B1223">
        <v>11656.200194999999</v>
      </c>
      <c r="C1223">
        <v>13103</v>
      </c>
      <c r="D1223">
        <v>11656.200194999999</v>
      </c>
      <c r="E1223">
        <v>12899.200194999999</v>
      </c>
      <c r="F1223">
        <v>12899.200194999999</v>
      </c>
      <c r="G1223">
        <v>11801700352</v>
      </c>
    </row>
    <row r="1224" spans="1:7">
      <c r="A1224" s="12">
        <v>43121</v>
      </c>
      <c r="B1224">
        <v>12889.200194999999</v>
      </c>
      <c r="C1224">
        <v>12895.900390999999</v>
      </c>
      <c r="D1224">
        <v>11288.200194999999</v>
      </c>
      <c r="E1224">
        <v>11600.099609000001</v>
      </c>
      <c r="F1224">
        <v>11600.099609000001</v>
      </c>
      <c r="G1224">
        <v>9935179776</v>
      </c>
    </row>
    <row r="1225" spans="1:7">
      <c r="A1225" s="12">
        <v>43122</v>
      </c>
      <c r="B1225">
        <v>11633.099609000001</v>
      </c>
      <c r="C1225">
        <v>11966.400390999999</v>
      </c>
      <c r="D1225">
        <v>10240.200194999999</v>
      </c>
      <c r="E1225">
        <v>10931.400390999999</v>
      </c>
      <c r="F1225">
        <v>10931.400390999999</v>
      </c>
      <c r="G1225">
        <v>10537400320</v>
      </c>
    </row>
    <row r="1226" spans="1:7">
      <c r="A1226" s="12">
        <v>43123</v>
      </c>
      <c r="B1226">
        <v>10944.5</v>
      </c>
      <c r="C1226">
        <v>11377.599609000001</v>
      </c>
      <c r="D1226">
        <v>10129.700194999999</v>
      </c>
      <c r="E1226">
        <v>10868.400390999999</v>
      </c>
      <c r="F1226">
        <v>10868.400390999999</v>
      </c>
      <c r="G1226">
        <v>9660609536</v>
      </c>
    </row>
    <row r="1227" spans="1:7">
      <c r="A1227" s="12">
        <v>43124</v>
      </c>
      <c r="B1227">
        <v>10903.400390999999</v>
      </c>
      <c r="C1227">
        <v>11501.400390999999</v>
      </c>
      <c r="D1227">
        <v>10639.799805000001</v>
      </c>
      <c r="E1227">
        <v>11359.400390999999</v>
      </c>
      <c r="F1227">
        <v>11359.400390999999</v>
      </c>
      <c r="G1227">
        <v>9940989952</v>
      </c>
    </row>
    <row r="1228" spans="1:7">
      <c r="A1228" s="12">
        <v>43125</v>
      </c>
      <c r="B1228">
        <v>11421.700194999999</v>
      </c>
      <c r="C1228">
        <v>11785.700194999999</v>
      </c>
      <c r="D1228">
        <v>11057.400390999999</v>
      </c>
      <c r="E1228">
        <v>11259.400390999999</v>
      </c>
      <c r="F1228">
        <v>11259.400390999999</v>
      </c>
      <c r="G1228">
        <v>8873169920</v>
      </c>
    </row>
    <row r="1229" spans="1:7">
      <c r="A1229" s="12">
        <v>43126</v>
      </c>
      <c r="B1229">
        <v>11256</v>
      </c>
      <c r="C1229">
        <v>11656.700194999999</v>
      </c>
      <c r="D1229">
        <v>10470.299805000001</v>
      </c>
      <c r="E1229">
        <v>11171.400390999999</v>
      </c>
      <c r="F1229">
        <v>11171.400390999999</v>
      </c>
      <c r="G1229">
        <v>9746199552</v>
      </c>
    </row>
    <row r="1230" spans="1:7">
      <c r="A1230" s="12">
        <v>43127</v>
      </c>
      <c r="B1230">
        <v>11174.900390999999</v>
      </c>
      <c r="C1230">
        <v>11614.900390999999</v>
      </c>
      <c r="D1230">
        <v>10989.200194999999</v>
      </c>
      <c r="E1230">
        <v>11440.700194999999</v>
      </c>
      <c r="F1230">
        <v>11440.700194999999</v>
      </c>
      <c r="G1230">
        <v>7583269888</v>
      </c>
    </row>
    <row r="1231" spans="1:7">
      <c r="A1231" s="12">
        <v>43128</v>
      </c>
      <c r="B1231">
        <v>11475.299805000001</v>
      </c>
      <c r="C1231">
        <v>12040.299805000001</v>
      </c>
      <c r="D1231">
        <v>11475.299805000001</v>
      </c>
      <c r="E1231">
        <v>11786.299805000001</v>
      </c>
      <c r="F1231">
        <v>11786.299805000001</v>
      </c>
      <c r="G1231">
        <v>8350360064</v>
      </c>
    </row>
    <row r="1232" spans="1:7">
      <c r="A1232" s="12">
        <v>43129</v>
      </c>
      <c r="B1232">
        <v>11755.5</v>
      </c>
      <c r="C1232">
        <v>11875.599609000001</v>
      </c>
      <c r="D1232">
        <v>11179.200194999999</v>
      </c>
      <c r="E1232">
        <v>11296.400390999999</v>
      </c>
      <c r="F1232">
        <v>11296.400390999999</v>
      </c>
      <c r="G1232">
        <v>7107359744</v>
      </c>
    </row>
    <row r="1233" spans="1:7">
      <c r="A1233" s="12">
        <v>43130</v>
      </c>
      <c r="B1233">
        <v>11306.799805000001</v>
      </c>
      <c r="C1233">
        <v>11307.200194999999</v>
      </c>
      <c r="D1233">
        <v>10036.200194999999</v>
      </c>
      <c r="E1233">
        <v>10106.299805000001</v>
      </c>
      <c r="F1233">
        <v>10106.299805000001</v>
      </c>
      <c r="G1233">
        <v>8637859840</v>
      </c>
    </row>
    <row r="1234" spans="1:7">
      <c r="A1234" s="12">
        <v>43131</v>
      </c>
      <c r="B1234">
        <v>10108.200194999999</v>
      </c>
      <c r="C1234">
        <v>10381.599609000001</v>
      </c>
      <c r="D1234">
        <v>9777.4199219999991</v>
      </c>
      <c r="E1234">
        <v>10221.099609000001</v>
      </c>
      <c r="F1234">
        <v>10221.099609000001</v>
      </c>
      <c r="G1234">
        <v>8041160192</v>
      </c>
    </row>
    <row r="1235" spans="1:7">
      <c r="A1235" s="12">
        <v>43132</v>
      </c>
      <c r="B1235">
        <v>10237.299805000001</v>
      </c>
      <c r="C1235">
        <v>10288.799805000001</v>
      </c>
      <c r="D1235">
        <v>8812.2802730000003</v>
      </c>
      <c r="E1235">
        <v>9170.5400389999995</v>
      </c>
      <c r="F1235">
        <v>9170.5400389999995</v>
      </c>
      <c r="G1235">
        <v>9959400448</v>
      </c>
    </row>
    <row r="1236" spans="1:7">
      <c r="A1236" s="12">
        <v>43133</v>
      </c>
      <c r="B1236">
        <v>9142.2802730000003</v>
      </c>
      <c r="C1236">
        <v>9142.2802730000003</v>
      </c>
      <c r="D1236">
        <v>7796.4902339999999</v>
      </c>
      <c r="E1236">
        <v>8830.75</v>
      </c>
      <c r="F1236">
        <v>8830.75</v>
      </c>
      <c r="G1236">
        <v>12726899712</v>
      </c>
    </row>
    <row r="1237" spans="1:7">
      <c r="A1237" s="12">
        <v>43134</v>
      </c>
      <c r="B1237">
        <v>8852.1201170000004</v>
      </c>
      <c r="C1237">
        <v>9430.75</v>
      </c>
      <c r="D1237">
        <v>8251.6298829999996</v>
      </c>
      <c r="E1237">
        <v>9174.9101559999999</v>
      </c>
      <c r="F1237">
        <v>9174.9101559999999</v>
      </c>
      <c r="G1237">
        <v>7263790080</v>
      </c>
    </row>
    <row r="1238" spans="1:7">
      <c r="A1238" s="12">
        <v>43135</v>
      </c>
      <c r="B1238">
        <v>9175.7001949999994</v>
      </c>
      <c r="C1238">
        <v>9334.8701170000004</v>
      </c>
      <c r="D1238">
        <v>8031.2202150000003</v>
      </c>
      <c r="E1238">
        <v>8277.0097659999992</v>
      </c>
      <c r="F1238">
        <v>8277.0097659999992</v>
      </c>
      <c r="G1238">
        <v>7073549824</v>
      </c>
    </row>
    <row r="1239" spans="1:7">
      <c r="A1239" s="12">
        <v>43136</v>
      </c>
      <c r="B1239">
        <v>8270.5400389999995</v>
      </c>
      <c r="C1239">
        <v>8364.8398440000001</v>
      </c>
      <c r="D1239">
        <v>6756.6801759999998</v>
      </c>
      <c r="E1239">
        <v>6955.2700199999999</v>
      </c>
      <c r="F1239">
        <v>6955.2700199999999</v>
      </c>
      <c r="G1239">
        <v>9285289984</v>
      </c>
    </row>
    <row r="1240" spans="1:7">
      <c r="A1240" s="12">
        <v>43137</v>
      </c>
      <c r="B1240">
        <v>7051.75</v>
      </c>
      <c r="C1240">
        <v>7850.7001950000003</v>
      </c>
      <c r="D1240">
        <v>6048.2597660000001</v>
      </c>
      <c r="E1240">
        <v>7754</v>
      </c>
      <c r="F1240">
        <v>7754</v>
      </c>
      <c r="G1240">
        <v>13999800320</v>
      </c>
    </row>
    <row r="1241" spans="1:7">
      <c r="A1241" s="12">
        <v>43138</v>
      </c>
      <c r="B1241">
        <v>7755.4902339999999</v>
      </c>
      <c r="C1241">
        <v>8509.1103519999997</v>
      </c>
      <c r="D1241">
        <v>7236.7900390000004</v>
      </c>
      <c r="E1241">
        <v>7621.2998049999997</v>
      </c>
      <c r="F1241">
        <v>7621.2998049999997</v>
      </c>
      <c r="G1241">
        <v>9169280000</v>
      </c>
    </row>
    <row r="1242" spans="1:7">
      <c r="A1242" s="12">
        <v>43139</v>
      </c>
      <c r="B1242">
        <v>7637.8598629999997</v>
      </c>
      <c r="C1242">
        <v>8558.7695309999999</v>
      </c>
      <c r="D1242">
        <v>7637.8598629999997</v>
      </c>
      <c r="E1242">
        <v>8265.5898440000001</v>
      </c>
      <c r="F1242">
        <v>8265.5898440000001</v>
      </c>
      <c r="G1242">
        <v>9346750464</v>
      </c>
    </row>
    <row r="1243" spans="1:7">
      <c r="A1243" s="12">
        <v>43140</v>
      </c>
      <c r="B1243">
        <v>8271.8398440000001</v>
      </c>
      <c r="C1243">
        <v>8736.9804690000001</v>
      </c>
      <c r="D1243">
        <v>7884.7099609999996</v>
      </c>
      <c r="E1243">
        <v>8736.9804690000001</v>
      </c>
      <c r="F1243">
        <v>8736.9804690000001</v>
      </c>
      <c r="G1243">
        <v>6784820224</v>
      </c>
    </row>
    <row r="1244" spans="1:7">
      <c r="A1244" s="12">
        <v>43141</v>
      </c>
      <c r="B1244">
        <v>8720.0800780000009</v>
      </c>
      <c r="C1244">
        <v>9122.5498050000006</v>
      </c>
      <c r="D1244">
        <v>8295.4697269999997</v>
      </c>
      <c r="E1244">
        <v>8621.9003909999992</v>
      </c>
      <c r="F1244">
        <v>8621.9003909999992</v>
      </c>
      <c r="G1244">
        <v>7780960256</v>
      </c>
    </row>
    <row r="1245" spans="1:7">
      <c r="A1245" s="12">
        <v>43142</v>
      </c>
      <c r="B1245">
        <v>8616.1298829999996</v>
      </c>
      <c r="C1245">
        <v>8616.1298829999996</v>
      </c>
      <c r="D1245">
        <v>7931.1000979999999</v>
      </c>
      <c r="E1245">
        <v>8129.9702150000003</v>
      </c>
      <c r="F1245">
        <v>8129.9702150000003</v>
      </c>
      <c r="G1245">
        <v>6122189824</v>
      </c>
    </row>
    <row r="1246" spans="1:7">
      <c r="A1246" s="12">
        <v>43143</v>
      </c>
      <c r="B1246">
        <v>8141.4301759999998</v>
      </c>
      <c r="C1246">
        <v>8985.9199219999991</v>
      </c>
      <c r="D1246">
        <v>8141.4301759999998</v>
      </c>
      <c r="E1246">
        <v>8926.5703130000002</v>
      </c>
      <c r="F1246">
        <v>8926.5703130000002</v>
      </c>
      <c r="G1246">
        <v>6256439808</v>
      </c>
    </row>
    <row r="1247" spans="1:7">
      <c r="A1247" s="12">
        <v>43144</v>
      </c>
      <c r="B1247">
        <v>8926.7197269999997</v>
      </c>
      <c r="C1247">
        <v>8958.4697269999997</v>
      </c>
      <c r="D1247">
        <v>8455.4101559999999</v>
      </c>
      <c r="E1247">
        <v>8598.3095699999994</v>
      </c>
      <c r="F1247">
        <v>8598.3095699999994</v>
      </c>
      <c r="G1247">
        <v>5696719872</v>
      </c>
    </row>
    <row r="1248" spans="1:7">
      <c r="A1248" s="12">
        <v>43145</v>
      </c>
      <c r="B1248">
        <v>8599.9199219999991</v>
      </c>
      <c r="C1248">
        <v>9518.5400389999995</v>
      </c>
      <c r="D1248">
        <v>8599.9199219999991</v>
      </c>
      <c r="E1248">
        <v>9494.6298829999996</v>
      </c>
      <c r="F1248">
        <v>9494.6298829999996</v>
      </c>
      <c r="G1248">
        <v>7909819904</v>
      </c>
    </row>
    <row r="1249" spans="1:7">
      <c r="A1249" s="12">
        <v>43146</v>
      </c>
      <c r="B1249">
        <v>9488.3203130000002</v>
      </c>
      <c r="C1249">
        <v>10234.799805000001</v>
      </c>
      <c r="D1249">
        <v>9395.5800780000009</v>
      </c>
      <c r="E1249">
        <v>10166.400390999999</v>
      </c>
      <c r="F1249">
        <v>10166.400390999999</v>
      </c>
      <c r="G1249">
        <v>9062540288</v>
      </c>
    </row>
    <row r="1250" spans="1:7">
      <c r="A1250" s="12">
        <v>43147</v>
      </c>
      <c r="B1250">
        <v>10135.700194999999</v>
      </c>
      <c r="C1250">
        <v>10324.099609000001</v>
      </c>
      <c r="D1250">
        <v>9824.8203130000002</v>
      </c>
      <c r="E1250">
        <v>10233.900390999999</v>
      </c>
      <c r="F1250">
        <v>10233.900390999999</v>
      </c>
      <c r="G1250">
        <v>7296159744</v>
      </c>
    </row>
    <row r="1251" spans="1:7">
      <c r="A1251" s="12">
        <v>43148</v>
      </c>
      <c r="B1251">
        <v>10207.5</v>
      </c>
      <c r="C1251">
        <v>11139.5</v>
      </c>
      <c r="D1251">
        <v>10149.400390999999</v>
      </c>
      <c r="E1251">
        <v>11112.700194999999</v>
      </c>
      <c r="F1251">
        <v>11112.700194999999</v>
      </c>
      <c r="G1251">
        <v>8660880384</v>
      </c>
    </row>
    <row r="1252" spans="1:7">
      <c r="A1252" s="12">
        <v>43149</v>
      </c>
      <c r="B1252">
        <v>11123.400390999999</v>
      </c>
      <c r="C1252">
        <v>11349.799805000001</v>
      </c>
      <c r="D1252">
        <v>10326</v>
      </c>
      <c r="E1252">
        <v>10551.799805000001</v>
      </c>
      <c r="F1252">
        <v>10551.799805000001</v>
      </c>
      <c r="G1252">
        <v>8744009728</v>
      </c>
    </row>
    <row r="1253" spans="1:7">
      <c r="A1253" s="12">
        <v>43150</v>
      </c>
      <c r="B1253">
        <v>10552.599609000001</v>
      </c>
      <c r="C1253">
        <v>11273.799805000001</v>
      </c>
      <c r="D1253">
        <v>10513.200194999999</v>
      </c>
      <c r="E1253">
        <v>11225.299805000001</v>
      </c>
      <c r="F1253">
        <v>11225.299805000001</v>
      </c>
      <c r="G1253">
        <v>7652089856</v>
      </c>
    </row>
    <row r="1254" spans="1:7">
      <c r="A1254" s="12">
        <v>43151</v>
      </c>
      <c r="B1254">
        <v>11231.799805000001</v>
      </c>
      <c r="C1254">
        <v>11958.5</v>
      </c>
      <c r="D1254">
        <v>11231.799805000001</v>
      </c>
      <c r="E1254">
        <v>11403.700194999999</v>
      </c>
      <c r="F1254">
        <v>11403.700194999999</v>
      </c>
      <c r="G1254">
        <v>9926540288</v>
      </c>
    </row>
    <row r="1255" spans="1:7">
      <c r="A1255" s="12">
        <v>43152</v>
      </c>
      <c r="B1255">
        <v>11372.200194999999</v>
      </c>
      <c r="C1255">
        <v>11418.5</v>
      </c>
      <c r="D1255">
        <v>10479.099609000001</v>
      </c>
      <c r="E1255">
        <v>10690.400390999999</v>
      </c>
      <c r="F1255">
        <v>10690.400390999999</v>
      </c>
      <c r="G1255">
        <v>9405339648</v>
      </c>
    </row>
    <row r="1256" spans="1:7">
      <c r="A1256" s="12">
        <v>43153</v>
      </c>
      <c r="B1256">
        <v>10660.400390999999</v>
      </c>
      <c r="C1256">
        <v>11039.099609000001</v>
      </c>
      <c r="D1256">
        <v>9939.0898440000001</v>
      </c>
      <c r="E1256">
        <v>10005</v>
      </c>
      <c r="F1256">
        <v>10005</v>
      </c>
      <c r="G1256">
        <v>8040079872</v>
      </c>
    </row>
    <row r="1257" spans="1:7">
      <c r="A1257" s="12">
        <v>43154</v>
      </c>
      <c r="B1257">
        <v>9937.0703130000002</v>
      </c>
      <c r="C1257">
        <v>10487.299805000001</v>
      </c>
      <c r="D1257">
        <v>9734.5595699999994</v>
      </c>
      <c r="E1257">
        <v>10301.099609000001</v>
      </c>
      <c r="F1257">
        <v>10301.099609000001</v>
      </c>
      <c r="G1257">
        <v>7739500032</v>
      </c>
    </row>
    <row r="1258" spans="1:7">
      <c r="A1258" s="12">
        <v>43155</v>
      </c>
      <c r="B1258">
        <v>10287.700194999999</v>
      </c>
      <c r="C1258">
        <v>10597.200194999999</v>
      </c>
      <c r="D1258">
        <v>9546.9697269999997</v>
      </c>
      <c r="E1258">
        <v>9813.0703130000002</v>
      </c>
      <c r="F1258">
        <v>9813.0703130000002</v>
      </c>
      <c r="G1258">
        <v>6917929984</v>
      </c>
    </row>
    <row r="1259" spans="1:7">
      <c r="A1259" s="12">
        <v>43156</v>
      </c>
      <c r="B1259">
        <v>9796.4199219999991</v>
      </c>
      <c r="C1259">
        <v>9923.2197269999997</v>
      </c>
      <c r="D1259">
        <v>9407.0595699999994</v>
      </c>
      <c r="E1259">
        <v>9664.7304690000001</v>
      </c>
      <c r="F1259">
        <v>9664.7304690000001</v>
      </c>
      <c r="G1259">
        <v>5706939904</v>
      </c>
    </row>
    <row r="1260" spans="1:7">
      <c r="A1260" s="12">
        <v>43157</v>
      </c>
      <c r="B1260">
        <v>9669.4296880000002</v>
      </c>
      <c r="C1260">
        <v>10475</v>
      </c>
      <c r="D1260">
        <v>9501.7304690000001</v>
      </c>
      <c r="E1260">
        <v>10366.700194999999</v>
      </c>
      <c r="F1260">
        <v>10366.700194999999</v>
      </c>
      <c r="G1260">
        <v>7287690240</v>
      </c>
    </row>
    <row r="1261" spans="1:7">
      <c r="A1261" s="12">
        <v>43158</v>
      </c>
      <c r="B1261">
        <v>10393.900390999999</v>
      </c>
      <c r="C1261">
        <v>10878.5</v>
      </c>
      <c r="D1261">
        <v>10246.099609000001</v>
      </c>
      <c r="E1261">
        <v>10725.599609000001</v>
      </c>
      <c r="F1261">
        <v>10725.599609000001</v>
      </c>
      <c r="G1261">
        <v>6966179840</v>
      </c>
    </row>
    <row r="1262" spans="1:7">
      <c r="A1262" s="12">
        <v>43159</v>
      </c>
      <c r="B1262">
        <v>10687.200194999999</v>
      </c>
      <c r="C1262">
        <v>11089.799805000001</v>
      </c>
      <c r="D1262">
        <v>10393.099609000001</v>
      </c>
      <c r="E1262">
        <v>10397.900390999999</v>
      </c>
      <c r="F1262">
        <v>10397.900390999999</v>
      </c>
      <c r="G1262">
        <v>6936189952</v>
      </c>
    </row>
    <row r="1263" spans="1:7">
      <c r="A1263" s="12">
        <v>43160</v>
      </c>
      <c r="B1263">
        <v>10385</v>
      </c>
      <c r="C1263">
        <v>11052.299805000001</v>
      </c>
      <c r="D1263">
        <v>10352.700194999999</v>
      </c>
      <c r="E1263">
        <v>10951</v>
      </c>
      <c r="F1263">
        <v>10951</v>
      </c>
      <c r="G1263">
        <v>7317279744</v>
      </c>
    </row>
    <row r="1264" spans="1:7">
      <c r="A1264" s="12">
        <v>43161</v>
      </c>
      <c r="B1264">
        <v>10977.400390999999</v>
      </c>
      <c r="C1264">
        <v>11189</v>
      </c>
      <c r="D1264">
        <v>10850.099609000001</v>
      </c>
      <c r="E1264">
        <v>11086.400390999999</v>
      </c>
      <c r="F1264">
        <v>11086.400390999999</v>
      </c>
      <c r="G1264">
        <v>7620590080</v>
      </c>
    </row>
    <row r="1265" spans="1:7">
      <c r="A1265" s="12">
        <v>43162</v>
      </c>
      <c r="B1265">
        <v>11101.900390999999</v>
      </c>
      <c r="C1265">
        <v>11528.200194999999</v>
      </c>
      <c r="D1265">
        <v>11002.400390999999</v>
      </c>
      <c r="E1265">
        <v>11489.700194999999</v>
      </c>
      <c r="F1265">
        <v>11489.700194999999</v>
      </c>
      <c r="G1265">
        <v>6690570240</v>
      </c>
    </row>
    <row r="1266" spans="1:7">
      <c r="A1266" s="12">
        <v>43163</v>
      </c>
      <c r="B1266">
        <v>11497.400390999999</v>
      </c>
      <c r="C1266">
        <v>11512.599609000001</v>
      </c>
      <c r="D1266">
        <v>11136.099609000001</v>
      </c>
      <c r="E1266">
        <v>11512.599609000001</v>
      </c>
      <c r="F1266">
        <v>11512.599609000001</v>
      </c>
      <c r="G1266">
        <v>6084149760</v>
      </c>
    </row>
    <row r="1267" spans="1:7">
      <c r="A1267" s="12">
        <v>43164</v>
      </c>
      <c r="B1267">
        <v>11532.400390999999</v>
      </c>
      <c r="C1267">
        <v>11704.099609000001</v>
      </c>
      <c r="D1267">
        <v>11443.900390999999</v>
      </c>
      <c r="E1267">
        <v>11573.299805000001</v>
      </c>
      <c r="F1267">
        <v>11573.299805000001</v>
      </c>
      <c r="G1267">
        <v>6468539904</v>
      </c>
    </row>
    <row r="1268" spans="1:7">
      <c r="A1268" s="12">
        <v>43165</v>
      </c>
      <c r="B1268">
        <v>11500.099609000001</v>
      </c>
      <c r="C1268">
        <v>11500.099609000001</v>
      </c>
      <c r="D1268">
        <v>10694.299805000001</v>
      </c>
      <c r="E1268">
        <v>10779.900390999999</v>
      </c>
      <c r="F1268">
        <v>10779.900390999999</v>
      </c>
      <c r="G1268">
        <v>6832169984</v>
      </c>
    </row>
    <row r="1269" spans="1:7">
      <c r="A1269" s="12">
        <v>43166</v>
      </c>
      <c r="B1269">
        <v>10803.900390999999</v>
      </c>
      <c r="C1269">
        <v>10929.5</v>
      </c>
      <c r="D1269">
        <v>9692.1201170000004</v>
      </c>
      <c r="E1269">
        <v>9965.5703130000002</v>
      </c>
      <c r="F1269">
        <v>9965.5703130000002</v>
      </c>
      <c r="G1269">
        <v>8797910016</v>
      </c>
    </row>
    <row r="1270" spans="1:7">
      <c r="A1270" s="12">
        <v>43167</v>
      </c>
      <c r="B1270">
        <v>9951.4404300000006</v>
      </c>
      <c r="C1270">
        <v>10147.400390999999</v>
      </c>
      <c r="D1270">
        <v>9335.8701170000004</v>
      </c>
      <c r="E1270">
        <v>9395.0097659999992</v>
      </c>
      <c r="F1270">
        <v>9395.0097659999992</v>
      </c>
      <c r="G1270">
        <v>7186089984</v>
      </c>
    </row>
    <row r="1271" spans="1:7">
      <c r="A1271" s="12">
        <v>43168</v>
      </c>
      <c r="B1271">
        <v>9414.6904300000006</v>
      </c>
      <c r="C1271">
        <v>9466.3496090000008</v>
      </c>
      <c r="D1271">
        <v>8513.0302730000003</v>
      </c>
      <c r="E1271">
        <v>9337.5498050000006</v>
      </c>
      <c r="F1271">
        <v>9337.5498050000006</v>
      </c>
      <c r="G1271">
        <v>8704190464</v>
      </c>
    </row>
    <row r="1272" spans="1:7">
      <c r="A1272" s="12">
        <v>43169</v>
      </c>
      <c r="B1272">
        <v>9350.5898440000001</v>
      </c>
      <c r="C1272">
        <v>9531.3203130000002</v>
      </c>
      <c r="D1272">
        <v>8828.4697269999997</v>
      </c>
      <c r="E1272">
        <v>8866</v>
      </c>
      <c r="F1272">
        <v>8866</v>
      </c>
      <c r="G1272">
        <v>5386319872</v>
      </c>
    </row>
    <row r="1273" spans="1:7">
      <c r="A1273" s="12">
        <v>43170</v>
      </c>
      <c r="B1273">
        <v>8852.7802730000003</v>
      </c>
      <c r="C1273">
        <v>9711.8896480000003</v>
      </c>
      <c r="D1273">
        <v>8607.1201170000004</v>
      </c>
      <c r="E1273">
        <v>9578.6298829999996</v>
      </c>
      <c r="F1273">
        <v>9578.6298829999996</v>
      </c>
      <c r="G1273">
        <v>6296370176</v>
      </c>
    </row>
    <row r="1274" spans="1:7">
      <c r="A1274" s="12">
        <v>43171</v>
      </c>
      <c r="B1274">
        <v>9602.9296880000002</v>
      </c>
      <c r="C1274">
        <v>9937.5</v>
      </c>
      <c r="D1274">
        <v>8956.4296880000002</v>
      </c>
      <c r="E1274">
        <v>9205.1201170000004</v>
      </c>
      <c r="F1274">
        <v>9205.1201170000004</v>
      </c>
      <c r="G1274">
        <v>6457399808</v>
      </c>
    </row>
    <row r="1275" spans="1:7">
      <c r="A1275" s="12">
        <v>43172</v>
      </c>
      <c r="B1275">
        <v>9173.0400389999995</v>
      </c>
      <c r="C1275">
        <v>9470.3798829999996</v>
      </c>
      <c r="D1275">
        <v>8958.1904300000006</v>
      </c>
      <c r="E1275">
        <v>9194.8496090000008</v>
      </c>
      <c r="F1275">
        <v>9194.8496090000008</v>
      </c>
      <c r="G1275">
        <v>5991139840</v>
      </c>
    </row>
    <row r="1276" spans="1:7">
      <c r="A1276" s="12">
        <v>43173</v>
      </c>
      <c r="B1276">
        <v>9214.6503909999992</v>
      </c>
      <c r="C1276">
        <v>9355.8496090000008</v>
      </c>
      <c r="D1276">
        <v>8068.5898440000001</v>
      </c>
      <c r="E1276">
        <v>8269.8095699999994</v>
      </c>
      <c r="F1276">
        <v>8269.8095699999994</v>
      </c>
      <c r="G1276">
        <v>6438230016</v>
      </c>
    </row>
    <row r="1277" spans="1:7">
      <c r="A1277" s="12">
        <v>43174</v>
      </c>
      <c r="B1277">
        <v>8290.7597659999992</v>
      </c>
      <c r="C1277">
        <v>8428.3496090000008</v>
      </c>
      <c r="D1277">
        <v>7783.0498049999997</v>
      </c>
      <c r="E1277">
        <v>8300.8603519999997</v>
      </c>
      <c r="F1277">
        <v>8300.8603519999997</v>
      </c>
      <c r="G1277">
        <v>6834429952</v>
      </c>
    </row>
    <row r="1278" spans="1:7">
      <c r="A1278" s="12">
        <v>43175</v>
      </c>
      <c r="B1278">
        <v>8322.9101559999999</v>
      </c>
      <c r="C1278">
        <v>8585.1503909999992</v>
      </c>
      <c r="D1278">
        <v>8005.3100590000004</v>
      </c>
      <c r="E1278">
        <v>8338.3496090000008</v>
      </c>
      <c r="F1278">
        <v>8338.3496090000008</v>
      </c>
      <c r="G1278">
        <v>5289379840</v>
      </c>
    </row>
    <row r="1279" spans="1:7">
      <c r="A1279" s="12">
        <v>43176</v>
      </c>
      <c r="B1279">
        <v>8321.9101559999999</v>
      </c>
      <c r="C1279">
        <v>8346.5302730000003</v>
      </c>
      <c r="D1279">
        <v>7812.8198240000002</v>
      </c>
      <c r="E1279">
        <v>7916.8798829999996</v>
      </c>
      <c r="F1279">
        <v>7916.8798829999996</v>
      </c>
      <c r="G1279">
        <v>4426149888</v>
      </c>
    </row>
    <row r="1280" spans="1:7">
      <c r="A1280" s="12">
        <v>43177</v>
      </c>
      <c r="B1280">
        <v>7890.5200199999999</v>
      </c>
      <c r="C1280">
        <v>8245.5097659999992</v>
      </c>
      <c r="D1280">
        <v>7397.9902339999999</v>
      </c>
      <c r="E1280">
        <v>8223.6796880000002</v>
      </c>
      <c r="F1280">
        <v>8223.6796880000002</v>
      </c>
      <c r="G1280">
        <v>6639190016</v>
      </c>
    </row>
    <row r="1281" spans="1:7">
      <c r="A1281" s="12">
        <v>43178</v>
      </c>
      <c r="B1281">
        <v>8344.1201170000004</v>
      </c>
      <c r="C1281">
        <v>8675.8701170000004</v>
      </c>
      <c r="D1281">
        <v>8182.3999020000001</v>
      </c>
      <c r="E1281">
        <v>8630.6503909999992</v>
      </c>
      <c r="F1281">
        <v>8630.6503909999992</v>
      </c>
      <c r="G1281">
        <v>6729110016</v>
      </c>
    </row>
    <row r="1282" spans="1:7">
      <c r="A1282" s="12">
        <v>43179</v>
      </c>
      <c r="B1282">
        <v>8619.6699219999991</v>
      </c>
      <c r="C1282">
        <v>9051.0195309999999</v>
      </c>
      <c r="D1282">
        <v>8389.8896480000003</v>
      </c>
      <c r="E1282">
        <v>8913.4697269999997</v>
      </c>
      <c r="F1282">
        <v>8913.4697269999997</v>
      </c>
      <c r="G1282">
        <v>6361789952</v>
      </c>
    </row>
    <row r="1283" spans="1:7">
      <c r="A1283" s="12">
        <v>43180</v>
      </c>
      <c r="B1283">
        <v>8937.4804690000001</v>
      </c>
      <c r="C1283">
        <v>9177.3701170000004</v>
      </c>
      <c r="D1283">
        <v>8846.3300780000009</v>
      </c>
      <c r="E1283">
        <v>8929.2802730000003</v>
      </c>
      <c r="F1283">
        <v>8929.2802730000003</v>
      </c>
      <c r="G1283">
        <v>6043129856</v>
      </c>
    </row>
    <row r="1284" spans="1:7">
      <c r="A1284" s="12">
        <v>43181</v>
      </c>
      <c r="B1284">
        <v>8939.4404300000006</v>
      </c>
      <c r="C1284">
        <v>9100.7099610000005</v>
      </c>
      <c r="D1284">
        <v>8564.9003909999992</v>
      </c>
      <c r="E1284">
        <v>8728.4697269999997</v>
      </c>
      <c r="F1284">
        <v>8728.4697269999997</v>
      </c>
      <c r="G1284">
        <v>5530390016</v>
      </c>
    </row>
    <row r="1285" spans="1:7">
      <c r="A1285" s="12">
        <v>43182</v>
      </c>
      <c r="B1285">
        <v>8736.25</v>
      </c>
      <c r="C1285">
        <v>8879.6201170000004</v>
      </c>
      <c r="D1285">
        <v>8360.6201170000004</v>
      </c>
      <c r="E1285">
        <v>8879.6201170000004</v>
      </c>
      <c r="F1285">
        <v>8879.6201170000004</v>
      </c>
      <c r="G1285">
        <v>5954120192</v>
      </c>
    </row>
    <row r="1286" spans="1:7">
      <c r="A1286" s="12">
        <v>43183</v>
      </c>
      <c r="B1286">
        <v>8901.9501949999994</v>
      </c>
      <c r="C1286">
        <v>8996.1796880000002</v>
      </c>
      <c r="D1286">
        <v>8665.7001949999994</v>
      </c>
      <c r="E1286">
        <v>8668.1201170000004</v>
      </c>
      <c r="F1286">
        <v>8668.1201170000004</v>
      </c>
      <c r="G1286">
        <v>5664600064</v>
      </c>
    </row>
    <row r="1287" spans="1:7">
      <c r="A1287" s="12">
        <v>43184</v>
      </c>
      <c r="B1287">
        <v>8612.8095699999994</v>
      </c>
      <c r="C1287">
        <v>8682.0097659999992</v>
      </c>
      <c r="D1287">
        <v>8449.0996090000008</v>
      </c>
      <c r="E1287">
        <v>8495.7802730000003</v>
      </c>
      <c r="F1287">
        <v>8495.7802730000003</v>
      </c>
      <c r="G1287">
        <v>4569880064</v>
      </c>
    </row>
    <row r="1288" spans="1:7">
      <c r="A1288" s="12">
        <v>43185</v>
      </c>
      <c r="B1288">
        <v>8498.4697269999997</v>
      </c>
      <c r="C1288">
        <v>8530.0800780000009</v>
      </c>
      <c r="D1288">
        <v>7921.4301759999998</v>
      </c>
      <c r="E1288">
        <v>8209.4003909999992</v>
      </c>
      <c r="F1288">
        <v>8209.4003909999992</v>
      </c>
      <c r="G1288">
        <v>5921039872</v>
      </c>
    </row>
    <row r="1289" spans="1:7">
      <c r="A1289" s="12">
        <v>43186</v>
      </c>
      <c r="B1289">
        <v>8200</v>
      </c>
      <c r="C1289">
        <v>8232.7802730000003</v>
      </c>
      <c r="D1289">
        <v>7797.2797849999997</v>
      </c>
      <c r="E1289">
        <v>7833.0400390000004</v>
      </c>
      <c r="F1289">
        <v>7833.0400390000004</v>
      </c>
      <c r="G1289">
        <v>5378250240</v>
      </c>
    </row>
    <row r="1290" spans="1:7">
      <c r="A1290" s="12">
        <v>43187</v>
      </c>
      <c r="B1290">
        <v>7836.830078</v>
      </c>
      <c r="C1290">
        <v>8122.8901370000003</v>
      </c>
      <c r="D1290">
        <v>7809.169922</v>
      </c>
      <c r="E1290">
        <v>7954.4799800000001</v>
      </c>
      <c r="F1290">
        <v>7954.4799800000001</v>
      </c>
      <c r="G1290">
        <v>4935289856</v>
      </c>
    </row>
    <row r="1291" spans="1:7">
      <c r="A1291" s="12">
        <v>43188</v>
      </c>
      <c r="B1291">
        <v>7979.0698240000002</v>
      </c>
      <c r="C1291">
        <v>7994.330078</v>
      </c>
      <c r="D1291">
        <v>7081.3798829999996</v>
      </c>
      <c r="E1291">
        <v>7165.7001950000003</v>
      </c>
      <c r="F1291">
        <v>7165.7001950000003</v>
      </c>
      <c r="G1291">
        <v>6361229824</v>
      </c>
    </row>
    <row r="1292" spans="1:7">
      <c r="A1292" s="12">
        <v>43189</v>
      </c>
      <c r="B1292">
        <v>7171.4501950000003</v>
      </c>
      <c r="C1292">
        <v>7276.6601559999999</v>
      </c>
      <c r="D1292">
        <v>6683.9301759999998</v>
      </c>
      <c r="E1292">
        <v>6890.5200199999999</v>
      </c>
      <c r="F1292">
        <v>6890.5200199999999</v>
      </c>
      <c r="G1292">
        <v>6289509888</v>
      </c>
    </row>
    <row r="1293" spans="1:7">
      <c r="A1293" s="12">
        <v>43190</v>
      </c>
      <c r="B1293">
        <v>6892.4799800000001</v>
      </c>
      <c r="C1293">
        <v>7207.8500979999999</v>
      </c>
      <c r="D1293">
        <v>6863.5200199999999</v>
      </c>
      <c r="E1293">
        <v>6973.5297849999997</v>
      </c>
      <c r="F1293">
        <v>6973.5297849999997</v>
      </c>
      <c r="G1293">
        <v>4553269760</v>
      </c>
    </row>
    <row r="1294" spans="1:7">
      <c r="A1294" s="12">
        <v>43191</v>
      </c>
      <c r="B1294">
        <v>7003.0600590000004</v>
      </c>
      <c r="C1294">
        <v>7060.9501950000003</v>
      </c>
      <c r="D1294">
        <v>6526.8701170000004</v>
      </c>
      <c r="E1294">
        <v>6844.2299800000001</v>
      </c>
      <c r="F1294">
        <v>6844.2299800000001</v>
      </c>
      <c r="G1294">
        <v>4532100096</v>
      </c>
    </row>
    <row r="1295" spans="1:7">
      <c r="A1295" s="12">
        <v>43192</v>
      </c>
      <c r="B1295">
        <v>6844.8598629999997</v>
      </c>
      <c r="C1295">
        <v>7135.4702150000003</v>
      </c>
      <c r="D1295">
        <v>6816.580078</v>
      </c>
      <c r="E1295">
        <v>7083.7998049999997</v>
      </c>
      <c r="F1295">
        <v>7083.7998049999997</v>
      </c>
      <c r="G1295">
        <v>4333440000</v>
      </c>
    </row>
    <row r="1296" spans="1:7">
      <c r="A1296" s="12">
        <v>43193</v>
      </c>
      <c r="B1296">
        <v>7102.2597660000001</v>
      </c>
      <c r="C1296">
        <v>7530.9399409999996</v>
      </c>
      <c r="D1296">
        <v>7072.4902339999999</v>
      </c>
      <c r="E1296">
        <v>7456.1098629999997</v>
      </c>
      <c r="F1296">
        <v>7456.1098629999997</v>
      </c>
      <c r="G1296">
        <v>5499700224</v>
      </c>
    </row>
    <row r="1297" spans="1:7">
      <c r="A1297" s="12">
        <v>43194</v>
      </c>
      <c r="B1297">
        <v>7456.4101559999999</v>
      </c>
      <c r="C1297">
        <v>7469.8798829999996</v>
      </c>
      <c r="D1297">
        <v>6803.8798829999996</v>
      </c>
      <c r="E1297">
        <v>6853.8398440000001</v>
      </c>
      <c r="F1297">
        <v>6853.8398440000001</v>
      </c>
      <c r="G1297">
        <v>4936000000</v>
      </c>
    </row>
    <row r="1298" spans="1:7">
      <c r="A1298" s="12">
        <v>43195</v>
      </c>
      <c r="B1298">
        <v>6848.6499020000001</v>
      </c>
      <c r="C1298">
        <v>6933.8198240000002</v>
      </c>
      <c r="D1298">
        <v>6644.7998049999997</v>
      </c>
      <c r="E1298">
        <v>6811.4702150000003</v>
      </c>
      <c r="F1298">
        <v>6811.4702150000003</v>
      </c>
      <c r="G1298">
        <v>5639320064</v>
      </c>
    </row>
    <row r="1299" spans="1:7">
      <c r="A1299" s="12">
        <v>43196</v>
      </c>
      <c r="B1299">
        <v>6815.9599609999996</v>
      </c>
      <c r="C1299">
        <v>6857.4902339999999</v>
      </c>
      <c r="D1299">
        <v>6575</v>
      </c>
      <c r="E1299">
        <v>6636.3198240000002</v>
      </c>
      <c r="F1299">
        <v>6636.3198240000002</v>
      </c>
      <c r="G1299">
        <v>3766810112</v>
      </c>
    </row>
    <row r="1300" spans="1:7">
      <c r="A1300" s="12">
        <v>43197</v>
      </c>
      <c r="B1300">
        <v>6630.5097660000001</v>
      </c>
      <c r="C1300">
        <v>7050.5400390000004</v>
      </c>
      <c r="D1300">
        <v>6630.5097660000001</v>
      </c>
      <c r="E1300">
        <v>6911.0898440000001</v>
      </c>
      <c r="F1300">
        <v>6911.0898440000001</v>
      </c>
      <c r="G1300">
        <v>3976610048</v>
      </c>
    </row>
    <row r="1301" spans="1:7">
      <c r="A1301" s="12">
        <v>43198</v>
      </c>
      <c r="B1301">
        <v>6919.9799800000001</v>
      </c>
      <c r="C1301">
        <v>7111.5600590000004</v>
      </c>
      <c r="D1301">
        <v>6919.9799800000001</v>
      </c>
      <c r="E1301">
        <v>7023.5200199999999</v>
      </c>
      <c r="F1301">
        <v>7023.5200199999999</v>
      </c>
      <c r="G1301">
        <v>3652499968</v>
      </c>
    </row>
    <row r="1302" spans="1:7">
      <c r="A1302" s="12">
        <v>43199</v>
      </c>
      <c r="B1302">
        <v>7044.3198240000002</v>
      </c>
      <c r="C1302">
        <v>7178.1098629999997</v>
      </c>
      <c r="D1302">
        <v>6661.9902339999999</v>
      </c>
      <c r="E1302">
        <v>6770.7299800000001</v>
      </c>
      <c r="F1302">
        <v>6770.7299800000001</v>
      </c>
      <c r="G1302">
        <v>4894060032</v>
      </c>
    </row>
    <row r="1303" spans="1:7">
      <c r="A1303" s="12">
        <v>43200</v>
      </c>
      <c r="B1303">
        <v>6795.4399409999996</v>
      </c>
      <c r="C1303">
        <v>6872.4101559999999</v>
      </c>
      <c r="D1303">
        <v>6704.1499020000001</v>
      </c>
      <c r="E1303">
        <v>6834.7597660000001</v>
      </c>
      <c r="F1303">
        <v>6834.7597660000001</v>
      </c>
      <c r="G1303">
        <v>4272750080</v>
      </c>
    </row>
    <row r="1304" spans="1:7">
      <c r="A1304" s="12">
        <v>43201</v>
      </c>
      <c r="B1304">
        <v>6843.4702150000003</v>
      </c>
      <c r="C1304">
        <v>6968.3198240000002</v>
      </c>
      <c r="D1304">
        <v>6817.5898440000001</v>
      </c>
      <c r="E1304">
        <v>6968.3198240000002</v>
      </c>
      <c r="F1304">
        <v>6968.3198240000002</v>
      </c>
      <c r="G1304">
        <v>4641889792</v>
      </c>
    </row>
    <row r="1305" spans="1:7">
      <c r="A1305" s="12">
        <v>43202</v>
      </c>
      <c r="B1305">
        <v>6955.3798829999996</v>
      </c>
      <c r="C1305">
        <v>7899.2299800000001</v>
      </c>
      <c r="D1305">
        <v>6806.5097660000001</v>
      </c>
      <c r="E1305">
        <v>7889.25</v>
      </c>
      <c r="F1305">
        <v>7889.25</v>
      </c>
      <c r="G1305">
        <v>8906250240</v>
      </c>
    </row>
    <row r="1306" spans="1:7">
      <c r="A1306" s="12">
        <v>43203</v>
      </c>
      <c r="B1306">
        <v>7901.0898440000001</v>
      </c>
      <c r="C1306">
        <v>8183.9599609999996</v>
      </c>
      <c r="D1306">
        <v>7758.9301759999998</v>
      </c>
      <c r="E1306">
        <v>7895.9599609999996</v>
      </c>
      <c r="F1306">
        <v>7895.9599609999996</v>
      </c>
      <c r="G1306">
        <v>7764460032</v>
      </c>
    </row>
    <row r="1307" spans="1:7">
      <c r="A1307" s="12">
        <v>43204</v>
      </c>
      <c r="B1307">
        <v>7874.669922</v>
      </c>
      <c r="C1307">
        <v>8140.7099609999996</v>
      </c>
      <c r="D1307">
        <v>7846</v>
      </c>
      <c r="E1307">
        <v>7986.2402339999999</v>
      </c>
      <c r="F1307">
        <v>7986.2402339999999</v>
      </c>
      <c r="G1307">
        <v>5191430144</v>
      </c>
    </row>
    <row r="1308" spans="1:7">
      <c r="A1308" s="12">
        <v>43205</v>
      </c>
      <c r="B1308">
        <v>7999.330078</v>
      </c>
      <c r="C1308">
        <v>8338.4199219999991</v>
      </c>
      <c r="D1308">
        <v>7999.330078</v>
      </c>
      <c r="E1308">
        <v>8329.1103519999997</v>
      </c>
      <c r="F1308">
        <v>8329.1103519999997</v>
      </c>
      <c r="G1308">
        <v>5244480000</v>
      </c>
    </row>
    <row r="1309" spans="1:7">
      <c r="A1309" s="12">
        <v>43206</v>
      </c>
      <c r="B1309">
        <v>8337.5703130000002</v>
      </c>
      <c r="C1309">
        <v>8371.1503909999992</v>
      </c>
      <c r="D1309">
        <v>7925.7299800000001</v>
      </c>
      <c r="E1309">
        <v>8058.669922</v>
      </c>
      <c r="F1309">
        <v>8058.669922</v>
      </c>
      <c r="G1309">
        <v>5631309824</v>
      </c>
    </row>
    <row r="1310" spans="1:7">
      <c r="A1310" s="12">
        <v>43207</v>
      </c>
      <c r="B1310">
        <v>8071.6601559999999</v>
      </c>
      <c r="C1310">
        <v>8285.9599610000005</v>
      </c>
      <c r="D1310">
        <v>7881.7202150000003</v>
      </c>
      <c r="E1310">
        <v>7902.0898440000001</v>
      </c>
      <c r="F1310">
        <v>7902.0898440000001</v>
      </c>
      <c r="G1310">
        <v>6900879872</v>
      </c>
    </row>
    <row r="1311" spans="1:7">
      <c r="A1311" s="12">
        <v>43208</v>
      </c>
      <c r="B1311">
        <v>7944.4301759999998</v>
      </c>
      <c r="C1311">
        <v>8197.7998050000006</v>
      </c>
      <c r="D1311">
        <v>7886.0097660000001</v>
      </c>
      <c r="E1311">
        <v>8163.419922</v>
      </c>
      <c r="F1311">
        <v>8163.419922</v>
      </c>
      <c r="G1311">
        <v>6529909760</v>
      </c>
    </row>
    <row r="1312" spans="1:7">
      <c r="A1312" s="12">
        <v>43209</v>
      </c>
      <c r="B1312">
        <v>8159.2700199999999</v>
      </c>
      <c r="C1312">
        <v>8298.6904300000006</v>
      </c>
      <c r="D1312">
        <v>8138.7797849999997</v>
      </c>
      <c r="E1312">
        <v>8294.3095699999994</v>
      </c>
      <c r="F1312">
        <v>8294.3095699999994</v>
      </c>
      <c r="G1312">
        <v>7063209984</v>
      </c>
    </row>
    <row r="1313" spans="1:7">
      <c r="A1313" s="12">
        <v>43210</v>
      </c>
      <c r="B1313">
        <v>8286.8798829999996</v>
      </c>
      <c r="C1313">
        <v>8880.2304690000001</v>
      </c>
      <c r="D1313">
        <v>8244.5400389999995</v>
      </c>
      <c r="E1313">
        <v>8845.8300780000009</v>
      </c>
      <c r="F1313">
        <v>8845.8300780000009</v>
      </c>
      <c r="G1313">
        <v>8438110208</v>
      </c>
    </row>
    <row r="1314" spans="1:7">
      <c r="A1314" s="12">
        <v>43211</v>
      </c>
      <c r="B1314">
        <v>8848.7900389999995</v>
      </c>
      <c r="C1314">
        <v>8997.5703130000002</v>
      </c>
      <c r="D1314">
        <v>8652.1503909999992</v>
      </c>
      <c r="E1314">
        <v>8895.5800780000009</v>
      </c>
      <c r="F1314">
        <v>8895.5800780000009</v>
      </c>
      <c r="G1314">
        <v>7548550144</v>
      </c>
    </row>
    <row r="1315" spans="1:7">
      <c r="A1315" s="12">
        <v>43212</v>
      </c>
      <c r="B1315">
        <v>8925.0595699999994</v>
      </c>
      <c r="C1315">
        <v>9001.6396480000003</v>
      </c>
      <c r="D1315">
        <v>8779.6103519999997</v>
      </c>
      <c r="E1315">
        <v>8802.4599610000005</v>
      </c>
      <c r="F1315">
        <v>8802.4599610000005</v>
      </c>
      <c r="G1315">
        <v>6629899776</v>
      </c>
    </row>
    <row r="1316" spans="1:7">
      <c r="A1316" s="12">
        <v>43213</v>
      </c>
      <c r="B1316">
        <v>8794.3896480000003</v>
      </c>
      <c r="C1316">
        <v>8958.5498050000006</v>
      </c>
      <c r="D1316">
        <v>8788.8095699999994</v>
      </c>
      <c r="E1316">
        <v>8930.8798829999996</v>
      </c>
      <c r="F1316">
        <v>8930.8798829999996</v>
      </c>
      <c r="G1316">
        <v>6925190144</v>
      </c>
    </row>
    <row r="1317" spans="1:7">
      <c r="A1317" s="12">
        <v>43214</v>
      </c>
      <c r="B1317">
        <v>8934.3398440000001</v>
      </c>
      <c r="C1317">
        <v>9732.6103519999997</v>
      </c>
      <c r="D1317">
        <v>8927.8300780000009</v>
      </c>
      <c r="E1317">
        <v>9697.5</v>
      </c>
      <c r="F1317">
        <v>9697.5</v>
      </c>
      <c r="G1317">
        <v>10678800384</v>
      </c>
    </row>
    <row r="1318" spans="1:7">
      <c r="A1318" s="12">
        <v>43215</v>
      </c>
      <c r="B1318">
        <v>9701.0302730000003</v>
      </c>
      <c r="C1318">
        <v>9745.3203130000002</v>
      </c>
      <c r="D1318">
        <v>8799.8398440000001</v>
      </c>
      <c r="E1318">
        <v>8845.7402340000008</v>
      </c>
      <c r="F1318">
        <v>8845.7402340000008</v>
      </c>
      <c r="G1318">
        <v>11083100160</v>
      </c>
    </row>
    <row r="1319" spans="1:7">
      <c r="A1319" s="12">
        <v>43216</v>
      </c>
      <c r="B1319">
        <v>8867.3203130000002</v>
      </c>
      <c r="C1319">
        <v>9281.5097659999992</v>
      </c>
      <c r="D1319">
        <v>8727.0898440000001</v>
      </c>
      <c r="E1319">
        <v>9281.5097659999992</v>
      </c>
      <c r="F1319">
        <v>9281.5097659999992</v>
      </c>
      <c r="G1319">
        <v>8970559488</v>
      </c>
    </row>
    <row r="1320" spans="1:7">
      <c r="A1320" s="12">
        <v>43217</v>
      </c>
      <c r="B1320">
        <v>9290.6298829999996</v>
      </c>
      <c r="C1320">
        <v>9375.4697269999997</v>
      </c>
      <c r="D1320">
        <v>8987.0498050000006</v>
      </c>
      <c r="E1320">
        <v>8987.0498050000006</v>
      </c>
      <c r="F1320">
        <v>8987.0498050000006</v>
      </c>
      <c r="G1320">
        <v>7566289920</v>
      </c>
    </row>
    <row r="1321" spans="1:7">
      <c r="A1321" s="12">
        <v>43218</v>
      </c>
      <c r="B1321">
        <v>8939.2695309999999</v>
      </c>
      <c r="C1321">
        <v>9412.0898440000001</v>
      </c>
      <c r="D1321">
        <v>8931.9902340000008</v>
      </c>
      <c r="E1321">
        <v>9348.4804690000001</v>
      </c>
      <c r="F1321">
        <v>9348.4804690000001</v>
      </c>
      <c r="G1321">
        <v>7805479936</v>
      </c>
    </row>
    <row r="1322" spans="1:7">
      <c r="A1322" s="12">
        <v>43219</v>
      </c>
      <c r="B1322">
        <v>9346.4101559999999</v>
      </c>
      <c r="C1322">
        <v>9531.4902340000008</v>
      </c>
      <c r="D1322">
        <v>9193.7099610000005</v>
      </c>
      <c r="E1322">
        <v>9419.0800780000009</v>
      </c>
      <c r="F1322">
        <v>9419.0800780000009</v>
      </c>
      <c r="G1322">
        <v>8853000192</v>
      </c>
    </row>
    <row r="1323" spans="1:7">
      <c r="A1323" s="12">
        <v>43220</v>
      </c>
      <c r="B1323">
        <v>9426.1103519999997</v>
      </c>
      <c r="C1323">
        <v>9477.1396480000003</v>
      </c>
      <c r="D1323">
        <v>9166.8095699999994</v>
      </c>
      <c r="E1323">
        <v>9240.5498050000006</v>
      </c>
      <c r="F1323">
        <v>9240.5498050000006</v>
      </c>
      <c r="G1323">
        <v>8673920000</v>
      </c>
    </row>
    <row r="1324" spans="1:7">
      <c r="A1324" s="12">
        <v>43221</v>
      </c>
      <c r="B1324">
        <v>9251.4697269999997</v>
      </c>
      <c r="C1324">
        <v>9255.8798829999996</v>
      </c>
      <c r="D1324">
        <v>8891.0498050000006</v>
      </c>
      <c r="E1324">
        <v>9119.0097659999992</v>
      </c>
      <c r="F1324">
        <v>9119.0097659999992</v>
      </c>
      <c r="G1324">
        <v>7713019904</v>
      </c>
    </row>
    <row r="1325" spans="1:7">
      <c r="A1325" s="12">
        <v>43222</v>
      </c>
      <c r="B1325">
        <v>9104.5996090000008</v>
      </c>
      <c r="C1325">
        <v>9256.5195309999999</v>
      </c>
      <c r="D1325">
        <v>9015.1396480000003</v>
      </c>
      <c r="E1325">
        <v>9235.9199219999991</v>
      </c>
      <c r="F1325">
        <v>9235.9199219999991</v>
      </c>
      <c r="G1325">
        <v>7558159872</v>
      </c>
    </row>
    <row r="1326" spans="1:7">
      <c r="A1326" s="12">
        <v>43223</v>
      </c>
      <c r="B1326">
        <v>9233.9697269999997</v>
      </c>
      <c r="C1326">
        <v>9798.3300780000009</v>
      </c>
      <c r="D1326">
        <v>9188.1503909999992</v>
      </c>
      <c r="E1326">
        <v>9743.8603519999997</v>
      </c>
      <c r="F1326">
        <v>9743.8603519999997</v>
      </c>
      <c r="G1326">
        <v>10207299584</v>
      </c>
    </row>
    <row r="1327" spans="1:7">
      <c r="A1327" s="12">
        <v>43224</v>
      </c>
      <c r="B1327">
        <v>9695.5</v>
      </c>
      <c r="C1327">
        <v>9779.2001949999994</v>
      </c>
      <c r="D1327">
        <v>9585.9599610000005</v>
      </c>
      <c r="E1327">
        <v>9700.7597659999992</v>
      </c>
      <c r="F1327">
        <v>9700.7597659999992</v>
      </c>
      <c r="G1327">
        <v>8217829888</v>
      </c>
    </row>
    <row r="1328" spans="1:7">
      <c r="A1328" s="12">
        <v>43225</v>
      </c>
      <c r="B1328">
        <v>9700.2802730000003</v>
      </c>
      <c r="C1328">
        <v>9964.5</v>
      </c>
      <c r="D1328">
        <v>9695.1201170000004</v>
      </c>
      <c r="E1328">
        <v>9858.1503909999992</v>
      </c>
      <c r="F1328">
        <v>9858.1503909999992</v>
      </c>
      <c r="G1328">
        <v>7651939840</v>
      </c>
    </row>
    <row r="1329" spans="1:7">
      <c r="A1329" s="12">
        <v>43226</v>
      </c>
      <c r="B1329">
        <v>9845.3095699999994</v>
      </c>
      <c r="C1329">
        <v>9940.1396480000003</v>
      </c>
      <c r="D1329">
        <v>9465.25</v>
      </c>
      <c r="E1329">
        <v>9654.7998050000006</v>
      </c>
      <c r="F1329">
        <v>9654.7998050000006</v>
      </c>
      <c r="G1329">
        <v>7222280192</v>
      </c>
    </row>
    <row r="1330" spans="1:7">
      <c r="A1330" s="12">
        <v>43227</v>
      </c>
      <c r="B1330">
        <v>9645.6699219999991</v>
      </c>
      <c r="C1330">
        <v>9665.8496090000008</v>
      </c>
      <c r="D1330">
        <v>9231.5302730000003</v>
      </c>
      <c r="E1330">
        <v>9373.0097659999992</v>
      </c>
      <c r="F1330">
        <v>9373.0097659999992</v>
      </c>
      <c r="G1330">
        <v>7394019840</v>
      </c>
    </row>
    <row r="1331" spans="1:7">
      <c r="A1331" s="12">
        <v>43228</v>
      </c>
      <c r="B1331">
        <v>9380.8701170000004</v>
      </c>
      <c r="C1331">
        <v>9462.75</v>
      </c>
      <c r="D1331">
        <v>9127.7695309999999</v>
      </c>
      <c r="E1331">
        <v>9234.8203130000002</v>
      </c>
      <c r="F1331">
        <v>9234.8203130000002</v>
      </c>
      <c r="G1331">
        <v>7415869952</v>
      </c>
    </row>
    <row r="1332" spans="1:7">
      <c r="A1332" s="12">
        <v>43229</v>
      </c>
      <c r="B1332">
        <v>9223.7304690000001</v>
      </c>
      <c r="C1332">
        <v>9374.7597659999992</v>
      </c>
      <c r="D1332">
        <v>9031.6201170000004</v>
      </c>
      <c r="E1332">
        <v>9325.1796880000002</v>
      </c>
      <c r="F1332">
        <v>9325.1796880000002</v>
      </c>
      <c r="G1332">
        <v>7226890240</v>
      </c>
    </row>
    <row r="1333" spans="1:7">
      <c r="A1333" s="12">
        <v>43230</v>
      </c>
      <c r="B1333">
        <v>9325.9599610000005</v>
      </c>
      <c r="C1333">
        <v>9396.0400389999995</v>
      </c>
      <c r="D1333">
        <v>9040.5195309999999</v>
      </c>
      <c r="E1333">
        <v>9043.9404300000006</v>
      </c>
      <c r="F1333">
        <v>9043.9404300000006</v>
      </c>
      <c r="G1333">
        <v>6906699776</v>
      </c>
    </row>
    <row r="1334" spans="1:7">
      <c r="A1334" s="12">
        <v>43231</v>
      </c>
      <c r="B1334">
        <v>9052.9599610000005</v>
      </c>
      <c r="C1334">
        <v>9052.9599610000005</v>
      </c>
      <c r="D1334">
        <v>8394.4599610000005</v>
      </c>
      <c r="E1334">
        <v>8441.4902340000008</v>
      </c>
      <c r="F1334">
        <v>8441.4902340000008</v>
      </c>
      <c r="G1334">
        <v>8488520192</v>
      </c>
    </row>
    <row r="1335" spans="1:7">
      <c r="A1335" s="12">
        <v>43232</v>
      </c>
      <c r="B1335">
        <v>8441.4404300000006</v>
      </c>
      <c r="C1335">
        <v>8664.8603519999997</v>
      </c>
      <c r="D1335">
        <v>8223.5</v>
      </c>
      <c r="E1335">
        <v>8504.8896480000003</v>
      </c>
      <c r="F1335">
        <v>8504.8896480000003</v>
      </c>
      <c r="G1335">
        <v>6821380096</v>
      </c>
    </row>
    <row r="1336" spans="1:7">
      <c r="A1336" s="12">
        <v>43233</v>
      </c>
      <c r="B1336">
        <v>8515.4902340000008</v>
      </c>
      <c r="C1336">
        <v>8773.5498050000006</v>
      </c>
      <c r="D1336">
        <v>8395.1201170000004</v>
      </c>
      <c r="E1336">
        <v>8723.9404300000006</v>
      </c>
      <c r="F1336">
        <v>8723.9404300000006</v>
      </c>
      <c r="G1336">
        <v>5866379776</v>
      </c>
    </row>
    <row r="1337" spans="1:7">
      <c r="A1337" s="12">
        <v>43234</v>
      </c>
      <c r="B1337">
        <v>8713.0996090000008</v>
      </c>
      <c r="C1337">
        <v>8881.1201170000004</v>
      </c>
      <c r="D1337">
        <v>8367.9697269999997</v>
      </c>
      <c r="E1337">
        <v>8716.7900389999995</v>
      </c>
      <c r="F1337">
        <v>8716.7900389999995</v>
      </c>
      <c r="G1337">
        <v>7364149760</v>
      </c>
    </row>
    <row r="1338" spans="1:7">
      <c r="A1338" s="12">
        <v>43235</v>
      </c>
      <c r="B1338">
        <v>8705.1904300000006</v>
      </c>
      <c r="C1338">
        <v>8836.1904300000006</v>
      </c>
      <c r="D1338">
        <v>8456.4501949999994</v>
      </c>
      <c r="E1338">
        <v>8510.3798829999996</v>
      </c>
      <c r="F1338">
        <v>8510.3798829999996</v>
      </c>
      <c r="G1338">
        <v>6705710080</v>
      </c>
    </row>
    <row r="1339" spans="1:7">
      <c r="A1339" s="12">
        <v>43236</v>
      </c>
      <c r="B1339">
        <v>8504.4101559999999</v>
      </c>
      <c r="C1339">
        <v>8508.4296880000002</v>
      </c>
      <c r="D1339">
        <v>8175.4902339999999</v>
      </c>
      <c r="E1339">
        <v>8368.8300780000009</v>
      </c>
      <c r="F1339">
        <v>8368.8300780000009</v>
      </c>
      <c r="G1339">
        <v>6760220160</v>
      </c>
    </row>
    <row r="1340" spans="1:7">
      <c r="A1340" s="12">
        <v>43237</v>
      </c>
      <c r="B1340">
        <v>8370.0498050000006</v>
      </c>
      <c r="C1340">
        <v>8445.5400389999995</v>
      </c>
      <c r="D1340">
        <v>8054.1201170000004</v>
      </c>
      <c r="E1340">
        <v>8094.3198240000002</v>
      </c>
      <c r="F1340">
        <v>8094.3198240000002</v>
      </c>
      <c r="G1340">
        <v>5862530048</v>
      </c>
    </row>
    <row r="1341" spans="1:7">
      <c r="A1341" s="12">
        <v>43238</v>
      </c>
      <c r="B1341">
        <v>8091.830078</v>
      </c>
      <c r="C1341">
        <v>8274.1201170000004</v>
      </c>
      <c r="D1341">
        <v>7974.8198240000002</v>
      </c>
      <c r="E1341">
        <v>8250.9697269999997</v>
      </c>
      <c r="F1341">
        <v>8250.9697269999997</v>
      </c>
      <c r="G1341">
        <v>5764190208</v>
      </c>
    </row>
    <row r="1342" spans="1:7">
      <c r="A1342" s="12">
        <v>43239</v>
      </c>
      <c r="B1342">
        <v>8255.7304690000001</v>
      </c>
      <c r="C1342">
        <v>8372.0595699999994</v>
      </c>
      <c r="D1342">
        <v>8183.3500979999999</v>
      </c>
      <c r="E1342">
        <v>8247.1796880000002</v>
      </c>
      <c r="F1342">
        <v>8247.1796880000002</v>
      </c>
      <c r="G1342">
        <v>4712399872</v>
      </c>
    </row>
    <row r="1343" spans="1:7">
      <c r="A1343" s="12">
        <v>43240</v>
      </c>
      <c r="B1343">
        <v>8246.9902340000008</v>
      </c>
      <c r="C1343">
        <v>8562.4101559999999</v>
      </c>
      <c r="D1343">
        <v>8205.2402340000008</v>
      </c>
      <c r="E1343">
        <v>8513.25</v>
      </c>
      <c r="F1343">
        <v>8513.25</v>
      </c>
      <c r="G1343">
        <v>5191059968</v>
      </c>
    </row>
    <row r="1344" spans="1:7">
      <c r="A1344" s="12">
        <v>43241</v>
      </c>
      <c r="B1344">
        <v>8522.3300780000009</v>
      </c>
      <c r="C1344">
        <v>8557.5195309999999</v>
      </c>
      <c r="D1344">
        <v>8365.1201170000004</v>
      </c>
      <c r="E1344">
        <v>8418.9902340000008</v>
      </c>
      <c r="F1344">
        <v>8418.9902340000008</v>
      </c>
      <c r="G1344">
        <v>5154990080</v>
      </c>
    </row>
    <row r="1345" spans="1:7">
      <c r="A1345" s="12">
        <v>43242</v>
      </c>
      <c r="B1345">
        <v>8419.8701170000004</v>
      </c>
      <c r="C1345">
        <v>8423.25</v>
      </c>
      <c r="D1345">
        <v>8004.580078</v>
      </c>
      <c r="E1345">
        <v>8041.7797849999997</v>
      </c>
      <c r="F1345">
        <v>8041.7797849999997</v>
      </c>
      <c r="G1345">
        <v>5137010176</v>
      </c>
    </row>
    <row r="1346" spans="1:7">
      <c r="A1346" s="12">
        <v>43243</v>
      </c>
      <c r="B1346">
        <v>8037.080078</v>
      </c>
      <c r="C1346">
        <v>8054.6601559999999</v>
      </c>
      <c r="D1346">
        <v>7507.8798829999996</v>
      </c>
      <c r="E1346">
        <v>7557.8198240000002</v>
      </c>
      <c r="F1346">
        <v>7557.8198240000002</v>
      </c>
      <c r="G1346">
        <v>6491120128</v>
      </c>
    </row>
    <row r="1347" spans="1:7">
      <c r="A1347" s="12">
        <v>43244</v>
      </c>
      <c r="B1347">
        <v>7561.1201170000004</v>
      </c>
      <c r="C1347">
        <v>7738.6000979999999</v>
      </c>
      <c r="D1347">
        <v>7331.1401370000003</v>
      </c>
      <c r="E1347">
        <v>7587.3398440000001</v>
      </c>
      <c r="F1347">
        <v>7587.3398440000001</v>
      </c>
      <c r="G1347">
        <v>6049220096</v>
      </c>
    </row>
    <row r="1348" spans="1:7">
      <c r="A1348" s="12">
        <v>43245</v>
      </c>
      <c r="B1348">
        <v>7592.2998049999997</v>
      </c>
      <c r="C1348">
        <v>7659.1401370000003</v>
      </c>
      <c r="D1348">
        <v>7392.6499020000001</v>
      </c>
      <c r="E1348">
        <v>7480.1401370000003</v>
      </c>
      <c r="F1348">
        <v>7480.1401370000003</v>
      </c>
      <c r="G1348">
        <v>4867829760</v>
      </c>
    </row>
    <row r="1349" spans="1:7">
      <c r="A1349" s="12">
        <v>43246</v>
      </c>
      <c r="B1349">
        <v>7486.4799800000001</v>
      </c>
      <c r="C1349">
        <v>7595.1601559999999</v>
      </c>
      <c r="D1349">
        <v>7349.1201170000004</v>
      </c>
      <c r="E1349">
        <v>7355.8798829999996</v>
      </c>
      <c r="F1349">
        <v>7355.8798829999996</v>
      </c>
      <c r="G1349">
        <v>4051539968</v>
      </c>
    </row>
    <row r="1350" spans="1:7">
      <c r="A1350" s="12">
        <v>43247</v>
      </c>
      <c r="B1350">
        <v>7362.080078</v>
      </c>
      <c r="C1350">
        <v>7381.7402339999999</v>
      </c>
      <c r="D1350">
        <v>7270.9599609999996</v>
      </c>
      <c r="E1350">
        <v>7368.2202150000003</v>
      </c>
      <c r="F1350">
        <v>7368.2202150000003</v>
      </c>
      <c r="G1350">
        <v>4056519936</v>
      </c>
    </row>
    <row r="1351" spans="1:7">
      <c r="A1351" s="12">
        <v>43248</v>
      </c>
      <c r="B1351">
        <v>7371.3100590000004</v>
      </c>
      <c r="C1351">
        <v>7419.0498049999997</v>
      </c>
      <c r="D1351">
        <v>7100.8901370000003</v>
      </c>
      <c r="E1351">
        <v>7135.9902339999999</v>
      </c>
      <c r="F1351">
        <v>7135.9902339999999</v>
      </c>
      <c r="G1351">
        <v>5040600064</v>
      </c>
    </row>
    <row r="1352" spans="1:7">
      <c r="A1352" s="12">
        <v>43249</v>
      </c>
      <c r="B1352">
        <v>7129.4599609999996</v>
      </c>
      <c r="C1352">
        <v>7526.419922</v>
      </c>
      <c r="D1352">
        <v>7090.6801759999998</v>
      </c>
      <c r="E1352">
        <v>7472.5898440000001</v>
      </c>
      <c r="F1352">
        <v>7472.5898440000001</v>
      </c>
      <c r="G1352">
        <v>5662660096</v>
      </c>
    </row>
    <row r="1353" spans="1:7">
      <c r="A1353" s="12">
        <v>43250</v>
      </c>
      <c r="B1353">
        <v>7469.7299800000001</v>
      </c>
      <c r="C1353">
        <v>7573.7700199999999</v>
      </c>
      <c r="D1353">
        <v>7313.6000979999999</v>
      </c>
      <c r="E1353">
        <v>7406.5200199999999</v>
      </c>
      <c r="F1353">
        <v>7406.5200199999999</v>
      </c>
      <c r="G1353">
        <v>4922540032</v>
      </c>
    </row>
    <row r="1354" spans="1:7">
      <c r="A1354" s="12">
        <v>43251</v>
      </c>
      <c r="B1354">
        <v>7406.1499020000001</v>
      </c>
      <c r="C1354">
        <v>7608.8999020000001</v>
      </c>
      <c r="D1354">
        <v>7361.1298829999996</v>
      </c>
      <c r="E1354">
        <v>7494.169922</v>
      </c>
      <c r="F1354">
        <v>7494.169922</v>
      </c>
      <c r="G1354">
        <v>5127130112</v>
      </c>
    </row>
    <row r="1355" spans="1:7">
      <c r="A1355" s="12">
        <v>43252</v>
      </c>
      <c r="B1355">
        <v>7500.7001950000003</v>
      </c>
      <c r="C1355">
        <v>7604.7299800000001</v>
      </c>
      <c r="D1355">
        <v>7407.3398440000001</v>
      </c>
      <c r="E1355">
        <v>7541.4501950000003</v>
      </c>
      <c r="F1355">
        <v>7541.4501950000003</v>
      </c>
      <c r="G1355">
        <v>4921460224</v>
      </c>
    </row>
    <row r="1356" spans="1:7">
      <c r="A1356" s="12">
        <v>43253</v>
      </c>
      <c r="B1356">
        <v>7536.7202150000003</v>
      </c>
      <c r="C1356">
        <v>7695.830078</v>
      </c>
      <c r="D1356">
        <v>7497.2597660000001</v>
      </c>
      <c r="E1356">
        <v>7643.4501950000003</v>
      </c>
      <c r="F1356">
        <v>7643.4501950000003</v>
      </c>
      <c r="G1356">
        <v>4939299840</v>
      </c>
    </row>
    <row r="1357" spans="1:7">
      <c r="A1357" s="12">
        <v>43254</v>
      </c>
      <c r="B1357">
        <v>7632.0898440000001</v>
      </c>
      <c r="C1357">
        <v>7754.8901370000003</v>
      </c>
      <c r="D1357">
        <v>7613.0400390000004</v>
      </c>
      <c r="E1357">
        <v>7720.25</v>
      </c>
      <c r="F1357">
        <v>7720.25</v>
      </c>
      <c r="G1357">
        <v>4851760128</v>
      </c>
    </row>
    <row r="1358" spans="1:7">
      <c r="A1358" s="12">
        <v>43255</v>
      </c>
      <c r="B1358">
        <v>7722.5297849999997</v>
      </c>
      <c r="C1358">
        <v>7753.8198240000002</v>
      </c>
      <c r="D1358">
        <v>7474.0400390000004</v>
      </c>
      <c r="E1358">
        <v>7514.4702150000003</v>
      </c>
      <c r="F1358">
        <v>7514.4702150000003</v>
      </c>
      <c r="G1358">
        <v>4993169920</v>
      </c>
    </row>
    <row r="1359" spans="1:7">
      <c r="A1359" s="12">
        <v>43256</v>
      </c>
      <c r="B1359">
        <v>7500.8999020000001</v>
      </c>
      <c r="C1359">
        <v>7643.2299800000001</v>
      </c>
      <c r="D1359">
        <v>7397</v>
      </c>
      <c r="E1359">
        <v>7633.7597660000001</v>
      </c>
      <c r="F1359">
        <v>7633.7597660000001</v>
      </c>
      <c r="G1359">
        <v>4961739776</v>
      </c>
    </row>
    <row r="1360" spans="1:7">
      <c r="A1360" s="12">
        <v>43257</v>
      </c>
      <c r="B1360">
        <v>7625.9702150000003</v>
      </c>
      <c r="C1360">
        <v>7680.4301759999998</v>
      </c>
      <c r="D1360">
        <v>7502.0097660000001</v>
      </c>
      <c r="E1360">
        <v>7653.9799800000001</v>
      </c>
      <c r="F1360">
        <v>7653.9799800000001</v>
      </c>
      <c r="G1360">
        <v>4692259840</v>
      </c>
    </row>
    <row r="1361" spans="1:7">
      <c r="A1361" s="12">
        <v>43258</v>
      </c>
      <c r="B1361">
        <v>7650.8198240000002</v>
      </c>
      <c r="C1361">
        <v>7741.2700199999999</v>
      </c>
      <c r="D1361">
        <v>7650.8198240000002</v>
      </c>
      <c r="E1361">
        <v>7678.2402339999999</v>
      </c>
      <c r="F1361">
        <v>7678.2402339999999</v>
      </c>
      <c r="G1361">
        <v>4485799936</v>
      </c>
    </row>
    <row r="1362" spans="1:7">
      <c r="A1362" s="12">
        <v>43259</v>
      </c>
      <c r="B1362">
        <v>7685.1401370000003</v>
      </c>
      <c r="C1362">
        <v>7698.1899409999996</v>
      </c>
      <c r="D1362">
        <v>7558.3999020000001</v>
      </c>
      <c r="E1362">
        <v>7624.919922</v>
      </c>
      <c r="F1362">
        <v>7624.919922</v>
      </c>
      <c r="G1362">
        <v>4227579904</v>
      </c>
    </row>
    <row r="1363" spans="1:7">
      <c r="A1363" s="12">
        <v>43260</v>
      </c>
      <c r="B1363">
        <v>7632.5200199999999</v>
      </c>
      <c r="C1363">
        <v>7683.580078</v>
      </c>
      <c r="D1363">
        <v>7531.9799800000001</v>
      </c>
      <c r="E1363">
        <v>7531.9799800000001</v>
      </c>
      <c r="F1363">
        <v>7531.9799800000001</v>
      </c>
      <c r="G1363">
        <v>3845220096</v>
      </c>
    </row>
    <row r="1364" spans="1:7">
      <c r="A1364" s="12">
        <v>43261</v>
      </c>
      <c r="B1364">
        <v>7499.5498049999997</v>
      </c>
      <c r="C1364">
        <v>7499.5498049999997</v>
      </c>
      <c r="D1364">
        <v>6709.0698240000002</v>
      </c>
      <c r="E1364">
        <v>6786.0200199999999</v>
      </c>
      <c r="F1364">
        <v>6786.0200199999999</v>
      </c>
      <c r="G1364">
        <v>5804839936</v>
      </c>
    </row>
    <row r="1365" spans="1:7">
      <c r="A1365" s="12">
        <v>43262</v>
      </c>
      <c r="B1365">
        <v>6799.2900390000004</v>
      </c>
      <c r="C1365">
        <v>6910.1801759999998</v>
      </c>
      <c r="D1365">
        <v>6706.6298829999996</v>
      </c>
      <c r="E1365">
        <v>6906.919922</v>
      </c>
      <c r="F1365">
        <v>6906.919922</v>
      </c>
      <c r="G1365">
        <v>4745269760</v>
      </c>
    </row>
    <row r="1366" spans="1:7">
      <c r="A1366" s="12">
        <v>43263</v>
      </c>
      <c r="B1366">
        <v>6905.8198240000002</v>
      </c>
      <c r="C1366">
        <v>6907.9599609999996</v>
      </c>
      <c r="D1366">
        <v>6542.080078</v>
      </c>
      <c r="E1366">
        <v>6582.3598629999997</v>
      </c>
      <c r="F1366">
        <v>6582.3598629999997</v>
      </c>
      <c r="G1366">
        <v>4654380032</v>
      </c>
    </row>
    <row r="1367" spans="1:7">
      <c r="A1367" s="12">
        <v>43264</v>
      </c>
      <c r="B1367">
        <v>6596.8798829999996</v>
      </c>
      <c r="C1367">
        <v>6631.6601559999999</v>
      </c>
      <c r="D1367">
        <v>6285.6298829999996</v>
      </c>
      <c r="E1367">
        <v>6349.8999020000001</v>
      </c>
      <c r="F1367">
        <v>6349.8999020000001</v>
      </c>
      <c r="G1367">
        <v>5052349952</v>
      </c>
    </row>
    <row r="1368" spans="1:7">
      <c r="A1368" s="12">
        <v>43265</v>
      </c>
      <c r="B1368">
        <v>6342.75</v>
      </c>
      <c r="C1368">
        <v>6707.1401370000003</v>
      </c>
      <c r="D1368">
        <v>6334.4599609999996</v>
      </c>
      <c r="E1368">
        <v>6675.3500979999999</v>
      </c>
      <c r="F1368">
        <v>6675.3500979999999</v>
      </c>
      <c r="G1368">
        <v>5138710016</v>
      </c>
    </row>
    <row r="1369" spans="1:7">
      <c r="A1369" s="12">
        <v>43266</v>
      </c>
      <c r="B1369">
        <v>6674.080078</v>
      </c>
      <c r="C1369">
        <v>6681.080078</v>
      </c>
      <c r="D1369">
        <v>6433.8701170000004</v>
      </c>
      <c r="E1369">
        <v>6456.580078</v>
      </c>
      <c r="F1369">
        <v>6456.580078</v>
      </c>
      <c r="G1369">
        <v>3955389952</v>
      </c>
    </row>
    <row r="1370" spans="1:7">
      <c r="A1370" s="12">
        <v>43267</v>
      </c>
      <c r="B1370">
        <v>6455.4501950000003</v>
      </c>
      <c r="C1370">
        <v>6592.4902339999999</v>
      </c>
      <c r="D1370">
        <v>6402.2900390000004</v>
      </c>
      <c r="E1370">
        <v>6550.1601559999999</v>
      </c>
      <c r="F1370">
        <v>6550.1601559999999</v>
      </c>
      <c r="G1370">
        <v>3194170112</v>
      </c>
    </row>
    <row r="1371" spans="1:7">
      <c r="A1371" s="12">
        <v>43268</v>
      </c>
      <c r="B1371">
        <v>6545.5297849999997</v>
      </c>
      <c r="C1371">
        <v>6589.1098629999997</v>
      </c>
      <c r="D1371">
        <v>6499.2700199999999</v>
      </c>
      <c r="E1371">
        <v>6499.2700199999999</v>
      </c>
      <c r="F1371">
        <v>6499.2700199999999</v>
      </c>
      <c r="G1371">
        <v>3104019968</v>
      </c>
    </row>
    <row r="1372" spans="1:7">
      <c r="A1372" s="12">
        <v>43269</v>
      </c>
      <c r="B1372">
        <v>6510.0698240000002</v>
      </c>
      <c r="C1372">
        <v>6781.1401370000003</v>
      </c>
      <c r="D1372">
        <v>6446.6801759999998</v>
      </c>
      <c r="E1372">
        <v>6734.8198240000002</v>
      </c>
      <c r="F1372">
        <v>6734.8198240000002</v>
      </c>
      <c r="G1372">
        <v>4039200000</v>
      </c>
    </row>
    <row r="1373" spans="1:7">
      <c r="A1373" s="12">
        <v>43270</v>
      </c>
      <c r="B1373">
        <v>6742.3901370000003</v>
      </c>
      <c r="C1373">
        <v>6822.5</v>
      </c>
      <c r="D1373">
        <v>6709.919922</v>
      </c>
      <c r="E1373">
        <v>6769.9399409999996</v>
      </c>
      <c r="F1373">
        <v>6769.9399409999996</v>
      </c>
      <c r="G1373">
        <v>4057029888</v>
      </c>
    </row>
    <row r="1374" spans="1:7">
      <c r="A1374" s="12">
        <v>43271</v>
      </c>
      <c r="B1374">
        <v>6770.7597660000001</v>
      </c>
      <c r="C1374">
        <v>6821.5600590000004</v>
      </c>
      <c r="D1374">
        <v>6611.8798829999996</v>
      </c>
      <c r="E1374">
        <v>6776.5498049999997</v>
      </c>
      <c r="F1374">
        <v>6776.5498049999997</v>
      </c>
      <c r="G1374">
        <v>3888640000</v>
      </c>
    </row>
    <row r="1375" spans="1:7">
      <c r="A1375" s="12">
        <v>43272</v>
      </c>
      <c r="B1375">
        <v>6780.0898440000001</v>
      </c>
      <c r="C1375">
        <v>6810.9399409999996</v>
      </c>
      <c r="D1375">
        <v>6715.169922</v>
      </c>
      <c r="E1375">
        <v>6729.7402339999999</v>
      </c>
      <c r="F1375">
        <v>6729.7402339999999</v>
      </c>
      <c r="G1375">
        <v>3529129984</v>
      </c>
    </row>
    <row r="1376" spans="1:7">
      <c r="A1376" s="12">
        <v>43273</v>
      </c>
      <c r="B1376">
        <v>6737.8798829999996</v>
      </c>
      <c r="C1376">
        <v>6747.080078</v>
      </c>
      <c r="D1376">
        <v>6006.6000979999999</v>
      </c>
      <c r="E1376">
        <v>6083.6899409999996</v>
      </c>
      <c r="F1376">
        <v>6083.6899409999996</v>
      </c>
      <c r="G1376">
        <v>5079810048</v>
      </c>
    </row>
    <row r="1377" spans="1:7">
      <c r="A1377" s="12">
        <v>43274</v>
      </c>
      <c r="B1377">
        <v>6090.1000979999999</v>
      </c>
      <c r="C1377">
        <v>6224.8198240000002</v>
      </c>
      <c r="D1377">
        <v>6071.8100590000004</v>
      </c>
      <c r="E1377">
        <v>6162.4799800000001</v>
      </c>
      <c r="F1377">
        <v>6162.4799800000001</v>
      </c>
      <c r="G1377">
        <v>3431360000</v>
      </c>
    </row>
    <row r="1378" spans="1:7">
      <c r="A1378" s="12">
        <v>43275</v>
      </c>
      <c r="B1378">
        <v>6164.2797849999997</v>
      </c>
      <c r="C1378">
        <v>6223.7797849999997</v>
      </c>
      <c r="D1378">
        <v>5826.4101559999999</v>
      </c>
      <c r="E1378">
        <v>6173.2299800000001</v>
      </c>
      <c r="F1378">
        <v>6173.2299800000001</v>
      </c>
      <c r="G1378">
        <v>4566909952</v>
      </c>
    </row>
    <row r="1379" spans="1:7">
      <c r="A1379" s="12">
        <v>43276</v>
      </c>
      <c r="B1379">
        <v>6171.9702150000003</v>
      </c>
      <c r="C1379">
        <v>6327.3701170000004</v>
      </c>
      <c r="D1379">
        <v>6119.6801759999998</v>
      </c>
      <c r="E1379">
        <v>6249.1801759999998</v>
      </c>
      <c r="F1379">
        <v>6249.1801759999998</v>
      </c>
      <c r="G1379">
        <v>5500810240</v>
      </c>
    </row>
    <row r="1380" spans="1:7">
      <c r="A1380" s="12">
        <v>43277</v>
      </c>
      <c r="B1380">
        <v>6253.5498049999997</v>
      </c>
      <c r="C1380">
        <v>6290.1601559999999</v>
      </c>
      <c r="D1380">
        <v>6093.669922</v>
      </c>
      <c r="E1380">
        <v>6093.669922</v>
      </c>
      <c r="F1380">
        <v>6093.669922</v>
      </c>
      <c r="G1380">
        <v>3279759872</v>
      </c>
    </row>
    <row r="1381" spans="1:7">
      <c r="A1381" s="12">
        <v>43278</v>
      </c>
      <c r="B1381">
        <v>6084.3999020000001</v>
      </c>
      <c r="C1381">
        <v>6180</v>
      </c>
      <c r="D1381">
        <v>6052.8500979999999</v>
      </c>
      <c r="E1381">
        <v>6157.1298829999996</v>
      </c>
      <c r="F1381">
        <v>6157.1298829999996</v>
      </c>
      <c r="G1381">
        <v>3296219904</v>
      </c>
    </row>
    <row r="1382" spans="1:7">
      <c r="A1382" s="12">
        <v>43279</v>
      </c>
      <c r="B1382">
        <v>6153.1601559999999</v>
      </c>
      <c r="C1382">
        <v>6170.4101559999999</v>
      </c>
      <c r="D1382">
        <v>5873.0498049999997</v>
      </c>
      <c r="E1382">
        <v>5903.4399409999996</v>
      </c>
      <c r="F1382">
        <v>5903.4399409999996</v>
      </c>
      <c r="G1382">
        <v>3467800064</v>
      </c>
    </row>
    <row r="1383" spans="1:7">
      <c r="A1383" s="12">
        <v>43280</v>
      </c>
      <c r="B1383">
        <v>5898.1298829999996</v>
      </c>
      <c r="C1383">
        <v>6261.6601559999999</v>
      </c>
      <c r="D1383">
        <v>5835.75</v>
      </c>
      <c r="E1383">
        <v>6218.2998049999997</v>
      </c>
      <c r="F1383">
        <v>6218.2998049999997</v>
      </c>
      <c r="G1383">
        <v>3966230016</v>
      </c>
    </row>
    <row r="1384" spans="1:7">
      <c r="A1384" s="12">
        <v>43281</v>
      </c>
      <c r="B1384">
        <v>6214.2202150000003</v>
      </c>
      <c r="C1384">
        <v>6465.5097660000001</v>
      </c>
      <c r="D1384">
        <v>6214.2202150000003</v>
      </c>
      <c r="E1384">
        <v>6404</v>
      </c>
      <c r="F1384">
        <v>6404</v>
      </c>
      <c r="G1384">
        <v>4543860224</v>
      </c>
    </row>
    <row r="1385" spans="1:7">
      <c r="A1385" s="12">
        <v>43282</v>
      </c>
      <c r="B1385">
        <v>6411.6801759999998</v>
      </c>
      <c r="C1385">
        <v>6432.8500979999999</v>
      </c>
      <c r="D1385">
        <v>6289.2900390000004</v>
      </c>
      <c r="E1385">
        <v>6385.8198240000002</v>
      </c>
      <c r="F1385">
        <v>6385.8198240000002</v>
      </c>
      <c r="G1385">
        <v>4788259840</v>
      </c>
    </row>
    <row r="1386" spans="1:7">
      <c r="A1386" s="12">
        <v>43283</v>
      </c>
      <c r="B1386">
        <v>6380.3798829999996</v>
      </c>
      <c r="C1386">
        <v>6683.8598629999997</v>
      </c>
      <c r="D1386">
        <v>6305.7001950000003</v>
      </c>
      <c r="E1386">
        <v>6614.1801759999998</v>
      </c>
      <c r="F1386">
        <v>6614.1801759999998</v>
      </c>
      <c r="G1386">
        <v>4396930048</v>
      </c>
    </row>
    <row r="1387" spans="1:7">
      <c r="A1387" s="12">
        <v>43284</v>
      </c>
      <c r="B1387">
        <v>6596.6601559999999</v>
      </c>
      <c r="C1387">
        <v>6671.3701170000004</v>
      </c>
      <c r="D1387">
        <v>6447.75</v>
      </c>
      <c r="E1387">
        <v>6529.5898440000001</v>
      </c>
      <c r="F1387">
        <v>6529.5898440000001</v>
      </c>
      <c r="G1387">
        <v>4672309760</v>
      </c>
    </row>
    <row r="1388" spans="1:7">
      <c r="A1388" s="12">
        <v>43285</v>
      </c>
      <c r="B1388">
        <v>6550.8701170000004</v>
      </c>
      <c r="C1388">
        <v>6771.919922</v>
      </c>
      <c r="D1388">
        <v>6450.4599609999996</v>
      </c>
      <c r="E1388">
        <v>6597.5498049999997</v>
      </c>
      <c r="F1388">
        <v>6597.5498049999997</v>
      </c>
      <c r="G1388">
        <v>4176689920</v>
      </c>
    </row>
    <row r="1389" spans="1:7">
      <c r="A1389" s="12">
        <v>43286</v>
      </c>
      <c r="B1389">
        <v>6599.7099609999996</v>
      </c>
      <c r="C1389">
        <v>6749.5400390000004</v>
      </c>
      <c r="D1389">
        <v>6546.6499020000001</v>
      </c>
      <c r="E1389">
        <v>6639.1401370000003</v>
      </c>
      <c r="F1389">
        <v>6639.1401370000003</v>
      </c>
      <c r="G1389">
        <v>4999240192</v>
      </c>
    </row>
    <row r="1390" spans="1:7">
      <c r="A1390" s="12">
        <v>43287</v>
      </c>
      <c r="B1390">
        <v>6638.6899409999996</v>
      </c>
      <c r="C1390">
        <v>6700.9399409999996</v>
      </c>
      <c r="D1390">
        <v>6533.5498049999997</v>
      </c>
      <c r="E1390">
        <v>6673.5</v>
      </c>
      <c r="F1390">
        <v>6673.5</v>
      </c>
      <c r="G1390">
        <v>4313959936</v>
      </c>
    </row>
    <row r="1391" spans="1:7">
      <c r="A1391" s="12">
        <v>43288</v>
      </c>
      <c r="B1391">
        <v>6668.7099609999996</v>
      </c>
      <c r="C1391">
        <v>6863.9902339999999</v>
      </c>
      <c r="D1391">
        <v>6579.2402339999999</v>
      </c>
      <c r="E1391">
        <v>6856.9301759999998</v>
      </c>
      <c r="F1391">
        <v>6856.9301759999998</v>
      </c>
      <c r="G1391">
        <v>3961080064</v>
      </c>
    </row>
    <row r="1392" spans="1:7">
      <c r="A1392" s="12">
        <v>43289</v>
      </c>
      <c r="B1392">
        <v>6857.7998049999997</v>
      </c>
      <c r="C1392">
        <v>6885.9101559999999</v>
      </c>
      <c r="D1392">
        <v>6747.9799800000001</v>
      </c>
      <c r="E1392">
        <v>6773.8798829999996</v>
      </c>
      <c r="F1392">
        <v>6773.8798829999996</v>
      </c>
      <c r="G1392">
        <v>3386210048</v>
      </c>
    </row>
    <row r="1393" spans="1:7">
      <c r="A1393" s="12">
        <v>43290</v>
      </c>
      <c r="B1393">
        <v>6775.080078</v>
      </c>
      <c r="C1393">
        <v>6838.6801759999998</v>
      </c>
      <c r="D1393">
        <v>6724.3398440000001</v>
      </c>
      <c r="E1393">
        <v>6741.75</v>
      </c>
      <c r="F1393">
        <v>6741.75</v>
      </c>
      <c r="G1393">
        <v>3718129920</v>
      </c>
    </row>
    <row r="1394" spans="1:7">
      <c r="A1394" s="12">
        <v>43291</v>
      </c>
      <c r="B1394">
        <v>6739.2099609999996</v>
      </c>
      <c r="C1394">
        <v>6767.7402339999999</v>
      </c>
      <c r="D1394">
        <v>6320.7202150000003</v>
      </c>
      <c r="E1394">
        <v>6329.9501950000003</v>
      </c>
      <c r="F1394">
        <v>6329.9501950000003</v>
      </c>
      <c r="G1394">
        <v>4052430080</v>
      </c>
    </row>
    <row r="1395" spans="1:7">
      <c r="A1395" s="12">
        <v>43292</v>
      </c>
      <c r="B1395">
        <v>6330.7700199999999</v>
      </c>
      <c r="C1395">
        <v>6444.9599609999996</v>
      </c>
      <c r="D1395">
        <v>6330.4702150000003</v>
      </c>
      <c r="E1395">
        <v>6394.7099609999996</v>
      </c>
      <c r="F1395">
        <v>6394.7099609999996</v>
      </c>
      <c r="G1395">
        <v>3644859904</v>
      </c>
    </row>
    <row r="1396" spans="1:7">
      <c r="A1396" s="12">
        <v>43293</v>
      </c>
      <c r="B1396">
        <v>6396.7797849999997</v>
      </c>
      <c r="C1396">
        <v>6397.1000979999999</v>
      </c>
      <c r="D1396">
        <v>6136.419922</v>
      </c>
      <c r="E1396">
        <v>6228.8100590000004</v>
      </c>
      <c r="F1396">
        <v>6228.8100590000004</v>
      </c>
      <c r="G1396">
        <v>3770170112</v>
      </c>
    </row>
    <row r="1397" spans="1:7">
      <c r="A1397" s="12">
        <v>43294</v>
      </c>
      <c r="B1397">
        <v>6235.0297849999997</v>
      </c>
      <c r="C1397">
        <v>6310.5498049999997</v>
      </c>
      <c r="D1397">
        <v>6192.2402339999999</v>
      </c>
      <c r="E1397">
        <v>6238.0498049999997</v>
      </c>
      <c r="F1397">
        <v>6238.0498049999997</v>
      </c>
      <c r="G1397">
        <v>3805400064</v>
      </c>
    </row>
    <row r="1398" spans="1:7">
      <c r="A1398" s="12">
        <v>43295</v>
      </c>
      <c r="B1398">
        <v>6247.5</v>
      </c>
      <c r="C1398">
        <v>6298.1899409999996</v>
      </c>
      <c r="D1398">
        <v>6212.2202150000003</v>
      </c>
      <c r="E1398">
        <v>6276.1201170000004</v>
      </c>
      <c r="F1398">
        <v>6276.1201170000004</v>
      </c>
      <c r="G1398">
        <v>2923670016</v>
      </c>
    </row>
    <row r="1399" spans="1:7">
      <c r="A1399" s="12">
        <v>43296</v>
      </c>
      <c r="B1399">
        <v>6272.7001950000003</v>
      </c>
      <c r="C1399">
        <v>6403.4599609999996</v>
      </c>
      <c r="D1399">
        <v>6256.5097660000001</v>
      </c>
      <c r="E1399">
        <v>6359.6401370000003</v>
      </c>
      <c r="F1399">
        <v>6359.6401370000003</v>
      </c>
      <c r="G1399">
        <v>3285459968</v>
      </c>
    </row>
    <row r="1400" spans="1:7">
      <c r="A1400" s="12">
        <v>43297</v>
      </c>
      <c r="B1400">
        <v>6357.0097660000001</v>
      </c>
      <c r="C1400">
        <v>6741.75</v>
      </c>
      <c r="D1400">
        <v>6357.0097660000001</v>
      </c>
      <c r="E1400">
        <v>6741.75</v>
      </c>
      <c r="F1400">
        <v>6741.75</v>
      </c>
      <c r="G1400">
        <v>4725799936</v>
      </c>
    </row>
    <row r="1401" spans="1:7">
      <c r="A1401" s="12">
        <v>43298</v>
      </c>
      <c r="B1401">
        <v>6739.6499020000001</v>
      </c>
      <c r="C1401">
        <v>7387.2402339999999</v>
      </c>
      <c r="D1401">
        <v>6684.169922</v>
      </c>
      <c r="E1401">
        <v>7321.0400390000004</v>
      </c>
      <c r="F1401">
        <v>7321.0400390000004</v>
      </c>
      <c r="G1401">
        <v>5961950208</v>
      </c>
    </row>
    <row r="1402" spans="1:7">
      <c r="A1402" s="12">
        <v>43299</v>
      </c>
      <c r="B1402">
        <v>7315.3198240000002</v>
      </c>
      <c r="C1402">
        <v>7534.9902339999999</v>
      </c>
      <c r="D1402">
        <v>7280.4702150000003</v>
      </c>
      <c r="E1402">
        <v>7370.7797849999997</v>
      </c>
      <c r="F1402">
        <v>7370.7797849999997</v>
      </c>
      <c r="G1402">
        <v>6103410176</v>
      </c>
    </row>
    <row r="1403" spans="1:7">
      <c r="A1403" s="12">
        <v>43300</v>
      </c>
      <c r="B1403">
        <v>7378.2001950000003</v>
      </c>
      <c r="C1403">
        <v>7494.4599609999996</v>
      </c>
      <c r="D1403">
        <v>7295.4599609999996</v>
      </c>
      <c r="E1403">
        <v>7466.8598629999997</v>
      </c>
      <c r="F1403">
        <v>7466.8598629999997</v>
      </c>
      <c r="G1403">
        <v>5111629824</v>
      </c>
    </row>
    <row r="1404" spans="1:7">
      <c r="A1404" s="12">
        <v>43301</v>
      </c>
      <c r="B1404">
        <v>7467.3999020000001</v>
      </c>
      <c r="C1404">
        <v>7594.669922</v>
      </c>
      <c r="D1404">
        <v>7323.2597660000001</v>
      </c>
      <c r="E1404">
        <v>7354.1298829999996</v>
      </c>
      <c r="F1404">
        <v>7354.1298829999996</v>
      </c>
      <c r="G1404">
        <v>4936869888</v>
      </c>
    </row>
    <row r="1405" spans="1:7">
      <c r="A1405" s="12">
        <v>43302</v>
      </c>
      <c r="B1405">
        <v>7352.7202150000003</v>
      </c>
      <c r="C1405">
        <v>7437.6401370000003</v>
      </c>
      <c r="D1405">
        <v>7262.4101559999999</v>
      </c>
      <c r="E1405">
        <v>7419.2900390000004</v>
      </c>
      <c r="F1405">
        <v>7419.2900390000004</v>
      </c>
      <c r="G1405">
        <v>3726609920</v>
      </c>
    </row>
    <row r="1406" spans="1:7">
      <c r="A1406" s="12">
        <v>43303</v>
      </c>
      <c r="B1406">
        <v>7417.7998049999997</v>
      </c>
      <c r="C1406">
        <v>7537.9501950000003</v>
      </c>
      <c r="D1406">
        <v>7383.8198240000002</v>
      </c>
      <c r="E1406">
        <v>7418.4902339999999</v>
      </c>
      <c r="F1406">
        <v>7418.4902339999999</v>
      </c>
      <c r="G1406">
        <v>3695460096</v>
      </c>
    </row>
    <row r="1407" spans="1:7">
      <c r="A1407" s="12">
        <v>43304</v>
      </c>
      <c r="B1407">
        <v>7414.7099609999996</v>
      </c>
      <c r="C1407">
        <v>7771.5</v>
      </c>
      <c r="D1407">
        <v>7409.1000979999999</v>
      </c>
      <c r="E1407">
        <v>7711.1098629999997</v>
      </c>
      <c r="F1407">
        <v>7711.1098629999997</v>
      </c>
      <c r="G1407">
        <v>5132480000</v>
      </c>
    </row>
    <row r="1408" spans="1:7">
      <c r="A1408" s="12">
        <v>43305</v>
      </c>
      <c r="B1408">
        <v>7716.5097660000001</v>
      </c>
      <c r="C1408">
        <v>8424.2695309999999</v>
      </c>
      <c r="D1408">
        <v>7705.5</v>
      </c>
      <c r="E1408">
        <v>8424.2695309999999</v>
      </c>
      <c r="F1408">
        <v>8424.2695309999999</v>
      </c>
      <c r="G1408">
        <v>7277689856</v>
      </c>
    </row>
    <row r="1409" spans="1:7">
      <c r="A1409" s="12">
        <v>43306</v>
      </c>
      <c r="B1409">
        <v>8379.6601559999999</v>
      </c>
      <c r="C1409">
        <v>8416.8701170000004</v>
      </c>
      <c r="D1409">
        <v>8086.3598629999997</v>
      </c>
      <c r="E1409">
        <v>8181.3901370000003</v>
      </c>
      <c r="F1409">
        <v>8181.3901370000003</v>
      </c>
      <c r="G1409">
        <v>5845400064</v>
      </c>
    </row>
    <row r="1410" spans="1:7">
      <c r="A1410" s="12">
        <v>43307</v>
      </c>
      <c r="B1410">
        <v>8176.8500979999999</v>
      </c>
      <c r="C1410">
        <v>8290.3300780000009</v>
      </c>
      <c r="D1410">
        <v>7878.7099609999996</v>
      </c>
      <c r="E1410">
        <v>7951.580078</v>
      </c>
      <c r="F1410">
        <v>7951.580078</v>
      </c>
      <c r="G1410">
        <v>4899089920</v>
      </c>
    </row>
    <row r="1411" spans="1:7">
      <c r="A1411" s="12">
        <v>43308</v>
      </c>
      <c r="B1411">
        <v>7950.3999020000001</v>
      </c>
      <c r="C1411">
        <v>8262.6601559999999</v>
      </c>
      <c r="D1411">
        <v>7839.7597660000001</v>
      </c>
      <c r="E1411">
        <v>8165.0097660000001</v>
      </c>
      <c r="F1411">
        <v>8165.0097660000001</v>
      </c>
      <c r="G1411">
        <v>5195879936</v>
      </c>
    </row>
    <row r="1412" spans="1:7">
      <c r="A1412" s="12">
        <v>43309</v>
      </c>
      <c r="B1412">
        <v>8169.0600590000004</v>
      </c>
      <c r="C1412">
        <v>8222.8496090000008</v>
      </c>
      <c r="D1412">
        <v>8110.7700199999999</v>
      </c>
      <c r="E1412">
        <v>8192.1503909999992</v>
      </c>
      <c r="F1412">
        <v>8192.1503909999992</v>
      </c>
      <c r="G1412">
        <v>3988750080</v>
      </c>
    </row>
    <row r="1413" spans="1:7">
      <c r="A1413" s="12">
        <v>43310</v>
      </c>
      <c r="B1413">
        <v>8205.8203130000002</v>
      </c>
      <c r="C1413">
        <v>8272.2597659999992</v>
      </c>
      <c r="D1413">
        <v>8141.1801759999998</v>
      </c>
      <c r="E1413">
        <v>8218.4599610000005</v>
      </c>
      <c r="F1413">
        <v>8218.4599610000005</v>
      </c>
      <c r="G1413">
        <v>4107190016</v>
      </c>
    </row>
    <row r="1414" spans="1:7">
      <c r="A1414" s="12">
        <v>43311</v>
      </c>
      <c r="B1414">
        <v>8221.5800780000009</v>
      </c>
      <c r="C1414">
        <v>8235.5</v>
      </c>
      <c r="D1414">
        <v>7917.5</v>
      </c>
      <c r="E1414">
        <v>8180.4799800000001</v>
      </c>
      <c r="F1414">
        <v>8180.4799800000001</v>
      </c>
      <c r="G1414">
        <v>5551400000</v>
      </c>
    </row>
    <row r="1415" spans="1:7">
      <c r="A1415" s="12">
        <v>43312</v>
      </c>
      <c r="B1415">
        <v>8181.2001950000003</v>
      </c>
      <c r="C1415">
        <v>8181.5297849999997</v>
      </c>
      <c r="D1415">
        <v>7696.9301759999998</v>
      </c>
      <c r="E1415">
        <v>7780.4399409999996</v>
      </c>
      <c r="F1415">
        <v>7780.4399409999996</v>
      </c>
      <c r="G1415">
        <v>5287530000</v>
      </c>
    </row>
    <row r="1416" spans="1:7">
      <c r="A1416" s="12">
        <v>43313</v>
      </c>
      <c r="B1416">
        <v>7769.0400390000004</v>
      </c>
      <c r="C1416">
        <v>7769.0400390000004</v>
      </c>
      <c r="D1416">
        <v>7504.9501950000003</v>
      </c>
      <c r="E1416">
        <v>7624.9101559999999</v>
      </c>
      <c r="F1416">
        <v>7624.9101559999999</v>
      </c>
      <c r="G1416">
        <v>4797620000</v>
      </c>
    </row>
    <row r="1417" spans="1:7">
      <c r="A1417" s="12">
        <v>43314</v>
      </c>
      <c r="B1417">
        <v>7634.1899409999996</v>
      </c>
      <c r="C1417">
        <v>7712.7700199999999</v>
      </c>
      <c r="D1417">
        <v>7523.4399409999996</v>
      </c>
      <c r="E1417">
        <v>7567.1499020000001</v>
      </c>
      <c r="F1417">
        <v>7567.1499020000001</v>
      </c>
      <c r="G1417">
        <v>4214110000</v>
      </c>
    </row>
    <row r="1418" spans="1:7">
      <c r="A1418" s="12">
        <v>43315</v>
      </c>
      <c r="B1418">
        <v>7562.1401370000003</v>
      </c>
      <c r="C1418">
        <v>7562.1401370000003</v>
      </c>
      <c r="D1418">
        <v>7328.6499020000001</v>
      </c>
      <c r="E1418">
        <v>7434.3901370000003</v>
      </c>
      <c r="F1418">
        <v>7434.3901370000003</v>
      </c>
      <c r="G1418">
        <v>4627150000</v>
      </c>
    </row>
    <row r="1419" spans="1:7">
      <c r="A1419" s="12">
        <v>43316</v>
      </c>
      <c r="B1419">
        <v>7438.669922</v>
      </c>
      <c r="C1419">
        <v>7497.4902339999999</v>
      </c>
      <c r="D1419">
        <v>6984.0698240000002</v>
      </c>
      <c r="E1419">
        <v>7032.8500979999999</v>
      </c>
      <c r="F1419">
        <v>7032.8500979999999</v>
      </c>
      <c r="G1419">
        <v>4268390000</v>
      </c>
    </row>
    <row r="1420" spans="1:7">
      <c r="A1420" s="12">
        <v>43317</v>
      </c>
      <c r="B1420">
        <v>7031.080078</v>
      </c>
      <c r="C1420">
        <v>7102.7700199999999</v>
      </c>
      <c r="D1420">
        <v>6940.7001950000003</v>
      </c>
      <c r="E1420">
        <v>7068.4799800000001</v>
      </c>
      <c r="F1420">
        <v>7068.4799800000001</v>
      </c>
      <c r="G1420">
        <v>3679110000</v>
      </c>
    </row>
    <row r="1421" spans="1:7">
      <c r="A1421" s="12">
        <v>43318</v>
      </c>
      <c r="B1421">
        <v>7062.9399409999996</v>
      </c>
      <c r="C1421">
        <v>7166.5498049999997</v>
      </c>
      <c r="D1421">
        <v>6890.5400390000004</v>
      </c>
      <c r="E1421">
        <v>6951.7998049999997</v>
      </c>
      <c r="F1421">
        <v>6951.7998049999997</v>
      </c>
      <c r="G1421">
        <v>3925900000</v>
      </c>
    </row>
    <row r="1422" spans="1:7">
      <c r="A1422" s="12">
        <v>43319</v>
      </c>
      <c r="B1422">
        <v>6958.3198240000002</v>
      </c>
      <c r="C1422">
        <v>7146.5600590000004</v>
      </c>
      <c r="D1422">
        <v>6748.2402339999999</v>
      </c>
      <c r="E1422">
        <v>6753.1201170000004</v>
      </c>
      <c r="F1422">
        <v>6753.1201170000004</v>
      </c>
      <c r="G1422">
        <v>4682800000</v>
      </c>
    </row>
    <row r="1423" spans="1:7">
      <c r="A1423" s="12">
        <v>43320</v>
      </c>
      <c r="B1423">
        <v>6746.8500979999999</v>
      </c>
      <c r="C1423">
        <v>6746.8500979999999</v>
      </c>
      <c r="D1423">
        <v>6226.2202150000003</v>
      </c>
      <c r="E1423">
        <v>6305.7998049999997</v>
      </c>
      <c r="F1423">
        <v>6305.7998049999997</v>
      </c>
      <c r="G1423">
        <v>5064430000</v>
      </c>
    </row>
    <row r="1424" spans="1:7">
      <c r="A1424" s="12">
        <v>43321</v>
      </c>
      <c r="B1424">
        <v>6305.5600590000004</v>
      </c>
      <c r="C1424">
        <v>6625.7299800000001</v>
      </c>
      <c r="D1424">
        <v>6249.0698240000002</v>
      </c>
      <c r="E1424">
        <v>6568.2299800000001</v>
      </c>
      <c r="F1424">
        <v>6568.2299800000001</v>
      </c>
      <c r="G1424">
        <v>4267040000</v>
      </c>
    </row>
    <row r="1425" spans="1:7">
      <c r="A1425" s="12">
        <v>43322</v>
      </c>
      <c r="B1425">
        <v>6571.419922</v>
      </c>
      <c r="C1425">
        <v>6591.2597660000001</v>
      </c>
      <c r="D1425">
        <v>6124.5200199999999</v>
      </c>
      <c r="E1425">
        <v>6184.7099609999996</v>
      </c>
      <c r="F1425">
        <v>6184.7099609999996</v>
      </c>
      <c r="G1425">
        <v>4528680000</v>
      </c>
    </row>
    <row r="1426" spans="1:7">
      <c r="A1426" s="12">
        <v>43323</v>
      </c>
      <c r="B1426">
        <v>6185.7900390000004</v>
      </c>
      <c r="C1426">
        <v>6455.7402339999999</v>
      </c>
      <c r="D1426">
        <v>6109.0297849999997</v>
      </c>
      <c r="E1426">
        <v>6295.7299800000001</v>
      </c>
      <c r="F1426">
        <v>6295.7299800000001</v>
      </c>
      <c r="G1426">
        <v>4047850000</v>
      </c>
    </row>
    <row r="1427" spans="1:7">
      <c r="A1427" s="12">
        <v>43324</v>
      </c>
      <c r="B1427">
        <v>6283.6499020000001</v>
      </c>
      <c r="C1427">
        <v>6409.8500979999999</v>
      </c>
      <c r="D1427">
        <v>6237.5</v>
      </c>
      <c r="E1427">
        <v>6322.6899409999996</v>
      </c>
      <c r="F1427">
        <v>6322.6899409999996</v>
      </c>
      <c r="G1427">
        <v>5665250000</v>
      </c>
    </row>
    <row r="1428" spans="1:7">
      <c r="A1428" s="12">
        <v>43325</v>
      </c>
      <c r="B1428">
        <v>6341.3598629999997</v>
      </c>
      <c r="C1428">
        <v>6537.0498049999997</v>
      </c>
      <c r="D1428">
        <v>6225.7202150000003</v>
      </c>
      <c r="E1428">
        <v>6297.5698240000002</v>
      </c>
      <c r="F1428">
        <v>6297.5698240000002</v>
      </c>
      <c r="G1428">
        <v>4083980000</v>
      </c>
    </row>
    <row r="1429" spans="1:7">
      <c r="A1429" s="12">
        <v>43326</v>
      </c>
      <c r="B1429">
        <v>6287.6601559999999</v>
      </c>
      <c r="C1429">
        <v>6287.9399409999996</v>
      </c>
      <c r="D1429">
        <v>5971.0498049999997</v>
      </c>
      <c r="E1429">
        <v>6199.7099609999996</v>
      </c>
      <c r="F1429">
        <v>6199.7099609999996</v>
      </c>
      <c r="G1429">
        <v>5301700000</v>
      </c>
    </row>
    <row r="1430" spans="1:7">
      <c r="A1430" s="12">
        <v>43327</v>
      </c>
      <c r="B1430">
        <v>6221.419922</v>
      </c>
      <c r="C1430">
        <v>6588.4902339999999</v>
      </c>
      <c r="D1430">
        <v>6221.419922</v>
      </c>
      <c r="E1430">
        <v>6308.5200199999999</v>
      </c>
      <c r="F1430">
        <v>6308.5200199999999</v>
      </c>
      <c r="G1430">
        <v>4895450000</v>
      </c>
    </row>
    <row r="1431" spans="1:7">
      <c r="A1431" s="12">
        <v>43328</v>
      </c>
      <c r="B1431">
        <v>6294.2299800000001</v>
      </c>
      <c r="C1431">
        <v>6473.5</v>
      </c>
      <c r="D1431">
        <v>6276.4101559999999</v>
      </c>
      <c r="E1431">
        <v>6334.7299800000001</v>
      </c>
      <c r="F1431">
        <v>6334.7299800000001</v>
      </c>
      <c r="G1431">
        <v>4328420000</v>
      </c>
    </row>
    <row r="1432" spans="1:7">
      <c r="A1432" s="12">
        <v>43329</v>
      </c>
      <c r="B1432">
        <v>6340.9101559999999</v>
      </c>
      <c r="C1432">
        <v>6582.5</v>
      </c>
      <c r="D1432">
        <v>6324.9702150000003</v>
      </c>
      <c r="E1432">
        <v>6580.6298829999996</v>
      </c>
      <c r="F1432">
        <v>6580.6298829999996</v>
      </c>
      <c r="G1432">
        <v>4992990000</v>
      </c>
    </row>
    <row r="1433" spans="1:7">
      <c r="A1433" s="12">
        <v>43330</v>
      </c>
      <c r="B1433">
        <v>6583.4301759999998</v>
      </c>
      <c r="C1433">
        <v>6617.3500979999999</v>
      </c>
      <c r="D1433">
        <v>6353.7299800000001</v>
      </c>
      <c r="E1433">
        <v>6423.7597660000001</v>
      </c>
      <c r="F1433">
        <v>6423.7597660000001</v>
      </c>
      <c r="G1433">
        <v>3984520000</v>
      </c>
    </row>
    <row r="1434" spans="1:7">
      <c r="A1434" s="12">
        <v>43331</v>
      </c>
      <c r="B1434">
        <v>6422.5698240000002</v>
      </c>
      <c r="C1434">
        <v>6537.9799800000001</v>
      </c>
      <c r="D1434">
        <v>6361.5498049999997</v>
      </c>
      <c r="E1434">
        <v>6506.0698240000002</v>
      </c>
      <c r="F1434">
        <v>6506.0698240000002</v>
      </c>
      <c r="G1434">
        <v>3311170000</v>
      </c>
    </row>
    <row r="1435" spans="1:7">
      <c r="A1435" s="12">
        <v>43332</v>
      </c>
      <c r="B1435">
        <v>6500.5097660000001</v>
      </c>
      <c r="C1435">
        <v>6536.919922</v>
      </c>
      <c r="D1435">
        <v>6297.9301759999998</v>
      </c>
      <c r="E1435">
        <v>6308.5297849999997</v>
      </c>
      <c r="F1435">
        <v>6308.5297849999997</v>
      </c>
      <c r="G1435">
        <v>3665100000</v>
      </c>
    </row>
    <row r="1436" spans="1:7">
      <c r="A1436" s="12">
        <v>43333</v>
      </c>
      <c r="B1436">
        <v>6301.0698240000002</v>
      </c>
      <c r="C1436">
        <v>6500.8701170000004</v>
      </c>
      <c r="D1436">
        <v>6298.2402339999999</v>
      </c>
      <c r="E1436">
        <v>6488.7597660000001</v>
      </c>
      <c r="F1436">
        <v>6488.7597660000001</v>
      </c>
      <c r="G1436">
        <v>3377180000</v>
      </c>
    </row>
    <row r="1437" spans="1:7">
      <c r="A1437" s="12">
        <v>43334</v>
      </c>
      <c r="B1437">
        <v>6486.25</v>
      </c>
      <c r="C1437">
        <v>6816.7900390000004</v>
      </c>
      <c r="D1437">
        <v>6310.1098629999997</v>
      </c>
      <c r="E1437">
        <v>6376.7099609999996</v>
      </c>
      <c r="F1437">
        <v>6376.7099609999996</v>
      </c>
      <c r="G1437">
        <v>4668110000</v>
      </c>
    </row>
    <row r="1438" spans="1:7">
      <c r="A1438" s="12">
        <v>43335</v>
      </c>
      <c r="B1438">
        <v>6371.3398440000001</v>
      </c>
      <c r="C1438">
        <v>6546.5400390000004</v>
      </c>
      <c r="D1438">
        <v>6371.3398440000001</v>
      </c>
      <c r="E1438">
        <v>6534.8798829999996</v>
      </c>
      <c r="F1438">
        <v>6534.8798829999996</v>
      </c>
      <c r="G1438">
        <v>3426180000</v>
      </c>
    </row>
    <row r="1439" spans="1:7">
      <c r="A1439" s="12">
        <v>43336</v>
      </c>
      <c r="B1439">
        <v>6551.5200199999999</v>
      </c>
      <c r="C1439">
        <v>6719.9599609999996</v>
      </c>
      <c r="D1439">
        <v>6498.6401370000003</v>
      </c>
      <c r="E1439">
        <v>6719.9599609999996</v>
      </c>
      <c r="F1439">
        <v>6719.9599609999996</v>
      </c>
      <c r="G1439">
        <v>4097820000</v>
      </c>
    </row>
    <row r="1440" spans="1:7">
      <c r="A1440" s="12">
        <v>43337</v>
      </c>
      <c r="B1440">
        <v>6719.9501950000003</v>
      </c>
      <c r="C1440">
        <v>6789.6298829999996</v>
      </c>
      <c r="D1440">
        <v>6700.9599609999996</v>
      </c>
      <c r="E1440">
        <v>6763.1899409999996</v>
      </c>
      <c r="F1440">
        <v>6763.1899409999996</v>
      </c>
      <c r="G1440">
        <v>3312600000</v>
      </c>
    </row>
    <row r="1441" spans="1:7">
      <c r="A1441" s="12">
        <v>43338</v>
      </c>
      <c r="B1441">
        <v>6754.6401370000003</v>
      </c>
      <c r="C1441">
        <v>6774.75</v>
      </c>
      <c r="D1441">
        <v>6620.75</v>
      </c>
      <c r="E1441">
        <v>6707.2597660000001</v>
      </c>
      <c r="F1441">
        <v>6707.2597660000001</v>
      </c>
      <c r="G1441">
        <v>3295500000</v>
      </c>
    </row>
    <row r="1442" spans="1:7">
      <c r="A1442" s="12">
        <v>43339</v>
      </c>
      <c r="B1442">
        <v>6710.7998049999997</v>
      </c>
      <c r="C1442">
        <v>6884.6401370000003</v>
      </c>
      <c r="D1442">
        <v>6689.7099609999996</v>
      </c>
      <c r="E1442">
        <v>6884.6401370000003</v>
      </c>
      <c r="F1442">
        <v>6884.6401370000003</v>
      </c>
      <c r="G1442">
        <v>4019000000</v>
      </c>
    </row>
    <row r="1443" spans="1:7">
      <c r="A1443" s="12">
        <v>43340</v>
      </c>
      <c r="B1443">
        <v>6891.080078</v>
      </c>
      <c r="C1443">
        <v>7109.5600590000004</v>
      </c>
      <c r="D1443">
        <v>6882.3398440000001</v>
      </c>
      <c r="E1443">
        <v>7096.2797849999997</v>
      </c>
      <c r="F1443">
        <v>7096.2797849999997</v>
      </c>
      <c r="G1443">
        <v>4659940000</v>
      </c>
    </row>
    <row r="1444" spans="1:7">
      <c r="A1444" s="12">
        <v>43341</v>
      </c>
      <c r="B1444">
        <v>7091.7099609999996</v>
      </c>
      <c r="C1444">
        <v>7113.2998049999997</v>
      </c>
      <c r="D1444">
        <v>6970.8198240000002</v>
      </c>
      <c r="E1444">
        <v>7047.1601559999999</v>
      </c>
      <c r="F1444">
        <v>7047.1601559999999</v>
      </c>
      <c r="G1444">
        <v>4145880000</v>
      </c>
    </row>
    <row r="1445" spans="1:7">
      <c r="A1445" s="12">
        <v>43342</v>
      </c>
      <c r="B1445">
        <v>7043.7597660000001</v>
      </c>
      <c r="C1445">
        <v>7072.6899409999996</v>
      </c>
      <c r="D1445">
        <v>6834.6899409999996</v>
      </c>
      <c r="E1445">
        <v>6978.2299800000001</v>
      </c>
      <c r="F1445">
        <v>6978.2299800000001</v>
      </c>
      <c r="G1445">
        <v>4463250000</v>
      </c>
    </row>
    <row r="1446" spans="1:7">
      <c r="A1446" s="12">
        <v>43343</v>
      </c>
      <c r="B1446">
        <v>6973.9702150000003</v>
      </c>
      <c r="C1446">
        <v>7057.169922</v>
      </c>
      <c r="D1446">
        <v>6920.1601559999999</v>
      </c>
      <c r="E1446">
        <v>7037.580078</v>
      </c>
      <c r="F1446">
        <v>7037.580078</v>
      </c>
      <c r="G1446">
        <v>4495650000</v>
      </c>
    </row>
    <row r="1447" spans="1:7">
      <c r="A1447" s="12">
        <v>43344</v>
      </c>
      <c r="B1447">
        <v>7044.8100590000004</v>
      </c>
      <c r="C1447">
        <v>7242.2900390000004</v>
      </c>
      <c r="D1447">
        <v>7038.0498049999997</v>
      </c>
      <c r="E1447">
        <v>7193.25</v>
      </c>
      <c r="F1447">
        <v>7193.25</v>
      </c>
      <c r="G1447">
        <v>4116050000</v>
      </c>
    </row>
    <row r="1448" spans="1:7">
      <c r="A1448" s="12">
        <v>43345</v>
      </c>
      <c r="B1448">
        <v>7189.580078</v>
      </c>
      <c r="C1448">
        <v>7306.3100590000004</v>
      </c>
      <c r="D1448">
        <v>7132.1601559999999</v>
      </c>
      <c r="E1448">
        <v>7272.7202150000003</v>
      </c>
      <c r="F1448">
        <v>7272.7202150000003</v>
      </c>
      <c r="G1448">
        <v>4329540000</v>
      </c>
    </row>
    <row r="1449" spans="1:7">
      <c r="A1449" s="12">
        <v>43346</v>
      </c>
      <c r="B1449">
        <v>7279.0297849999997</v>
      </c>
      <c r="C1449">
        <v>7317.9399409999996</v>
      </c>
      <c r="D1449">
        <v>7208.1499020000001</v>
      </c>
      <c r="E1449">
        <v>7260.0600590000004</v>
      </c>
      <c r="F1449">
        <v>7260.0600590000004</v>
      </c>
      <c r="G1449">
        <v>4087760000</v>
      </c>
    </row>
    <row r="1450" spans="1:7">
      <c r="A1450" s="12">
        <v>43347</v>
      </c>
      <c r="B1450">
        <v>7263</v>
      </c>
      <c r="C1450">
        <v>7388.2597660000001</v>
      </c>
      <c r="D1450">
        <v>7255.4399409999996</v>
      </c>
      <c r="E1450">
        <v>7361.6601559999999</v>
      </c>
      <c r="F1450">
        <v>7361.6601559999999</v>
      </c>
      <c r="G1450">
        <v>4273640000</v>
      </c>
    </row>
    <row r="1451" spans="1:7">
      <c r="A1451" s="12">
        <v>43348</v>
      </c>
      <c r="B1451">
        <v>7361.4599609999996</v>
      </c>
      <c r="C1451">
        <v>7388.4301759999998</v>
      </c>
      <c r="D1451">
        <v>6792.830078</v>
      </c>
      <c r="E1451">
        <v>6792.830078</v>
      </c>
      <c r="F1451">
        <v>6792.830078</v>
      </c>
      <c r="G1451">
        <v>5800460000</v>
      </c>
    </row>
    <row r="1452" spans="1:7">
      <c r="A1452" s="12">
        <v>43349</v>
      </c>
      <c r="B1452">
        <v>6755.1401370000003</v>
      </c>
      <c r="C1452">
        <v>6755.1401370000003</v>
      </c>
      <c r="D1452">
        <v>6404.7202150000003</v>
      </c>
      <c r="E1452">
        <v>6529.169922</v>
      </c>
      <c r="F1452">
        <v>6529.169922</v>
      </c>
      <c r="G1452">
        <v>5523470000</v>
      </c>
    </row>
    <row r="1453" spans="1:7">
      <c r="A1453" s="12">
        <v>43350</v>
      </c>
      <c r="B1453">
        <v>6528.919922</v>
      </c>
      <c r="C1453">
        <v>6555.2900390000004</v>
      </c>
      <c r="D1453">
        <v>6396.8701170000004</v>
      </c>
      <c r="E1453">
        <v>6467.0698240000002</v>
      </c>
      <c r="F1453">
        <v>6467.0698240000002</v>
      </c>
      <c r="G1453">
        <v>4264680000</v>
      </c>
    </row>
    <row r="1454" spans="1:7">
      <c r="A1454" s="12">
        <v>43351</v>
      </c>
      <c r="B1454">
        <v>6460.169922</v>
      </c>
      <c r="C1454">
        <v>6534.25</v>
      </c>
      <c r="D1454">
        <v>6197.5200199999999</v>
      </c>
      <c r="E1454">
        <v>6225.9799800000001</v>
      </c>
      <c r="F1454">
        <v>6225.9799800000001</v>
      </c>
      <c r="G1454">
        <v>3835060000</v>
      </c>
    </row>
    <row r="1455" spans="1:7">
      <c r="A1455" s="12">
        <v>43352</v>
      </c>
      <c r="B1455">
        <v>6223.3798829999996</v>
      </c>
      <c r="C1455">
        <v>6446.2597660000001</v>
      </c>
      <c r="D1455">
        <v>6201.2202150000003</v>
      </c>
      <c r="E1455">
        <v>6300.8598629999997</v>
      </c>
      <c r="F1455">
        <v>6300.8598629999997</v>
      </c>
      <c r="G1455">
        <v>3671890000</v>
      </c>
    </row>
    <row r="1456" spans="1:7">
      <c r="A1456" s="12">
        <v>43353</v>
      </c>
      <c r="B1456">
        <v>6301.5698240000002</v>
      </c>
      <c r="C1456">
        <v>6374.9799800000001</v>
      </c>
      <c r="D1456">
        <v>6292.7597660000001</v>
      </c>
      <c r="E1456">
        <v>6329.7001950000003</v>
      </c>
      <c r="F1456">
        <v>6329.7001950000003</v>
      </c>
      <c r="G1456">
        <v>3714100000</v>
      </c>
    </row>
    <row r="1457" spans="1:7">
      <c r="A1457" s="12">
        <v>43354</v>
      </c>
      <c r="B1457">
        <v>6331.8798829999996</v>
      </c>
      <c r="C1457">
        <v>6398.919922</v>
      </c>
      <c r="D1457">
        <v>6260.2099609999996</v>
      </c>
      <c r="E1457">
        <v>6321.2001950000003</v>
      </c>
      <c r="F1457">
        <v>6321.2001950000003</v>
      </c>
      <c r="G1457">
        <v>3849910000</v>
      </c>
    </row>
    <row r="1458" spans="1:7">
      <c r="A1458" s="12">
        <v>43355</v>
      </c>
      <c r="B1458">
        <v>6317.0097660000001</v>
      </c>
      <c r="C1458">
        <v>6363.8701170000004</v>
      </c>
      <c r="D1458">
        <v>6265.0898440000001</v>
      </c>
      <c r="E1458">
        <v>6351.7998049999997</v>
      </c>
      <c r="F1458">
        <v>6351.7998049999997</v>
      </c>
      <c r="G1458">
        <v>4064230000</v>
      </c>
    </row>
    <row r="1459" spans="1:7">
      <c r="A1459" s="12">
        <v>43356</v>
      </c>
      <c r="B1459">
        <v>6354.2402339999999</v>
      </c>
      <c r="C1459">
        <v>6535.4101559999999</v>
      </c>
      <c r="D1459">
        <v>6354.2402339999999</v>
      </c>
      <c r="E1459">
        <v>6517.3100590000004</v>
      </c>
      <c r="F1459">
        <v>6517.3100590000004</v>
      </c>
      <c r="G1459">
        <v>4210910000</v>
      </c>
    </row>
    <row r="1460" spans="1:7">
      <c r="A1460" s="12">
        <v>43357</v>
      </c>
      <c r="B1460">
        <v>6515.4101559999999</v>
      </c>
      <c r="C1460">
        <v>6596.1000979999999</v>
      </c>
      <c r="D1460">
        <v>6456.169922</v>
      </c>
      <c r="E1460">
        <v>6512.7099609999996</v>
      </c>
      <c r="F1460">
        <v>6512.7099609999996</v>
      </c>
      <c r="G1460">
        <v>4076220000</v>
      </c>
    </row>
    <row r="1461" spans="1:7">
      <c r="A1461" s="12">
        <v>43358</v>
      </c>
      <c r="B1461">
        <v>6509.3999020000001</v>
      </c>
      <c r="C1461">
        <v>6561.7202150000003</v>
      </c>
      <c r="D1461">
        <v>6493.5498049999997</v>
      </c>
      <c r="E1461">
        <v>6543.2001950000003</v>
      </c>
      <c r="F1461">
        <v>6543.2001950000003</v>
      </c>
      <c r="G1461">
        <v>3216300000</v>
      </c>
    </row>
    <row r="1462" spans="1:7">
      <c r="A1462" s="12">
        <v>43359</v>
      </c>
      <c r="B1462">
        <v>6536.6801759999998</v>
      </c>
      <c r="C1462">
        <v>6544.330078</v>
      </c>
      <c r="D1462">
        <v>6460.1000979999999</v>
      </c>
      <c r="E1462">
        <v>6517.1801759999998</v>
      </c>
      <c r="F1462">
        <v>6517.1801759999998</v>
      </c>
      <c r="G1462">
        <v>3273730000</v>
      </c>
    </row>
    <row r="1463" spans="1:7">
      <c r="A1463" s="12">
        <v>43360</v>
      </c>
      <c r="B1463">
        <v>6514.0600590000004</v>
      </c>
      <c r="C1463">
        <v>6540.2099609999996</v>
      </c>
      <c r="D1463">
        <v>6257.5200199999999</v>
      </c>
      <c r="E1463">
        <v>6281.2001950000003</v>
      </c>
      <c r="F1463">
        <v>6281.2001950000003</v>
      </c>
      <c r="G1463">
        <v>3910780000</v>
      </c>
    </row>
    <row r="1464" spans="1:7">
      <c r="A1464" s="12">
        <v>43361</v>
      </c>
      <c r="B1464">
        <v>6280.9101559999999</v>
      </c>
      <c r="C1464">
        <v>6384.1801759999998</v>
      </c>
      <c r="D1464">
        <v>6265.7099609999996</v>
      </c>
      <c r="E1464">
        <v>6371.2998049999997</v>
      </c>
      <c r="F1464">
        <v>6371.2998049999997</v>
      </c>
      <c r="G1464">
        <v>4180090000</v>
      </c>
    </row>
    <row r="1465" spans="1:7">
      <c r="A1465" s="12">
        <v>43362</v>
      </c>
      <c r="B1465">
        <v>6371.8500979999999</v>
      </c>
      <c r="C1465">
        <v>6448.4599609999996</v>
      </c>
      <c r="D1465">
        <v>6208.3398440000001</v>
      </c>
      <c r="E1465">
        <v>6398.5400390000004</v>
      </c>
      <c r="F1465">
        <v>6398.5400390000004</v>
      </c>
      <c r="G1465">
        <v>4431340000</v>
      </c>
    </row>
    <row r="1466" spans="1:7">
      <c r="A1466" s="12">
        <v>43363</v>
      </c>
      <c r="B1466">
        <v>6398.8500979999999</v>
      </c>
      <c r="C1466">
        <v>6529.2597660000001</v>
      </c>
      <c r="D1466">
        <v>6395.9501950000003</v>
      </c>
      <c r="E1466">
        <v>6519.669922</v>
      </c>
      <c r="F1466">
        <v>6519.669922</v>
      </c>
      <c r="G1466">
        <v>4348110000</v>
      </c>
    </row>
    <row r="1467" spans="1:7">
      <c r="A1467" s="12">
        <v>43364</v>
      </c>
      <c r="B1467">
        <v>6513.8701170000004</v>
      </c>
      <c r="C1467">
        <v>6794.330078</v>
      </c>
      <c r="D1467">
        <v>6496.3598629999997</v>
      </c>
      <c r="E1467">
        <v>6734.9501950000003</v>
      </c>
      <c r="F1467">
        <v>6734.9501950000003</v>
      </c>
      <c r="G1467">
        <v>6531940000</v>
      </c>
    </row>
    <row r="1468" spans="1:7">
      <c r="A1468" s="12">
        <v>43365</v>
      </c>
      <c r="B1468">
        <v>6735.0498049999997</v>
      </c>
      <c r="C1468">
        <v>6814.5600590000004</v>
      </c>
      <c r="D1468">
        <v>6616.7998049999997</v>
      </c>
      <c r="E1468">
        <v>6721.9799800000001</v>
      </c>
      <c r="F1468">
        <v>6721.9799800000001</v>
      </c>
      <c r="G1468">
        <v>4509660000</v>
      </c>
    </row>
    <row r="1469" spans="1:7">
      <c r="A1469" s="12">
        <v>43366</v>
      </c>
      <c r="B1469">
        <v>6715.3198240000002</v>
      </c>
      <c r="C1469">
        <v>6766.1499020000001</v>
      </c>
      <c r="D1469">
        <v>6679.419922</v>
      </c>
      <c r="E1469">
        <v>6710.6298829999996</v>
      </c>
      <c r="F1469">
        <v>6710.6298829999996</v>
      </c>
      <c r="G1469">
        <v>4197500000</v>
      </c>
    </row>
    <row r="1470" spans="1:7">
      <c r="A1470" s="12">
        <v>43367</v>
      </c>
      <c r="B1470">
        <v>6704.7700199999999</v>
      </c>
      <c r="C1470">
        <v>6713.5600590000004</v>
      </c>
      <c r="D1470">
        <v>6580.8999020000001</v>
      </c>
      <c r="E1470">
        <v>6595.4101559999999</v>
      </c>
      <c r="F1470">
        <v>6595.4101559999999</v>
      </c>
      <c r="G1470">
        <v>4177310000</v>
      </c>
    </row>
    <row r="1471" spans="1:7">
      <c r="A1471" s="12">
        <v>43368</v>
      </c>
      <c r="B1471">
        <v>6603.6401370000003</v>
      </c>
      <c r="C1471">
        <v>6603.6401370000003</v>
      </c>
      <c r="D1471">
        <v>6381.8598629999997</v>
      </c>
      <c r="E1471">
        <v>6446.4702150000003</v>
      </c>
      <c r="F1471">
        <v>6446.4702150000003</v>
      </c>
      <c r="G1471">
        <v>4726180000</v>
      </c>
    </row>
    <row r="1472" spans="1:7">
      <c r="A1472" s="12">
        <v>43369</v>
      </c>
      <c r="B1472">
        <v>6452.7900390000004</v>
      </c>
      <c r="C1472">
        <v>6585.9101559999999</v>
      </c>
      <c r="D1472">
        <v>6397.8901370000003</v>
      </c>
      <c r="E1472">
        <v>6495</v>
      </c>
      <c r="F1472">
        <v>6495</v>
      </c>
      <c r="G1472">
        <v>4437300000</v>
      </c>
    </row>
    <row r="1473" spans="1:7">
      <c r="A1473" s="12">
        <v>43370</v>
      </c>
      <c r="B1473">
        <v>6495.2900390000004</v>
      </c>
      <c r="C1473">
        <v>6712.1000979999999</v>
      </c>
      <c r="D1473">
        <v>6464.9501950000003</v>
      </c>
      <c r="E1473">
        <v>6676.75</v>
      </c>
      <c r="F1473">
        <v>6676.75</v>
      </c>
      <c r="G1473">
        <v>4606810000</v>
      </c>
    </row>
    <row r="1474" spans="1:7">
      <c r="A1474" s="12">
        <v>43371</v>
      </c>
      <c r="B1474">
        <v>6678.75</v>
      </c>
      <c r="C1474">
        <v>6785.0297849999997</v>
      </c>
      <c r="D1474">
        <v>6598.3198240000002</v>
      </c>
      <c r="E1474">
        <v>6644.1298829999996</v>
      </c>
      <c r="F1474">
        <v>6644.1298829999996</v>
      </c>
      <c r="G1474">
        <v>5014430000</v>
      </c>
    </row>
    <row r="1475" spans="1:7">
      <c r="A1475" s="12">
        <v>43372</v>
      </c>
      <c r="B1475">
        <v>6643.1000979999999</v>
      </c>
      <c r="C1475">
        <v>6643.1000979999999</v>
      </c>
      <c r="D1475">
        <v>6511.6499020000001</v>
      </c>
      <c r="E1475">
        <v>6601.9599609999996</v>
      </c>
      <c r="F1475">
        <v>6601.9599609999996</v>
      </c>
      <c r="G1475">
        <v>4363690000</v>
      </c>
    </row>
    <row r="1476" spans="1:7">
      <c r="A1476" s="12">
        <v>43373</v>
      </c>
      <c r="B1476">
        <v>6604.7099609999996</v>
      </c>
      <c r="C1476">
        <v>6643.7797849999997</v>
      </c>
      <c r="D1476">
        <v>6566.5400390000004</v>
      </c>
      <c r="E1476">
        <v>6625.5600590000004</v>
      </c>
      <c r="F1476">
        <v>6625.5600590000004</v>
      </c>
      <c r="G1476">
        <v>4002280000</v>
      </c>
    </row>
    <row r="1477" spans="1:7">
      <c r="A1477" s="12">
        <v>43374</v>
      </c>
      <c r="B1477">
        <v>6619.8500979999999</v>
      </c>
      <c r="C1477">
        <v>6653.2998049999997</v>
      </c>
      <c r="D1477">
        <v>6549.080078</v>
      </c>
      <c r="E1477">
        <v>6589.6201170000004</v>
      </c>
      <c r="F1477">
        <v>6589.6201170000004</v>
      </c>
      <c r="G1477">
        <v>4000970000</v>
      </c>
    </row>
    <row r="1478" spans="1:7">
      <c r="A1478" s="12">
        <v>43375</v>
      </c>
      <c r="B1478">
        <v>6593.2402339999999</v>
      </c>
      <c r="C1478">
        <v>6611.8398440000001</v>
      </c>
      <c r="D1478">
        <v>6537.8999020000001</v>
      </c>
      <c r="E1478">
        <v>6556.1000979999999</v>
      </c>
      <c r="F1478">
        <v>6556.1000979999999</v>
      </c>
      <c r="G1478">
        <v>3979260000</v>
      </c>
    </row>
    <row r="1479" spans="1:7">
      <c r="A1479" s="12">
        <v>43376</v>
      </c>
      <c r="B1479">
        <v>6553.8598629999997</v>
      </c>
      <c r="C1479">
        <v>6571.4599609999996</v>
      </c>
      <c r="D1479">
        <v>6454.0297849999997</v>
      </c>
      <c r="E1479">
        <v>6502.5898440000001</v>
      </c>
      <c r="F1479">
        <v>6502.5898440000001</v>
      </c>
      <c r="G1479">
        <v>3887310000</v>
      </c>
    </row>
    <row r="1480" spans="1:7">
      <c r="A1480" s="12">
        <v>43377</v>
      </c>
      <c r="B1480">
        <v>6497.9101559999999</v>
      </c>
      <c r="C1480">
        <v>6603.3100590000004</v>
      </c>
      <c r="D1480">
        <v>6497.9101559999999</v>
      </c>
      <c r="E1480">
        <v>6576.6899409999996</v>
      </c>
      <c r="F1480">
        <v>6576.6899409999996</v>
      </c>
      <c r="G1480">
        <v>3838410000</v>
      </c>
    </row>
    <row r="1481" spans="1:7">
      <c r="A1481" s="12">
        <v>43378</v>
      </c>
      <c r="B1481">
        <v>6574.1499020000001</v>
      </c>
      <c r="C1481">
        <v>6623.6201170000004</v>
      </c>
      <c r="D1481">
        <v>6557.4101559999999</v>
      </c>
      <c r="E1481">
        <v>6622.4799800000001</v>
      </c>
      <c r="F1481">
        <v>6622.4799800000001</v>
      </c>
      <c r="G1481">
        <v>3671500000</v>
      </c>
    </row>
    <row r="1482" spans="1:7">
      <c r="A1482" s="12">
        <v>43379</v>
      </c>
      <c r="B1482">
        <v>6622.4501950000003</v>
      </c>
      <c r="C1482">
        <v>6628.5400390000004</v>
      </c>
      <c r="D1482">
        <v>6577.7998049999997</v>
      </c>
      <c r="E1482">
        <v>6588.3100590000004</v>
      </c>
      <c r="F1482">
        <v>6588.3100590000004</v>
      </c>
      <c r="G1482">
        <v>3259740000</v>
      </c>
    </row>
    <row r="1483" spans="1:7">
      <c r="A1483" s="12">
        <v>43380</v>
      </c>
      <c r="B1483">
        <v>6590.6801759999998</v>
      </c>
      <c r="C1483">
        <v>6641.4902339999999</v>
      </c>
      <c r="D1483">
        <v>6557.0400390000004</v>
      </c>
      <c r="E1483">
        <v>6602.9501950000003</v>
      </c>
      <c r="F1483">
        <v>6602.9501950000003</v>
      </c>
      <c r="G1483">
        <v>3306630000</v>
      </c>
    </row>
    <row r="1484" spans="1:7">
      <c r="A1484" s="12">
        <v>43381</v>
      </c>
      <c r="B1484">
        <v>6600.1899409999996</v>
      </c>
      <c r="C1484">
        <v>6675.0600590000004</v>
      </c>
      <c r="D1484">
        <v>6576.0400390000004</v>
      </c>
      <c r="E1484">
        <v>6652.2299800000001</v>
      </c>
      <c r="F1484">
        <v>6652.2299800000001</v>
      </c>
      <c r="G1484">
        <v>3979460000</v>
      </c>
    </row>
    <row r="1485" spans="1:7">
      <c r="A1485" s="12">
        <v>43382</v>
      </c>
      <c r="B1485">
        <v>6653.080078</v>
      </c>
      <c r="C1485">
        <v>6661.4101559999999</v>
      </c>
      <c r="D1485">
        <v>6606.9399409999996</v>
      </c>
      <c r="E1485">
        <v>6642.6401370000003</v>
      </c>
      <c r="F1485">
        <v>6642.6401370000003</v>
      </c>
      <c r="G1485">
        <v>3580810000</v>
      </c>
    </row>
    <row r="1486" spans="1:7">
      <c r="A1486" s="12">
        <v>43383</v>
      </c>
      <c r="B1486">
        <v>6640.2900390000004</v>
      </c>
      <c r="C1486">
        <v>6640.2900390000004</v>
      </c>
      <c r="D1486">
        <v>6538.9599609999996</v>
      </c>
      <c r="E1486">
        <v>6585.5297849999997</v>
      </c>
      <c r="F1486">
        <v>6585.5297849999997</v>
      </c>
      <c r="G1486">
        <v>3787650000</v>
      </c>
    </row>
    <row r="1487" spans="1:7">
      <c r="A1487" s="12">
        <v>43384</v>
      </c>
      <c r="B1487">
        <v>6586.7402339999999</v>
      </c>
      <c r="C1487">
        <v>6586.7402339999999</v>
      </c>
      <c r="D1487">
        <v>6243.7402339999999</v>
      </c>
      <c r="E1487">
        <v>6256.2402339999999</v>
      </c>
      <c r="F1487">
        <v>6256.2402339999999</v>
      </c>
      <c r="G1487">
        <v>5181640000</v>
      </c>
    </row>
    <row r="1488" spans="1:7">
      <c r="A1488" s="12">
        <v>43385</v>
      </c>
      <c r="B1488">
        <v>6239.25</v>
      </c>
      <c r="C1488">
        <v>6328.5</v>
      </c>
      <c r="D1488">
        <v>6236.4702150000003</v>
      </c>
      <c r="E1488">
        <v>6274.580078</v>
      </c>
      <c r="F1488">
        <v>6274.580078</v>
      </c>
      <c r="G1488">
        <v>3783500000</v>
      </c>
    </row>
    <row r="1489" spans="1:7">
      <c r="A1489" s="12">
        <v>43386</v>
      </c>
      <c r="B1489">
        <v>6278.080078</v>
      </c>
      <c r="C1489">
        <v>6308.5097660000001</v>
      </c>
      <c r="D1489">
        <v>6259.8100590000004</v>
      </c>
      <c r="E1489">
        <v>6285.9902339999999</v>
      </c>
      <c r="F1489">
        <v>6285.9902339999999</v>
      </c>
      <c r="G1489">
        <v>3064030000</v>
      </c>
    </row>
    <row r="1490" spans="1:7">
      <c r="A1490" s="12">
        <v>43387</v>
      </c>
      <c r="B1490">
        <v>6288.4902339999999</v>
      </c>
      <c r="C1490">
        <v>6363.2099609999996</v>
      </c>
      <c r="D1490">
        <v>6280.1499020000001</v>
      </c>
      <c r="E1490">
        <v>6290.9301759999998</v>
      </c>
      <c r="F1490">
        <v>6290.9301759999998</v>
      </c>
      <c r="G1490">
        <v>3085320000</v>
      </c>
    </row>
    <row r="1491" spans="1:7">
      <c r="A1491" s="12">
        <v>43388</v>
      </c>
      <c r="B1491">
        <v>6292.6401370000003</v>
      </c>
      <c r="C1491">
        <v>6965.0600590000004</v>
      </c>
      <c r="D1491">
        <v>6258.6801759999998</v>
      </c>
      <c r="E1491">
        <v>6596.5400390000004</v>
      </c>
      <c r="F1491">
        <v>6596.5400390000004</v>
      </c>
      <c r="G1491">
        <v>7370770000</v>
      </c>
    </row>
    <row r="1492" spans="1:7">
      <c r="A1492" s="12">
        <v>43389</v>
      </c>
      <c r="B1492">
        <v>6601.4101559999999</v>
      </c>
      <c r="C1492">
        <v>6673.5898440000001</v>
      </c>
      <c r="D1492">
        <v>6571.3701170000004</v>
      </c>
      <c r="E1492">
        <v>6596.1098629999997</v>
      </c>
      <c r="F1492">
        <v>6596.1098629999997</v>
      </c>
      <c r="G1492">
        <v>4074800000</v>
      </c>
    </row>
    <row r="1493" spans="1:7">
      <c r="A1493" s="12">
        <v>43390</v>
      </c>
      <c r="B1493">
        <v>6590.5200199999999</v>
      </c>
      <c r="C1493">
        <v>6601.2099609999996</v>
      </c>
      <c r="D1493">
        <v>6517.4501950000003</v>
      </c>
      <c r="E1493">
        <v>6544.4301759999998</v>
      </c>
      <c r="F1493">
        <v>6544.4301759999998</v>
      </c>
      <c r="G1493">
        <v>4088420000</v>
      </c>
    </row>
    <row r="1494" spans="1:7">
      <c r="A1494" s="12">
        <v>43391</v>
      </c>
      <c r="B1494">
        <v>6542.330078</v>
      </c>
      <c r="C1494">
        <v>6567.5400390000004</v>
      </c>
      <c r="D1494">
        <v>6450.0400390000004</v>
      </c>
      <c r="E1494">
        <v>6476.7099609999996</v>
      </c>
      <c r="F1494">
        <v>6476.7099609999996</v>
      </c>
      <c r="G1494">
        <v>3924080000</v>
      </c>
    </row>
    <row r="1495" spans="1:7">
      <c r="A1495" s="12">
        <v>43392</v>
      </c>
      <c r="B1495">
        <v>6478.0698240000002</v>
      </c>
      <c r="C1495">
        <v>6493.6801759999998</v>
      </c>
      <c r="D1495">
        <v>6445.3100590000004</v>
      </c>
      <c r="E1495">
        <v>6465.4101559999999</v>
      </c>
      <c r="F1495">
        <v>6465.4101559999999</v>
      </c>
      <c r="G1495">
        <v>3578870000</v>
      </c>
    </row>
    <row r="1496" spans="1:7">
      <c r="A1496" s="12">
        <v>43393</v>
      </c>
      <c r="B1496">
        <v>6460.919922</v>
      </c>
      <c r="C1496">
        <v>6497.7202150000003</v>
      </c>
      <c r="D1496">
        <v>6449</v>
      </c>
      <c r="E1496">
        <v>6489.1899409999996</v>
      </c>
      <c r="F1496">
        <v>6489.1899409999996</v>
      </c>
      <c r="G1496">
        <v>3379130000</v>
      </c>
    </row>
    <row r="1497" spans="1:7">
      <c r="A1497" s="12">
        <v>43394</v>
      </c>
      <c r="B1497">
        <v>6490.0898440000001</v>
      </c>
      <c r="C1497">
        <v>6556.3798829999996</v>
      </c>
      <c r="D1497">
        <v>6476</v>
      </c>
      <c r="E1497">
        <v>6482.3500979999999</v>
      </c>
      <c r="F1497">
        <v>6482.3500979999999</v>
      </c>
      <c r="G1497">
        <v>3253610000</v>
      </c>
    </row>
    <row r="1498" spans="1:7">
      <c r="A1498" s="12">
        <v>43395</v>
      </c>
      <c r="B1498">
        <v>6486.0498049999997</v>
      </c>
      <c r="C1498">
        <v>6543.7998049999997</v>
      </c>
      <c r="D1498">
        <v>6462.9799800000001</v>
      </c>
      <c r="E1498">
        <v>6487.1601559999999</v>
      </c>
      <c r="F1498">
        <v>6487.1601559999999</v>
      </c>
      <c r="G1498">
        <v>3672860000</v>
      </c>
    </row>
    <row r="1499" spans="1:7">
      <c r="A1499" s="12">
        <v>43396</v>
      </c>
      <c r="B1499">
        <v>6472.3598629999997</v>
      </c>
      <c r="C1499">
        <v>6506.0097660000001</v>
      </c>
      <c r="D1499">
        <v>6451.2700199999999</v>
      </c>
      <c r="E1499">
        <v>6475.7402339999999</v>
      </c>
      <c r="F1499">
        <v>6475.7402339999999</v>
      </c>
      <c r="G1499">
        <v>3716150000</v>
      </c>
    </row>
    <row r="1500" spans="1:7">
      <c r="A1500" s="12">
        <v>43397</v>
      </c>
      <c r="B1500">
        <v>6478.8901370000003</v>
      </c>
      <c r="C1500">
        <v>6521.9902339999999</v>
      </c>
      <c r="D1500">
        <v>6468.8598629999997</v>
      </c>
      <c r="E1500">
        <v>6495.8398440000001</v>
      </c>
      <c r="F1500">
        <v>6495.8398440000001</v>
      </c>
      <c r="G1500">
        <v>3424670000</v>
      </c>
    </row>
    <row r="1501" spans="1:7">
      <c r="A1501" s="12">
        <v>43398</v>
      </c>
      <c r="B1501">
        <v>6484.6499020000001</v>
      </c>
      <c r="C1501">
        <v>6504.6499020000001</v>
      </c>
      <c r="D1501">
        <v>6447.0297849999997</v>
      </c>
      <c r="E1501">
        <v>6476.2900390000004</v>
      </c>
      <c r="F1501">
        <v>6476.2900390000004</v>
      </c>
      <c r="G1501">
        <v>3230550000</v>
      </c>
    </row>
    <row r="1502" spans="1:7">
      <c r="A1502" s="12">
        <v>43399</v>
      </c>
      <c r="B1502">
        <v>6468.4399409999996</v>
      </c>
      <c r="C1502">
        <v>6498.2900390000004</v>
      </c>
      <c r="D1502">
        <v>6449.6098629999997</v>
      </c>
      <c r="E1502">
        <v>6474.75</v>
      </c>
      <c r="F1502">
        <v>6474.75</v>
      </c>
      <c r="G1502">
        <v>3306050000</v>
      </c>
    </row>
    <row r="1503" spans="1:7">
      <c r="A1503" s="12">
        <v>43400</v>
      </c>
      <c r="B1503">
        <v>6480.8398440000001</v>
      </c>
      <c r="C1503">
        <v>6507.4101559999999</v>
      </c>
      <c r="D1503">
        <v>6453.5297849999997</v>
      </c>
      <c r="E1503">
        <v>6480.3798829999996</v>
      </c>
      <c r="F1503">
        <v>6480.3798829999996</v>
      </c>
      <c r="G1503">
        <v>3393250000</v>
      </c>
    </row>
    <row r="1504" spans="1:7">
      <c r="A1504" s="12">
        <v>43401</v>
      </c>
      <c r="B1504">
        <v>6482.6601559999999</v>
      </c>
      <c r="C1504">
        <v>6502.2797849999997</v>
      </c>
      <c r="D1504">
        <v>6447.9101559999999</v>
      </c>
      <c r="E1504">
        <v>6486.3901370000003</v>
      </c>
      <c r="F1504">
        <v>6486.3901370000003</v>
      </c>
      <c r="G1504">
        <v>3445190000</v>
      </c>
    </row>
    <row r="1505" spans="1:7">
      <c r="A1505" s="12">
        <v>43402</v>
      </c>
      <c r="B1505">
        <v>6492.3500979999999</v>
      </c>
      <c r="C1505">
        <v>6503.6000979999999</v>
      </c>
      <c r="D1505">
        <v>6306.9902339999999</v>
      </c>
      <c r="E1505">
        <v>6332.6298829999996</v>
      </c>
      <c r="F1505">
        <v>6332.6298829999996</v>
      </c>
      <c r="G1505">
        <v>4199910000</v>
      </c>
    </row>
    <row r="1506" spans="1:7">
      <c r="A1506" s="12">
        <v>43403</v>
      </c>
      <c r="B1506">
        <v>6337.0400390000004</v>
      </c>
      <c r="C1506">
        <v>6364.9902339999999</v>
      </c>
      <c r="D1506">
        <v>6310.1401370000003</v>
      </c>
      <c r="E1506">
        <v>6334.2700199999999</v>
      </c>
      <c r="F1506">
        <v>6334.2700199999999</v>
      </c>
      <c r="G1506">
        <v>3781100000</v>
      </c>
    </row>
    <row r="1507" spans="1:7">
      <c r="A1507" s="12">
        <v>43404</v>
      </c>
      <c r="B1507">
        <v>6336.9902339999999</v>
      </c>
      <c r="C1507">
        <v>6349.1601559999999</v>
      </c>
      <c r="D1507">
        <v>6316.8798829999996</v>
      </c>
      <c r="E1507">
        <v>6317.6098629999997</v>
      </c>
      <c r="F1507">
        <v>6317.6098629999997</v>
      </c>
      <c r="G1507">
        <v>4191240000</v>
      </c>
    </row>
    <row r="1508" spans="1:7">
      <c r="A1508" s="12">
        <v>43405</v>
      </c>
      <c r="B1508">
        <v>6318.1401370000003</v>
      </c>
      <c r="C1508">
        <v>6547.1401370000003</v>
      </c>
      <c r="D1508">
        <v>6311.830078</v>
      </c>
      <c r="E1508">
        <v>6377.7797849999997</v>
      </c>
      <c r="F1508">
        <v>6377.7797849999997</v>
      </c>
      <c r="G1508">
        <v>3789400000</v>
      </c>
    </row>
    <row r="1509" spans="1:7">
      <c r="A1509" s="12">
        <v>43406</v>
      </c>
      <c r="B1509">
        <v>6378.919922</v>
      </c>
      <c r="C1509">
        <v>6396.8598629999997</v>
      </c>
      <c r="D1509">
        <v>6327.3798829999996</v>
      </c>
      <c r="E1509">
        <v>6388.4399409999996</v>
      </c>
      <c r="F1509">
        <v>6388.4399409999996</v>
      </c>
      <c r="G1509">
        <v>4234870000</v>
      </c>
    </row>
    <row r="1510" spans="1:7">
      <c r="A1510" s="12">
        <v>43407</v>
      </c>
      <c r="B1510">
        <v>6387.2402339999999</v>
      </c>
      <c r="C1510">
        <v>6400.0698240000002</v>
      </c>
      <c r="D1510">
        <v>6342.3701170000004</v>
      </c>
      <c r="E1510">
        <v>6361.2597660000001</v>
      </c>
      <c r="F1510">
        <v>6361.2597660000001</v>
      </c>
      <c r="G1510">
        <v>3658640000</v>
      </c>
    </row>
    <row r="1511" spans="1:7">
      <c r="A1511" s="12">
        <v>43408</v>
      </c>
      <c r="B1511">
        <v>6365.4702150000003</v>
      </c>
      <c r="C1511">
        <v>6388.6298829999996</v>
      </c>
      <c r="D1511">
        <v>6294.5698240000002</v>
      </c>
      <c r="E1511">
        <v>6376.1298829999996</v>
      </c>
      <c r="F1511">
        <v>6376.1298829999996</v>
      </c>
      <c r="G1511">
        <v>4390020000</v>
      </c>
    </row>
    <row r="1512" spans="1:7">
      <c r="A1512" s="12">
        <v>43409</v>
      </c>
      <c r="B1512">
        <v>6363.6201170000004</v>
      </c>
      <c r="C1512">
        <v>6480.5898440000001</v>
      </c>
      <c r="D1512">
        <v>6363.6201170000004</v>
      </c>
      <c r="E1512">
        <v>6419.6601559999999</v>
      </c>
      <c r="F1512">
        <v>6419.6601559999999</v>
      </c>
      <c r="G1512">
        <v>4174800000</v>
      </c>
    </row>
    <row r="1513" spans="1:7">
      <c r="A1513" s="12">
        <v>43410</v>
      </c>
      <c r="B1513">
        <v>6433.3798829999996</v>
      </c>
      <c r="C1513">
        <v>6463.5498049999997</v>
      </c>
      <c r="D1513">
        <v>6408.1601559999999</v>
      </c>
      <c r="E1513">
        <v>6461.0097660000001</v>
      </c>
      <c r="F1513">
        <v>6461.0097660000001</v>
      </c>
      <c r="G1513">
        <v>4700040000</v>
      </c>
    </row>
    <row r="1514" spans="1:7">
      <c r="A1514" s="12">
        <v>43411</v>
      </c>
      <c r="B1514">
        <v>6468.5</v>
      </c>
      <c r="C1514">
        <v>6552.1601559999999</v>
      </c>
      <c r="D1514">
        <v>6468.3100590000004</v>
      </c>
      <c r="E1514">
        <v>6530.1401370000003</v>
      </c>
      <c r="F1514">
        <v>6530.1401370000003</v>
      </c>
      <c r="G1514">
        <v>4941260000</v>
      </c>
    </row>
    <row r="1515" spans="1:7">
      <c r="A1515" s="12">
        <v>43412</v>
      </c>
      <c r="B1515">
        <v>6522.2700199999999</v>
      </c>
      <c r="C1515">
        <v>6536.919922</v>
      </c>
      <c r="D1515">
        <v>6438.5297849999997</v>
      </c>
      <c r="E1515">
        <v>6453.7202150000003</v>
      </c>
      <c r="F1515">
        <v>6453.7202150000003</v>
      </c>
      <c r="G1515">
        <v>4665260000</v>
      </c>
    </row>
    <row r="1516" spans="1:7">
      <c r="A1516" s="12">
        <v>43413</v>
      </c>
      <c r="B1516">
        <v>6442.6000979999999</v>
      </c>
      <c r="C1516">
        <v>6456.4599609999996</v>
      </c>
      <c r="D1516">
        <v>6373.3701170000004</v>
      </c>
      <c r="E1516">
        <v>6385.6201170000004</v>
      </c>
      <c r="F1516">
        <v>6385.6201170000004</v>
      </c>
      <c r="G1516">
        <v>4346820000</v>
      </c>
    </row>
    <row r="1517" spans="1:7">
      <c r="A1517" s="12">
        <v>43414</v>
      </c>
      <c r="B1517">
        <v>6386.1298829999996</v>
      </c>
      <c r="C1517">
        <v>6437.2797849999997</v>
      </c>
      <c r="D1517">
        <v>6385.3100590000004</v>
      </c>
      <c r="E1517">
        <v>6409.2202150000003</v>
      </c>
      <c r="F1517">
        <v>6409.2202150000003</v>
      </c>
      <c r="G1517">
        <v>3705320000</v>
      </c>
    </row>
    <row r="1518" spans="1:7">
      <c r="A1518" s="12">
        <v>43415</v>
      </c>
      <c r="B1518">
        <v>6413.6298829999996</v>
      </c>
      <c r="C1518">
        <v>6423.25</v>
      </c>
      <c r="D1518">
        <v>6350.169922</v>
      </c>
      <c r="E1518">
        <v>6411.2700199999999</v>
      </c>
      <c r="F1518">
        <v>6411.2700199999999</v>
      </c>
      <c r="G1518">
        <v>3939060000</v>
      </c>
    </row>
    <row r="1519" spans="1:7">
      <c r="A1519" s="12">
        <v>43416</v>
      </c>
      <c r="B1519">
        <v>6411.7597660000001</v>
      </c>
      <c r="C1519">
        <v>6434.2099609999996</v>
      </c>
      <c r="D1519">
        <v>6360.4702150000003</v>
      </c>
      <c r="E1519">
        <v>6371.2700199999999</v>
      </c>
      <c r="F1519">
        <v>6371.2700199999999</v>
      </c>
      <c r="G1519">
        <v>4295770000</v>
      </c>
    </row>
    <row r="1520" spans="1:7">
      <c r="A1520" s="12">
        <v>43417</v>
      </c>
      <c r="B1520">
        <v>6373.1899409999996</v>
      </c>
      <c r="C1520">
        <v>6395.2700199999999</v>
      </c>
      <c r="D1520">
        <v>6342.669922</v>
      </c>
      <c r="E1520">
        <v>6359.4902339999999</v>
      </c>
      <c r="F1520">
        <v>6359.4902339999999</v>
      </c>
      <c r="G1520">
        <v>4503800000</v>
      </c>
    </row>
    <row r="1521" spans="1:7">
      <c r="A1521" s="12">
        <v>43418</v>
      </c>
      <c r="B1521">
        <v>6351.2402339999999</v>
      </c>
      <c r="C1521">
        <v>6371.5498049999997</v>
      </c>
      <c r="D1521">
        <v>5544.0898440000001</v>
      </c>
      <c r="E1521">
        <v>5738.3500979999999</v>
      </c>
      <c r="F1521">
        <v>5738.3500979999999</v>
      </c>
      <c r="G1521">
        <v>7398940000</v>
      </c>
    </row>
    <row r="1522" spans="1:7">
      <c r="A1522" s="12">
        <v>43419</v>
      </c>
      <c r="B1522">
        <v>5736.1499020000001</v>
      </c>
      <c r="C1522">
        <v>5774.8198240000002</v>
      </c>
      <c r="D1522">
        <v>5358.3798829999996</v>
      </c>
      <c r="E1522">
        <v>5648.0297849999997</v>
      </c>
      <c r="F1522">
        <v>5648.0297849999997</v>
      </c>
      <c r="G1522">
        <v>7032140000</v>
      </c>
    </row>
    <row r="1523" spans="1:7">
      <c r="A1523" s="12">
        <v>43420</v>
      </c>
      <c r="B1523">
        <v>5645.3198240000002</v>
      </c>
      <c r="C1523">
        <v>5657.0200199999999</v>
      </c>
      <c r="D1523">
        <v>5498.9399409999996</v>
      </c>
      <c r="E1523">
        <v>5575.5498049999997</v>
      </c>
      <c r="F1523">
        <v>5575.5498049999997</v>
      </c>
      <c r="G1523">
        <v>5279320000</v>
      </c>
    </row>
    <row r="1524" spans="1:7">
      <c r="A1524" s="12">
        <v>43421</v>
      </c>
      <c r="B1524">
        <v>5578.580078</v>
      </c>
      <c r="C1524">
        <v>5578.580078</v>
      </c>
      <c r="D1524">
        <v>5519.5600590000004</v>
      </c>
      <c r="E1524">
        <v>5554.330078</v>
      </c>
      <c r="F1524">
        <v>5554.330078</v>
      </c>
      <c r="G1524">
        <v>4303150000</v>
      </c>
    </row>
    <row r="1525" spans="1:7">
      <c r="A1525" s="12">
        <v>43422</v>
      </c>
      <c r="B1525">
        <v>5559.7402339999999</v>
      </c>
      <c r="C1525">
        <v>5653.6098629999997</v>
      </c>
      <c r="D1525">
        <v>5559.7402339999999</v>
      </c>
      <c r="E1525">
        <v>5623.5400390000004</v>
      </c>
      <c r="F1525">
        <v>5623.5400390000004</v>
      </c>
      <c r="G1525">
        <v>4159680000</v>
      </c>
    </row>
    <row r="1526" spans="1:7">
      <c r="A1526" s="12">
        <v>43423</v>
      </c>
      <c r="B1526">
        <v>5620.7797849999997</v>
      </c>
      <c r="C1526">
        <v>5620.7797849999997</v>
      </c>
      <c r="D1526">
        <v>4842.9101559999999</v>
      </c>
      <c r="E1526">
        <v>4871.4902339999999</v>
      </c>
      <c r="F1526">
        <v>4871.4902339999999</v>
      </c>
      <c r="G1526">
        <v>7039560000</v>
      </c>
    </row>
    <row r="1527" spans="1:7">
      <c r="A1527" s="12">
        <v>43424</v>
      </c>
      <c r="B1527">
        <v>4863.9301759999998</v>
      </c>
      <c r="C1527">
        <v>4951.6098629999997</v>
      </c>
      <c r="D1527">
        <v>4272.1098629999997</v>
      </c>
      <c r="E1527">
        <v>4451.8701170000004</v>
      </c>
      <c r="F1527">
        <v>4451.8701170000004</v>
      </c>
      <c r="G1527">
        <v>8428290000</v>
      </c>
    </row>
    <row r="1528" spans="1:7">
      <c r="A1528" s="12">
        <v>43425</v>
      </c>
      <c r="B1528">
        <v>4465.5400390000004</v>
      </c>
      <c r="C1528">
        <v>4675.7299800000001</v>
      </c>
      <c r="D1528">
        <v>4343.9799800000001</v>
      </c>
      <c r="E1528">
        <v>4602.169922</v>
      </c>
      <c r="F1528">
        <v>4602.169922</v>
      </c>
      <c r="G1528">
        <v>6120120000</v>
      </c>
    </row>
    <row r="1529" spans="1:7">
      <c r="A1529" s="12">
        <v>43426</v>
      </c>
      <c r="B1529">
        <v>4611.5698240000002</v>
      </c>
      <c r="C1529">
        <v>4629.6401370000003</v>
      </c>
      <c r="D1529">
        <v>4365.6401370000003</v>
      </c>
      <c r="E1529">
        <v>4365.9399409999996</v>
      </c>
      <c r="F1529">
        <v>4365.9399409999996</v>
      </c>
      <c r="G1529">
        <v>4569370000</v>
      </c>
    </row>
    <row r="1530" spans="1:7">
      <c r="A1530" s="12">
        <v>43427</v>
      </c>
      <c r="B1530">
        <v>4360.7001950000003</v>
      </c>
      <c r="C1530">
        <v>4396.419922</v>
      </c>
      <c r="D1530">
        <v>4195.6801759999998</v>
      </c>
      <c r="E1530">
        <v>4347.1098629999997</v>
      </c>
      <c r="F1530">
        <v>4347.1098629999997</v>
      </c>
      <c r="G1530">
        <v>4871490000</v>
      </c>
    </row>
    <row r="1531" spans="1:7">
      <c r="A1531" s="12">
        <v>43428</v>
      </c>
      <c r="B1531">
        <v>4347.6899409999996</v>
      </c>
      <c r="C1531">
        <v>4413.0898440000001</v>
      </c>
      <c r="D1531">
        <v>3795.1599120000001</v>
      </c>
      <c r="E1531">
        <v>3880.76001</v>
      </c>
      <c r="F1531">
        <v>3880.76001</v>
      </c>
      <c r="G1531">
        <v>4679500000</v>
      </c>
    </row>
    <row r="1532" spans="1:7">
      <c r="A1532" s="12">
        <v>43429</v>
      </c>
      <c r="B1532">
        <v>3880.780029</v>
      </c>
      <c r="C1532">
        <v>4120.8701170000004</v>
      </c>
      <c r="D1532">
        <v>3585.0600589999999</v>
      </c>
      <c r="E1532">
        <v>4009.969971</v>
      </c>
      <c r="F1532">
        <v>4009.969971</v>
      </c>
      <c r="G1532">
        <v>6825640000</v>
      </c>
    </row>
    <row r="1533" spans="1:7">
      <c r="A1533" s="12">
        <v>43430</v>
      </c>
      <c r="B1533">
        <v>4015.070068</v>
      </c>
      <c r="C1533">
        <v>4107.1401370000003</v>
      </c>
      <c r="D1533">
        <v>3643.919922</v>
      </c>
      <c r="E1533">
        <v>3779.1298830000001</v>
      </c>
      <c r="F1533">
        <v>3779.1298830000001</v>
      </c>
      <c r="G1533">
        <v>6476900000</v>
      </c>
    </row>
    <row r="1534" spans="1:7">
      <c r="A1534" s="12">
        <v>43431</v>
      </c>
      <c r="B1534">
        <v>3765.9499510000001</v>
      </c>
      <c r="C1534">
        <v>3862.959961</v>
      </c>
      <c r="D1534">
        <v>3661.01001</v>
      </c>
      <c r="E1534">
        <v>3820.719971</v>
      </c>
      <c r="F1534">
        <v>3820.719971</v>
      </c>
      <c r="G1534">
        <v>5998720000</v>
      </c>
    </row>
    <row r="1535" spans="1:7">
      <c r="A1535" s="12">
        <v>43432</v>
      </c>
      <c r="B1535">
        <v>3822.469971</v>
      </c>
      <c r="C1535">
        <v>4385.8999020000001</v>
      </c>
      <c r="D1535">
        <v>3822.469971</v>
      </c>
      <c r="E1535">
        <v>4257.419922</v>
      </c>
      <c r="F1535">
        <v>4257.419922</v>
      </c>
      <c r="G1535">
        <v>7280280000</v>
      </c>
    </row>
    <row r="1536" spans="1:7">
      <c r="A1536" s="12">
        <v>43433</v>
      </c>
      <c r="B1536">
        <v>4269.0043949999999</v>
      </c>
      <c r="C1536">
        <v>4413.0205079999996</v>
      </c>
      <c r="D1536">
        <v>4145.7651370000003</v>
      </c>
      <c r="E1536">
        <v>4278.8466799999997</v>
      </c>
      <c r="F1536">
        <v>4278.8466799999997</v>
      </c>
      <c r="G1536">
        <v>6503347767</v>
      </c>
    </row>
    <row r="1537" spans="1:7">
      <c r="A1537" s="12">
        <v>43434</v>
      </c>
      <c r="B1537">
        <v>4289.0888670000004</v>
      </c>
      <c r="C1537">
        <v>4322.9765630000002</v>
      </c>
      <c r="D1537">
        <v>3942.8220209999999</v>
      </c>
      <c r="E1537">
        <v>4017.2685550000001</v>
      </c>
      <c r="F1537">
        <v>4017.2685550000001</v>
      </c>
      <c r="G1537">
        <v>6048016717</v>
      </c>
    </row>
    <row r="1538" spans="1:7">
      <c r="A1538" s="12">
        <v>43435</v>
      </c>
      <c r="B1538">
        <v>4024.4643550000001</v>
      </c>
      <c r="C1538">
        <v>4309.3774409999996</v>
      </c>
      <c r="D1538">
        <v>3969.710693</v>
      </c>
      <c r="E1538">
        <v>4214.671875</v>
      </c>
      <c r="F1538">
        <v>4214.671875</v>
      </c>
      <c r="G1538">
        <v>5375314093</v>
      </c>
    </row>
    <row r="1539" spans="1:7">
      <c r="A1539" s="12">
        <v>43436</v>
      </c>
      <c r="B1539">
        <v>4200.7333980000003</v>
      </c>
      <c r="C1539">
        <v>4301.5195309999999</v>
      </c>
      <c r="D1539">
        <v>4110.9785160000001</v>
      </c>
      <c r="E1539">
        <v>4139.8779299999997</v>
      </c>
      <c r="F1539">
        <v>4139.8779299999997</v>
      </c>
      <c r="G1539">
        <v>5262697895</v>
      </c>
    </row>
    <row r="1540" spans="1:7">
      <c r="A1540" s="12">
        <v>43437</v>
      </c>
      <c r="B1540">
        <v>4147.3237300000001</v>
      </c>
      <c r="C1540">
        <v>4155.9794920000004</v>
      </c>
      <c r="D1540">
        <v>3840.446289</v>
      </c>
      <c r="E1540">
        <v>3894.1308589999999</v>
      </c>
      <c r="F1540">
        <v>3894.1308589999999</v>
      </c>
      <c r="G1540">
        <v>5089570994</v>
      </c>
    </row>
    <row r="1541" spans="1:7">
      <c r="A1541" s="12">
        <v>43438</v>
      </c>
      <c r="B1541">
        <v>3886.294922</v>
      </c>
      <c r="C1541">
        <v>4075.6276859999998</v>
      </c>
      <c r="D1541">
        <v>3832.75</v>
      </c>
      <c r="E1541">
        <v>3956.8937989999999</v>
      </c>
      <c r="F1541">
        <v>3956.8937989999999</v>
      </c>
      <c r="G1541">
        <v>5028069239</v>
      </c>
    </row>
    <row r="1542" spans="1:7">
      <c r="A1542" s="12">
        <v>43439</v>
      </c>
      <c r="B1542">
        <v>3958.8947750000002</v>
      </c>
      <c r="C1542">
        <v>3969.5358890000002</v>
      </c>
      <c r="D1542">
        <v>3753.9948730000001</v>
      </c>
      <c r="E1542">
        <v>3753.9948730000001</v>
      </c>
      <c r="F1542">
        <v>3753.9948730000001</v>
      </c>
      <c r="G1542">
        <v>5302481574</v>
      </c>
    </row>
    <row r="1543" spans="1:7">
      <c r="A1543" s="12">
        <v>43440</v>
      </c>
      <c r="B1543">
        <v>3754.0744629999999</v>
      </c>
      <c r="C1543">
        <v>3874.9660640000002</v>
      </c>
      <c r="D1543">
        <v>3521.101807</v>
      </c>
      <c r="E1543">
        <v>3521.101807</v>
      </c>
      <c r="F1543">
        <v>3521.101807</v>
      </c>
      <c r="G1543">
        <v>5878333109</v>
      </c>
    </row>
    <row r="1544" spans="1:7">
      <c r="A1544" s="12">
        <v>43441</v>
      </c>
      <c r="B1544">
        <v>3512.5903320000002</v>
      </c>
      <c r="C1544">
        <v>3512.5903320000002</v>
      </c>
      <c r="D1544">
        <v>3280.22876</v>
      </c>
      <c r="E1544">
        <v>3419.9372560000002</v>
      </c>
      <c r="F1544">
        <v>3419.9372560000002</v>
      </c>
      <c r="G1544">
        <v>6835615448</v>
      </c>
    </row>
    <row r="1545" spans="1:7">
      <c r="A1545" s="12">
        <v>43442</v>
      </c>
      <c r="B1545">
        <v>3421.9104000000002</v>
      </c>
      <c r="C1545">
        <v>3506.0434570000002</v>
      </c>
      <c r="D1545">
        <v>3350.650635</v>
      </c>
      <c r="E1545">
        <v>3476.1147460000002</v>
      </c>
      <c r="F1545">
        <v>3476.1147460000002</v>
      </c>
      <c r="G1545">
        <v>5305024497</v>
      </c>
    </row>
    <row r="1546" spans="1:7">
      <c r="A1546" s="12">
        <v>43443</v>
      </c>
      <c r="B1546">
        <v>3473.227539</v>
      </c>
      <c r="C1546">
        <v>3685.305664</v>
      </c>
      <c r="D1546">
        <v>3469.0942380000001</v>
      </c>
      <c r="E1546">
        <v>3614.234375</v>
      </c>
      <c r="F1546">
        <v>3614.234375</v>
      </c>
      <c r="G1546">
        <v>4947372847</v>
      </c>
    </row>
    <row r="1547" spans="1:7">
      <c r="A1547" s="12">
        <v>43444</v>
      </c>
      <c r="B1547">
        <v>3612.0463869999999</v>
      </c>
      <c r="C1547">
        <v>3647.3325199999999</v>
      </c>
      <c r="D1547">
        <v>3470.1445309999999</v>
      </c>
      <c r="E1547">
        <v>3502.6560060000002</v>
      </c>
      <c r="F1547">
        <v>3502.6560060000002</v>
      </c>
      <c r="G1547">
        <v>5020968740</v>
      </c>
    </row>
    <row r="1548" spans="1:7">
      <c r="A1548" s="12">
        <v>43445</v>
      </c>
      <c r="B1548">
        <v>3497.5546880000002</v>
      </c>
      <c r="C1548">
        <v>3513.1850589999999</v>
      </c>
      <c r="D1548">
        <v>3392.25</v>
      </c>
      <c r="E1548">
        <v>3424.588135</v>
      </c>
      <c r="F1548">
        <v>3424.588135</v>
      </c>
      <c r="G1548">
        <v>4696765188</v>
      </c>
    </row>
    <row r="1549" spans="1:7">
      <c r="A1549" s="12">
        <v>43446</v>
      </c>
      <c r="B1549">
        <v>3421.4582519999999</v>
      </c>
      <c r="C1549">
        <v>3534.2285160000001</v>
      </c>
      <c r="D1549">
        <v>3413.4814449999999</v>
      </c>
      <c r="E1549">
        <v>3486.9501949999999</v>
      </c>
      <c r="F1549">
        <v>3486.9501949999999</v>
      </c>
      <c r="G1549">
        <v>4139364829</v>
      </c>
    </row>
    <row r="1550" spans="1:7">
      <c r="A1550" s="12">
        <v>43447</v>
      </c>
      <c r="B1550">
        <v>3487.8793949999999</v>
      </c>
      <c r="C1550">
        <v>3489.7395019999999</v>
      </c>
      <c r="D1550">
        <v>3298.1320799999999</v>
      </c>
      <c r="E1550">
        <v>3313.6772460000002</v>
      </c>
      <c r="F1550">
        <v>3313.6772460000002</v>
      </c>
      <c r="G1550">
        <v>4343372456</v>
      </c>
    </row>
    <row r="1551" spans="1:7">
      <c r="A1551" s="12">
        <v>43448</v>
      </c>
      <c r="B1551">
        <v>3311.751953</v>
      </c>
      <c r="C1551">
        <v>3329.5559079999998</v>
      </c>
      <c r="D1551">
        <v>3206.5422359999998</v>
      </c>
      <c r="E1551">
        <v>3242.4848630000001</v>
      </c>
      <c r="F1551">
        <v>3242.4848630000001</v>
      </c>
      <c r="G1551">
        <v>4372763663</v>
      </c>
    </row>
    <row r="1552" spans="1:7">
      <c r="A1552" s="12">
        <v>43449</v>
      </c>
      <c r="B1552">
        <v>3243.9975589999999</v>
      </c>
      <c r="C1552">
        <v>3275.3779300000001</v>
      </c>
      <c r="D1552">
        <v>3191.3034670000002</v>
      </c>
      <c r="E1552">
        <v>3236.7617190000001</v>
      </c>
      <c r="F1552">
        <v>3236.7617190000001</v>
      </c>
      <c r="G1552">
        <v>3551763561</v>
      </c>
    </row>
    <row r="1553" spans="1:7">
      <c r="A1553" s="12">
        <v>43450</v>
      </c>
      <c r="B1553">
        <v>3236.2746579999998</v>
      </c>
      <c r="C1553">
        <v>3305.7531739999999</v>
      </c>
      <c r="D1553">
        <v>3233.8198240000002</v>
      </c>
      <c r="E1553">
        <v>3252.8391109999998</v>
      </c>
      <c r="F1553">
        <v>3252.8391109999998</v>
      </c>
      <c r="G1553">
        <v>3744248994</v>
      </c>
    </row>
    <row r="1554" spans="1:7">
      <c r="A1554" s="12">
        <v>43451</v>
      </c>
      <c r="B1554">
        <v>3253.123047</v>
      </c>
      <c r="C1554">
        <v>3597.9179690000001</v>
      </c>
      <c r="D1554">
        <v>3253.123047</v>
      </c>
      <c r="E1554">
        <v>3545.8647460000002</v>
      </c>
      <c r="F1554">
        <v>3545.8647460000002</v>
      </c>
      <c r="G1554">
        <v>5409247918</v>
      </c>
    </row>
    <row r="1555" spans="1:7">
      <c r="A1555" s="12">
        <v>43452</v>
      </c>
      <c r="B1555">
        <v>3544.7614749999998</v>
      </c>
      <c r="C1555">
        <v>3701.349365</v>
      </c>
      <c r="D1555">
        <v>3487.1691890000002</v>
      </c>
      <c r="E1555">
        <v>3696.0590820000002</v>
      </c>
      <c r="F1555">
        <v>3696.0590820000002</v>
      </c>
      <c r="G1555">
        <v>5911325473</v>
      </c>
    </row>
    <row r="1556" spans="1:7">
      <c r="A1556" s="12">
        <v>43453</v>
      </c>
      <c r="B1556">
        <v>3706.8249510000001</v>
      </c>
      <c r="C1556">
        <v>3949.3229980000001</v>
      </c>
      <c r="D1556">
        <v>3687.2299800000001</v>
      </c>
      <c r="E1556">
        <v>3745.9506839999999</v>
      </c>
      <c r="F1556">
        <v>3745.9506839999999</v>
      </c>
      <c r="G1556">
        <v>6810689119</v>
      </c>
    </row>
    <row r="1557" spans="1:7">
      <c r="A1557" s="12">
        <v>43454</v>
      </c>
      <c r="B1557">
        <v>3742.195068</v>
      </c>
      <c r="C1557">
        <v>4191.2285160000001</v>
      </c>
      <c r="D1557">
        <v>3728.9746089999999</v>
      </c>
      <c r="E1557">
        <v>4134.4414059999999</v>
      </c>
      <c r="F1557">
        <v>4134.4414059999999</v>
      </c>
      <c r="G1557">
        <v>8927129279</v>
      </c>
    </row>
    <row r="1558" spans="1:7">
      <c r="A1558" s="12">
        <v>43455</v>
      </c>
      <c r="B1558">
        <v>4133.7036129999997</v>
      </c>
      <c r="C1558">
        <v>4198.4296880000002</v>
      </c>
      <c r="D1558">
        <v>3850.946289</v>
      </c>
      <c r="E1558">
        <v>3896.5437010000001</v>
      </c>
      <c r="F1558">
        <v>3896.5437010000001</v>
      </c>
      <c r="G1558">
        <v>7206015706</v>
      </c>
    </row>
    <row r="1559" spans="1:7">
      <c r="A1559" s="12">
        <v>43456</v>
      </c>
      <c r="B1559">
        <v>3898.08374</v>
      </c>
      <c r="C1559">
        <v>4014.1826169999999</v>
      </c>
      <c r="D1559">
        <v>3855.7390140000002</v>
      </c>
      <c r="E1559">
        <v>4014.1826169999999</v>
      </c>
      <c r="F1559">
        <v>4014.1826169999999</v>
      </c>
      <c r="G1559">
        <v>5605823233</v>
      </c>
    </row>
    <row r="1560" spans="1:7">
      <c r="A1560" s="12">
        <v>43457</v>
      </c>
      <c r="B1560">
        <v>4020.9946289999998</v>
      </c>
      <c r="C1560">
        <v>4085.7236330000001</v>
      </c>
      <c r="D1560">
        <v>3976.4057619999999</v>
      </c>
      <c r="E1560">
        <v>3998.9802249999998</v>
      </c>
      <c r="F1560">
        <v>3998.9802249999998</v>
      </c>
      <c r="G1560">
        <v>6151275490</v>
      </c>
    </row>
    <row r="1561" spans="1:7">
      <c r="A1561" s="12">
        <v>43458</v>
      </c>
      <c r="B1561">
        <v>4000.3317870000001</v>
      </c>
      <c r="C1561">
        <v>4271.7924800000001</v>
      </c>
      <c r="D1561">
        <v>4000.3317870000001</v>
      </c>
      <c r="E1561">
        <v>4078.5991210000002</v>
      </c>
      <c r="F1561">
        <v>4078.5991210000002</v>
      </c>
      <c r="G1561">
        <v>7240968501</v>
      </c>
    </row>
    <row r="1562" spans="1:7">
      <c r="A1562" s="12">
        <v>43459</v>
      </c>
      <c r="B1562">
        <v>4081.030518</v>
      </c>
      <c r="C1562">
        <v>4089.5615229999999</v>
      </c>
      <c r="D1562">
        <v>3760.0205080000001</v>
      </c>
      <c r="E1562">
        <v>3815.4907229999999</v>
      </c>
      <c r="F1562">
        <v>3815.4907229999999</v>
      </c>
      <c r="G1562">
        <v>6158207293</v>
      </c>
    </row>
    <row r="1563" spans="1:7">
      <c r="A1563" s="12">
        <v>43460</v>
      </c>
      <c r="B1563">
        <v>3819.6667480000001</v>
      </c>
      <c r="C1563">
        <v>3893.3596189999998</v>
      </c>
      <c r="D1563">
        <v>3769.8637699999999</v>
      </c>
      <c r="E1563">
        <v>3857.297607</v>
      </c>
      <c r="F1563">
        <v>3857.297607</v>
      </c>
      <c r="G1563">
        <v>5326547918</v>
      </c>
    </row>
    <row r="1564" spans="1:7">
      <c r="A1564" s="12">
        <v>43461</v>
      </c>
      <c r="B1564">
        <v>3854.6884770000001</v>
      </c>
      <c r="C1564">
        <v>3874.4169919999999</v>
      </c>
      <c r="D1564">
        <v>3645.4484859999998</v>
      </c>
      <c r="E1564">
        <v>3654.8334960000002</v>
      </c>
      <c r="F1564">
        <v>3654.8334960000002</v>
      </c>
      <c r="G1564">
        <v>5130222366</v>
      </c>
    </row>
    <row r="1565" spans="1:7">
      <c r="A1565" s="12">
        <v>43462</v>
      </c>
      <c r="B1565">
        <v>3653.131836</v>
      </c>
      <c r="C1565">
        <v>3956.1359859999998</v>
      </c>
      <c r="D1565">
        <v>3642.6320799999999</v>
      </c>
      <c r="E1565">
        <v>3923.9187010000001</v>
      </c>
      <c r="F1565">
        <v>3923.9187010000001</v>
      </c>
      <c r="G1565">
        <v>5631554348</v>
      </c>
    </row>
    <row r="1566" spans="1:7">
      <c r="A1566" s="12">
        <v>43463</v>
      </c>
      <c r="B1566">
        <v>3932.4916990000002</v>
      </c>
      <c r="C1566">
        <v>3963.758789</v>
      </c>
      <c r="D1566">
        <v>3820.4086910000001</v>
      </c>
      <c r="E1566">
        <v>3820.4086910000001</v>
      </c>
      <c r="F1566">
        <v>3820.4086910000001</v>
      </c>
      <c r="G1566">
        <v>4991655917</v>
      </c>
    </row>
    <row r="1567" spans="1:7">
      <c r="A1567" s="12">
        <v>43464</v>
      </c>
      <c r="B1567">
        <v>3822.3847660000001</v>
      </c>
      <c r="C1567">
        <v>3901.9089359999998</v>
      </c>
      <c r="D1567">
        <v>3797.2192380000001</v>
      </c>
      <c r="E1567">
        <v>3865.9526369999999</v>
      </c>
      <c r="F1567">
        <v>3865.9526369999999</v>
      </c>
      <c r="G1567">
        <v>4770578575</v>
      </c>
    </row>
    <row r="1568" spans="1:7">
      <c r="A1568" s="12">
        <v>43465</v>
      </c>
      <c r="B1568">
        <v>3866.8391109999998</v>
      </c>
      <c r="C1568">
        <v>3868.7429200000001</v>
      </c>
      <c r="D1568">
        <v>3725.867432</v>
      </c>
      <c r="E1568">
        <v>3742.7004390000002</v>
      </c>
      <c r="F1568">
        <v>3742.7004390000002</v>
      </c>
      <c r="G1568">
        <v>4661840806</v>
      </c>
    </row>
    <row r="1569" spans="1:7">
      <c r="A1569" s="12">
        <v>43466</v>
      </c>
      <c r="B1569">
        <v>3746.7133789999998</v>
      </c>
      <c r="C1569">
        <v>3850.913818</v>
      </c>
      <c r="D1569">
        <v>3707.2312010000001</v>
      </c>
      <c r="E1569">
        <v>3843.5200199999999</v>
      </c>
      <c r="F1569">
        <v>3843.5200199999999</v>
      </c>
      <c r="G1569">
        <v>4324200990</v>
      </c>
    </row>
    <row r="1570" spans="1:7">
      <c r="A1570" s="12">
        <v>43467</v>
      </c>
      <c r="B1570">
        <v>3849.2163089999999</v>
      </c>
      <c r="C1570">
        <v>3947.9812010000001</v>
      </c>
      <c r="D1570">
        <v>3817.4094239999999</v>
      </c>
      <c r="E1570">
        <v>3943.4094239999999</v>
      </c>
      <c r="F1570">
        <v>3943.4094239999999</v>
      </c>
      <c r="G1570">
        <v>5244856836</v>
      </c>
    </row>
    <row r="1571" spans="1:7">
      <c r="A1571" s="12">
        <v>43468</v>
      </c>
      <c r="B1571">
        <v>3931.0485840000001</v>
      </c>
      <c r="C1571">
        <v>3935.6850589999999</v>
      </c>
      <c r="D1571">
        <v>3826.2229000000002</v>
      </c>
      <c r="E1571">
        <v>3836.741211</v>
      </c>
      <c r="F1571">
        <v>3836.741211</v>
      </c>
      <c r="G1571">
        <v>4530215219</v>
      </c>
    </row>
    <row r="1572" spans="1:7">
      <c r="A1572" s="12">
        <v>43469</v>
      </c>
      <c r="B1572">
        <v>3832.040039</v>
      </c>
      <c r="C1572">
        <v>3865.9345699999999</v>
      </c>
      <c r="D1572">
        <v>3783.85376</v>
      </c>
      <c r="E1572">
        <v>3857.717529</v>
      </c>
      <c r="F1572">
        <v>3857.717529</v>
      </c>
      <c r="G1572">
        <v>4847965467</v>
      </c>
    </row>
    <row r="1573" spans="1:7">
      <c r="A1573" s="12">
        <v>43470</v>
      </c>
      <c r="B1573">
        <v>3851.9738769999999</v>
      </c>
      <c r="C1573">
        <v>3904.9030760000001</v>
      </c>
      <c r="D1573">
        <v>3836.9001459999999</v>
      </c>
      <c r="E1573">
        <v>3845.1945799999999</v>
      </c>
      <c r="F1573">
        <v>3845.1945799999999</v>
      </c>
      <c r="G1573">
        <v>5137609824</v>
      </c>
    </row>
    <row r="1574" spans="1:7">
      <c r="A1574" s="12">
        <v>43471</v>
      </c>
      <c r="B1574">
        <v>3836.5190429999998</v>
      </c>
      <c r="C1574">
        <v>4093.2973630000001</v>
      </c>
      <c r="D1574">
        <v>3826.5131839999999</v>
      </c>
      <c r="E1574">
        <v>4076.632568</v>
      </c>
      <c r="F1574">
        <v>4076.632568</v>
      </c>
      <c r="G1574">
        <v>5597027440</v>
      </c>
    </row>
    <row r="1575" spans="1:7">
      <c r="A1575" s="12">
        <v>43472</v>
      </c>
      <c r="B1575">
        <v>4078.584961</v>
      </c>
      <c r="C1575">
        <v>4092.6135250000002</v>
      </c>
      <c r="D1575">
        <v>4020.8940429999998</v>
      </c>
      <c r="E1575">
        <v>4025.2482909999999</v>
      </c>
      <c r="F1575">
        <v>4025.2482909999999</v>
      </c>
      <c r="G1575">
        <v>5228625637</v>
      </c>
    </row>
    <row r="1576" spans="1:7">
      <c r="A1576" s="12">
        <v>43473</v>
      </c>
      <c r="B1576">
        <v>4028.4721679999998</v>
      </c>
      <c r="C1576">
        <v>4109.0209960000002</v>
      </c>
      <c r="D1576">
        <v>3996.9553219999998</v>
      </c>
      <c r="E1576">
        <v>4030.8479000000002</v>
      </c>
      <c r="F1576">
        <v>4030.8479000000002</v>
      </c>
      <c r="G1576">
        <v>5306593305</v>
      </c>
    </row>
    <row r="1577" spans="1:7">
      <c r="A1577" s="12">
        <v>43474</v>
      </c>
      <c r="B1577">
        <v>4031.5520019999999</v>
      </c>
      <c r="C1577">
        <v>4068.4035640000002</v>
      </c>
      <c r="D1577">
        <v>4022.6628420000002</v>
      </c>
      <c r="E1577">
        <v>4035.2963869999999</v>
      </c>
      <c r="F1577">
        <v>4035.2963869999999</v>
      </c>
      <c r="G1577">
        <v>5115905225</v>
      </c>
    </row>
    <row r="1578" spans="1:7">
      <c r="A1578" s="12">
        <v>43475</v>
      </c>
      <c r="B1578">
        <v>4034.4113769999999</v>
      </c>
      <c r="C1578">
        <v>4064.0666500000002</v>
      </c>
      <c r="D1578">
        <v>3659.1745609999998</v>
      </c>
      <c r="E1578">
        <v>3678.9245609999998</v>
      </c>
      <c r="F1578">
        <v>3678.9245609999998</v>
      </c>
      <c r="G1578">
        <v>6874143796</v>
      </c>
    </row>
    <row r="1579" spans="1:7">
      <c r="A1579" s="12">
        <v>43476</v>
      </c>
      <c r="B1579">
        <v>3674.0153810000002</v>
      </c>
      <c r="C1579">
        <v>3713.881836</v>
      </c>
      <c r="D1579">
        <v>3653.0698240000002</v>
      </c>
      <c r="E1579">
        <v>3687.3654790000001</v>
      </c>
      <c r="F1579">
        <v>3687.3654790000001</v>
      </c>
      <c r="G1579">
        <v>5538712865</v>
      </c>
    </row>
    <row r="1580" spans="1:7">
      <c r="A1580" s="12">
        <v>43477</v>
      </c>
      <c r="B1580">
        <v>3686.9731449999999</v>
      </c>
      <c r="C1580">
        <v>3698.9782709999999</v>
      </c>
      <c r="D1580">
        <v>3653.8107909999999</v>
      </c>
      <c r="E1580">
        <v>3661.3010250000002</v>
      </c>
      <c r="F1580">
        <v>3661.3010250000002</v>
      </c>
      <c r="G1580">
        <v>4778170883</v>
      </c>
    </row>
    <row r="1581" spans="1:7">
      <c r="A1581" s="12">
        <v>43478</v>
      </c>
      <c r="B1581">
        <v>3658.868164</v>
      </c>
      <c r="C1581">
        <v>3674.76001</v>
      </c>
      <c r="D1581">
        <v>3544.9272460000002</v>
      </c>
      <c r="E1581">
        <v>3552.953125</v>
      </c>
      <c r="F1581">
        <v>3552.953125</v>
      </c>
      <c r="G1581">
        <v>4681302466</v>
      </c>
    </row>
    <row r="1582" spans="1:7">
      <c r="A1582" s="12">
        <v>43479</v>
      </c>
      <c r="B1582">
        <v>3557.3110350000002</v>
      </c>
      <c r="C1582">
        <v>3727.836182</v>
      </c>
      <c r="D1582">
        <v>3552.2851559999999</v>
      </c>
      <c r="E1582">
        <v>3706.0522460000002</v>
      </c>
      <c r="F1582">
        <v>3706.0522460000002</v>
      </c>
      <c r="G1582">
        <v>5651384490</v>
      </c>
    </row>
    <row r="1583" spans="1:7">
      <c r="A1583" s="12">
        <v>43480</v>
      </c>
      <c r="B1583">
        <v>3704.2163089999999</v>
      </c>
      <c r="C1583">
        <v>3720.1533199999999</v>
      </c>
      <c r="D1583">
        <v>3619.9492190000001</v>
      </c>
      <c r="E1583">
        <v>3630.6752929999998</v>
      </c>
      <c r="F1583">
        <v>3630.6752929999998</v>
      </c>
      <c r="G1583">
        <v>5537192302</v>
      </c>
    </row>
    <row r="1584" spans="1:7">
      <c r="A1584" s="12">
        <v>43481</v>
      </c>
      <c r="B1584">
        <v>3631.5097660000001</v>
      </c>
      <c r="C1584">
        <v>3685.7770999999998</v>
      </c>
      <c r="D1584">
        <v>3624.6733399999998</v>
      </c>
      <c r="E1584">
        <v>3655.006836</v>
      </c>
      <c r="F1584">
        <v>3655.006836</v>
      </c>
      <c r="G1584">
        <v>5394457145</v>
      </c>
    </row>
    <row r="1585" spans="1:7">
      <c r="A1585" s="12">
        <v>43482</v>
      </c>
      <c r="B1585">
        <v>3651.8710940000001</v>
      </c>
      <c r="C1585">
        <v>3680.1359859999998</v>
      </c>
      <c r="D1585">
        <v>3621.9609380000002</v>
      </c>
      <c r="E1585">
        <v>3678.5639649999998</v>
      </c>
      <c r="F1585">
        <v>3678.5639649999998</v>
      </c>
      <c r="G1585">
        <v>5464420383</v>
      </c>
    </row>
    <row r="1586" spans="1:7">
      <c r="A1586" s="12">
        <v>43483</v>
      </c>
      <c r="B1586">
        <v>3677.9904790000001</v>
      </c>
      <c r="C1586">
        <v>3682.5200199999999</v>
      </c>
      <c r="D1586">
        <v>3637.0808109999998</v>
      </c>
      <c r="E1586">
        <v>3657.8393550000001</v>
      </c>
      <c r="F1586">
        <v>3657.8393550000001</v>
      </c>
      <c r="G1586">
        <v>5002961727</v>
      </c>
    </row>
    <row r="1587" spans="1:7">
      <c r="A1587" s="12">
        <v>43484</v>
      </c>
      <c r="B1587">
        <v>3652.3779300000001</v>
      </c>
      <c r="C1587">
        <v>3758.5334469999998</v>
      </c>
      <c r="D1587">
        <v>3652.3779300000001</v>
      </c>
      <c r="E1587">
        <v>3728.5683589999999</v>
      </c>
      <c r="F1587">
        <v>3728.5683589999999</v>
      </c>
      <c r="G1587">
        <v>5955691380</v>
      </c>
    </row>
    <row r="1588" spans="1:7">
      <c r="A1588" s="12">
        <v>43485</v>
      </c>
      <c r="B1588">
        <v>3725.4460450000001</v>
      </c>
      <c r="C1588">
        <v>3743.3879390000002</v>
      </c>
      <c r="D1588">
        <v>3583.0195309999999</v>
      </c>
      <c r="E1588">
        <v>3601.013672</v>
      </c>
      <c r="F1588">
        <v>3601.013672</v>
      </c>
      <c r="G1588">
        <v>5582489560</v>
      </c>
    </row>
    <row r="1589" spans="1:7">
      <c r="A1589" s="12">
        <v>43486</v>
      </c>
      <c r="B1589">
        <v>3600.3728030000002</v>
      </c>
      <c r="C1589">
        <v>3608.8408199999999</v>
      </c>
      <c r="D1589">
        <v>3558.5371089999999</v>
      </c>
      <c r="E1589">
        <v>3576.032471</v>
      </c>
      <c r="F1589">
        <v>3576.032471</v>
      </c>
      <c r="G1589">
        <v>5004347059</v>
      </c>
    </row>
    <row r="1590" spans="1:7">
      <c r="A1590" s="12">
        <v>43487</v>
      </c>
      <c r="B1590">
        <v>3575.0812989999999</v>
      </c>
      <c r="C1590">
        <v>3620.7465820000002</v>
      </c>
      <c r="D1590">
        <v>3539.7214359999998</v>
      </c>
      <c r="E1590">
        <v>3604.5771479999999</v>
      </c>
      <c r="F1590">
        <v>3604.5771479999999</v>
      </c>
      <c r="G1590">
        <v>5313623556</v>
      </c>
    </row>
    <row r="1591" spans="1:7">
      <c r="A1591" s="12">
        <v>43488</v>
      </c>
      <c r="B1591">
        <v>3605.5571289999998</v>
      </c>
      <c r="C1591">
        <v>3623.0678710000002</v>
      </c>
      <c r="D1591">
        <v>3565.3139649999998</v>
      </c>
      <c r="E1591">
        <v>3585.123047</v>
      </c>
      <c r="F1591">
        <v>3585.123047</v>
      </c>
      <c r="G1591">
        <v>5433755649</v>
      </c>
    </row>
    <row r="1592" spans="1:7">
      <c r="A1592" s="12">
        <v>43489</v>
      </c>
      <c r="B1592">
        <v>3584.5002439999998</v>
      </c>
      <c r="C1592">
        <v>3616.0874020000001</v>
      </c>
      <c r="D1592">
        <v>3569.0927729999999</v>
      </c>
      <c r="E1592">
        <v>3600.8654790000001</v>
      </c>
      <c r="F1592">
        <v>3600.8654790000001</v>
      </c>
      <c r="G1592">
        <v>5262869046</v>
      </c>
    </row>
    <row r="1593" spans="1:7">
      <c r="A1593" s="12">
        <v>43490</v>
      </c>
      <c r="B1593">
        <v>3607.3903810000002</v>
      </c>
      <c r="C1593">
        <v>3612.9277339999999</v>
      </c>
      <c r="D1593">
        <v>3575.5974120000001</v>
      </c>
      <c r="E1593">
        <v>3599.7658689999998</v>
      </c>
      <c r="F1593">
        <v>3599.7658689999998</v>
      </c>
      <c r="G1593">
        <v>5265847539</v>
      </c>
    </row>
    <row r="1594" spans="1:7">
      <c r="A1594" s="12">
        <v>43491</v>
      </c>
      <c r="B1594">
        <v>3599.7153320000002</v>
      </c>
      <c r="C1594">
        <v>3654.9331050000001</v>
      </c>
      <c r="D1594">
        <v>3593.3459469999998</v>
      </c>
      <c r="E1594">
        <v>3602.4604490000002</v>
      </c>
      <c r="F1594">
        <v>3602.4604490000002</v>
      </c>
      <c r="G1594">
        <v>5098183235</v>
      </c>
    </row>
    <row r="1595" spans="1:7">
      <c r="A1595" s="12">
        <v>43492</v>
      </c>
      <c r="B1595">
        <v>3604.6872560000002</v>
      </c>
      <c r="C1595">
        <v>3612.6713869999999</v>
      </c>
      <c r="D1595">
        <v>3567.2458499999998</v>
      </c>
      <c r="E1595">
        <v>3583.9658199999999</v>
      </c>
      <c r="F1595">
        <v>3583.9658199999999</v>
      </c>
      <c r="G1595">
        <v>5570752966</v>
      </c>
    </row>
    <row r="1596" spans="1:7">
      <c r="A1596" s="12">
        <v>43493</v>
      </c>
      <c r="B1596">
        <v>3584.283203</v>
      </c>
      <c r="C1596">
        <v>3586.7509770000001</v>
      </c>
      <c r="D1596">
        <v>3439.2329100000002</v>
      </c>
      <c r="E1596">
        <v>3470.4504390000002</v>
      </c>
      <c r="F1596">
        <v>3470.4504390000002</v>
      </c>
      <c r="G1596">
        <v>6908930483</v>
      </c>
    </row>
    <row r="1597" spans="1:7">
      <c r="A1597" s="12">
        <v>43494</v>
      </c>
      <c r="B1597">
        <v>3468.8701169999999</v>
      </c>
      <c r="C1597">
        <v>3476.0654300000001</v>
      </c>
      <c r="D1597">
        <v>3400.8198240000002</v>
      </c>
      <c r="E1597">
        <v>3448.116943</v>
      </c>
      <c r="F1597">
        <v>3448.116943</v>
      </c>
      <c r="G1597">
        <v>5897159493</v>
      </c>
    </row>
    <row r="1598" spans="1:7">
      <c r="A1598" s="12">
        <v>43495</v>
      </c>
      <c r="B1598">
        <v>3443.8969729999999</v>
      </c>
      <c r="C1598">
        <v>3495.1748050000001</v>
      </c>
      <c r="D1598">
        <v>3429.3879390000002</v>
      </c>
      <c r="E1598">
        <v>3486.1816410000001</v>
      </c>
      <c r="F1598">
        <v>3486.1816410000001</v>
      </c>
      <c r="G1598">
        <v>5955112627</v>
      </c>
    </row>
    <row r="1599" spans="1:7">
      <c r="A1599" s="12">
        <v>43496</v>
      </c>
      <c r="B1599">
        <v>3485.4091800000001</v>
      </c>
      <c r="C1599">
        <v>3504.804932</v>
      </c>
      <c r="D1599">
        <v>3447.9157709999999</v>
      </c>
      <c r="E1599">
        <v>3457.7927249999998</v>
      </c>
      <c r="F1599">
        <v>3457.7927249999998</v>
      </c>
      <c r="G1599">
        <v>5831198271</v>
      </c>
    </row>
    <row r="1600" spans="1:7">
      <c r="A1600" s="12">
        <v>43497</v>
      </c>
      <c r="B1600">
        <v>3460.5471189999998</v>
      </c>
      <c r="C1600">
        <v>3501.9541020000001</v>
      </c>
      <c r="D1600">
        <v>3431.5915530000002</v>
      </c>
      <c r="E1600">
        <v>3487.9453130000002</v>
      </c>
      <c r="F1600">
        <v>3487.9453130000002</v>
      </c>
      <c r="G1600">
        <v>5422926707</v>
      </c>
    </row>
    <row r="1601" spans="1:7">
      <c r="A1601" s="12">
        <v>43498</v>
      </c>
      <c r="B1601">
        <v>3484.6259770000001</v>
      </c>
      <c r="C1601">
        <v>3523.2873540000001</v>
      </c>
      <c r="D1601">
        <v>3467.5747070000002</v>
      </c>
      <c r="E1601">
        <v>3521.0607909999999</v>
      </c>
      <c r="F1601">
        <v>3521.0607909999999</v>
      </c>
      <c r="G1601">
        <v>5071623601</v>
      </c>
    </row>
    <row r="1602" spans="1:7">
      <c r="A1602" s="12">
        <v>43499</v>
      </c>
      <c r="B1602">
        <v>3516.1396479999999</v>
      </c>
      <c r="C1602">
        <v>3521.3881839999999</v>
      </c>
      <c r="D1602">
        <v>3447.9243160000001</v>
      </c>
      <c r="E1602">
        <v>3464.0134280000002</v>
      </c>
      <c r="F1602">
        <v>3464.0134280000002</v>
      </c>
      <c r="G1602">
        <v>5043937584</v>
      </c>
    </row>
    <row r="1603" spans="1:7">
      <c r="A1603" s="12">
        <v>43500</v>
      </c>
      <c r="B1603">
        <v>3467.2116700000001</v>
      </c>
      <c r="C1603">
        <v>3476.2238769999999</v>
      </c>
      <c r="D1603">
        <v>3442.586914</v>
      </c>
      <c r="E1603">
        <v>3459.1540530000002</v>
      </c>
      <c r="F1603">
        <v>3459.1540530000002</v>
      </c>
      <c r="G1603">
        <v>5332718886</v>
      </c>
    </row>
    <row r="1604" spans="1:7">
      <c r="A1604" s="12">
        <v>43501</v>
      </c>
      <c r="B1604">
        <v>3454.9509280000002</v>
      </c>
      <c r="C1604">
        <v>3478.148193</v>
      </c>
      <c r="D1604">
        <v>3451.9370119999999</v>
      </c>
      <c r="E1604">
        <v>3466.357422</v>
      </c>
      <c r="F1604">
        <v>3466.357422</v>
      </c>
      <c r="G1604">
        <v>5227549545</v>
      </c>
    </row>
    <row r="1605" spans="1:7">
      <c r="A1605" s="12">
        <v>43502</v>
      </c>
      <c r="B1605">
        <v>3469.091797</v>
      </c>
      <c r="C1605">
        <v>3469.091797</v>
      </c>
      <c r="D1605">
        <v>3398.5654300000001</v>
      </c>
      <c r="E1605">
        <v>3413.7678219999998</v>
      </c>
      <c r="F1605">
        <v>3413.7678219999998</v>
      </c>
      <c r="G1605">
        <v>5482196038</v>
      </c>
    </row>
    <row r="1606" spans="1:7">
      <c r="A1606" s="12">
        <v>43503</v>
      </c>
      <c r="B1606">
        <v>3414.929443</v>
      </c>
      <c r="C1606">
        <v>3427.945557</v>
      </c>
      <c r="D1606">
        <v>3394.2185060000002</v>
      </c>
      <c r="E1606">
        <v>3399.4716800000001</v>
      </c>
      <c r="F1606">
        <v>3399.4716800000001</v>
      </c>
      <c r="G1606">
        <v>5004962683</v>
      </c>
    </row>
    <row r="1607" spans="1:7">
      <c r="A1607" s="12">
        <v>43504</v>
      </c>
      <c r="B1607">
        <v>3401.3764649999998</v>
      </c>
      <c r="C1607">
        <v>3695.6140140000002</v>
      </c>
      <c r="D1607">
        <v>3391.023682</v>
      </c>
      <c r="E1607">
        <v>3666.7802729999999</v>
      </c>
      <c r="F1607">
        <v>3666.7802729999999</v>
      </c>
      <c r="G1607">
        <v>7735623101</v>
      </c>
    </row>
    <row r="1608" spans="1:7">
      <c r="A1608" s="12">
        <v>43505</v>
      </c>
      <c r="B1608">
        <v>3671.5859380000002</v>
      </c>
      <c r="C1608">
        <v>3679.9414059999999</v>
      </c>
      <c r="D1608">
        <v>3646.5593260000001</v>
      </c>
      <c r="E1608">
        <v>3671.2036130000001</v>
      </c>
      <c r="F1608">
        <v>3671.2036130000001</v>
      </c>
      <c r="G1608">
        <v>6158833645</v>
      </c>
    </row>
    <row r="1609" spans="1:7">
      <c r="A1609" s="12">
        <v>43506</v>
      </c>
      <c r="B1609">
        <v>3673.2014159999999</v>
      </c>
      <c r="C1609">
        <v>3695.0361330000001</v>
      </c>
      <c r="D1609">
        <v>3640.9799800000001</v>
      </c>
      <c r="E1609">
        <v>3690.188232</v>
      </c>
      <c r="F1609">
        <v>3690.188232</v>
      </c>
      <c r="G1609">
        <v>6282256903</v>
      </c>
    </row>
    <row r="1610" spans="1:7">
      <c r="A1610" s="12">
        <v>43507</v>
      </c>
      <c r="B1610">
        <v>3695.6130370000001</v>
      </c>
      <c r="C1610">
        <v>3695.6130370000001</v>
      </c>
      <c r="D1610">
        <v>3642.2878420000002</v>
      </c>
      <c r="E1610">
        <v>3648.430664</v>
      </c>
      <c r="F1610">
        <v>3648.430664</v>
      </c>
      <c r="G1610">
        <v>6277056434</v>
      </c>
    </row>
    <row r="1611" spans="1:7">
      <c r="A1611" s="12">
        <v>43508</v>
      </c>
      <c r="B1611">
        <v>3642.751953</v>
      </c>
      <c r="C1611">
        <v>3668.586914</v>
      </c>
      <c r="D1611">
        <v>3618.556885</v>
      </c>
      <c r="E1611">
        <v>3653.5285640000002</v>
      </c>
      <c r="F1611">
        <v>3653.5285640000002</v>
      </c>
      <c r="G1611">
        <v>6480384532</v>
      </c>
    </row>
    <row r="1612" spans="1:7">
      <c r="A1612" s="12">
        <v>43509</v>
      </c>
      <c r="B1612">
        <v>3653.6040039999998</v>
      </c>
      <c r="C1612">
        <v>3669.7465820000002</v>
      </c>
      <c r="D1612">
        <v>3617.2463379999999</v>
      </c>
      <c r="E1612">
        <v>3632.070557</v>
      </c>
      <c r="F1612">
        <v>3632.070557</v>
      </c>
      <c r="G1612">
        <v>6438903823</v>
      </c>
    </row>
    <row r="1613" spans="1:7">
      <c r="A1613" s="12">
        <v>43510</v>
      </c>
      <c r="B1613">
        <v>3631.1701659999999</v>
      </c>
      <c r="C1613">
        <v>3646.2565920000002</v>
      </c>
      <c r="D1613">
        <v>3607.6977539999998</v>
      </c>
      <c r="E1613">
        <v>3616.8808589999999</v>
      </c>
      <c r="F1613">
        <v>3616.8808589999999</v>
      </c>
      <c r="G1613">
        <v>6271044418</v>
      </c>
    </row>
    <row r="1614" spans="1:7">
      <c r="A1614" s="12">
        <v>43511</v>
      </c>
      <c r="B1614">
        <v>3617.3684079999998</v>
      </c>
      <c r="C1614">
        <v>3647.7951659999999</v>
      </c>
      <c r="D1614">
        <v>3608.2065429999998</v>
      </c>
      <c r="E1614">
        <v>3620.8107909999999</v>
      </c>
      <c r="F1614">
        <v>3620.8107909999999</v>
      </c>
      <c r="G1614">
        <v>6091952231</v>
      </c>
    </row>
    <row r="1615" spans="1:7">
      <c r="A1615" s="12">
        <v>43512</v>
      </c>
      <c r="B1615">
        <v>3615.2702640000002</v>
      </c>
      <c r="C1615">
        <v>3652.8413089999999</v>
      </c>
      <c r="D1615">
        <v>3615.2702640000002</v>
      </c>
      <c r="E1615">
        <v>3629.7875979999999</v>
      </c>
      <c r="F1615">
        <v>3629.7875979999999</v>
      </c>
      <c r="G1615">
        <v>5934744052</v>
      </c>
    </row>
    <row r="1616" spans="1:7">
      <c r="A1616" s="12">
        <v>43513</v>
      </c>
      <c r="B1616">
        <v>3633.359375</v>
      </c>
      <c r="C1616">
        <v>3680.5373540000001</v>
      </c>
      <c r="D1616">
        <v>3619.1821289999998</v>
      </c>
      <c r="E1616">
        <v>3673.836182</v>
      </c>
      <c r="F1616">
        <v>3673.836182</v>
      </c>
      <c r="G1616">
        <v>7039512503</v>
      </c>
    </row>
    <row r="1617" spans="1:7">
      <c r="A1617" s="12">
        <v>43514</v>
      </c>
      <c r="B1617">
        <v>3671.3698730000001</v>
      </c>
      <c r="C1617">
        <v>3936.665039</v>
      </c>
      <c r="D1617">
        <v>3669.982422</v>
      </c>
      <c r="E1617">
        <v>3915.7143550000001</v>
      </c>
      <c r="F1617">
        <v>3915.7143550000001</v>
      </c>
      <c r="G1617">
        <v>9908216640</v>
      </c>
    </row>
    <row r="1618" spans="1:7">
      <c r="A1618" s="12">
        <v>43515</v>
      </c>
      <c r="B1618">
        <v>3911.6616210000002</v>
      </c>
      <c r="C1618">
        <v>4010.8793949999999</v>
      </c>
      <c r="D1618">
        <v>3908.1530760000001</v>
      </c>
      <c r="E1618">
        <v>3947.094482</v>
      </c>
      <c r="F1618">
        <v>3947.094482</v>
      </c>
      <c r="G1618">
        <v>9933626655</v>
      </c>
    </row>
    <row r="1619" spans="1:7">
      <c r="A1619" s="12">
        <v>43516</v>
      </c>
      <c r="B1619">
        <v>3946.6850589999999</v>
      </c>
      <c r="C1619">
        <v>4000.486328</v>
      </c>
      <c r="D1619">
        <v>3926.2468260000001</v>
      </c>
      <c r="E1619">
        <v>3999.820557</v>
      </c>
      <c r="F1619">
        <v>3999.820557</v>
      </c>
      <c r="G1619">
        <v>8693373948</v>
      </c>
    </row>
    <row r="1620" spans="1:7">
      <c r="A1620" s="12">
        <v>43517</v>
      </c>
      <c r="B1620">
        <v>4000.256836</v>
      </c>
      <c r="C1620">
        <v>4010.0095209999999</v>
      </c>
      <c r="D1620">
        <v>3940.108154</v>
      </c>
      <c r="E1620">
        <v>3954.118164</v>
      </c>
      <c r="F1620">
        <v>3954.118164</v>
      </c>
      <c r="G1620">
        <v>7775128102</v>
      </c>
    </row>
    <row r="1621" spans="1:7">
      <c r="A1621" s="12">
        <v>43518</v>
      </c>
      <c r="B1621">
        <v>3952.4064939999998</v>
      </c>
      <c r="C1621">
        <v>4006.5383299999999</v>
      </c>
      <c r="D1621">
        <v>3950.8164059999999</v>
      </c>
      <c r="E1621">
        <v>4005.5266109999998</v>
      </c>
      <c r="F1621">
        <v>4005.5266109999998</v>
      </c>
      <c r="G1621">
        <v>7826525254</v>
      </c>
    </row>
    <row r="1622" spans="1:7">
      <c r="A1622" s="12">
        <v>43519</v>
      </c>
      <c r="B1622">
        <v>3998.91626</v>
      </c>
      <c r="C1622">
        <v>4166.2861329999996</v>
      </c>
      <c r="D1622">
        <v>3968.726807</v>
      </c>
      <c r="E1622">
        <v>4142.5268550000001</v>
      </c>
      <c r="F1622">
        <v>4142.5268550000001</v>
      </c>
      <c r="G1622">
        <v>8922258316</v>
      </c>
    </row>
    <row r="1623" spans="1:7">
      <c r="A1623" s="12">
        <v>43520</v>
      </c>
      <c r="B1623">
        <v>4145.4580079999996</v>
      </c>
      <c r="C1623">
        <v>4210.6416019999997</v>
      </c>
      <c r="D1623">
        <v>3793.7089839999999</v>
      </c>
      <c r="E1623">
        <v>3810.42749</v>
      </c>
      <c r="F1623">
        <v>3810.42749</v>
      </c>
      <c r="G1623">
        <v>10794227451</v>
      </c>
    </row>
    <row r="1624" spans="1:7">
      <c r="A1624" s="12">
        <v>43521</v>
      </c>
      <c r="B1624">
        <v>3807.0024410000001</v>
      </c>
      <c r="C1624">
        <v>3913.7072750000002</v>
      </c>
      <c r="D1624">
        <v>3807.0024410000001</v>
      </c>
      <c r="E1624">
        <v>3882.696289</v>
      </c>
      <c r="F1624">
        <v>3882.696289</v>
      </c>
      <c r="G1624">
        <v>9318796067</v>
      </c>
    </row>
    <row r="1625" spans="1:7">
      <c r="A1625" s="12">
        <v>43522</v>
      </c>
      <c r="B1625">
        <v>3878.6972660000001</v>
      </c>
      <c r="C1625">
        <v>3891.578857</v>
      </c>
      <c r="D1625">
        <v>3837.986328</v>
      </c>
      <c r="E1625">
        <v>3854.3579100000002</v>
      </c>
      <c r="F1625">
        <v>3854.3579100000002</v>
      </c>
      <c r="G1625">
        <v>7931218996</v>
      </c>
    </row>
    <row r="1626" spans="1:7">
      <c r="A1626" s="12">
        <v>43523</v>
      </c>
      <c r="B1626">
        <v>3857.4797359999998</v>
      </c>
      <c r="C1626">
        <v>3888.80249</v>
      </c>
      <c r="D1626">
        <v>3787.0588379999999</v>
      </c>
      <c r="E1626">
        <v>3851.0473630000001</v>
      </c>
      <c r="F1626">
        <v>3851.0473630000001</v>
      </c>
      <c r="G1626">
        <v>8301309684</v>
      </c>
    </row>
    <row r="1627" spans="1:7">
      <c r="A1627" s="12">
        <v>43524</v>
      </c>
      <c r="B1627">
        <v>3848.2619629999999</v>
      </c>
      <c r="C1627">
        <v>3906.0583499999998</v>
      </c>
      <c r="D1627">
        <v>3845.821289</v>
      </c>
      <c r="E1627">
        <v>3854.7854000000002</v>
      </c>
      <c r="F1627">
        <v>3854.7854000000002</v>
      </c>
      <c r="G1627">
        <v>8399767798</v>
      </c>
    </row>
    <row r="1628" spans="1:7">
      <c r="A1628" s="12">
        <v>43525</v>
      </c>
      <c r="B1628">
        <v>3853.7570799999999</v>
      </c>
      <c r="C1628">
        <v>3907.7954100000002</v>
      </c>
      <c r="D1628">
        <v>3851.6923830000001</v>
      </c>
      <c r="E1628">
        <v>3859.58374</v>
      </c>
      <c r="F1628">
        <v>3859.58374</v>
      </c>
      <c r="G1628">
        <v>7661247975</v>
      </c>
    </row>
    <row r="1629" spans="1:7">
      <c r="A1629" s="12">
        <v>43526</v>
      </c>
      <c r="B1629">
        <v>3855.318115</v>
      </c>
      <c r="C1629">
        <v>3874.607422</v>
      </c>
      <c r="D1629">
        <v>3832.1279300000001</v>
      </c>
      <c r="E1629">
        <v>3864.415039</v>
      </c>
      <c r="F1629">
        <v>3864.415039</v>
      </c>
      <c r="G1629">
        <v>7578786076</v>
      </c>
    </row>
    <row r="1630" spans="1:7">
      <c r="A1630" s="12">
        <v>43527</v>
      </c>
      <c r="B1630">
        <v>3862.2661130000001</v>
      </c>
      <c r="C1630">
        <v>3875.483643</v>
      </c>
      <c r="D1630">
        <v>3836.9057619999999</v>
      </c>
      <c r="E1630">
        <v>3847.1757809999999</v>
      </c>
      <c r="F1630">
        <v>3847.1757809999999</v>
      </c>
      <c r="G1630">
        <v>7253558152</v>
      </c>
    </row>
    <row r="1631" spans="1:7">
      <c r="A1631" s="12">
        <v>43528</v>
      </c>
      <c r="B1631">
        <v>3845.0915530000002</v>
      </c>
      <c r="C1631">
        <v>3867.381836</v>
      </c>
      <c r="D1631">
        <v>3733.7497560000002</v>
      </c>
      <c r="E1631">
        <v>3761.5571289999998</v>
      </c>
      <c r="F1631">
        <v>3761.5571289999998</v>
      </c>
      <c r="G1631">
        <v>9029175788</v>
      </c>
    </row>
    <row r="1632" spans="1:7">
      <c r="A1632" s="12">
        <v>43529</v>
      </c>
      <c r="B1632">
        <v>3759.8325199999999</v>
      </c>
      <c r="C1632">
        <v>3903.9167480000001</v>
      </c>
      <c r="D1632">
        <v>3745.1831050000001</v>
      </c>
      <c r="E1632">
        <v>3896.375</v>
      </c>
      <c r="F1632">
        <v>3896.375</v>
      </c>
      <c r="G1632">
        <v>10174126415</v>
      </c>
    </row>
    <row r="1633" spans="1:7">
      <c r="A1633" s="12">
        <v>43530</v>
      </c>
      <c r="B1633">
        <v>3897.0810550000001</v>
      </c>
      <c r="C1633">
        <v>3919.5104980000001</v>
      </c>
      <c r="D1633">
        <v>3871.460693</v>
      </c>
      <c r="E1633">
        <v>3903.9426269999999</v>
      </c>
      <c r="F1633">
        <v>3903.9426269999999</v>
      </c>
      <c r="G1633">
        <v>9175291529</v>
      </c>
    </row>
    <row r="1634" spans="1:7">
      <c r="A1634" s="12">
        <v>43531</v>
      </c>
      <c r="B1634">
        <v>3903.3847660000001</v>
      </c>
      <c r="C1634">
        <v>3939.3732909999999</v>
      </c>
      <c r="D1634">
        <v>3894.1130370000001</v>
      </c>
      <c r="E1634">
        <v>3911.484375</v>
      </c>
      <c r="F1634">
        <v>3911.484375</v>
      </c>
      <c r="G1634">
        <v>9584165519</v>
      </c>
    </row>
    <row r="1635" spans="1:7">
      <c r="A1635" s="12">
        <v>43532</v>
      </c>
      <c r="B1635">
        <v>3913.2258299999999</v>
      </c>
      <c r="C1635">
        <v>3950.4321289999998</v>
      </c>
      <c r="D1635">
        <v>3875.2285160000001</v>
      </c>
      <c r="E1635">
        <v>3901.1315920000002</v>
      </c>
      <c r="F1635">
        <v>3901.1315920000002</v>
      </c>
      <c r="G1635">
        <v>10638638944</v>
      </c>
    </row>
    <row r="1636" spans="1:7">
      <c r="A1636" s="12">
        <v>43533</v>
      </c>
      <c r="B1636">
        <v>3894.55249</v>
      </c>
      <c r="C1636">
        <v>3987.2377929999998</v>
      </c>
      <c r="D1636">
        <v>3892.3903810000002</v>
      </c>
      <c r="E1636">
        <v>3963.313721</v>
      </c>
      <c r="F1636">
        <v>3963.313721</v>
      </c>
      <c r="G1636">
        <v>10796103518</v>
      </c>
    </row>
    <row r="1637" spans="1:7">
      <c r="A1637" s="12">
        <v>43534</v>
      </c>
      <c r="B1637">
        <v>3966.1743160000001</v>
      </c>
      <c r="C1637">
        <v>3966.1743160000001</v>
      </c>
      <c r="D1637">
        <v>3924.3811040000001</v>
      </c>
      <c r="E1637">
        <v>3951.5998540000001</v>
      </c>
      <c r="F1637">
        <v>3951.5998540000001</v>
      </c>
      <c r="G1637">
        <v>9713267607</v>
      </c>
    </row>
    <row r="1638" spans="1:7">
      <c r="A1638" s="12">
        <v>43535</v>
      </c>
      <c r="B1638">
        <v>3953.7402339999999</v>
      </c>
      <c r="C1638">
        <v>3966.3847660000001</v>
      </c>
      <c r="D1638">
        <v>3889.2390140000002</v>
      </c>
      <c r="E1638">
        <v>3905.2272950000001</v>
      </c>
      <c r="F1638">
        <v>3905.2272950000001</v>
      </c>
      <c r="G1638">
        <v>10125901903</v>
      </c>
    </row>
    <row r="1639" spans="1:7">
      <c r="A1639" s="12">
        <v>43536</v>
      </c>
      <c r="B1639">
        <v>3903.7583009999998</v>
      </c>
      <c r="C1639">
        <v>3926.8891600000002</v>
      </c>
      <c r="D1639">
        <v>3863.5590820000002</v>
      </c>
      <c r="E1639">
        <v>3909.15625</v>
      </c>
      <c r="F1639">
        <v>3909.15625</v>
      </c>
      <c r="G1639">
        <v>9809887079</v>
      </c>
    </row>
    <row r="1640" spans="1:7">
      <c r="A1640" s="12">
        <v>43537</v>
      </c>
      <c r="B1640">
        <v>3913.0473630000001</v>
      </c>
      <c r="C1640">
        <v>3926.5976559999999</v>
      </c>
      <c r="D1640">
        <v>3891.904297</v>
      </c>
      <c r="E1640">
        <v>3906.7172850000002</v>
      </c>
      <c r="F1640">
        <v>3906.7172850000002</v>
      </c>
      <c r="G1640">
        <v>9469184841</v>
      </c>
    </row>
    <row r="1641" spans="1:7">
      <c r="A1641" s="12">
        <v>43538</v>
      </c>
      <c r="B1641">
        <v>3905.576904</v>
      </c>
      <c r="C1641">
        <v>3946.5043949999999</v>
      </c>
      <c r="D1641">
        <v>3901.296875</v>
      </c>
      <c r="E1641">
        <v>3924.3691410000001</v>
      </c>
      <c r="F1641">
        <v>3924.3691410000001</v>
      </c>
      <c r="G1641">
        <v>10480789570</v>
      </c>
    </row>
    <row r="1642" spans="1:7">
      <c r="A1642" s="12">
        <v>43539</v>
      </c>
      <c r="B1642">
        <v>3926.6633299999999</v>
      </c>
      <c r="C1642">
        <v>3968.5429690000001</v>
      </c>
      <c r="D1642">
        <v>3914.0153810000002</v>
      </c>
      <c r="E1642">
        <v>3960.9111330000001</v>
      </c>
      <c r="F1642">
        <v>3960.9111330000001</v>
      </c>
      <c r="G1642">
        <v>9394210605</v>
      </c>
    </row>
    <row r="1643" spans="1:7">
      <c r="A1643" s="12">
        <v>43540</v>
      </c>
      <c r="B1643">
        <v>3963.9001459999999</v>
      </c>
      <c r="C1643">
        <v>4077.0363769999999</v>
      </c>
      <c r="D1643">
        <v>3961.657471</v>
      </c>
      <c r="E1643">
        <v>4048.7258299999999</v>
      </c>
      <c r="F1643">
        <v>4048.7258299999999</v>
      </c>
      <c r="G1643">
        <v>9856166973</v>
      </c>
    </row>
    <row r="1644" spans="1:7">
      <c r="A1644" s="12">
        <v>43541</v>
      </c>
      <c r="B1644">
        <v>4047.719482</v>
      </c>
      <c r="C1644">
        <v>4054.1220699999999</v>
      </c>
      <c r="D1644">
        <v>4006.4111330000001</v>
      </c>
      <c r="E1644">
        <v>4025.2290039999998</v>
      </c>
      <c r="F1644">
        <v>4025.2290039999998</v>
      </c>
      <c r="G1644">
        <v>8221625400</v>
      </c>
    </row>
    <row r="1645" spans="1:7">
      <c r="A1645" s="12">
        <v>43542</v>
      </c>
      <c r="B1645">
        <v>4029.9685060000002</v>
      </c>
      <c r="C1645">
        <v>4071.5566410000001</v>
      </c>
      <c r="D1645">
        <v>4009.1171880000002</v>
      </c>
      <c r="E1645">
        <v>4032.5073240000002</v>
      </c>
      <c r="F1645">
        <v>4032.5073240000002</v>
      </c>
      <c r="G1645">
        <v>9646954186</v>
      </c>
    </row>
    <row r="1646" spans="1:7">
      <c r="A1646" s="12">
        <v>43543</v>
      </c>
      <c r="B1646">
        <v>4032.6918949999999</v>
      </c>
      <c r="C1646">
        <v>4082.2160640000002</v>
      </c>
      <c r="D1646">
        <v>4023.8125</v>
      </c>
      <c r="E1646">
        <v>4071.1901859999998</v>
      </c>
      <c r="F1646">
        <v>4071.1901859999998</v>
      </c>
      <c r="G1646">
        <v>9344919956</v>
      </c>
    </row>
    <row r="1647" spans="1:7">
      <c r="A1647" s="12">
        <v>43544</v>
      </c>
      <c r="B1647">
        <v>4070.7939449999999</v>
      </c>
      <c r="C1647">
        <v>4089.461914</v>
      </c>
      <c r="D1647">
        <v>4031.1108399999998</v>
      </c>
      <c r="E1647">
        <v>4087.476318</v>
      </c>
      <c r="F1647">
        <v>4087.476318</v>
      </c>
      <c r="G1647">
        <v>10175916388</v>
      </c>
    </row>
    <row r="1648" spans="1:7">
      <c r="A1648" s="12">
        <v>43545</v>
      </c>
      <c r="B1648">
        <v>4083.953857</v>
      </c>
      <c r="C1648">
        <v>4097.3598629999997</v>
      </c>
      <c r="D1648">
        <v>4005.1513669999999</v>
      </c>
      <c r="E1648">
        <v>4029.326904</v>
      </c>
      <c r="F1648">
        <v>4029.326904</v>
      </c>
      <c r="G1648">
        <v>10831212662</v>
      </c>
    </row>
    <row r="1649" spans="1:7">
      <c r="A1649" s="12">
        <v>43546</v>
      </c>
      <c r="B1649">
        <v>4028.5146479999999</v>
      </c>
      <c r="C1649">
        <v>4053.9067380000001</v>
      </c>
      <c r="D1649">
        <v>4021.5424800000001</v>
      </c>
      <c r="E1649">
        <v>4023.9682619999999</v>
      </c>
      <c r="F1649">
        <v>4023.9682619999999</v>
      </c>
      <c r="G1649">
        <v>9252935969</v>
      </c>
    </row>
    <row r="1650" spans="1:7">
      <c r="A1650" s="12">
        <v>43547</v>
      </c>
      <c r="B1650">
        <v>4022.7133789999998</v>
      </c>
      <c r="C1650">
        <v>4049.882568</v>
      </c>
      <c r="D1650">
        <v>4015.9645999999998</v>
      </c>
      <c r="E1650">
        <v>4035.8264159999999</v>
      </c>
      <c r="F1650">
        <v>4035.8264159999999</v>
      </c>
      <c r="G1650">
        <v>9578850549</v>
      </c>
    </row>
    <row r="1651" spans="1:7">
      <c r="A1651" s="12">
        <v>43548</v>
      </c>
      <c r="B1651">
        <v>4035.1635740000002</v>
      </c>
      <c r="C1651">
        <v>4040.6997070000002</v>
      </c>
      <c r="D1651">
        <v>4006.1928710000002</v>
      </c>
      <c r="E1651">
        <v>4022.1682129999999</v>
      </c>
      <c r="F1651">
        <v>4022.1682129999999</v>
      </c>
      <c r="G1651">
        <v>9144851065</v>
      </c>
    </row>
    <row r="1652" spans="1:7">
      <c r="A1652" s="12">
        <v>43549</v>
      </c>
      <c r="B1652">
        <v>4024.1127929999998</v>
      </c>
      <c r="C1652">
        <v>4038.8408199999999</v>
      </c>
      <c r="D1652">
        <v>3934.03125</v>
      </c>
      <c r="E1652">
        <v>3963.070557</v>
      </c>
      <c r="F1652">
        <v>3963.070557</v>
      </c>
      <c r="G1652">
        <v>10359818883</v>
      </c>
    </row>
    <row r="1653" spans="1:7">
      <c r="A1653" s="12">
        <v>43550</v>
      </c>
      <c r="B1653">
        <v>3969.22876</v>
      </c>
      <c r="C1653">
        <v>3985.0808109999998</v>
      </c>
      <c r="D1653">
        <v>3944.7531739999999</v>
      </c>
      <c r="E1653">
        <v>3985.0808109999998</v>
      </c>
      <c r="F1653">
        <v>3985.0808109999998</v>
      </c>
      <c r="G1653">
        <v>10707678815</v>
      </c>
    </row>
    <row r="1654" spans="1:7">
      <c r="A1654" s="12">
        <v>43551</v>
      </c>
      <c r="B1654">
        <v>3984.2448730000001</v>
      </c>
      <c r="C1654">
        <v>4087.0661620000001</v>
      </c>
      <c r="D1654">
        <v>3977.810547</v>
      </c>
      <c r="E1654">
        <v>4087.0661620000001</v>
      </c>
      <c r="F1654">
        <v>4087.0661620000001</v>
      </c>
      <c r="G1654">
        <v>10897131934</v>
      </c>
    </row>
    <row r="1655" spans="1:7">
      <c r="A1655" s="12">
        <v>43552</v>
      </c>
      <c r="B1655">
        <v>4087.5844729999999</v>
      </c>
      <c r="C1655">
        <v>4094.9020999999998</v>
      </c>
      <c r="D1655">
        <v>4040.266357</v>
      </c>
      <c r="E1655">
        <v>4069.1071780000002</v>
      </c>
      <c r="F1655">
        <v>4069.1071780000002</v>
      </c>
      <c r="G1655">
        <v>9353915899</v>
      </c>
    </row>
    <row r="1656" spans="1:7">
      <c r="A1656" s="12">
        <v>43553</v>
      </c>
      <c r="B1656">
        <v>4068.2998050000001</v>
      </c>
      <c r="C1656">
        <v>4113.5009769999997</v>
      </c>
      <c r="D1656">
        <v>4034.0971679999998</v>
      </c>
      <c r="E1656">
        <v>4098.3745120000003</v>
      </c>
      <c r="F1656">
        <v>4098.3745120000003</v>
      </c>
      <c r="G1656">
        <v>10918665557</v>
      </c>
    </row>
    <row r="1657" spans="1:7">
      <c r="A1657" s="12">
        <v>43554</v>
      </c>
      <c r="B1657">
        <v>4092.1362300000001</v>
      </c>
      <c r="C1657">
        <v>4296.8066410000001</v>
      </c>
      <c r="D1657">
        <v>4053.9096679999998</v>
      </c>
      <c r="E1657">
        <v>4106.6601559999999</v>
      </c>
      <c r="F1657">
        <v>4106.6601559999999</v>
      </c>
      <c r="G1657">
        <v>9732688060</v>
      </c>
    </row>
    <row r="1658" spans="1:7">
      <c r="A1658" s="12">
        <v>43555</v>
      </c>
      <c r="B1658">
        <v>4105.4560549999997</v>
      </c>
      <c r="C1658">
        <v>4113.0234380000002</v>
      </c>
      <c r="D1658">
        <v>4094.1008299999999</v>
      </c>
      <c r="E1658">
        <v>4105.404297</v>
      </c>
      <c r="F1658">
        <v>4105.404297</v>
      </c>
      <c r="G1658">
        <v>9045122443</v>
      </c>
    </row>
    <row r="1659" spans="1:7">
      <c r="A1659" s="12">
        <v>43556</v>
      </c>
      <c r="B1659">
        <v>4105.3623049999997</v>
      </c>
      <c r="C1659">
        <v>4164.953125</v>
      </c>
      <c r="D1659">
        <v>4096.9013670000004</v>
      </c>
      <c r="E1659">
        <v>4158.1831050000001</v>
      </c>
      <c r="F1659">
        <v>4158.1831050000001</v>
      </c>
      <c r="G1659">
        <v>10157794171</v>
      </c>
    </row>
    <row r="1660" spans="1:7">
      <c r="A1660" s="12">
        <v>43557</v>
      </c>
      <c r="B1660">
        <v>4156.9194340000004</v>
      </c>
      <c r="C1660">
        <v>4905.9545900000003</v>
      </c>
      <c r="D1660">
        <v>4155.3168949999999</v>
      </c>
      <c r="E1660">
        <v>4879.8779299999997</v>
      </c>
      <c r="F1660">
        <v>4879.8779299999997</v>
      </c>
      <c r="G1660">
        <v>21315047816</v>
      </c>
    </row>
    <row r="1661" spans="1:7">
      <c r="A1661" s="12">
        <v>43558</v>
      </c>
      <c r="B1661">
        <v>4879.9580079999996</v>
      </c>
      <c r="C1661">
        <v>5307.0034180000002</v>
      </c>
      <c r="D1661">
        <v>4876.6210940000001</v>
      </c>
      <c r="E1661">
        <v>4973.0219729999999</v>
      </c>
      <c r="F1661">
        <v>4973.0219729999999</v>
      </c>
      <c r="G1661">
        <v>22899891582</v>
      </c>
    </row>
    <row r="1662" spans="1:7">
      <c r="A1662" s="12">
        <v>43559</v>
      </c>
      <c r="B1662">
        <v>4971.3076170000004</v>
      </c>
      <c r="C1662">
        <v>5063.1596680000002</v>
      </c>
      <c r="D1662">
        <v>4836.7939450000003</v>
      </c>
      <c r="E1662">
        <v>4922.798828</v>
      </c>
      <c r="F1662">
        <v>4922.798828</v>
      </c>
      <c r="G1662">
        <v>18251810240</v>
      </c>
    </row>
    <row r="1663" spans="1:7">
      <c r="A1663" s="12">
        <v>43560</v>
      </c>
      <c r="B1663">
        <v>4922.8061520000001</v>
      </c>
      <c r="C1663">
        <v>5053.5097660000001</v>
      </c>
      <c r="D1663">
        <v>4919.4916990000002</v>
      </c>
      <c r="E1663">
        <v>5036.6811520000001</v>
      </c>
      <c r="F1663">
        <v>5036.6811520000001</v>
      </c>
      <c r="G1663">
        <v>16837325387</v>
      </c>
    </row>
    <row r="1664" spans="1:7">
      <c r="A1664" s="12">
        <v>43561</v>
      </c>
      <c r="B1664">
        <v>5036.7929690000001</v>
      </c>
      <c r="C1664">
        <v>5205.8217770000001</v>
      </c>
      <c r="D1664">
        <v>4992.2221680000002</v>
      </c>
      <c r="E1664">
        <v>5059.8173829999996</v>
      </c>
      <c r="F1664">
        <v>5059.8173829999996</v>
      </c>
      <c r="G1664">
        <v>16929795194</v>
      </c>
    </row>
    <row r="1665" spans="1:7">
      <c r="A1665" s="12">
        <v>43562</v>
      </c>
      <c r="B1665">
        <v>5062.7939450000003</v>
      </c>
      <c r="C1665">
        <v>5235.1865230000003</v>
      </c>
      <c r="D1665">
        <v>5050.4121089999999</v>
      </c>
      <c r="E1665">
        <v>5198.8969729999999</v>
      </c>
      <c r="F1665">
        <v>5198.8969729999999</v>
      </c>
      <c r="G1665">
        <v>16655416140</v>
      </c>
    </row>
    <row r="1666" spans="1:7">
      <c r="A1666" s="12">
        <v>43563</v>
      </c>
      <c r="B1666">
        <v>5199.8354490000002</v>
      </c>
      <c r="C1666">
        <v>5318.8364259999998</v>
      </c>
      <c r="D1666">
        <v>5148.2119140000004</v>
      </c>
      <c r="E1666">
        <v>5289.7709960000002</v>
      </c>
      <c r="F1666">
        <v>5289.7709960000002</v>
      </c>
      <c r="G1666">
        <v>17154113634</v>
      </c>
    </row>
    <row r="1667" spans="1:7">
      <c r="A1667" s="12">
        <v>43564</v>
      </c>
      <c r="B1667">
        <v>5289.9179690000001</v>
      </c>
      <c r="C1667">
        <v>5289.9179690000001</v>
      </c>
      <c r="D1667">
        <v>5167.4189450000003</v>
      </c>
      <c r="E1667">
        <v>5204.9584960000002</v>
      </c>
      <c r="F1667">
        <v>5204.9584960000002</v>
      </c>
      <c r="G1667">
        <v>14722104361</v>
      </c>
    </row>
    <row r="1668" spans="1:7">
      <c r="A1668" s="12">
        <v>43565</v>
      </c>
      <c r="B1668">
        <v>5204.1054690000001</v>
      </c>
      <c r="C1668">
        <v>5421.6513670000004</v>
      </c>
      <c r="D1668">
        <v>5193.3823240000002</v>
      </c>
      <c r="E1668">
        <v>5324.5517579999996</v>
      </c>
      <c r="F1668">
        <v>5324.5517579999996</v>
      </c>
      <c r="G1668">
        <v>15504590933</v>
      </c>
    </row>
    <row r="1669" spans="1:7">
      <c r="A1669" s="12">
        <v>43566</v>
      </c>
      <c r="B1669">
        <v>5325.0815430000002</v>
      </c>
      <c r="C1669">
        <v>5354.2255859999996</v>
      </c>
      <c r="D1669">
        <v>5017.2963870000003</v>
      </c>
      <c r="E1669">
        <v>5064.4877930000002</v>
      </c>
      <c r="F1669">
        <v>5064.4877930000002</v>
      </c>
      <c r="G1669">
        <v>16555616019</v>
      </c>
    </row>
    <row r="1670" spans="1:7">
      <c r="A1670" s="12">
        <v>43567</v>
      </c>
      <c r="B1670">
        <v>5061.2006840000004</v>
      </c>
      <c r="C1670">
        <v>5103.2744140000004</v>
      </c>
      <c r="D1670">
        <v>4955.8525390000004</v>
      </c>
      <c r="E1670">
        <v>5089.5390630000002</v>
      </c>
      <c r="F1670">
        <v>5089.5390630000002</v>
      </c>
      <c r="G1670">
        <v>13675206312</v>
      </c>
    </row>
    <row r="1671" spans="1:7">
      <c r="A1671" s="12">
        <v>43568</v>
      </c>
      <c r="B1671">
        <v>5088.8500979999999</v>
      </c>
      <c r="C1671">
        <v>5127.1220700000003</v>
      </c>
      <c r="D1671">
        <v>5061.5893550000001</v>
      </c>
      <c r="E1671">
        <v>5096.5864259999998</v>
      </c>
      <c r="F1671">
        <v>5096.5864259999998</v>
      </c>
      <c r="G1671">
        <v>10823289598</v>
      </c>
    </row>
    <row r="1672" spans="1:7">
      <c r="A1672" s="12">
        <v>43569</v>
      </c>
      <c r="B1672">
        <v>5095.7587890000004</v>
      </c>
      <c r="C1672">
        <v>5184.0161129999997</v>
      </c>
      <c r="D1672">
        <v>5053.5683589999999</v>
      </c>
      <c r="E1672">
        <v>5167.7221680000002</v>
      </c>
      <c r="F1672">
        <v>5167.7221680000002</v>
      </c>
      <c r="G1672">
        <v>10391952498</v>
      </c>
    </row>
    <row r="1673" spans="1:7">
      <c r="A1673" s="12">
        <v>43570</v>
      </c>
      <c r="B1673">
        <v>5167.3217770000001</v>
      </c>
      <c r="C1673">
        <v>5196.6069340000004</v>
      </c>
      <c r="D1673">
        <v>5024.0693359999996</v>
      </c>
      <c r="E1673">
        <v>5067.1083980000003</v>
      </c>
      <c r="F1673">
        <v>5067.1083980000003</v>
      </c>
      <c r="G1673">
        <v>12290155061</v>
      </c>
    </row>
    <row r="1674" spans="1:7">
      <c r="A1674" s="12">
        <v>43571</v>
      </c>
      <c r="B1674">
        <v>5066.5776370000003</v>
      </c>
      <c r="C1674">
        <v>5238.9453130000002</v>
      </c>
      <c r="D1674">
        <v>5055.1948240000002</v>
      </c>
      <c r="E1674">
        <v>5235.5595700000003</v>
      </c>
      <c r="F1674">
        <v>5235.5595700000003</v>
      </c>
      <c r="G1674">
        <v>11618660197</v>
      </c>
    </row>
    <row r="1675" spans="1:7">
      <c r="A1675" s="12">
        <v>43572</v>
      </c>
      <c r="B1675">
        <v>5236.1352539999998</v>
      </c>
      <c r="C1675">
        <v>5274.2753910000001</v>
      </c>
      <c r="D1675">
        <v>5219.2055659999996</v>
      </c>
      <c r="E1675">
        <v>5251.9379879999997</v>
      </c>
      <c r="F1675">
        <v>5251.9379879999997</v>
      </c>
      <c r="G1675">
        <v>12438480677</v>
      </c>
    </row>
    <row r="1676" spans="1:7">
      <c r="A1676" s="12">
        <v>43573</v>
      </c>
      <c r="B1676">
        <v>5251.4804690000001</v>
      </c>
      <c r="C1676">
        <v>5319.986328</v>
      </c>
      <c r="D1676">
        <v>5250.5068359999996</v>
      </c>
      <c r="E1676">
        <v>5298.3857420000004</v>
      </c>
      <c r="F1676">
        <v>5298.3857420000004</v>
      </c>
      <c r="G1676">
        <v>13256489918</v>
      </c>
    </row>
    <row r="1677" spans="1:7">
      <c r="A1677" s="12">
        <v>43574</v>
      </c>
      <c r="B1677">
        <v>5298.154297</v>
      </c>
      <c r="C1677">
        <v>5336.6801759999998</v>
      </c>
      <c r="D1677">
        <v>5233.3349609999996</v>
      </c>
      <c r="E1677">
        <v>5303.8125</v>
      </c>
      <c r="F1677">
        <v>5303.8125</v>
      </c>
      <c r="G1677">
        <v>13780238655</v>
      </c>
    </row>
    <row r="1678" spans="1:7">
      <c r="A1678" s="12">
        <v>43575</v>
      </c>
      <c r="B1678">
        <v>5304.1606449999999</v>
      </c>
      <c r="C1678">
        <v>5358.4907229999999</v>
      </c>
      <c r="D1678">
        <v>5295.8779299999997</v>
      </c>
      <c r="E1678">
        <v>5337.8862300000001</v>
      </c>
      <c r="F1678">
        <v>5337.8862300000001</v>
      </c>
      <c r="G1678">
        <v>13169647522</v>
      </c>
    </row>
    <row r="1679" spans="1:7">
      <c r="A1679" s="12">
        <v>43576</v>
      </c>
      <c r="B1679">
        <v>5335.8789059999999</v>
      </c>
      <c r="C1679">
        <v>5359.9248049999997</v>
      </c>
      <c r="D1679">
        <v>5257.3393550000001</v>
      </c>
      <c r="E1679">
        <v>5314.53125</v>
      </c>
      <c r="F1679">
        <v>5314.53125</v>
      </c>
      <c r="G1679">
        <v>13731844223</v>
      </c>
    </row>
    <row r="1680" spans="1:7">
      <c r="A1680" s="12">
        <v>43577</v>
      </c>
      <c r="B1680">
        <v>5312.4946289999998</v>
      </c>
      <c r="C1680">
        <v>5422.6875</v>
      </c>
      <c r="D1680">
        <v>5280.2768550000001</v>
      </c>
      <c r="E1680">
        <v>5399.3652339999999</v>
      </c>
      <c r="F1680">
        <v>5399.3652339999999</v>
      </c>
      <c r="G1680">
        <v>14601631648</v>
      </c>
    </row>
    <row r="1681" spans="1:7">
      <c r="A1681" s="12">
        <v>43578</v>
      </c>
      <c r="B1681">
        <v>5399.3657229999999</v>
      </c>
      <c r="C1681">
        <v>5633.8022460000002</v>
      </c>
      <c r="D1681">
        <v>5389.4086909999996</v>
      </c>
      <c r="E1681">
        <v>5572.3623049999997</v>
      </c>
      <c r="F1681">
        <v>5572.3623049999997</v>
      </c>
      <c r="G1681">
        <v>15867308108</v>
      </c>
    </row>
    <row r="1682" spans="1:7">
      <c r="A1682" s="12">
        <v>43579</v>
      </c>
      <c r="B1682">
        <v>5571.5083009999998</v>
      </c>
      <c r="C1682">
        <v>5642.0444340000004</v>
      </c>
      <c r="D1682">
        <v>5418.2631840000004</v>
      </c>
      <c r="E1682">
        <v>5464.8666990000002</v>
      </c>
      <c r="F1682">
        <v>5464.8666990000002</v>
      </c>
      <c r="G1682">
        <v>17048033399</v>
      </c>
    </row>
    <row r="1683" spans="1:7">
      <c r="A1683" s="12">
        <v>43580</v>
      </c>
      <c r="B1683">
        <v>5466.5244140000004</v>
      </c>
      <c r="C1683">
        <v>5542.2382809999999</v>
      </c>
      <c r="D1683">
        <v>5181.3388670000004</v>
      </c>
      <c r="E1683">
        <v>5210.515625</v>
      </c>
      <c r="F1683">
        <v>5210.515625</v>
      </c>
      <c r="G1683">
        <v>15330283408</v>
      </c>
    </row>
    <row r="1684" spans="1:7">
      <c r="A1684" s="12">
        <v>43581</v>
      </c>
      <c r="B1684">
        <v>5210.3046880000002</v>
      </c>
      <c r="C1684">
        <v>5383.6342770000001</v>
      </c>
      <c r="D1684">
        <v>5177.3686520000001</v>
      </c>
      <c r="E1684">
        <v>5279.3481449999999</v>
      </c>
      <c r="F1684">
        <v>5279.3481449999999</v>
      </c>
      <c r="G1684">
        <v>16812108040</v>
      </c>
    </row>
    <row r="1685" spans="1:7">
      <c r="A1685" s="12">
        <v>43582</v>
      </c>
      <c r="B1685">
        <v>5279.4711909999996</v>
      </c>
      <c r="C1685">
        <v>5310.75</v>
      </c>
      <c r="D1685">
        <v>5233.6357420000004</v>
      </c>
      <c r="E1685">
        <v>5268.2910160000001</v>
      </c>
      <c r="F1685">
        <v>5268.2910160000001</v>
      </c>
      <c r="G1685">
        <v>13111274675</v>
      </c>
    </row>
    <row r="1686" spans="1:7">
      <c r="A1686" s="12">
        <v>43583</v>
      </c>
      <c r="B1686">
        <v>5271.7465819999998</v>
      </c>
      <c r="C1686">
        <v>5326.2319340000004</v>
      </c>
      <c r="D1686">
        <v>5255.6835940000001</v>
      </c>
      <c r="E1686">
        <v>5285.1391599999997</v>
      </c>
      <c r="F1686">
        <v>5285.1391599999997</v>
      </c>
      <c r="G1686">
        <v>12819992056</v>
      </c>
    </row>
    <row r="1687" spans="1:7">
      <c r="A1687" s="12">
        <v>43584</v>
      </c>
      <c r="B1687">
        <v>5284.8583980000003</v>
      </c>
      <c r="C1687">
        <v>5311.2749020000001</v>
      </c>
      <c r="D1687">
        <v>5216.4877930000002</v>
      </c>
      <c r="E1687">
        <v>5247.3525390000004</v>
      </c>
      <c r="F1687">
        <v>5247.3525390000004</v>
      </c>
      <c r="G1687">
        <v>13735490672</v>
      </c>
    </row>
    <row r="1688" spans="1:7">
      <c r="A1688" s="12">
        <v>43585</v>
      </c>
      <c r="B1688">
        <v>5247.7260740000002</v>
      </c>
      <c r="C1688">
        <v>5363.2573240000002</v>
      </c>
      <c r="D1688">
        <v>5224.1899409999996</v>
      </c>
      <c r="E1688">
        <v>5350.7265630000002</v>
      </c>
      <c r="F1688">
        <v>5350.7265630000002</v>
      </c>
      <c r="G1688">
        <v>13878964574</v>
      </c>
    </row>
    <row r="1689" spans="1:7">
      <c r="A1689" s="12">
        <v>43586</v>
      </c>
      <c r="B1689">
        <v>5350.9145509999998</v>
      </c>
      <c r="C1689">
        <v>5418.0039059999999</v>
      </c>
      <c r="D1689">
        <v>5347.6459960000002</v>
      </c>
      <c r="E1689">
        <v>5402.6972660000001</v>
      </c>
      <c r="F1689">
        <v>5402.6972660000001</v>
      </c>
      <c r="G1689">
        <v>13679528236</v>
      </c>
    </row>
    <row r="1690" spans="1:7">
      <c r="A1690" s="12">
        <v>43587</v>
      </c>
      <c r="B1690">
        <v>5402.4228519999997</v>
      </c>
      <c r="C1690">
        <v>5522.2626950000003</v>
      </c>
      <c r="D1690">
        <v>5394.2172849999997</v>
      </c>
      <c r="E1690">
        <v>5505.2836909999996</v>
      </c>
      <c r="F1690">
        <v>5505.2836909999996</v>
      </c>
      <c r="G1690">
        <v>14644460907</v>
      </c>
    </row>
    <row r="1691" spans="1:7">
      <c r="A1691" s="12">
        <v>43588</v>
      </c>
      <c r="B1691">
        <v>5505.5522460000002</v>
      </c>
      <c r="C1691">
        <v>5865.8818359999996</v>
      </c>
      <c r="D1691">
        <v>5490.2016599999997</v>
      </c>
      <c r="E1691">
        <v>5768.2895509999998</v>
      </c>
      <c r="F1691">
        <v>5768.2895509999998</v>
      </c>
      <c r="G1691">
        <v>18720780006</v>
      </c>
    </row>
    <row r="1692" spans="1:7">
      <c r="A1692" s="12">
        <v>43589</v>
      </c>
      <c r="B1692">
        <v>5769.2026370000003</v>
      </c>
      <c r="C1692">
        <v>5886.8935549999997</v>
      </c>
      <c r="D1692">
        <v>5645.4692379999997</v>
      </c>
      <c r="E1692">
        <v>5831.1674800000001</v>
      </c>
      <c r="F1692">
        <v>5831.1674800000001</v>
      </c>
      <c r="G1692">
        <v>17567780766</v>
      </c>
    </row>
    <row r="1693" spans="1:7">
      <c r="A1693" s="12">
        <v>43590</v>
      </c>
      <c r="B1693">
        <v>5831.0683589999999</v>
      </c>
      <c r="C1693">
        <v>5833.8627930000002</v>
      </c>
      <c r="D1693">
        <v>5708.0351559999999</v>
      </c>
      <c r="E1693">
        <v>5795.7084960000002</v>
      </c>
      <c r="F1693">
        <v>5795.7084960000002</v>
      </c>
      <c r="G1693">
        <v>14808830723</v>
      </c>
    </row>
    <row r="1694" spans="1:7">
      <c r="A1694" s="12">
        <v>43591</v>
      </c>
      <c r="B1694">
        <v>5791.6933589999999</v>
      </c>
      <c r="C1694">
        <v>5802.9575199999999</v>
      </c>
      <c r="D1694">
        <v>5653.6875</v>
      </c>
      <c r="E1694">
        <v>5746.8071289999998</v>
      </c>
      <c r="F1694">
        <v>5746.8071289999998</v>
      </c>
      <c r="G1694">
        <v>15737171804</v>
      </c>
    </row>
    <row r="1695" spans="1:7">
      <c r="A1695" s="12">
        <v>43592</v>
      </c>
      <c r="B1695">
        <v>5745.5991210000002</v>
      </c>
      <c r="C1695">
        <v>5988.1782229999999</v>
      </c>
      <c r="D1695">
        <v>5741.3959960000002</v>
      </c>
      <c r="E1695">
        <v>5829.5014650000003</v>
      </c>
      <c r="F1695">
        <v>5829.5014650000003</v>
      </c>
      <c r="G1695">
        <v>18026409033</v>
      </c>
    </row>
    <row r="1696" spans="1:7">
      <c r="A1696" s="12">
        <v>43593</v>
      </c>
      <c r="B1696">
        <v>5849.4814450000003</v>
      </c>
      <c r="C1696">
        <v>5989.9809569999998</v>
      </c>
      <c r="D1696">
        <v>5794.7158200000003</v>
      </c>
      <c r="E1696">
        <v>5982.4575199999999</v>
      </c>
      <c r="F1696">
        <v>5982.4575199999999</v>
      </c>
      <c r="G1696">
        <v>15320605300</v>
      </c>
    </row>
    <row r="1697" spans="1:7">
      <c r="A1697" s="12">
        <v>43594</v>
      </c>
      <c r="B1697">
        <v>5982.3164059999999</v>
      </c>
      <c r="C1697">
        <v>6183.0390630000002</v>
      </c>
      <c r="D1697">
        <v>5982.3164059999999</v>
      </c>
      <c r="E1697">
        <v>6174.5288090000004</v>
      </c>
      <c r="F1697">
        <v>6174.5288090000004</v>
      </c>
      <c r="G1697">
        <v>16784645411</v>
      </c>
    </row>
    <row r="1698" spans="1:7">
      <c r="A1698" s="12">
        <v>43595</v>
      </c>
      <c r="B1698">
        <v>6175.8227539999998</v>
      </c>
      <c r="C1698">
        <v>6434.6176759999998</v>
      </c>
      <c r="D1698">
        <v>6161.5190430000002</v>
      </c>
      <c r="E1698">
        <v>6378.8491210000002</v>
      </c>
      <c r="F1698">
        <v>6378.8491210000002</v>
      </c>
      <c r="G1698">
        <v>19419875368</v>
      </c>
    </row>
    <row r="1699" spans="1:7">
      <c r="A1699" s="12">
        <v>43596</v>
      </c>
      <c r="B1699">
        <v>6379.6669920000004</v>
      </c>
      <c r="C1699">
        <v>7333.0029299999997</v>
      </c>
      <c r="D1699">
        <v>6375.6987300000001</v>
      </c>
      <c r="E1699">
        <v>7204.7714839999999</v>
      </c>
      <c r="F1699">
        <v>7204.7714839999999</v>
      </c>
      <c r="G1699">
        <v>28867562329</v>
      </c>
    </row>
    <row r="1700" spans="1:7">
      <c r="A1700" s="12">
        <v>43597</v>
      </c>
      <c r="B1700">
        <v>7203.5073240000002</v>
      </c>
      <c r="C1700">
        <v>7503.8720700000003</v>
      </c>
      <c r="D1700">
        <v>6815.7709960000002</v>
      </c>
      <c r="E1700">
        <v>6972.3715819999998</v>
      </c>
      <c r="F1700">
        <v>6972.3715819999998</v>
      </c>
      <c r="G1700">
        <v>27773333680</v>
      </c>
    </row>
    <row r="1701" spans="1:7">
      <c r="A1701" s="12">
        <v>43598</v>
      </c>
      <c r="B1701">
        <v>6971.1782229999999</v>
      </c>
      <c r="C1701">
        <v>8047.4130859999996</v>
      </c>
      <c r="D1701">
        <v>6898.2822269999997</v>
      </c>
      <c r="E1701">
        <v>7814.9150390000004</v>
      </c>
      <c r="F1701">
        <v>7814.9150390000004</v>
      </c>
      <c r="G1701">
        <v>28677672181</v>
      </c>
    </row>
    <row r="1702" spans="1:7">
      <c r="A1702" s="12">
        <v>43599</v>
      </c>
      <c r="B1702">
        <v>7807.8842770000001</v>
      </c>
      <c r="C1702">
        <v>8268.7128909999992</v>
      </c>
      <c r="D1702">
        <v>7696.3911129999997</v>
      </c>
      <c r="E1702">
        <v>7994.4160160000001</v>
      </c>
      <c r="F1702">
        <v>7994.4160160000001</v>
      </c>
      <c r="G1702">
        <v>32031452227</v>
      </c>
    </row>
    <row r="1703" spans="1:7">
      <c r="A1703" s="12">
        <v>43600</v>
      </c>
      <c r="B1703">
        <v>7989.3745120000003</v>
      </c>
      <c r="C1703">
        <v>8216.4238280000009</v>
      </c>
      <c r="D1703">
        <v>7899.1069340000004</v>
      </c>
      <c r="E1703">
        <v>8205.1679690000001</v>
      </c>
      <c r="F1703">
        <v>8205.1679690000001</v>
      </c>
      <c r="G1703">
        <v>28344112920</v>
      </c>
    </row>
    <row r="1704" spans="1:7">
      <c r="A1704" s="12">
        <v>43601</v>
      </c>
      <c r="B1704">
        <v>8194.5009769999997</v>
      </c>
      <c r="C1704">
        <v>8320.8242190000001</v>
      </c>
      <c r="D1704">
        <v>7729.6083980000003</v>
      </c>
      <c r="E1704">
        <v>7884.9091799999997</v>
      </c>
      <c r="F1704">
        <v>7884.9091799999997</v>
      </c>
      <c r="G1704">
        <v>33167197581</v>
      </c>
    </row>
    <row r="1705" spans="1:7">
      <c r="A1705" s="12">
        <v>43602</v>
      </c>
      <c r="B1705">
        <v>7886.9257809999999</v>
      </c>
      <c r="C1705">
        <v>7929.1455079999996</v>
      </c>
      <c r="D1705">
        <v>7038.1245120000003</v>
      </c>
      <c r="E1705">
        <v>7343.8955079999996</v>
      </c>
      <c r="F1705">
        <v>7343.8955079999996</v>
      </c>
      <c r="G1705">
        <v>30066644905</v>
      </c>
    </row>
    <row r="1706" spans="1:7">
      <c r="A1706" s="12">
        <v>43603</v>
      </c>
      <c r="B1706">
        <v>7341.6645509999998</v>
      </c>
      <c r="C1706">
        <v>7447.2719729999999</v>
      </c>
      <c r="D1706">
        <v>7251.5043949999999</v>
      </c>
      <c r="E1706">
        <v>7271.2080079999996</v>
      </c>
      <c r="F1706">
        <v>7271.2080079999996</v>
      </c>
      <c r="G1706">
        <v>21354286562</v>
      </c>
    </row>
    <row r="1707" spans="1:7">
      <c r="A1707" s="12">
        <v>43604</v>
      </c>
      <c r="B1707">
        <v>7267.9628910000001</v>
      </c>
      <c r="C1707">
        <v>8261.9414059999999</v>
      </c>
      <c r="D1707">
        <v>7267.9628910000001</v>
      </c>
      <c r="E1707">
        <v>8197.6894530000009</v>
      </c>
      <c r="F1707">
        <v>8197.6894530000009</v>
      </c>
      <c r="G1707">
        <v>25902422040</v>
      </c>
    </row>
    <row r="1708" spans="1:7">
      <c r="A1708" s="12">
        <v>43605</v>
      </c>
      <c r="B1708">
        <v>8196.9238280000009</v>
      </c>
      <c r="C1708">
        <v>8200.9677730000003</v>
      </c>
      <c r="D1708">
        <v>7678.7817379999997</v>
      </c>
      <c r="E1708">
        <v>7978.3090819999998</v>
      </c>
      <c r="F1708">
        <v>7978.3090819999998</v>
      </c>
      <c r="G1708">
        <v>23843404340</v>
      </c>
    </row>
    <row r="1709" spans="1:7">
      <c r="A1709" s="12">
        <v>43606</v>
      </c>
      <c r="B1709">
        <v>7977.9692379999997</v>
      </c>
      <c r="C1709">
        <v>8062.1679690000001</v>
      </c>
      <c r="D1709">
        <v>7843.3398440000001</v>
      </c>
      <c r="E1709">
        <v>7963.3276370000003</v>
      </c>
      <c r="F1709">
        <v>7963.3276370000003</v>
      </c>
      <c r="G1709">
        <v>25127245056</v>
      </c>
    </row>
    <row r="1710" spans="1:7">
      <c r="A1710" s="12">
        <v>43607</v>
      </c>
      <c r="B1710">
        <v>7956.2919920000004</v>
      </c>
      <c r="C1710">
        <v>7997.6123049999997</v>
      </c>
      <c r="D1710">
        <v>7615.9873049999997</v>
      </c>
      <c r="E1710">
        <v>7680.0664059999999</v>
      </c>
      <c r="F1710">
        <v>7680.0664059999999</v>
      </c>
      <c r="G1710">
        <v>24719473175</v>
      </c>
    </row>
    <row r="1711" spans="1:7">
      <c r="A1711" s="12">
        <v>43608</v>
      </c>
      <c r="B1711">
        <v>7677.2690430000002</v>
      </c>
      <c r="C1711">
        <v>7943.7915039999998</v>
      </c>
      <c r="D1711">
        <v>7533.1967770000001</v>
      </c>
      <c r="E1711">
        <v>7881.8466799999997</v>
      </c>
      <c r="F1711">
        <v>7881.8466799999997</v>
      </c>
      <c r="G1711">
        <v>24457107820</v>
      </c>
    </row>
    <row r="1712" spans="1:7">
      <c r="A1712" s="12">
        <v>43609</v>
      </c>
      <c r="B1712">
        <v>7881.6953130000002</v>
      </c>
      <c r="C1712">
        <v>8140.7197269999997</v>
      </c>
      <c r="D1712">
        <v>7824.4487300000001</v>
      </c>
      <c r="E1712">
        <v>7987.3715819999998</v>
      </c>
      <c r="F1712">
        <v>7987.3715819999998</v>
      </c>
      <c r="G1712">
        <v>25919126991</v>
      </c>
    </row>
    <row r="1713" spans="1:7">
      <c r="A1713" s="12">
        <v>43610</v>
      </c>
      <c r="B1713">
        <v>7991.8852539999998</v>
      </c>
      <c r="C1713">
        <v>8117.9257809999999</v>
      </c>
      <c r="D1713">
        <v>7965.9760740000002</v>
      </c>
      <c r="E1713">
        <v>8052.5439450000003</v>
      </c>
      <c r="F1713">
        <v>8052.5439450000003</v>
      </c>
      <c r="G1713">
        <v>22256813107</v>
      </c>
    </row>
    <row r="1714" spans="1:7">
      <c r="A1714" s="12">
        <v>43611</v>
      </c>
      <c r="B1714">
        <v>8055.2060549999997</v>
      </c>
      <c r="C1714">
        <v>8687.5205079999996</v>
      </c>
      <c r="D1714">
        <v>7924.6704099999997</v>
      </c>
      <c r="E1714">
        <v>8673.2158199999994</v>
      </c>
      <c r="F1714">
        <v>8673.2158199999994</v>
      </c>
      <c r="G1714">
        <v>26677970091</v>
      </c>
    </row>
    <row r="1715" spans="1:7">
      <c r="A1715" s="12">
        <v>43612</v>
      </c>
      <c r="B1715">
        <v>8674.0722659999992</v>
      </c>
      <c r="C1715">
        <v>8907.1748050000006</v>
      </c>
      <c r="D1715">
        <v>8668.7050780000009</v>
      </c>
      <c r="E1715">
        <v>8805.7783199999994</v>
      </c>
      <c r="F1715">
        <v>8805.7783199999994</v>
      </c>
      <c r="G1715">
        <v>27949839564</v>
      </c>
    </row>
    <row r="1716" spans="1:7">
      <c r="A1716" s="12">
        <v>43613</v>
      </c>
      <c r="B1716">
        <v>8802.7578130000002</v>
      </c>
      <c r="C1716">
        <v>8807.0166019999997</v>
      </c>
      <c r="D1716">
        <v>8634.7216800000006</v>
      </c>
      <c r="E1716">
        <v>8719.9619139999995</v>
      </c>
      <c r="F1716">
        <v>8719.9619139999995</v>
      </c>
      <c r="G1716">
        <v>24226919267</v>
      </c>
    </row>
    <row r="1717" spans="1:7">
      <c r="A1717" s="12">
        <v>43614</v>
      </c>
      <c r="B1717">
        <v>8718.5917969999991</v>
      </c>
      <c r="C1717">
        <v>8755.8525389999995</v>
      </c>
      <c r="D1717">
        <v>8482.7285159999992</v>
      </c>
      <c r="E1717">
        <v>8659.4873050000006</v>
      </c>
      <c r="F1717">
        <v>8659.4873050000006</v>
      </c>
      <c r="G1717">
        <v>23473479966</v>
      </c>
    </row>
    <row r="1718" spans="1:7">
      <c r="A1718" s="12">
        <v>43615</v>
      </c>
      <c r="B1718">
        <v>8661.7607420000004</v>
      </c>
      <c r="C1718">
        <v>9008.3144530000009</v>
      </c>
      <c r="D1718">
        <v>8221.2734380000002</v>
      </c>
      <c r="E1718">
        <v>8319.4726559999999</v>
      </c>
      <c r="F1718">
        <v>8319.4726559999999</v>
      </c>
      <c r="G1718">
        <v>29246528551</v>
      </c>
    </row>
    <row r="1719" spans="1:7">
      <c r="A1719" s="12">
        <v>43616</v>
      </c>
      <c r="B1719">
        <v>8320.2861329999996</v>
      </c>
      <c r="C1719">
        <v>8586.6591800000006</v>
      </c>
      <c r="D1719">
        <v>8172.5507809999999</v>
      </c>
      <c r="E1719">
        <v>8574.5019530000009</v>
      </c>
      <c r="F1719">
        <v>8574.5019530000009</v>
      </c>
      <c r="G1719">
        <v>25365190957</v>
      </c>
    </row>
    <row r="1720" spans="1:7">
      <c r="A1720" s="12">
        <v>43617</v>
      </c>
      <c r="B1720">
        <v>8573.8398440000001</v>
      </c>
      <c r="C1720">
        <v>8625.6005860000005</v>
      </c>
      <c r="D1720">
        <v>8481.578125</v>
      </c>
      <c r="E1720">
        <v>8564.0166019999997</v>
      </c>
      <c r="F1720">
        <v>8564.0166019999997</v>
      </c>
      <c r="G1720">
        <v>22488303544</v>
      </c>
    </row>
    <row r="1721" spans="1:7">
      <c r="A1721" s="12">
        <v>43618</v>
      </c>
      <c r="B1721">
        <v>8565.4736329999996</v>
      </c>
      <c r="C1721">
        <v>8809.3037110000005</v>
      </c>
      <c r="D1721">
        <v>8561.2353519999997</v>
      </c>
      <c r="E1721">
        <v>8742.9580079999996</v>
      </c>
      <c r="F1721">
        <v>8742.9580079999996</v>
      </c>
      <c r="G1721">
        <v>20266216022</v>
      </c>
    </row>
    <row r="1722" spans="1:7">
      <c r="A1722" s="12">
        <v>43619</v>
      </c>
      <c r="B1722">
        <v>8741.7470699999994</v>
      </c>
      <c r="C1722">
        <v>8743.5</v>
      </c>
      <c r="D1722">
        <v>8204.1855469999991</v>
      </c>
      <c r="E1722">
        <v>8208.9951170000004</v>
      </c>
      <c r="F1722">
        <v>8208.9951170000004</v>
      </c>
      <c r="G1722">
        <v>22004511436</v>
      </c>
    </row>
    <row r="1723" spans="1:7">
      <c r="A1723" s="12">
        <v>43620</v>
      </c>
      <c r="B1723">
        <v>8210.9853519999997</v>
      </c>
      <c r="C1723">
        <v>8210.9853519999997</v>
      </c>
      <c r="D1723">
        <v>7564.4887699999999</v>
      </c>
      <c r="E1723">
        <v>7707.7709960000002</v>
      </c>
      <c r="F1723">
        <v>7707.7709960000002</v>
      </c>
      <c r="G1723">
        <v>24609731549</v>
      </c>
    </row>
    <row r="1724" spans="1:7">
      <c r="A1724" s="12">
        <v>43621</v>
      </c>
      <c r="B1724">
        <v>7704.3432620000003</v>
      </c>
      <c r="C1724">
        <v>7901.8491210000002</v>
      </c>
      <c r="D1724">
        <v>7668.6684569999998</v>
      </c>
      <c r="E1724">
        <v>7824.2314450000003</v>
      </c>
      <c r="F1724">
        <v>7824.2314450000003</v>
      </c>
      <c r="G1724">
        <v>21760923463</v>
      </c>
    </row>
    <row r="1725" spans="1:7">
      <c r="A1725" s="12">
        <v>43622</v>
      </c>
      <c r="B1725">
        <v>7819.6333009999998</v>
      </c>
      <c r="C1725">
        <v>7937.3408200000003</v>
      </c>
      <c r="D1725">
        <v>7571.4711909999996</v>
      </c>
      <c r="E1725">
        <v>7822.0234380000002</v>
      </c>
      <c r="F1725">
        <v>7822.0234380000002</v>
      </c>
      <c r="G1725">
        <v>19474611077</v>
      </c>
    </row>
    <row r="1726" spans="1:7">
      <c r="A1726" s="12">
        <v>43623</v>
      </c>
      <c r="B1726">
        <v>7826.9013670000004</v>
      </c>
      <c r="C1726">
        <v>8126.1533200000003</v>
      </c>
      <c r="D1726">
        <v>7788.3735349999997</v>
      </c>
      <c r="E1726">
        <v>8043.951172</v>
      </c>
      <c r="F1726">
        <v>8043.951172</v>
      </c>
      <c r="G1726">
        <v>19141423231</v>
      </c>
    </row>
    <row r="1727" spans="1:7">
      <c r="A1727" s="12">
        <v>43624</v>
      </c>
      <c r="B1727">
        <v>8036.7749020000001</v>
      </c>
      <c r="C1727">
        <v>8076.8911129999997</v>
      </c>
      <c r="D1727">
        <v>7837.6108400000003</v>
      </c>
      <c r="E1727">
        <v>7954.1279299999997</v>
      </c>
      <c r="F1727">
        <v>7954.1279299999997</v>
      </c>
      <c r="G1727">
        <v>16522722810</v>
      </c>
    </row>
    <row r="1728" spans="1:7">
      <c r="A1728" s="12">
        <v>43625</v>
      </c>
      <c r="B1728">
        <v>7949.6748049999997</v>
      </c>
      <c r="C1728">
        <v>7975.9741210000002</v>
      </c>
      <c r="D1728">
        <v>7583.2197269999997</v>
      </c>
      <c r="E1728">
        <v>7688.0771480000003</v>
      </c>
      <c r="F1728">
        <v>7688.0771480000003</v>
      </c>
      <c r="G1728">
        <v>16610726547</v>
      </c>
    </row>
    <row r="1729" spans="1:7">
      <c r="A1729" s="12">
        <v>43626</v>
      </c>
      <c r="B1729">
        <v>7692.2846680000002</v>
      </c>
      <c r="C1729">
        <v>8031.9096680000002</v>
      </c>
      <c r="D1729">
        <v>7586.7309569999998</v>
      </c>
      <c r="E1729">
        <v>8000.3295900000003</v>
      </c>
      <c r="F1729">
        <v>8000.3295900000003</v>
      </c>
      <c r="G1729">
        <v>18689275117</v>
      </c>
    </row>
    <row r="1730" spans="1:7">
      <c r="A1730" s="12">
        <v>43627</v>
      </c>
      <c r="B1730">
        <v>8004.2436520000001</v>
      </c>
      <c r="C1730">
        <v>8026.3940430000002</v>
      </c>
      <c r="D1730">
        <v>7772.8037109999996</v>
      </c>
      <c r="E1730">
        <v>7927.7143550000001</v>
      </c>
      <c r="F1730">
        <v>7927.7143550000001</v>
      </c>
      <c r="G1730">
        <v>17107279932</v>
      </c>
    </row>
    <row r="1731" spans="1:7">
      <c r="A1731" s="12">
        <v>43628</v>
      </c>
      <c r="B1731">
        <v>7925.4340819999998</v>
      </c>
      <c r="C1731">
        <v>8196.6484380000002</v>
      </c>
      <c r="D1731">
        <v>7862.3598629999997</v>
      </c>
      <c r="E1731">
        <v>8145.857422</v>
      </c>
      <c r="F1731">
        <v>8145.857422</v>
      </c>
      <c r="G1731">
        <v>19034432883</v>
      </c>
    </row>
    <row r="1732" spans="1:7">
      <c r="A1732" s="12">
        <v>43629</v>
      </c>
      <c r="B1732">
        <v>8145.5454099999997</v>
      </c>
      <c r="C1732">
        <v>8311.5673829999996</v>
      </c>
      <c r="D1732">
        <v>8087.0610349999997</v>
      </c>
      <c r="E1732">
        <v>8230.9238280000009</v>
      </c>
      <c r="F1732">
        <v>8230.9238280000009</v>
      </c>
      <c r="G1732">
        <v>18669407147</v>
      </c>
    </row>
    <row r="1733" spans="1:7">
      <c r="A1733" s="12">
        <v>43630</v>
      </c>
      <c r="B1733">
        <v>8230.8984380000002</v>
      </c>
      <c r="C1733">
        <v>8710.6367190000001</v>
      </c>
      <c r="D1733">
        <v>8183.3930659999996</v>
      </c>
      <c r="E1733">
        <v>8693.8330079999996</v>
      </c>
      <c r="F1733">
        <v>8693.8330079999996</v>
      </c>
      <c r="G1733">
        <v>19831162906</v>
      </c>
    </row>
    <row r="1734" spans="1:7">
      <c r="A1734" s="12">
        <v>43631</v>
      </c>
      <c r="B1734">
        <v>8689.7460940000001</v>
      </c>
      <c r="C1734">
        <v>8859.1279300000006</v>
      </c>
      <c r="D1734">
        <v>8618.3955079999996</v>
      </c>
      <c r="E1734">
        <v>8838.375</v>
      </c>
      <c r="F1734">
        <v>8838.375</v>
      </c>
      <c r="G1734">
        <v>18371033226</v>
      </c>
    </row>
    <row r="1735" spans="1:7">
      <c r="A1735" s="12">
        <v>43632</v>
      </c>
      <c r="B1735">
        <v>8841.4404300000006</v>
      </c>
      <c r="C1735">
        <v>9335.8671880000002</v>
      </c>
      <c r="D1735">
        <v>8814.5566409999992</v>
      </c>
      <c r="E1735">
        <v>8994.4882809999999</v>
      </c>
      <c r="F1735">
        <v>8994.4882809999999</v>
      </c>
      <c r="G1735">
        <v>23348550311</v>
      </c>
    </row>
    <row r="1736" spans="1:7">
      <c r="A1736" s="12">
        <v>43633</v>
      </c>
      <c r="B1736">
        <v>8988.9238280000009</v>
      </c>
      <c r="C1736">
        <v>9416.4072269999997</v>
      </c>
      <c r="D1736">
        <v>8988.9238280000009</v>
      </c>
      <c r="E1736">
        <v>9320.3525389999995</v>
      </c>
      <c r="F1736">
        <v>9320.3525389999995</v>
      </c>
      <c r="G1736">
        <v>15562951919</v>
      </c>
    </row>
    <row r="1737" spans="1:7">
      <c r="A1737" s="12">
        <v>43634</v>
      </c>
      <c r="B1737">
        <v>9335.4667969999991</v>
      </c>
      <c r="C1737">
        <v>9348.3740230000003</v>
      </c>
      <c r="D1737">
        <v>9004.9013670000004</v>
      </c>
      <c r="E1737">
        <v>9081.7626949999994</v>
      </c>
      <c r="F1737">
        <v>9081.7626949999994</v>
      </c>
      <c r="G1737">
        <v>15848210536</v>
      </c>
    </row>
    <row r="1738" spans="1:7">
      <c r="A1738" s="12">
        <v>43635</v>
      </c>
      <c r="B1738">
        <v>9078.7275389999995</v>
      </c>
      <c r="C1738">
        <v>9299.6210940000001</v>
      </c>
      <c r="D1738">
        <v>9070.3955079999996</v>
      </c>
      <c r="E1738">
        <v>9273.5214840000008</v>
      </c>
      <c r="F1738">
        <v>9273.5214840000008</v>
      </c>
      <c r="G1738">
        <v>15546809946</v>
      </c>
    </row>
    <row r="1739" spans="1:7">
      <c r="A1739" s="12">
        <v>43636</v>
      </c>
      <c r="B1739">
        <v>9273.0605469999991</v>
      </c>
      <c r="C1739">
        <v>9594.4199219999991</v>
      </c>
      <c r="D1739">
        <v>9232.484375</v>
      </c>
      <c r="E1739">
        <v>9527.1601559999999</v>
      </c>
      <c r="F1739">
        <v>9527.1601559999999</v>
      </c>
      <c r="G1739">
        <v>17846823784</v>
      </c>
    </row>
    <row r="1740" spans="1:7">
      <c r="A1740" s="12">
        <v>43637</v>
      </c>
      <c r="B1740">
        <v>9525.0742190000001</v>
      </c>
      <c r="C1740">
        <v>10144.556640999999</v>
      </c>
      <c r="D1740">
        <v>9525.0742190000001</v>
      </c>
      <c r="E1740">
        <v>10144.556640999999</v>
      </c>
      <c r="F1740">
        <v>10144.556640999999</v>
      </c>
      <c r="G1740">
        <v>20624008643</v>
      </c>
    </row>
    <row r="1741" spans="1:7">
      <c r="A1741" s="12">
        <v>43638</v>
      </c>
      <c r="B1741">
        <v>10175.923828000001</v>
      </c>
      <c r="C1741">
        <v>11157.345703000001</v>
      </c>
      <c r="D1741">
        <v>10107.035156</v>
      </c>
      <c r="E1741">
        <v>10701.691406</v>
      </c>
      <c r="F1741">
        <v>10701.691406</v>
      </c>
      <c r="G1741">
        <v>29995204861</v>
      </c>
    </row>
    <row r="1742" spans="1:7">
      <c r="A1742" s="12">
        <v>43639</v>
      </c>
      <c r="B1742">
        <v>10696.691406</v>
      </c>
      <c r="C1742">
        <v>11246.144531</v>
      </c>
      <c r="D1742">
        <v>10556.095703000001</v>
      </c>
      <c r="E1742">
        <v>10855.371094</v>
      </c>
      <c r="F1742">
        <v>10855.371094</v>
      </c>
      <c r="G1742">
        <v>20998326502</v>
      </c>
    </row>
    <row r="1743" spans="1:7">
      <c r="A1743" s="12">
        <v>43640</v>
      </c>
      <c r="B1743">
        <v>10853.744140999999</v>
      </c>
      <c r="C1743">
        <v>11065.896484000001</v>
      </c>
      <c r="D1743">
        <v>10610.427734000001</v>
      </c>
      <c r="E1743">
        <v>11011.102539</v>
      </c>
      <c r="F1743">
        <v>11011.102539</v>
      </c>
      <c r="G1743">
        <v>19271652365</v>
      </c>
    </row>
    <row r="1744" spans="1:7">
      <c r="A1744" s="12">
        <v>43641</v>
      </c>
      <c r="B1744">
        <v>11007.202148</v>
      </c>
      <c r="C1744">
        <v>11790.916992</v>
      </c>
      <c r="D1744">
        <v>11007.202148</v>
      </c>
      <c r="E1744">
        <v>11790.916992</v>
      </c>
      <c r="F1744">
        <v>11790.916992</v>
      </c>
      <c r="G1744">
        <v>24879684533</v>
      </c>
    </row>
    <row r="1745" spans="1:7">
      <c r="A1745" s="12">
        <v>43642</v>
      </c>
      <c r="B1745">
        <v>11778.581055000001</v>
      </c>
      <c r="C1745">
        <v>13796.489258</v>
      </c>
      <c r="D1745">
        <v>11755.597656</v>
      </c>
      <c r="E1745">
        <v>13016.231444999999</v>
      </c>
      <c r="F1745">
        <v>13016.231444999999</v>
      </c>
      <c r="G1745">
        <v>45105733173</v>
      </c>
    </row>
    <row r="1746" spans="1:7">
      <c r="A1746" s="12">
        <v>43643</v>
      </c>
      <c r="B1746">
        <v>13017.125</v>
      </c>
      <c r="C1746">
        <v>13311.144531</v>
      </c>
      <c r="D1746">
        <v>10491.852539</v>
      </c>
      <c r="E1746">
        <v>11182.806640999999</v>
      </c>
      <c r="F1746">
        <v>11182.806640999999</v>
      </c>
      <c r="G1746">
        <v>39977475223</v>
      </c>
    </row>
    <row r="1747" spans="1:7">
      <c r="A1747" s="12">
        <v>43644</v>
      </c>
      <c r="B1747">
        <v>11162.167969</v>
      </c>
      <c r="C1747">
        <v>12445.174805000001</v>
      </c>
      <c r="D1747">
        <v>10914.495117</v>
      </c>
      <c r="E1747">
        <v>12407.332031</v>
      </c>
      <c r="F1747">
        <v>12407.332031</v>
      </c>
      <c r="G1747">
        <v>35087757766</v>
      </c>
    </row>
    <row r="1748" spans="1:7">
      <c r="A1748" s="12">
        <v>43645</v>
      </c>
      <c r="B1748">
        <v>12400.763671999999</v>
      </c>
      <c r="C1748">
        <v>12400.910156</v>
      </c>
      <c r="D1748">
        <v>11508.378906</v>
      </c>
      <c r="E1748">
        <v>11959.371094</v>
      </c>
      <c r="F1748">
        <v>11959.371094</v>
      </c>
      <c r="G1748">
        <v>29923961128</v>
      </c>
    </row>
    <row r="1749" spans="1:7">
      <c r="A1749" s="12">
        <v>43646</v>
      </c>
      <c r="B1749">
        <v>11931.991211</v>
      </c>
      <c r="C1749">
        <v>12178.383789</v>
      </c>
      <c r="D1749">
        <v>10799.008789</v>
      </c>
      <c r="E1749">
        <v>10817.155273</v>
      </c>
      <c r="F1749">
        <v>10817.155273</v>
      </c>
      <c r="G1749">
        <v>27256473494</v>
      </c>
    </row>
    <row r="1750" spans="1:7">
      <c r="A1750" s="12">
        <v>43647</v>
      </c>
      <c r="B1750">
        <v>10796.930664</v>
      </c>
      <c r="C1750">
        <v>11206.439453000001</v>
      </c>
      <c r="D1750">
        <v>10089.314453000001</v>
      </c>
      <c r="E1750">
        <v>10583.134765999999</v>
      </c>
      <c r="F1750">
        <v>10583.134765999999</v>
      </c>
      <c r="G1750">
        <v>29378589324</v>
      </c>
    </row>
    <row r="1751" spans="1:7">
      <c r="A1751" s="12">
        <v>43648</v>
      </c>
      <c r="B1751">
        <v>10588.683594</v>
      </c>
      <c r="C1751">
        <v>10912.188477</v>
      </c>
      <c r="D1751">
        <v>9737.8847659999992</v>
      </c>
      <c r="E1751">
        <v>10801.677734000001</v>
      </c>
      <c r="F1751">
        <v>10801.677734000001</v>
      </c>
      <c r="G1751">
        <v>31015895223</v>
      </c>
    </row>
    <row r="1752" spans="1:7">
      <c r="A1752" s="12">
        <v>43649</v>
      </c>
      <c r="B1752">
        <v>10818.15625</v>
      </c>
      <c r="C1752">
        <v>11968.078125</v>
      </c>
      <c r="D1752">
        <v>10818.15625</v>
      </c>
      <c r="E1752">
        <v>11961.269531</v>
      </c>
      <c r="F1752">
        <v>11961.269531</v>
      </c>
      <c r="G1752">
        <v>30796494294</v>
      </c>
    </row>
    <row r="1753" spans="1:7">
      <c r="A1753" s="12">
        <v>43650</v>
      </c>
      <c r="B1753">
        <v>11972.71875</v>
      </c>
      <c r="C1753">
        <v>12006.075194999999</v>
      </c>
      <c r="D1753">
        <v>11166.569336</v>
      </c>
      <c r="E1753">
        <v>11215.4375</v>
      </c>
      <c r="F1753">
        <v>11215.4375</v>
      </c>
      <c r="G1753">
        <v>25920294033</v>
      </c>
    </row>
    <row r="1754" spans="1:7">
      <c r="A1754" s="12">
        <v>43651</v>
      </c>
      <c r="B1754">
        <v>11203.102539</v>
      </c>
      <c r="C1754">
        <v>11395.661133</v>
      </c>
      <c r="D1754">
        <v>10874.964844</v>
      </c>
      <c r="E1754">
        <v>10978.459961</v>
      </c>
      <c r="F1754">
        <v>10978.459961</v>
      </c>
      <c r="G1754">
        <v>23838480210</v>
      </c>
    </row>
    <row r="1755" spans="1:7">
      <c r="A1755" s="12">
        <v>43652</v>
      </c>
      <c r="B1755">
        <v>10982.543944999999</v>
      </c>
      <c r="C1755">
        <v>11620.964844</v>
      </c>
      <c r="D1755">
        <v>10982.543944999999</v>
      </c>
      <c r="E1755">
        <v>11208.550781</v>
      </c>
      <c r="F1755">
        <v>11208.550781</v>
      </c>
      <c r="G1755">
        <v>21092024306</v>
      </c>
    </row>
    <row r="1756" spans="1:7">
      <c r="A1756" s="12">
        <v>43653</v>
      </c>
      <c r="B1756">
        <v>11217.616211</v>
      </c>
      <c r="C1756">
        <v>11541.620117</v>
      </c>
      <c r="D1756">
        <v>11148.804688</v>
      </c>
      <c r="E1756">
        <v>11450.846680000001</v>
      </c>
      <c r="F1756">
        <v>11450.846680000001</v>
      </c>
      <c r="G1756">
        <v>19369044277</v>
      </c>
    </row>
    <row r="1757" spans="1:7">
      <c r="A1757" s="12">
        <v>43654</v>
      </c>
      <c r="B1757">
        <v>11446.596680000001</v>
      </c>
      <c r="C1757">
        <v>12345.833008</v>
      </c>
      <c r="D1757">
        <v>11393.374023</v>
      </c>
      <c r="E1757">
        <v>12285.958008</v>
      </c>
      <c r="F1757">
        <v>12285.958008</v>
      </c>
      <c r="G1757">
        <v>23482551458</v>
      </c>
    </row>
    <row r="1758" spans="1:7">
      <c r="A1758" s="12">
        <v>43655</v>
      </c>
      <c r="B1758">
        <v>12284.326171999999</v>
      </c>
      <c r="C1758">
        <v>12779.131836</v>
      </c>
      <c r="D1758">
        <v>12233.261719</v>
      </c>
      <c r="E1758">
        <v>12573.8125</v>
      </c>
      <c r="F1758">
        <v>12573.8125</v>
      </c>
      <c r="G1758">
        <v>28167921523</v>
      </c>
    </row>
    <row r="1759" spans="1:7">
      <c r="A1759" s="12">
        <v>43656</v>
      </c>
      <c r="B1759">
        <v>12571.537109000001</v>
      </c>
      <c r="C1759">
        <v>13129.529296999999</v>
      </c>
      <c r="D1759">
        <v>11710.978515999999</v>
      </c>
      <c r="E1759">
        <v>12156.512694999999</v>
      </c>
      <c r="F1759">
        <v>12156.512694999999</v>
      </c>
      <c r="G1759">
        <v>33627574244</v>
      </c>
    </row>
    <row r="1760" spans="1:7">
      <c r="A1760" s="12">
        <v>43657</v>
      </c>
      <c r="B1760">
        <v>12139.713867</v>
      </c>
      <c r="C1760">
        <v>12144.623046999999</v>
      </c>
      <c r="D1760">
        <v>11158.922852</v>
      </c>
      <c r="E1760">
        <v>11358.662109000001</v>
      </c>
      <c r="F1760">
        <v>11358.662109000001</v>
      </c>
      <c r="G1760">
        <v>28595327690</v>
      </c>
    </row>
    <row r="1761" spans="1:7">
      <c r="A1761" s="12">
        <v>43658</v>
      </c>
      <c r="B1761">
        <v>11354.299805000001</v>
      </c>
      <c r="C1761">
        <v>11905.487305000001</v>
      </c>
      <c r="D1761">
        <v>11179.144531</v>
      </c>
      <c r="E1761">
        <v>11815.986328000001</v>
      </c>
      <c r="F1761">
        <v>11815.986328000001</v>
      </c>
      <c r="G1761">
        <v>23534692797</v>
      </c>
    </row>
    <row r="1762" spans="1:7">
      <c r="A1762" s="12">
        <v>43659</v>
      </c>
      <c r="B1762">
        <v>11813.126953000001</v>
      </c>
      <c r="C1762">
        <v>11841.957031</v>
      </c>
      <c r="D1762">
        <v>10908.479492</v>
      </c>
      <c r="E1762">
        <v>11392.378906</v>
      </c>
      <c r="F1762">
        <v>11392.378906</v>
      </c>
      <c r="G1762">
        <v>21042616384</v>
      </c>
    </row>
    <row r="1763" spans="1:7">
      <c r="A1763" s="12">
        <v>43660</v>
      </c>
      <c r="B1763">
        <v>11381.020508</v>
      </c>
      <c r="C1763">
        <v>11451.204102</v>
      </c>
      <c r="D1763">
        <v>10234.576171999999</v>
      </c>
      <c r="E1763">
        <v>10256.058594</v>
      </c>
      <c r="F1763">
        <v>10256.058594</v>
      </c>
      <c r="G1763">
        <v>22486000001</v>
      </c>
    </row>
    <row r="1764" spans="1:7">
      <c r="A1764" s="12">
        <v>43661</v>
      </c>
      <c r="B1764">
        <v>10257.838867</v>
      </c>
      <c r="C1764">
        <v>11052.766602</v>
      </c>
      <c r="D1764">
        <v>9992.0068360000005</v>
      </c>
      <c r="E1764">
        <v>10895.089844</v>
      </c>
      <c r="F1764">
        <v>10895.089844</v>
      </c>
      <c r="G1764">
        <v>25384047207</v>
      </c>
    </row>
    <row r="1765" spans="1:7">
      <c r="A1765" s="12">
        <v>43662</v>
      </c>
      <c r="B1765">
        <v>10896.653319999999</v>
      </c>
      <c r="C1765">
        <v>10996.632813</v>
      </c>
      <c r="D1765">
        <v>9448.1064449999994</v>
      </c>
      <c r="E1765">
        <v>9477.6416019999997</v>
      </c>
      <c r="F1765">
        <v>9477.6416019999997</v>
      </c>
      <c r="G1765">
        <v>24151199070</v>
      </c>
    </row>
    <row r="1766" spans="1:7">
      <c r="A1766" s="12">
        <v>43663</v>
      </c>
      <c r="B1766">
        <v>9471.2138670000004</v>
      </c>
      <c r="C1766">
        <v>9963.1347659999992</v>
      </c>
      <c r="D1766">
        <v>9163.1347659999992</v>
      </c>
      <c r="E1766">
        <v>9693.8027340000008</v>
      </c>
      <c r="F1766">
        <v>9693.8027340000008</v>
      </c>
      <c r="G1766">
        <v>24569921549</v>
      </c>
    </row>
    <row r="1767" spans="1:7">
      <c r="A1767" s="12">
        <v>43664</v>
      </c>
      <c r="B1767">
        <v>9698.5029300000006</v>
      </c>
      <c r="C1767">
        <v>10736.842773</v>
      </c>
      <c r="D1767">
        <v>9376.7988280000009</v>
      </c>
      <c r="E1767">
        <v>10666.482421999999</v>
      </c>
      <c r="F1767">
        <v>10666.482421999999</v>
      </c>
      <c r="G1767">
        <v>25187024648</v>
      </c>
    </row>
    <row r="1768" spans="1:7">
      <c r="A1768" s="12">
        <v>43665</v>
      </c>
      <c r="B1768">
        <v>10653.956055000001</v>
      </c>
      <c r="C1768">
        <v>10716.980469</v>
      </c>
      <c r="D1768">
        <v>10229.628906</v>
      </c>
      <c r="E1768">
        <v>10530.732421999999</v>
      </c>
      <c r="F1768">
        <v>10530.732421999999</v>
      </c>
      <c r="G1768">
        <v>20727426310</v>
      </c>
    </row>
    <row r="1769" spans="1:7">
      <c r="A1769" s="12">
        <v>43666</v>
      </c>
      <c r="B1769">
        <v>10525.819336</v>
      </c>
      <c r="C1769">
        <v>11048.662109000001</v>
      </c>
      <c r="D1769">
        <v>10451.276367</v>
      </c>
      <c r="E1769">
        <v>10767.139648</v>
      </c>
      <c r="F1769">
        <v>10767.139648</v>
      </c>
      <c r="G1769">
        <v>20206615155</v>
      </c>
    </row>
    <row r="1770" spans="1:7">
      <c r="A1770" s="12">
        <v>43667</v>
      </c>
      <c r="B1770">
        <v>10777.529296999999</v>
      </c>
      <c r="C1770">
        <v>10841.887694999999</v>
      </c>
      <c r="D1770">
        <v>10389.599609000001</v>
      </c>
      <c r="E1770">
        <v>10599.105469</v>
      </c>
      <c r="F1770">
        <v>10599.105469</v>
      </c>
      <c r="G1770">
        <v>17130580467</v>
      </c>
    </row>
    <row r="1771" spans="1:7">
      <c r="A1771" s="12">
        <v>43668</v>
      </c>
      <c r="B1771">
        <v>10596.948242</v>
      </c>
      <c r="C1771">
        <v>10651.791015999999</v>
      </c>
      <c r="D1771">
        <v>10154.921875</v>
      </c>
      <c r="E1771">
        <v>10343.106444999999</v>
      </c>
      <c r="F1771">
        <v>10343.106444999999</v>
      </c>
      <c r="G1771">
        <v>16334414913</v>
      </c>
    </row>
    <row r="1772" spans="1:7">
      <c r="A1772" s="12">
        <v>43669</v>
      </c>
      <c r="B1772">
        <v>10346.748046999999</v>
      </c>
      <c r="C1772">
        <v>10346.748046999999</v>
      </c>
      <c r="D1772">
        <v>9883.5947269999997</v>
      </c>
      <c r="E1772">
        <v>9900.7675780000009</v>
      </c>
      <c r="F1772">
        <v>9900.7675780000009</v>
      </c>
      <c r="G1772">
        <v>17851916995</v>
      </c>
    </row>
    <row r="1773" spans="1:7">
      <c r="A1773" s="12">
        <v>43670</v>
      </c>
      <c r="B1773">
        <v>9887.7304690000001</v>
      </c>
      <c r="C1773">
        <v>9908.796875</v>
      </c>
      <c r="D1773">
        <v>9614.3066409999992</v>
      </c>
      <c r="E1773">
        <v>9811.9257809999999</v>
      </c>
      <c r="F1773">
        <v>9811.9257809999999</v>
      </c>
      <c r="G1773">
        <v>17398734322</v>
      </c>
    </row>
    <row r="1774" spans="1:7">
      <c r="A1774" s="12">
        <v>43671</v>
      </c>
      <c r="B1774">
        <v>9809.0966800000006</v>
      </c>
      <c r="C1774">
        <v>10154.253906</v>
      </c>
      <c r="D1774">
        <v>9773.9570309999999</v>
      </c>
      <c r="E1774">
        <v>9911.8417969999991</v>
      </c>
      <c r="F1774">
        <v>9911.8417969999991</v>
      </c>
      <c r="G1774">
        <v>15821952090</v>
      </c>
    </row>
    <row r="1775" spans="1:7">
      <c r="A1775" s="12">
        <v>43672</v>
      </c>
      <c r="B1775">
        <v>9913.1269530000009</v>
      </c>
      <c r="C1775">
        <v>9916.5175780000009</v>
      </c>
      <c r="D1775">
        <v>9717.9824219999991</v>
      </c>
      <c r="E1775">
        <v>9870.3037110000005</v>
      </c>
      <c r="F1775">
        <v>9870.3037110000005</v>
      </c>
      <c r="G1775">
        <v>14495714483</v>
      </c>
    </row>
    <row r="1776" spans="1:7">
      <c r="A1776" s="12">
        <v>43673</v>
      </c>
      <c r="B1776">
        <v>9871.1650389999995</v>
      </c>
      <c r="C1776">
        <v>10167.320313</v>
      </c>
      <c r="D1776">
        <v>9411.5214840000008</v>
      </c>
      <c r="E1776">
        <v>9477.6777340000008</v>
      </c>
      <c r="F1776">
        <v>9477.6777340000008</v>
      </c>
      <c r="G1776">
        <v>16817809536</v>
      </c>
    </row>
    <row r="1777" spans="1:7">
      <c r="A1777" s="12">
        <v>43674</v>
      </c>
      <c r="B1777">
        <v>9491.6269530000009</v>
      </c>
      <c r="C1777">
        <v>9575.5449219999991</v>
      </c>
      <c r="D1777">
        <v>9252.296875</v>
      </c>
      <c r="E1777">
        <v>9552.8603519999997</v>
      </c>
      <c r="F1777">
        <v>9552.8603519999997</v>
      </c>
      <c r="G1777">
        <v>13738687093</v>
      </c>
    </row>
    <row r="1778" spans="1:7">
      <c r="A1778" s="12">
        <v>43675</v>
      </c>
      <c r="B1778">
        <v>9548.1787110000005</v>
      </c>
      <c r="C1778">
        <v>9681.6484380000002</v>
      </c>
      <c r="D1778">
        <v>9472.9482420000004</v>
      </c>
      <c r="E1778">
        <v>9519.1455079999996</v>
      </c>
      <c r="F1778">
        <v>9519.1455079999996</v>
      </c>
      <c r="G1778">
        <v>13791445323</v>
      </c>
    </row>
    <row r="1779" spans="1:7">
      <c r="A1779" s="12">
        <v>43676</v>
      </c>
      <c r="B1779">
        <v>9522.3291019999997</v>
      </c>
      <c r="C1779">
        <v>9701.7597659999992</v>
      </c>
      <c r="D1779">
        <v>9437.3359380000002</v>
      </c>
      <c r="E1779">
        <v>9607.4238280000009</v>
      </c>
      <c r="F1779">
        <v>9607.4238280000009</v>
      </c>
      <c r="G1779">
        <v>13829811132</v>
      </c>
    </row>
    <row r="1780" spans="1:7">
      <c r="A1780" s="12">
        <v>43677</v>
      </c>
      <c r="B1780">
        <v>9604.0507809999999</v>
      </c>
      <c r="C1780">
        <v>10085.627930000001</v>
      </c>
      <c r="D1780">
        <v>9598.0976559999999</v>
      </c>
      <c r="E1780">
        <v>10085.627930000001</v>
      </c>
      <c r="F1780">
        <v>10085.627930000001</v>
      </c>
      <c r="G1780">
        <v>16631520648</v>
      </c>
    </row>
    <row r="1781" spans="1:7">
      <c r="A1781" s="12">
        <v>43678</v>
      </c>
      <c r="B1781">
        <v>10077.442383</v>
      </c>
      <c r="C1781">
        <v>10446.919921999999</v>
      </c>
      <c r="D1781">
        <v>9922.0195309999999</v>
      </c>
      <c r="E1781">
        <v>10399.668944999999</v>
      </c>
      <c r="F1781">
        <v>10399.668944999999</v>
      </c>
      <c r="G1781">
        <v>17165337858</v>
      </c>
    </row>
    <row r="1782" spans="1:7">
      <c r="A1782" s="12">
        <v>43679</v>
      </c>
      <c r="B1782">
        <v>10402.042969</v>
      </c>
      <c r="C1782">
        <v>10657.953125</v>
      </c>
      <c r="D1782">
        <v>10371.013671999999</v>
      </c>
      <c r="E1782">
        <v>10518.174805000001</v>
      </c>
      <c r="F1782">
        <v>10518.174805000001</v>
      </c>
      <c r="G1782">
        <v>17489094082</v>
      </c>
    </row>
    <row r="1783" spans="1:7">
      <c r="A1783" s="12">
        <v>43680</v>
      </c>
      <c r="B1783">
        <v>10519.278319999999</v>
      </c>
      <c r="C1783">
        <v>10946.78125</v>
      </c>
      <c r="D1783">
        <v>10503.504883</v>
      </c>
      <c r="E1783">
        <v>10821.726563</v>
      </c>
      <c r="F1783">
        <v>10821.726563</v>
      </c>
      <c r="G1783">
        <v>15352685061</v>
      </c>
    </row>
    <row r="1784" spans="1:7">
      <c r="A1784" s="12">
        <v>43681</v>
      </c>
      <c r="B1784">
        <v>10821.632813</v>
      </c>
      <c r="C1784">
        <v>11009.207031</v>
      </c>
      <c r="D1784">
        <v>10620.278319999999</v>
      </c>
      <c r="E1784">
        <v>10970.184569999999</v>
      </c>
      <c r="F1784">
        <v>10970.184569999999</v>
      </c>
      <c r="G1784">
        <v>16530894787</v>
      </c>
    </row>
    <row r="1785" spans="1:7">
      <c r="A1785" s="12">
        <v>43682</v>
      </c>
      <c r="B1785">
        <v>10960.735352</v>
      </c>
      <c r="C1785">
        <v>11895.091796999999</v>
      </c>
      <c r="D1785">
        <v>10960.735352</v>
      </c>
      <c r="E1785">
        <v>11805.653319999999</v>
      </c>
      <c r="F1785">
        <v>11805.653319999999</v>
      </c>
      <c r="G1785">
        <v>23875988832</v>
      </c>
    </row>
    <row r="1786" spans="1:7">
      <c r="A1786" s="12">
        <v>43683</v>
      </c>
      <c r="B1786">
        <v>11811.544921999999</v>
      </c>
      <c r="C1786">
        <v>12273.821289</v>
      </c>
      <c r="D1786">
        <v>11290.731444999999</v>
      </c>
      <c r="E1786">
        <v>11478.168944999999</v>
      </c>
      <c r="F1786">
        <v>11478.168944999999</v>
      </c>
      <c r="G1786">
        <v>23635107660</v>
      </c>
    </row>
    <row r="1787" spans="1:7">
      <c r="A1787" s="12">
        <v>43684</v>
      </c>
      <c r="B1787">
        <v>11476.193359000001</v>
      </c>
      <c r="C1787">
        <v>12036.990234000001</v>
      </c>
      <c r="D1787">
        <v>11433.701171999999</v>
      </c>
      <c r="E1787">
        <v>11941.96875</v>
      </c>
      <c r="F1787">
        <v>11941.96875</v>
      </c>
      <c r="G1787">
        <v>22194988641</v>
      </c>
    </row>
    <row r="1788" spans="1:7">
      <c r="A1788" s="12">
        <v>43685</v>
      </c>
      <c r="B1788">
        <v>11954.040039</v>
      </c>
      <c r="C1788">
        <v>11979.419921999999</v>
      </c>
      <c r="D1788">
        <v>11556.167969</v>
      </c>
      <c r="E1788">
        <v>11966.407227</v>
      </c>
      <c r="F1788">
        <v>11966.407227</v>
      </c>
      <c r="G1788">
        <v>19481591730</v>
      </c>
    </row>
    <row r="1789" spans="1:7">
      <c r="A1789" s="12">
        <v>43686</v>
      </c>
      <c r="B1789">
        <v>11953.469727</v>
      </c>
      <c r="C1789">
        <v>11970.458008</v>
      </c>
      <c r="D1789">
        <v>11709.745117</v>
      </c>
      <c r="E1789">
        <v>11862.936523</v>
      </c>
      <c r="F1789">
        <v>11862.936523</v>
      </c>
      <c r="G1789">
        <v>18339989960</v>
      </c>
    </row>
    <row r="1790" spans="1:7">
      <c r="A1790" s="12">
        <v>43687</v>
      </c>
      <c r="B1790">
        <v>11861.556640999999</v>
      </c>
      <c r="C1790">
        <v>11915.655273</v>
      </c>
      <c r="D1790">
        <v>11323.898438</v>
      </c>
      <c r="E1790">
        <v>11354.024414</v>
      </c>
      <c r="F1790">
        <v>11354.024414</v>
      </c>
      <c r="G1790">
        <v>18125355447</v>
      </c>
    </row>
    <row r="1791" spans="1:7">
      <c r="A1791" s="12">
        <v>43688</v>
      </c>
      <c r="B1791">
        <v>11349.740234000001</v>
      </c>
      <c r="C1791">
        <v>11523.579102</v>
      </c>
      <c r="D1791">
        <v>11248.294921999999</v>
      </c>
      <c r="E1791">
        <v>11523.579102</v>
      </c>
      <c r="F1791">
        <v>11523.579102</v>
      </c>
      <c r="G1791">
        <v>15774371518</v>
      </c>
    </row>
    <row r="1792" spans="1:7">
      <c r="A1792" s="12">
        <v>43689</v>
      </c>
      <c r="B1792">
        <v>11528.189453000001</v>
      </c>
      <c r="C1792">
        <v>11528.189453000001</v>
      </c>
      <c r="D1792">
        <v>11320.951171999999</v>
      </c>
      <c r="E1792">
        <v>11382.616211</v>
      </c>
      <c r="F1792">
        <v>11382.616211</v>
      </c>
      <c r="G1792">
        <v>13647198229</v>
      </c>
    </row>
    <row r="1793" spans="1:7">
      <c r="A1793" s="12">
        <v>43690</v>
      </c>
      <c r="B1793">
        <v>11385.052734000001</v>
      </c>
      <c r="C1793">
        <v>11420.049805000001</v>
      </c>
      <c r="D1793">
        <v>10830.327148</v>
      </c>
      <c r="E1793">
        <v>10895.830078000001</v>
      </c>
      <c r="F1793">
        <v>10895.830078000001</v>
      </c>
      <c r="G1793">
        <v>16681503537</v>
      </c>
    </row>
    <row r="1794" spans="1:7">
      <c r="A1794" s="12">
        <v>43691</v>
      </c>
      <c r="B1794">
        <v>10889.487305000001</v>
      </c>
      <c r="C1794">
        <v>10889.556640999999</v>
      </c>
      <c r="D1794">
        <v>10028.135742</v>
      </c>
      <c r="E1794">
        <v>10051.704102</v>
      </c>
      <c r="F1794">
        <v>10051.704102</v>
      </c>
      <c r="G1794">
        <v>19990838300</v>
      </c>
    </row>
    <row r="1795" spans="1:7">
      <c r="A1795" s="12">
        <v>43692</v>
      </c>
      <c r="B1795">
        <v>10038.421875</v>
      </c>
      <c r="C1795">
        <v>10437.411133</v>
      </c>
      <c r="D1795">
        <v>9675.3164059999999</v>
      </c>
      <c r="E1795">
        <v>10311.545898</v>
      </c>
      <c r="F1795">
        <v>10311.545898</v>
      </c>
      <c r="G1795">
        <v>22899115082</v>
      </c>
    </row>
    <row r="1796" spans="1:7">
      <c r="A1796" s="12">
        <v>43693</v>
      </c>
      <c r="B1796">
        <v>10319.419921999999</v>
      </c>
      <c r="C1796">
        <v>10524.349609000001</v>
      </c>
      <c r="D1796">
        <v>9855.4785159999992</v>
      </c>
      <c r="E1796">
        <v>10374.338867</v>
      </c>
      <c r="F1796">
        <v>10374.338867</v>
      </c>
      <c r="G1796">
        <v>20228207096</v>
      </c>
    </row>
    <row r="1797" spans="1:7">
      <c r="A1797" s="12">
        <v>43694</v>
      </c>
      <c r="B1797">
        <v>10358.722656</v>
      </c>
      <c r="C1797">
        <v>10452.625</v>
      </c>
      <c r="D1797">
        <v>10086.698242</v>
      </c>
      <c r="E1797">
        <v>10231.744140999999</v>
      </c>
      <c r="F1797">
        <v>10231.744140999999</v>
      </c>
      <c r="G1797">
        <v>13778035685</v>
      </c>
    </row>
    <row r="1798" spans="1:7">
      <c r="A1798" s="12">
        <v>43695</v>
      </c>
      <c r="B1798">
        <v>10233.005859000001</v>
      </c>
      <c r="C1798">
        <v>10487.070313</v>
      </c>
      <c r="D1798">
        <v>10119.094727</v>
      </c>
      <c r="E1798">
        <v>10345.810546999999</v>
      </c>
      <c r="F1798">
        <v>10345.810546999999</v>
      </c>
      <c r="G1798">
        <v>12999813869</v>
      </c>
    </row>
    <row r="1799" spans="1:7">
      <c r="A1799" s="12">
        <v>43696</v>
      </c>
      <c r="B1799">
        <v>10350.283203000001</v>
      </c>
      <c r="C1799">
        <v>10916.053711</v>
      </c>
      <c r="D1799">
        <v>10313.204102</v>
      </c>
      <c r="E1799">
        <v>10916.053711</v>
      </c>
      <c r="F1799">
        <v>10916.053711</v>
      </c>
      <c r="G1799">
        <v>16038264603</v>
      </c>
    </row>
    <row r="1800" spans="1:7">
      <c r="A1800" s="12">
        <v>43697</v>
      </c>
      <c r="B1800">
        <v>10916.346680000001</v>
      </c>
      <c r="C1800">
        <v>10947.041992</v>
      </c>
      <c r="D1800">
        <v>10618.960938</v>
      </c>
      <c r="E1800">
        <v>10763.232421999999</v>
      </c>
      <c r="F1800">
        <v>10763.232421999999</v>
      </c>
      <c r="G1800">
        <v>15053082175</v>
      </c>
    </row>
    <row r="1801" spans="1:7">
      <c r="A1801" s="12">
        <v>43698</v>
      </c>
      <c r="B1801">
        <v>10764.572265999999</v>
      </c>
      <c r="C1801">
        <v>10798.729492</v>
      </c>
      <c r="D1801">
        <v>9962.7216800000006</v>
      </c>
      <c r="E1801">
        <v>10138.049805000001</v>
      </c>
      <c r="F1801">
        <v>10138.049805000001</v>
      </c>
      <c r="G1801">
        <v>19473084768</v>
      </c>
    </row>
    <row r="1802" spans="1:7">
      <c r="A1802" s="12">
        <v>43699</v>
      </c>
      <c r="B1802">
        <v>10142.521484000001</v>
      </c>
      <c r="C1802">
        <v>10232.996094</v>
      </c>
      <c r="D1802">
        <v>9831.4628909999992</v>
      </c>
      <c r="E1802">
        <v>10131.055664</v>
      </c>
      <c r="F1802">
        <v>10131.055664</v>
      </c>
      <c r="G1802">
        <v>17097508856</v>
      </c>
    </row>
    <row r="1803" spans="1:7">
      <c r="A1803" s="12">
        <v>43700</v>
      </c>
      <c r="B1803">
        <v>10136.309569999999</v>
      </c>
      <c r="C1803">
        <v>10442.443359000001</v>
      </c>
      <c r="D1803">
        <v>10078.192383</v>
      </c>
      <c r="E1803">
        <v>10407.964844</v>
      </c>
      <c r="F1803">
        <v>10407.964844</v>
      </c>
      <c r="G1803">
        <v>15627023886</v>
      </c>
    </row>
    <row r="1804" spans="1:7">
      <c r="A1804" s="12">
        <v>43701</v>
      </c>
      <c r="B1804">
        <v>10407.644531</v>
      </c>
      <c r="C1804">
        <v>10418.020508</v>
      </c>
      <c r="D1804">
        <v>9982.296875</v>
      </c>
      <c r="E1804">
        <v>10159.960938</v>
      </c>
      <c r="F1804">
        <v>10159.960938</v>
      </c>
      <c r="G1804">
        <v>15451030650</v>
      </c>
    </row>
    <row r="1805" spans="1:7">
      <c r="A1805" s="12">
        <v>43702</v>
      </c>
      <c r="B1805">
        <v>10160.737305000001</v>
      </c>
      <c r="C1805">
        <v>10304.622069999999</v>
      </c>
      <c r="D1805">
        <v>10008.789063</v>
      </c>
      <c r="E1805">
        <v>10138.517578000001</v>
      </c>
      <c r="F1805">
        <v>10138.517578000001</v>
      </c>
      <c r="G1805">
        <v>14153856610</v>
      </c>
    </row>
    <row r="1806" spans="1:7">
      <c r="A1806" s="12">
        <v>43703</v>
      </c>
      <c r="B1806">
        <v>10126.299805000001</v>
      </c>
      <c r="C1806">
        <v>10512.328125</v>
      </c>
      <c r="D1806">
        <v>10126.299805000001</v>
      </c>
      <c r="E1806">
        <v>10370.820313</v>
      </c>
      <c r="F1806">
        <v>10370.820313</v>
      </c>
      <c r="G1806">
        <v>18438654080</v>
      </c>
    </row>
    <row r="1807" spans="1:7">
      <c r="A1807" s="12">
        <v>43704</v>
      </c>
      <c r="B1807">
        <v>10372.826171999999</v>
      </c>
      <c r="C1807">
        <v>10381.328125</v>
      </c>
      <c r="D1807">
        <v>10087.300781</v>
      </c>
      <c r="E1807">
        <v>10185.5</v>
      </c>
      <c r="F1807">
        <v>10185.5</v>
      </c>
      <c r="G1807">
        <v>14762609503</v>
      </c>
    </row>
    <row r="1808" spans="1:7">
      <c r="A1808" s="12">
        <v>43705</v>
      </c>
      <c r="B1808">
        <v>10203.426758</v>
      </c>
      <c r="C1808">
        <v>10279.366211</v>
      </c>
      <c r="D1808">
        <v>9716.65625</v>
      </c>
      <c r="E1808">
        <v>9754.4228519999997</v>
      </c>
      <c r="F1808">
        <v>9754.4228519999997</v>
      </c>
      <c r="G1808">
        <v>17603790323</v>
      </c>
    </row>
    <row r="1809" spans="1:7">
      <c r="A1809" s="12">
        <v>43706</v>
      </c>
      <c r="B1809">
        <v>9756.7861329999996</v>
      </c>
      <c r="C1809">
        <v>9756.7861329999996</v>
      </c>
      <c r="D1809">
        <v>9421.6298829999996</v>
      </c>
      <c r="E1809">
        <v>9510.2001949999994</v>
      </c>
      <c r="F1809">
        <v>9510.2001949999994</v>
      </c>
      <c r="G1809">
        <v>17045878501</v>
      </c>
    </row>
    <row r="1810" spans="1:7">
      <c r="A1810" s="12">
        <v>43707</v>
      </c>
      <c r="B1810">
        <v>9514.8447269999997</v>
      </c>
      <c r="C1810">
        <v>9656.1240230000003</v>
      </c>
      <c r="D1810">
        <v>9428.3027340000008</v>
      </c>
      <c r="E1810">
        <v>9598.1738280000009</v>
      </c>
      <c r="F1810">
        <v>9598.1738280000009</v>
      </c>
      <c r="G1810">
        <v>13595263986</v>
      </c>
    </row>
    <row r="1811" spans="1:7">
      <c r="A1811" s="12">
        <v>43708</v>
      </c>
      <c r="B1811">
        <v>9597.5390630000002</v>
      </c>
      <c r="C1811">
        <v>9673.2207030000009</v>
      </c>
      <c r="D1811">
        <v>9531.7998050000006</v>
      </c>
      <c r="E1811">
        <v>9630.6640630000002</v>
      </c>
      <c r="F1811">
        <v>9630.6640630000002</v>
      </c>
      <c r="G1811">
        <v>11454806419</v>
      </c>
    </row>
    <row r="1812" spans="1:7">
      <c r="A1812" s="12">
        <v>43709</v>
      </c>
      <c r="B1812">
        <v>9630.5927730000003</v>
      </c>
      <c r="C1812">
        <v>9796.7558590000008</v>
      </c>
      <c r="D1812">
        <v>9582.9443360000005</v>
      </c>
      <c r="E1812">
        <v>9757.9707030000009</v>
      </c>
      <c r="F1812">
        <v>9757.9707030000009</v>
      </c>
      <c r="G1812">
        <v>11445355859</v>
      </c>
    </row>
    <row r="1813" spans="1:7">
      <c r="A1813" s="12">
        <v>43710</v>
      </c>
      <c r="B1813">
        <v>9757.4736329999996</v>
      </c>
      <c r="C1813">
        <v>10396.591796999999</v>
      </c>
      <c r="D1813">
        <v>9730.6503909999992</v>
      </c>
      <c r="E1813">
        <v>10346.760742</v>
      </c>
      <c r="F1813">
        <v>10346.760742</v>
      </c>
      <c r="G1813">
        <v>17248102294</v>
      </c>
    </row>
    <row r="1814" spans="1:7">
      <c r="A1814" s="12">
        <v>43711</v>
      </c>
      <c r="B1814">
        <v>10345.725586</v>
      </c>
      <c r="C1814">
        <v>10736.104492</v>
      </c>
      <c r="D1814">
        <v>10308.547852</v>
      </c>
      <c r="E1814">
        <v>10623.540039</v>
      </c>
      <c r="F1814">
        <v>10623.540039</v>
      </c>
      <c r="G1814">
        <v>19384917989</v>
      </c>
    </row>
    <row r="1815" spans="1:7">
      <c r="A1815" s="12">
        <v>43712</v>
      </c>
      <c r="B1815">
        <v>10621.180664</v>
      </c>
      <c r="C1815">
        <v>10762.644531</v>
      </c>
      <c r="D1815">
        <v>10434.709961</v>
      </c>
      <c r="E1815">
        <v>10594.493164</v>
      </c>
      <c r="F1815">
        <v>10594.493164</v>
      </c>
      <c r="G1815">
        <v>16742664769</v>
      </c>
    </row>
    <row r="1816" spans="1:7">
      <c r="A1816" s="12">
        <v>43713</v>
      </c>
      <c r="B1816">
        <v>10588.183594</v>
      </c>
      <c r="C1816">
        <v>10627.269531</v>
      </c>
      <c r="D1816">
        <v>10516.417969</v>
      </c>
      <c r="E1816">
        <v>10575.533203000001</v>
      </c>
      <c r="F1816">
        <v>10575.533203000001</v>
      </c>
      <c r="G1816">
        <v>14551239508</v>
      </c>
    </row>
    <row r="1817" spans="1:7">
      <c r="A1817" s="12">
        <v>43714</v>
      </c>
      <c r="B1817">
        <v>10578.198242</v>
      </c>
      <c r="C1817">
        <v>10898.761719</v>
      </c>
      <c r="D1817">
        <v>10292.299805000001</v>
      </c>
      <c r="E1817">
        <v>10353.302734000001</v>
      </c>
      <c r="F1817">
        <v>10353.302734000001</v>
      </c>
      <c r="G1817">
        <v>19536574783</v>
      </c>
    </row>
    <row r="1818" spans="1:7">
      <c r="A1818" s="12">
        <v>43715</v>
      </c>
      <c r="B1818">
        <v>10353.931640999999</v>
      </c>
      <c r="C1818">
        <v>10558.673828000001</v>
      </c>
      <c r="D1818">
        <v>10348.918944999999</v>
      </c>
      <c r="E1818">
        <v>10517.254883</v>
      </c>
      <c r="F1818">
        <v>10517.254883</v>
      </c>
      <c r="G1818">
        <v>15307366476</v>
      </c>
    </row>
    <row r="1819" spans="1:7">
      <c r="A1819" s="12">
        <v>43716</v>
      </c>
      <c r="B1819">
        <v>10518.114258</v>
      </c>
      <c r="C1819">
        <v>10595.637694999999</v>
      </c>
      <c r="D1819">
        <v>10409.090819999999</v>
      </c>
      <c r="E1819">
        <v>10441.276367</v>
      </c>
      <c r="F1819">
        <v>10441.276367</v>
      </c>
      <c r="G1819">
        <v>13670567493</v>
      </c>
    </row>
    <row r="1820" spans="1:7">
      <c r="A1820" s="12">
        <v>43717</v>
      </c>
      <c r="B1820">
        <v>10443.228515999999</v>
      </c>
      <c r="C1820">
        <v>10450.311523</v>
      </c>
      <c r="D1820">
        <v>10144.929688</v>
      </c>
      <c r="E1820">
        <v>10334.974609000001</v>
      </c>
      <c r="F1820">
        <v>10334.974609000001</v>
      </c>
      <c r="G1820">
        <v>17595943368</v>
      </c>
    </row>
    <row r="1821" spans="1:7">
      <c r="A1821" s="12">
        <v>43718</v>
      </c>
      <c r="B1821">
        <v>10336.408203000001</v>
      </c>
      <c r="C1821">
        <v>10394.353515999999</v>
      </c>
      <c r="D1821">
        <v>10020.573242</v>
      </c>
      <c r="E1821">
        <v>10115.975586</v>
      </c>
      <c r="F1821">
        <v>10115.975586</v>
      </c>
      <c r="G1821">
        <v>14906809639</v>
      </c>
    </row>
    <row r="1822" spans="1:7">
      <c r="A1822" s="12">
        <v>43719</v>
      </c>
      <c r="B1822">
        <v>10123.035156</v>
      </c>
      <c r="C1822">
        <v>10215.948242</v>
      </c>
      <c r="D1822">
        <v>9980.7763670000004</v>
      </c>
      <c r="E1822">
        <v>10178.372069999999</v>
      </c>
      <c r="F1822">
        <v>10178.372069999999</v>
      </c>
      <c r="G1822">
        <v>15428063426</v>
      </c>
    </row>
    <row r="1823" spans="1:7">
      <c r="A1823" s="12">
        <v>43720</v>
      </c>
      <c r="B1823">
        <v>10176.819336</v>
      </c>
      <c r="C1823">
        <v>10442.253906</v>
      </c>
      <c r="D1823">
        <v>10099.242188</v>
      </c>
      <c r="E1823">
        <v>10410.126953000001</v>
      </c>
      <c r="F1823">
        <v>10410.126953000001</v>
      </c>
      <c r="G1823">
        <v>15323563925</v>
      </c>
    </row>
    <row r="1824" spans="1:7">
      <c r="A1824" s="12">
        <v>43721</v>
      </c>
      <c r="B1824">
        <v>10415.362305000001</v>
      </c>
      <c r="C1824">
        <v>10441.489258</v>
      </c>
      <c r="D1824">
        <v>10226.596680000001</v>
      </c>
      <c r="E1824">
        <v>10360.546875</v>
      </c>
      <c r="F1824">
        <v>10360.546875</v>
      </c>
      <c r="G1824">
        <v>14109864675</v>
      </c>
    </row>
    <row r="1825" spans="1:7">
      <c r="A1825" s="12">
        <v>43722</v>
      </c>
      <c r="B1825">
        <v>10345.403319999999</v>
      </c>
      <c r="C1825">
        <v>10422.133789</v>
      </c>
      <c r="D1825">
        <v>10291.694336</v>
      </c>
      <c r="E1825">
        <v>10358.048828000001</v>
      </c>
      <c r="F1825">
        <v>10358.048828000001</v>
      </c>
      <c r="G1825">
        <v>13468713124</v>
      </c>
    </row>
    <row r="1826" spans="1:7">
      <c r="A1826" s="12">
        <v>43723</v>
      </c>
      <c r="B1826">
        <v>10356.465819999999</v>
      </c>
      <c r="C1826">
        <v>10387.035156</v>
      </c>
      <c r="D1826">
        <v>10313.092773</v>
      </c>
      <c r="E1826">
        <v>10347.712890999999</v>
      </c>
      <c r="F1826">
        <v>10347.712890999999</v>
      </c>
      <c r="G1826">
        <v>12043433567</v>
      </c>
    </row>
    <row r="1827" spans="1:7">
      <c r="A1827" s="12">
        <v>43724</v>
      </c>
      <c r="B1827">
        <v>10347.222656</v>
      </c>
      <c r="C1827">
        <v>10386.867188</v>
      </c>
      <c r="D1827">
        <v>10189.744140999999</v>
      </c>
      <c r="E1827">
        <v>10276.793944999999</v>
      </c>
      <c r="F1827">
        <v>10276.793944999999</v>
      </c>
      <c r="G1827">
        <v>15160167779</v>
      </c>
    </row>
    <row r="1828" spans="1:7">
      <c r="A1828" s="12">
        <v>43725</v>
      </c>
      <c r="B1828">
        <v>10281.513671999999</v>
      </c>
      <c r="C1828">
        <v>10296.771484000001</v>
      </c>
      <c r="D1828">
        <v>10199.739258</v>
      </c>
      <c r="E1828">
        <v>10241.272461</v>
      </c>
      <c r="F1828">
        <v>10241.272461</v>
      </c>
      <c r="G1828">
        <v>15304603363</v>
      </c>
    </row>
    <row r="1829" spans="1:7">
      <c r="A1829" s="12">
        <v>43726</v>
      </c>
      <c r="B1829">
        <v>10247.795898</v>
      </c>
      <c r="C1829">
        <v>10275.928711</v>
      </c>
      <c r="D1829">
        <v>10191.469727</v>
      </c>
      <c r="E1829">
        <v>10198.248046999999</v>
      </c>
      <c r="F1829">
        <v>10198.248046999999</v>
      </c>
      <c r="G1829">
        <v>16169268880</v>
      </c>
    </row>
    <row r="1830" spans="1:7">
      <c r="A1830" s="12">
        <v>43727</v>
      </c>
      <c r="B1830">
        <v>10200.496094</v>
      </c>
      <c r="C1830">
        <v>10295.668944999999</v>
      </c>
      <c r="D1830">
        <v>9851.6923829999996</v>
      </c>
      <c r="E1830">
        <v>10266.415039</v>
      </c>
      <c r="F1830">
        <v>10266.415039</v>
      </c>
      <c r="G1830">
        <v>19937691247</v>
      </c>
    </row>
    <row r="1831" spans="1:7">
      <c r="A1831" s="12">
        <v>43728</v>
      </c>
      <c r="B1831">
        <v>10266.318359000001</v>
      </c>
      <c r="C1831">
        <v>10285.872069999999</v>
      </c>
      <c r="D1831">
        <v>10132.186523</v>
      </c>
      <c r="E1831">
        <v>10181.641602</v>
      </c>
      <c r="F1831">
        <v>10181.641602</v>
      </c>
      <c r="G1831">
        <v>14734189639</v>
      </c>
    </row>
    <row r="1832" spans="1:7">
      <c r="A1832" s="12">
        <v>43729</v>
      </c>
      <c r="B1832">
        <v>10183.648438</v>
      </c>
      <c r="C1832">
        <v>10188.097656</v>
      </c>
      <c r="D1832">
        <v>10000.708008</v>
      </c>
      <c r="E1832">
        <v>10019.716796999999</v>
      </c>
      <c r="F1832">
        <v>10019.716796999999</v>
      </c>
      <c r="G1832">
        <v>13425266806</v>
      </c>
    </row>
    <row r="1833" spans="1:7">
      <c r="A1833" s="12">
        <v>43730</v>
      </c>
      <c r="B1833">
        <v>10024.115234000001</v>
      </c>
      <c r="C1833">
        <v>10074.444336</v>
      </c>
      <c r="D1833">
        <v>9922.5332030000009</v>
      </c>
      <c r="E1833">
        <v>10070.392578000001</v>
      </c>
      <c r="F1833">
        <v>10070.392578000001</v>
      </c>
      <c r="G1833">
        <v>13199651698</v>
      </c>
    </row>
    <row r="1834" spans="1:7">
      <c r="A1834" s="12">
        <v>43731</v>
      </c>
      <c r="B1834">
        <v>10067.962890999999</v>
      </c>
      <c r="C1834">
        <v>10074.238281</v>
      </c>
      <c r="D1834">
        <v>9727.1435550000006</v>
      </c>
      <c r="E1834">
        <v>9729.3242190000001</v>
      </c>
      <c r="F1834">
        <v>9729.3242190000001</v>
      </c>
      <c r="G1834">
        <v>15144925408</v>
      </c>
    </row>
    <row r="1835" spans="1:7">
      <c r="A1835" s="12">
        <v>43732</v>
      </c>
      <c r="B1835">
        <v>9729.3212889999995</v>
      </c>
      <c r="C1835">
        <v>9804.3173829999996</v>
      </c>
      <c r="D1835">
        <v>8370.8017579999996</v>
      </c>
      <c r="E1835">
        <v>8620.5664059999999</v>
      </c>
      <c r="F1835">
        <v>8620.5664059999999</v>
      </c>
      <c r="G1835">
        <v>25002886689</v>
      </c>
    </row>
    <row r="1836" spans="1:7">
      <c r="A1836" s="12">
        <v>43733</v>
      </c>
      <c r="B1836">
        <v>8603.4287110000005</v>
      </c>
      <c r="C1836">
        <v>8744.828125</v>
      </c>
      <c r="D1836">
        <v>8325.3964840000008</v>
      </c>
      <c r="E1836">
        <v>8486.9931639999995</v>
      </c>
      <c r="F1836">
        <v>8486.9931639999995</v>
      </c>
      <c r="G1836">
        <v>21744728353</v>
      </c>
    </row>
    <row r="1837" spans="1:7">
      <c r="A1837" s="12">
        <v>43734</v>
      </c>
      <c r="B1837">
        <v>8487.6699219999991</v>
      </c>
      <c r="C1837">
        <v>8515.6855469999991</v>
      </c>
      <c r="D1837">
        <v>7895.6293949999999</v>
      </c>
      <c r="E1837">
        <v>8118.9677730000003</v>
      </c>
      <c r="F1837">
        <v>8118.9677730000003</v>
      </c>
      <c r="G1837">
        <v>19258205289</v>
      </c>
    </row>
    <row r="1838" spans="1:7">
      <c r="A1838" s="12">
        <v>43735</v>
      </c>
      <c r="B1838">
        <v>8113.1010740000002</v>
      </c>
      <c r="C1838">
        <v>8271.5205079999996</v>
      </c>
      <c r="D1838">
        <v>7965.9228519999997</v>
      </c>
      <c r="E1838">
        <v>8251.8457030000009</v>
      </c>
      <c r="F1838">
        <v>8251.8457030000009</v>
      </c>
      <c r="G1838">
        <v>16408941156</v>
      </c>
    </row>
    <row r="1839" spans="1:7">
      <c r="A1839" s="12">
        <v>43736</v>
      </c>
      <c r="B1839">
        <v>8251.2734380000002</v>
      </c>
      <c r="C1839">
        <v>8285.6171880000002</v>
      </c>
      <c r="D1839">
        <v>8125.4316410000001</v>
      </c>
      <c r="E1839">
        <v>8245.9150389999995</v>
      </c>
      <c r="F1839">
        <v>8245.9150389999995</v>
      </c>
      <c r="G1839">
        <v>14141152736</v>
      </c>
    </row>
    <row r="1840" spans="1:7">
      <c r="A1840" s="12">
        <v>43737</v>
      </c>
      <c r="B1840">
        <v>8246.0371090000008</v>
      </c>
      <c r="C1840">
        <v>8261.7070309999999</v>
      </c>
      <c r="D1840">
        <v>7990.4970700000003</v>
      </c>
      <c r="E1840">
        <v>8104.185547</v>
      </c>
      <c r="F1840">
        <v>8104.185547</v>
      </c>
      <c r="G1840">
        <v>13034629109</v>
      </c>
    </row>
    <row r="1841" spans="1:7">
      <c r="A1841" s="12">
        <v>43738</v>
      </c>
      <c r="B1841">
        <v>8104.2265630000002</v>
      </c>
      <c r="C1841">
        <v>8314.2314449999994</v>
      </c>
      <c r="D1841">
        <v>7830.7587890000004</v>
      </c>
      <c r="E1841">
        <v>8293.8681639999995</v>
      </c>
      <c r="F1841">
        <v>8293.8681639999995</v>
      </c>
      <c r="G1841">
        <v>17115474183</v>
      </c>
    </row>
    <row r="1842" spans="1:7">
      <c r="A1842" s="12">
        <v>43739</v>
      </c>
      <c r="B1842">
        <v>8299.7207030000009</v>
      </c>
      <c r="C1842">
        <v>8497.6923829999996</v>
      </c>
      <c r="D1842">
        <v>8232.6796880000002</v>
      </c>
      <c r="E1842">
        <v>8343.2763670000004</v>
      </c>
      <c r="F1842">
        <v>8343.2763670000004</v>
      </c>
      <c r="G1842">
        <v>15305343413</v>
      </c>
    </row>
    <row r="1843" spans="1:7">
      <c r="A1843" s="12">
        <v>43740</v>
      </c>
      <c r="B1843">
        <v>8344.2128909999992</v>
      </c>
      <c r="C1843">
        <v>8393.0419920000004</v>
      </c>
      <c r="D1843">
        <v>8227.6953130000002</v>
      </c>
      <c r="E1843">
        <v>8393.0419920000004</v>
      </c>
      <c r="F1843">
        <v>8393.0419920000004</v>
      </c>
      <c r="G1843">
        <v>13125712443</v>
      </c>
    </row>
    <row r="1844" spans="1:7">
      <c r="A1844" s="12">
        <v>43741</v>
      </c>
      <c r="B1844">
        <v>8390.7744139999995</v>
      </c>
      <c r="C1844">
        <v>8414.2275389999995</v>
      </c>
      <c r="D1844">
        <v>8146.4370120000003</v>
      </c>
      <c r="E1844">
        <v>8259.9921880000002</v>
      </c>
      <c r="F1844">
        <v>8259.9921880000002</v>
      </c>
      <c r="G1844">
        <v>13668823409</v>
      </c>
    </row>
    <row r="1845" spans="1:7">
      <c r="A1845" s="12">
        <v>43742</v>
      </c>
      <c r="B1845">
        <v>8259.4941409999992</v>
      </c>
      <c r="C1845">
        <v>8260.0556639999995</v>
      </c>
      <c r="D1845">
        <v>8151.2368159999996</v>
      </c>
      <c r="E1845">
        <v>8205.9394530000009</v>
      </c>
      <c r="F1845">
        <v>8205.9394530000009</v>
      </c>
      <c r="G1845">
        <v>13139456229</v>
      </c>
    </row>
    <row r="1846" spans="1:7">
      <c r="A1846" s="12">
        <v>43743</v>
      </c>
      <c r="B1846">
        <v>8210.1494139999995</v>
      </c>
      <c r="C1846">
        <v>8215.5263670000004</v>
      </c>
      <c r="D1846">
        <v>8071.1206050000001</v>
      </c>
      <c r="E1846">
        <v>8151.5004879999997</v>
      </c>
      <c r="F1846">
        <v>8151.5004879999997</v>
      </c>
      <c r="G1846">
        <v>12200497197</v>
      </c>
    </row>
    <row r="1847" spans="1:7">
      <c r="A1847" s="12">
        <v>43744</v>
      </c>
      <c r="B1847">
        <v>8149.876953</v>
      </c>
      <c r="C1847">
        <v>8161.4101559999999</v>
      </c>
      <c r="D1847">
        <v>7958.8505859999996</v>
      </c>
      <c r="E1847">
        <v>7988.1557620000003</v>
      </c>
      <c r="F1847">
        <v>7988.1557620000003</v>
      </c>
      <c r="G1847">
        <v>13160830305</v>
      </c>
    </row>
    <row r="1848" spans="1:7">
      <c r="A1848" s="12">
        <v>43745</v>
      </c>
      <c r="B1848">
        <v>7989.1206050000001</v>
      </c>
      <c r="C1848">
        <v>8308.4501949999994</v>
      </c>
      <c r="D1848">
        <v>7905.7661129999997</v>
      </c>
      <c r="E1848">
        <v>8245.6230469999991</v>
      </c>
      <c r="F1848">
        <v>8245.6230469999991</v>
      </c>
      <c r="G1848">
        <v>18009742607</v>
      </c>
    </row>
    <row r="1849" spans="1:7">
      <c r="A1849" s="12">
        <v>43746</v>
      </c>
      <c r="B1849">
        <v>8246.8496090000008</v>
      </c>
      <c r="C1849">
        <v>8332.7148440000001</v>
      </c>
      <c r="D1849">
        <v>8185.7631840000004</v>
      </c>
      <c r="E1849">
        <v>8228.7832030000009</v>
      </c>
      <c r="F1849">
        <v>8228.7832030000009</v>
      </c>
      <c r="G1849">
        <v>15592264032</v>
      </c>
    </row>
    <row r="1850" spans="1:7">
      <c r="A1850" s="12">
        <v>43747</v>
      </c>
      <c r="B1850">
        <v>8229.8408199999994</v>
      </c>
      <c r="C1850">
        <v>8627.7060550000006</v>
      </c>
      <c r="D1850">
        <v>8169.298828</v>
      </c>
      <c r="E1850">
        <v>8595.7402340000008</v>
      </c>
      <c r="F1850">
        <v>8595.7402340000008</v>
      </c>
      <c r="G1850">
        <v>19384942333</v>
      </c>
    </row>
    <row r="1851" spans="1:7">
      <c r="A1851" s="12">
        <v>43748</v>
      </c>
      <c r="B1851">
        <v>8585.2802730000003</v>
      </c>
      <c r="C1851">
        <v>8625.2724610000005</v>
      </c>
      <c r="D1851">
        <v>8471.9335940000001</v>
      </c>
      <c r="E1851">
        <v>8586.4736329999996</v>
      </c>
      <c r="F1851">
        <v>8586.4736329999996</v>
      </c>
      <c r="G1851">
        <v>17618660671</v>
      </c>
    </row>
    <row r="1852" spans="1:7">
      <c r="A1852" s="12">
        <v>43749</v>
      </c>
      <c r="B1852">
        <v>8585.2626949999994</v>
      </c>
      <c r="C1852">
        <v>8721.7802730000003</v>
      </c>
      <c r="D1852">
        <v>8316.1816409999992</v>
      </c>
      <c r="E1852">
        <v>8321.7568360000005</v>
      </c>
      <c r="F1852">
        <v>8321.7568360000005</v>
      </c>
      <c r="G1852">
        <v>19604381101</v>
      </c>
    </row>
    <row r="1853" spans="1:7">
      <c r="A1853" s="12">
        <v>43750</v>
      </c>
      <c r="B1853">
        <v>8315.6650389999995</v>
      </c>
      <c r="C1853">
        <v>8415.2421880000002</v>
      </c>
      <c r="D1853">
        <v>8313.3408199999994</v>
      </c>
      <c r="E1853">
        <v>8336.5556639999995</v>
      </c>
      <c r="F1853">
        <v>8336.5556639999995</v>
      </c>
      <c r="G1853">
        <v>14532641605</v>
      </c>
    </row>
    <row r="1854" spans="1:7">
      <c r="A1854" s="12">
        <v>43751</v>
      </c>
      <c r="B1854">
        <v>8336.9023440000001</v>
      </c>
      <c r="C1854">
        <v>8470.9882809999999</v>
      </c>
      <c r="D1854">
        <v>8276.6123050000006</v>
      </c>
      <c r="E1854">
        <v>8321.0058590000008</v>
      </c>
      <c r="F1854">
        <v>8321.0058590000008</v>
      </c>
      <c r="G1854">
        <v>13808286059</v>
      </c>
    </row>
    <row r="1855" spans="1:7">
      <c r="A1855" s="12">
        <v>43752</v>
      </c>
      <c r="B1855">
        <v>8320.8320309999999</v>
      </c>
      <c r="C1855">
        <v>8390.2089840000008</v>
      </c>
      <c r="D1855">
        <v>8284.1308590000008</v>
      </c>
      <c r="E1855">
        <v>8374.6865230000003</v>
      </c>
      <c r="F1855">
        <v>8374.6865230000003</v>
      </c>
      <c r="G1855">
        <v>15151387859</v>
      </c>
    </row>
    <row r="1856" spans="1:7">
      <c r="A1856" s="12">
        <v>43753</v>
      </c>
      <c r="B1856">
        <v>8373.4580079999996</v>
      </c>
      <c r="C1856">
        <v>8410.7148440000001</v>
      </c>
      <c r="D1856">
        <v>8182.7065430000002</v>
      </c>
      <c r="E1856">
        <v>8205.3691409999992</v>
      </c>
      <c r="F1856">
        <v>8205.3691409999992</v>
      </c>
      <c r="G1856">
        <v>15220412632</v>
      </c>
    </row>
    <row r="1857" spans="1:7">
      <c r="A1857" s="12">
        <v>43754</v>
      </c>
      <c r="B1857">
        <v>8204.6748050000006</v>
      </c>
      <c r="C1857">
        <v>8216.8125</v>
      </c>
      <c r="D1857">
        <v>7985.0898440000001</v>
      </c>
      <c r="E1857">
        <v>8047.5268550000001</v>
      </c>
      <c r="F1857">
        <v>8047.5268550000001</v>
      </c>
      <c r="G1857">
        <v>16071646996</v>
      </c>
    </row>
    <row r="1858" spans="1:7">
      <c r="A1858" s="12">
        <v>43755</v>
      </c>
      <c r="B1858">
        <v>8047.8125</v>
      </c>
      <c r="C1858">
        <v>8134.8315430000002</v>
      </c>
      <c r="D1858">
        <v>8000.9428710000002</v>
      </c>
      <c r="E1858">
        <v>8103.9111329999996</v>
      </c>
      <c r="F1858">
        <v>8103.9111329999996</v>
      </c>
      <c r="G1858">
        <v>14313052244</v>
      </c>
    </row>
    <row r="1859" spans="1:7">
      <c r="A1859" s="12">
        <v>43756</v>
      </c>
      <c r="B1859">
        <v>8100.9335940000001</v>
      </c>
      <c r="C1859">
        <v>8138.4135740000002</v>
      </c>
      <c r="D1859">
        <v>7902.1640630000002</v>
      </c>
      <c r="E1859">
        <v>7973.2075199999999</v>
      </c>
      <c r="F1859">
        <v>7973.2075199999999</v>
      </c>
      <c r="G1859">
        <v>15651592610</v>
      </c>
    </row>
    <row r="1860" spans="1:7">
      <c r="A1860" s="12">
        <v>43757</v>
      </c>
      <c r="B1860">
        <v>7973.8037109999996</v>
      </c>
      <c r="C1860">
        <v>8082.6293949999999</v>
      </c>
      <c r="D1860">
        <v>7944.7768550000001</v>
      </c>
      <c r="E1860">
        <v>7988.560547</v>
      </c>
      <c r="F1860">
        <v>7988.560547</v>
      </c>
      <c r="G1860">
        <v>13797825640</v>
      </c>
    </row>
    <row r="1861" spans="1:7">
      <c r="A1861" s="12">
        <v>43758</v>
      </c>
      <c r="B1861">
        <v>7997.8071289999998</v>
      </c>
      <c r="C1861">
        <v>8281.8183590000008</v>
      </c>
      <c r="D1861">
        <v>7949.439453</v>
      </c>
      <c r="E1861">
        <v>8222.078125</v>
      </c>
      <c r="F1861">
        <v>8222.078125</v>
      </c>
      <c r="G1861">
        <v>15504249442</v>
      </c>
    </row>
    <row r="1862" spans="1:7">
      <c r="A1862" s="12">
        <v>43759</v>
      </c>
      <c r="B1862">
        <v>8225.1152340000008</v>
      </c>
      <c r="C1862">
        <v>8296.6943360000005</v>
      </c>
      <c r="D1862">
        <v>8196.4160159999992</v>
      </c>
      <c r="E1862">
        <v>8243.7207030000009</v>
      </c>
      <c r="F1862">
        <v>8243.7207030000009</v>
      </c>
      <c r="G1862">
        <v>15868748866</v>
      </c>
    </row>
    <row r="1863" spans="1:7">
      <c r="A1863" s="12">
        <v>43760</v>
      </c>
      <c r="B1863">
        <v>8243.4023440000001</v>
      </c>
      <c r="C1863">
        <v>8296.6513670000004</v>
      </c>
      <c r="D1863">
        <v>8074.4628910000001</v>
      </c>
      <c r="E1863">
        <v>8078.203125</v>
      </c>
      <c r="F1863">
        <v>8078.203125</v>
      </c>
      <c r="G1863">
        <v>16803377857</v>
      </c>
    </row>
    <row r="1864" spans="1:7">
      <c r="A1864" s="12">
        <v>43761</v>
      </c>
      <c r="B1864">
        <v>8076.2285160000001</v>
      </c>
      <c r="C1864">
        <v>8092.9995120000003</v>
      </c>
      <c r="D1864">
        <v>7469.3227539999998</v>
      </c>
      <c r="E1864">
        <v>7514.671875</v>
      </c>
      <c r="F1864">
        <v>7514.671875</v>
      </c>
      <c r="G1864">
        <v>21942878958</v>
      </c>
    </row>
    <row r="1865" spans="1:7">
      <c r="A1865" s="12">
        <v>43762</v>
      </c>
      <c r="B1865">
        <v>7509.7280270000001</v>
      </c>
      <c r="C1865">
        <v>7532.8676759999998</v>
      </c>
      <c r="D1865">
        <v>7446.9887699999999</v>
      </c>
      <c r="E1865">
        <v>7493.4887699999999</v>
      </c>
      <c r="F1865">
        <v>7493.4887699999999</v>
      </c>
      <c r="G1865">
        <v>16268708849</v>
      </c>
    </row>
    <row r="1866" spans="1:7">
      <c r="A1866" s="12">
        <v>43763</v>
      </c>
      <c r="B1866">
        <v>7490.703125</v>
      </c>
      <c r="C1866">
        <v>8691.5400389999995</v>
      </c>
      <c r="D1866">
        <v>7479.984375</v>
      </c>
      <c r="E1866">
        <v>8660.7001949999994</v>
      </c>
      <c r="F1866">
        <v>8660.7001949999994</v>
      </c>
      <c r="G1866">
        <v>28705065488</v>
      </c>
    </row>
    <row r="1867" spans="1:7">
      <c r="A1867" s="12">
        <v>43764</v>
      </c>
      <c r="B1867">
        <v>8667.5771480000003</v>
      </c>
      <c r="C1867">
        <v>10021.744140999999</v>
      </c>
      <c r="D1867">
        <v>8662.6220699999994</v>
      </c>
      <c r="E1867">
        <v>9244.9726559999999</v>
      </c>
      <c r="F1867">
        <v>9244.9726559999999</v>
      </c>
      <c r="G1867">
        <v>44496255609</v>
      </c>
    </row>
    <row r="1868" spans="1:7">
      <c r="A1868" s="12">
        <v>43765</v>
      </c>
      <c r="B1868">
        <v>9241.7070309999999</v>
      </c>
      <c r="C1868">
        <v>9749.5292969999991</v>
      </c>
      <c r="D1868">
        <v>9112.5419920000004</v>
      </c>
      <c r="E1868">
        <v>9551.7148440000001</v>
      </c>
      <c r="F1868">
        <v>9551.7148440000001</v>
      </c>
      <c r="G1868">
        <v>32593129501</v>
      </c>
    </row>
    <row r="1869" spans="1:7">
      <c r="A1869" s="12">
        <v>43766</v>
      </c>
      <c r="B1869">
        <v>9565.1015630000002</v>
      </c>
      <c r="C1869">
        <v>9805.1181639999995</v>
      </c>
      <c r="D1869">
        <v>9256.1484380000002</v>
      </c>
      <c r="E1869">
        <v>9256.1484380000002</v>
      </c>
      <c r="F1869">
        <v>9256.1484380000002</v>
      </c>
      <c r="G1869">
        <v>30948255332</v>
      </c>
    </row>
    <row r="1870" spans="1:7">
      <c r="A1870" s="12">
        <v>43767</v>
      </c>
      <c r="B1870">
        <v>9248.4404300000006</v>
      </c>
      <c r="C1870">
        <v>9516.1806639999995</v>
      </c>
      <c r="D1870">
        <v>9232.6484380000002</v>
      </c>
      <c r="E1870">
        <v>9427.6875</v>
      </c>
      <c r="F1870">
        <v>9427.6875</v>
      </c>
      <c r="G1870">
        <v>28426779937</v>
      </c>
    </row>
    <row r="1871" spans="1:7">
      <c r="A1871" s="12">
        <v>43768</v>
      </c>
      <c r="B1871">
        <v>9422.4628909999992</v>
      </c>
      <c r="C1871">
        <v>9426.8740230000003</v>
      </c>
      <c r="D1871">
        <v>9085.3701170000004</v>
      </c>
      <c r="E1871">
        <v>9205.7265630000002</v>
      </c>
      <c r="F1871">
        <v>9205.7265630000002</v>
      </c>
      <c r="G1871">
        <v>27706531577</v>
      </c>
    </row>
    <row r="1872" spans="1:7">
      <c r="A1872" s="12">
        <v>43769</v>
      </c>
      <c r="B1872">
        <v>9202.4580079999996</v>
      </c>
      <c r="C1872">
        <v>9383.1611329999996</v>
      </c>
      <c r="D1872">
        <v>9028.7177730000003</v>
      </c>
      <c r="E1872">
        <v>9199.5849610000005</v>
      </c>
      <c r="F1872">
        <v>9199.5849610000005</v>
      </c>
      <c r="G1872">
        <v>26583653947</v>
      </c>
    </row>
    <row r="1873" spans="1:7">
      <c r="A1873" s="12">
        <v>43770</v>
      </c>
      <c r="B1873">
        <v>9193.9921880000002</v>
      </c>
      <c r="C1873">
        <v>9275.6572269999997</v>
      </c>
      <c r="D1873">
        <v>9132.0478519999997</v>
      </c>
      <c r="E1873">
        <v>9261.1044920000004</v>
      </c>
      <c r="F1873">
        <v>9261.1044920000004</v>
      </c>
      <c r="G1873">
        <v>24324691031</v>
      </c>
    </row>
    <row r="1874" spans="1:7">
      <c r="A1874" s="12">
        <v>43771</v>
      </c>
      <c r="B1874">
        <v>9259.7832030000009</v>
      </c>
      <c r="C1874">
        <v>9377.4863280000009</v>
      </c>
      <c r="D1874">
        <v>9249.5878909999992</v>
      </c>
      <c r="E1874">
        <v>9324.7177730000003</v>
      </c>
      <c r="F1874">
        <v>9324.7177730000003</v>
      </c>
      <c r="G1874">
        <v>21242676385</v>
      </c>
    </row>
    <row r="1875" spans="1:7">
      <c r="A1875" s="12">
        <v>43772</v>
      </c>
      <c r="B1875">
        <v>9324.7871090000008</v>
      </c>
      <c r="C1875">
        <v>9379.8066409999992</v>
      </c>
      <c r="D1875">
        <v>9141.2519530000009</v>
      </c>
      <c r="E1875">
        <v>9235.3544920000004</v>
      </c>
      <c r="F1875">
        <v>9235.3544920000004</v>
      </c>
      <c r="G1875">
        <v>21132220847</v>
      </c>
    </row>
    <row r="1876" spans="1:7">
      <c r="A1876" s="12">
        <v>43773</v>
      </c>
      <c r="B1876">
        <v>9235.6074219999991</v>
      </c>
      <c r="C1876">
        <v>9505.0517579999996</v>
      </c>
      <c r="D1876">
        <v>9191.4853519999997</v>
      </c>
      <c r="E1876">
        <v>9412.6123050000006</v>
      </c>
      <c r="F1876">
        <v>9412.6123050000006</v>
      </c>
      <c r="G1876">
        <v>26170255634</v>
      </c>
    </row>
    <row r="1877" spans="1:7">
      <c r="A1877" s="12">
        <v>43774</v>
      </c>
      <c r="B1877">
        <v>9413.0048829999996</v>
      </c>
      <c r="C1877">
        <v>9457.4179690000001</v>
      </c>
      <c r="D1877">
        <v>9256.9316409999992</v>
      </c>
      <c r="E1877">
        <v>9342.5273440000001</v>
      </c>
      <c r="F1877">
        <v>9342.5273440000001</v>
      </c>
      <c r="G1877">
        <v>26198609048</v>
      </c>
    </row>
    <row r="1878" spans="1:7">
      <c r="A1878" s="12">
        <v>43775</v>
      </c>
      <c r="B1878">
        <v>9340.8642579999996</v>
      </c>
      <c r="C1878">
        <v>9423.2373050000006</v>
      </c>
      <c r="D1878">
        <v>9305.9091800000006</v>
      </c>
      <c r="E1878">
        <v>9360.8798829999996</v>
      </c>
      <c r="F1878">
        <v>9360.8798829999996</v>
      </c>
      <c r="G1878">
        <v>23133895765</v>
      </c>
    </row>
    <row r="1879" spans="1:7">
      <c r="A1879" s="12">
        <v>43776</v>
      </c>
      <c r="B1879">
        <v>9352.3935550000006</v>
      </c>
      <c r="C1879">
        <v>9368.4765630000002</v>
      </c>
      <c r="D1879">
        <v>9202.3535159999992</v>
      </c>
      <c r="E1879">
        <v>9267.5615230000003</v>
      </c>
      <c r="F1879">
        <v>9267.5615230000003</v>
      </c>
      <c r="G1879">
        <v>22700383839</v>
      </c>
    </row>
    <row r="1880" spans="1:7">
      <c r="A1880" s="12">
        <v>43777</v>
      </c>
      <c r="B1880">
        <v>9265.3681639999995</v>
      </c>
      <c r="C1880">
        <v>9272.7597659999992</v>
      </c>
      <c r="D1880">
        <v>8775.5341800000006</v>
      </c>
      <c r="E1880">
        <v>8804.8808590000008</v>
      </c>
      <c r="F1880">
        <v>8804.8808590000008</v>
      </c>
      <c r="G1880">
        <v>24333037836</v>
      </c>
    </row>
    <row r="1881" spans="1:7">
      <c r="A1881" s="12">
        <v>43778</v>
      </c>
      <c r="B1881">
        <v>8809.46875</v>
      </c>
      <c r="C1881">
        <v>8891.8183590000008</v>
      </c>
      <c r="D1881">
        <v>8793.1630860000005</v>
      </c>
      <c r="E1881">
        <v>8813.5820309999999</v>
      </c>
      <c r="F1881">
        <v>8813.5820309999999</v>
      </c>
      <c r="G1881">
        <v>17578630606</v>
      </c>
    </row>
    <row r="1882" spans="1:7">
      <c r="A1882" s="12">
        <v>43779</v>
      </c>
      <c r="B1882">
        <v>8812.4892579999996</v>
      </c>
      <c r="C1882">
        <v>9103.8261719999991</v>
      </c>
      <c r="D1882">
        <v>8806.1621090000008</v>
      </c>
      <c r="E1882">
        <v>9055.5263670000004</v>
      </c>
      <c r="F1882">
        <v>9055.5263670000004</v>
      </c>
      <c r="G1882">
        <v>20587919881</v>
      </c>
    </row>
    <row r="1883" spans="1:7">
      <c r="A1883" s="12">
        <v>43780</v>
      </c>
      <c r="B1883">
        <v>9056.9179690000001</v>
      </c>
      <c r="C1883">
        <v>9081.2792969999991</v>
      </c>
      <c r="D1883">
        <v>8700.6083980000003</v>
      </c>
      <c r="E1883">
        <v>8757.7880860000005</v>
      </c>
      <c r="F1883">
        <v>8757.7880860000005</v>
      </c>
      <c r="G1883">
        <v>20265510765</v>
      </c>
    </row>
    <row r="1884" spans="1:7">
      <c r="A1884" s="12">
        <v>43781</v>
      </c>
      <c r="B1884">
        <v>8759.7519530000009</v>
      </c>
      <c r="C1884">
        <v>8853.7685550000006</v>
      </c>
      <c r="D1884">
        <v>8685.4277340000008</v>
      </c>
      <c r="E1884">
        <v>8815.6621090000008</v>
      </c>
      <c r="F1884">
        <v>8815.6621090000008</v>
      </c>
      <c r="G1884">
        <v>20309769107</v>
      </c>
    </row>
    <row r="1885" spans="1:7">
      <c r="A1885" s="12">
        <v>43782</v>
      </c>
      <c r="B1885">
        <v>8812.0332030000009</v>
      </c>
      <c r="C1885">
        <v>8836.8417969999991</v>
      </c>
      <c r="D1885">
        <v>8761.6513670000004</v>
      </c>
      <c r="E1885">
        <v>8808.2626949999994</v>
      </c>
      <c r="F1885">
        <v>8808.2626949999994</v>
      </c>
      <c r="G1885">
        <v>17545755405</v>
      </c>
    </row>
    <row r="1886" spans="1:7">
      <c r="A1886" s="12">
        <v>43783</v>
      </c>
      <c r="B1886">
        <v>8811.9365230000003</v>
      </c>
      <c r="C1886">
        <v>8826.9433590000008</v>
      </c>
      <c r="D1886">
        <v>8692.5517579999996</v>
      </c>
      <c r="E1886">
        <v>8708.0947269999997</v>
      </c>
      <c r="F1886">
        <v>8708.0947269999997</v>
      </c>
      <c r="G1886">
        <v>19084739975</v>
      </c>
    </row>
    <row r="1887" spans="1:7">
      <c r="A1887" s="12">
        <v>43784</v>
      </c>
      <c r="B1887">
        <v>8705.7080079999996</v>
      </c>
      <c r="C1887">
        <v>8730.8730469999991</v>
      </c>
      <c r="D1887">
        <v>8484.84375</v>
      </c>
      <c r="E1887">
        <v>8491.9921880000002</v>
      </c>
      <c r="F1887">
        <v>8491.9921880000002</v>
      </c>
      <c r="G1887">
        <v>21796856471</v>
      </c>
    </row>
    <row r="1888" spans="1:7">
      <c r="A1888" s="12">
        <v>43785</v>
      </c>
      <c r="B1888">
        <v>8491.1660159999992</v>
      </c>
      <c r="C1888">
        <v>8591.9970699999994</v>
      </c>
      <c r="D1888">
        <v>8473.9736329999996</v>
      </c>
      <c r="E1888">
        <v>8550.7607420000004</v>
      </c>
      <c r="F1888">
        <v>8550.7607420000004</v>
      </c>
      <c r="G1888">
        <v>16495389808</v>
      </c>
    </row>
    <row r="1889" spans="1:7">
      <c r="A1889" s="12">
        <v>43786</v>
      </c>
      <c r="B1889">
        <v>8549.4707030000009</v>
      </c>
      <c r="C1889">
        <v>8727.7890630000002</v>
      </c>
      <c r="D1889">
        <v>8500.9677730000003</v>
      </c>
      <c r="E1889">
        <v>8577.9755860000005</v>
      </c>
      <c r="F1889">
        <v>8577.9755860000005</v>
      </c>
      <c r="G1889">
        <v>18668638897</v>
      </c>
    </row>
    <row r="1890" spans="1:7">
      <c r="A1890" s="12">
        <v>43787</v>
      </c>
      <c r="B1890">
        <v>8573.9804690000001</v>
      </c>
      <c r="C1890">
        <v>8653.2802730000003</v>
      </c>
      <c r="D1890">
        <v>8273.5732420000004</v>
      </c>
      <c r="E1890">
        <v>8309.2861329999996</v>
      </c>
      <c r="F1890">
        <v>8309.2861329999996</v>
      </c>
      <c r="G1890">
        <v>21579470673</v>
      </c>
    </row>
    <row r="1891" spans="1:7">
      <c r="A1891" s="12">
        <v>43788</v>
      </c>
      <c r="B1891">
        <v>8305.1347659999992</v>
      </c>
      <c r="C1891">
        <v>8408.5166019999997</v>
      </c>
      <c r="D1891">
        <v>8099.9633789999998</v>
      </c>
      <c r="E1891">
        <v>8206.1455079999996</v>
      </c>
      <c r="F1891">
        <v>8206.1455079999996</v>
      </c>
      <c r="G1891">
        <v>21083613816</v>
      </c>
    </row>
    <row r="1892" spans="1:7">
      <c r="A1892" s="12">
        <v>43789</v>
      </c>
      <c r="B1892">
        <v>8203.6132809999999</v>
      </c>
      <c r="C1892">
        <v>8237.2402340000008</v>
      </c>
      <c r="D1892">
        <v>8010.5117190000001</v>
      </c>
      <c r="E1892">
        <v>8027.2680659999996</v>
      </c>
      <c r="F1892">
        <v>8027.2680659999996</v>
      </c>
      <c r="G1892">
        <v>20764300437</v>
      </c>
    </row>
    <row r="1893" spans="1:7">
      <c r="A1893" s="12">
        <v>43790</v>
      </c>
      <c r="B1893">
        <v>8023.6445309999999</v>
      </c>
      <c r="C1893">
        <v>8110.0981449999999</v>
      </c>
      <c r="D1893">
        <v>7597.3818359999996</v>
      </c>
      <c r="E1893">
        <v>7642.75</v>
      </c>
      <c r="F1893">
        <v>7642.75</v>
      </c>
      <c r="G1893">
        <v>22514243371</v>
      </c>
    </row>
    <row r="1894" spans="1:7">
      <c r="A1894" s="12">
        <v>43791</v>
      </c>
      <c r="B1894">
        <v>7643.5693359999996</v>
      </c>
      <c r="C1894">
        <v>7697.3828130000002</v>
      </c>
      <c r="D1894">
        <v>6936.7065430000002</v>
      </c>
      <c r="E1894">
        <v>7296.5776370000003</v>
      </c>
      <c r="F1894">
        <v>7296.5776370000003</v>
      </c>
      <c r="G1894">
        <v>34242315785</v>
      </c>
    </row>
    <row r="1895" spans="1:7">
      <c r="A1895" s="12">
        <v>43792</v>
      </c>
      <c r="B1895">
        <v>7296.1645509999998</v>
      </c>
      <c r="C1895">
        <v>7442.2587890000004</v>
      </c>
      <c r="D1895">
        <v>7151.4179690000001</v>
      </c>
      <c r="E1895">
        <v>7397.796875</v>
      </c>
      <c r="F1895">
        <v>7397.796875</v>
      </c>
      <c r="G1895">
        <v>21008924418</v>
      </c>
    </row>
    <row r="1896" spans="1:7">
      <c r="A1896" s="12">
        <v>43793</v>
      </c>
      <c r="B1896">
        <v>7398.6337890000004</v>
      </c>
      <c r="C1896">
        <v>7408.5771480000003</v>
      </c>
      <c r="D1896">
        <v>7029.2890630000002</v>
      </c>
      <c r="E1896">
        <v>7047.9169920000004</v>
      </c>
      <c r="F1896">
        <v>7047.9169920000004</v>
      </c>
      <c r="G1896">
        <v>30433517289</v>
      </c>
    </row>
    <row r="1897" spans="1:7">
      <c r="A1897" s="12">
        <v>43794</v>
      </c>
      <c r="B1897">
        <v>7039.9770509999998</v>
      </c>
      <c r="C1897">
        <v>7319.8569340000004</v>
      </c>
      <c r="D1897">
        <v>6617.1669920000004</v>
      </c>
      <c r="E1897">
        <v>7146.1337890000004</v>
      </c>
      <c r="F1897">
        <v>7146.1337890000004</v>
      </c>
      <c r="G1897">
        <v>42685231262</v>
      </c>
    </row>
    <row r="1898" spans="1:7">
      <c r="A1898" s="12">
        <v>43795</v>
      </c>
      <c r="B1898">
        <v>7145.1591799999997</v>
      </c>
      <c r="C1898">
        <v>7320.2304690000001</v>
      </c>
      <c r="D1898">
        <v>7098.5722660000001</v>
      </c>
      <c r="E1898">
        <v>7218.3710940000001</v>
      </c>
      <c r="F1898">
        <v>7218.3710940000001</v>
      </c>
      <c r="G1898">
        <v>21129505542</v>
      </c>
    </row>
    <row r="1899" spans="1:7">
      <c r="A1899" s="12">
        <v>43796</v>
      </c>
      <c r="B1899">
        <v>7220.8808589999999</v>
      </c>
      <c r="C1899">
        <v>7619.6933589999999</v>
      </c>
      <c r="D1899">
        <v>6974.1743159999996</v>
      </c>
      <c r="E1899">
        <v>7531.6635740000002</v>
      </c>
      <c r="F1899">
        <v>7531.6635740000002</v>
      </c>
      <c r="G1899">
        <v>23991412764</v>
      </c>
    </row>
    <row r="1900" spans="1:7">
      <c r="A1900" s="12">
        <v>43797</v>
      </c>
      <c r="B1900">
        <v>7536.8203130000002</v>
      </c>
      <c r="C1900">
        <v>7730.0727539999998</v>
      </c>
      <c r="D1900">
        <v>7454.1215819999998</v>
      </c>
      <c r="E1900">
        <v>7463.1059569999998</v>
      </c>
      <c r="F1900">
        <v>7463.1059569999998</v>
      </c>
      <c r="G1900">
        <v>19050116751</v>
      </c>
    </row>
    <row r="1901" spans="1:7">
      <c r="A1901" s="12">
        <v>43798</v>
      </c>
      <c r="B1901">
        <v>7466.7270509999998</v>
      </c>
      <c r="C1901">
        <v>7781.1796880000002</v>
      </c>
      <c r="D1901">
        <v>7460.7563479999999</v>
      </c>
      <c r="E1901">
        <v>7761.2436520000001</v>
      </c>
      <c r="F1901">
        <v>7761.2436520000001</v>
      </c>
      <c r="G1901">
        <v>19709695456</v>
      </c>
    </row>
    <row r="1902" spans="1:7">
      <c r="A1902" s="12">
        <v>43799</v>
      </c>
      <c r="B1902">
        <v>7764.0571289999998</v>
      </c>
      <c r="C1902">
        <v>7836.1020509999998</v>
      </c>
      <c r="D1902">
        <v>7515.8496089999999</v>
      </c>
      <c r="E1902">
        <v>7569.6298829999996</v>
      </c>
      <c r="F1902">
        <v>7569.6298829999996</v>
      </c>
      <c r="G1902">
        <v>17158194786</v>
      </c>
    </row>
    <row r="1903" spans="1:7">
      <c r="A1903" s="12">
        <v>43800</v>
      </c>
      <c r="B1903">
        <v>7571.6162109999996</v>
      </c>
      <c r="C1903">
        <v>7571.6162109999996</v>
      </c>
      <c r="D1903">
        <v>7291.341797</v>
      </c>
      <c r="E1903">
        <v>7424.2924800000001</v>
      </c>
      <c r="F1903">
        <v>7424.2924800000001</v>
      </c>
      <c r="G1903">
        <v>18720708479</v>
      </c>
    </row>
    <row r="1904" spans="1:7">
      <c r="A1904" s="12">
        <v>43801</v>
      </c>
      <c r="B1904">
        <v>7424.0361329999996</v>
      </c>
      <c r="C1904">
        <v>7474.8188479999999</v>
      </c>
      <c r="D1904">
        <v>7233.3994140000004</v>
      </c>
      <c r="E1904">
        <v>7321.9882809999999</v>
      </c>
      <c r="F1904">
        <v>7321.9882809999999</v>
      </c>
      <c r="G1904">
        <v>17082040706</v>
      </c>
    </row>
    <row r="1905" spans="1:7">
      <c r="A1905" s="12">
        <v>43802</v>
      </c>
      <c r="B1905">
        <v>7323.9755859999996</v>
      </c>
      <c r="C1905">
        <v>7418.8588870000003</v>
      </c>
      <c r="D1905">
        <v>7229.3569340000004</v>
      </c>
      <c r="E1905">
        <v>7320.1455079999996</v>
      </c>
      <c r="F1905">
        <v>7320.1455079999996</v>
      </c>
      <c r="G1905">
        <v>14797485769</v>
      </c>
    </row>
    <row r="1906" spans="1:7">
      <c r="A1906" s="12">
        <v>43803</v>
      </c>
      <c r="B1906">
        <v>7320.125</v>
      </c>
      <c r="C1906">
        <v>7539.7846680000002</v>
      </c>
      <c r="D1906">
        <v>7170.9228519999997</v>
      </c>
      <c r="E1906">
        <v>7252.0346680000002</v>
      </c>
      <c r="F1906">
        <v>7252.0346680000002</v>
      </c>
      <c r="G1906">
        <v>21664240918</v>
      </c>
    </row>
    <row r="1907" spans="1:7">
      <c r="A1907" s="12">
        <v>43804</v>
      </c>
      <c r="B1907">
        <v>7253.2416990000002</v>
      </c>
      <c r="C1907">
        <v>7743.4316410000001</v>
      </c>
      <c r="D1907">
        <v>7232.6767579999996</v>
      </c>
      <c r="E1907">
        <v>7448.3076170000004</v>
      </c>
      <c r="F1907">
        <v>7448.3076170000004</v>
      </c>
      <c r="G1907">
        <v>18816085231</v>
      </c>
    </row>
    <row r="1908" spans="1:7">
      <c r="A1908" s="12">
        <v>43805</v>
      </c>
      <c r="B1908">
        <v>7450.5615230000003</v>
      </c>
      <c r="C1908">
        <v>7546.9965819999998</v>
      </c>
      <c r="D1908">
        <v>7392.1752930000002</v>
      </c>
      <c r="E1908">
        <v>7546.9965819999998</v>
      </c>
      <c r="F1908">
        <v>7546.9965819999998</v>
      </c>
      <c r="G1908">
        <v>18104466307</v>
      </c>
    </row>
    <row r="1909" spans="1:7">
      <c r="A1909" s="12">
        <v>43806</v>
      </c>
      <c r="B1909">
        <v>7547.265625</v>
      </c>
      <c r="C1909">
        <v>7589.9516599999997</v>
      </c>
      <c r="D1909">
        <v>7525.7114259999998</v>
      </c>
      <c r="E1909">
        <v>7556.2377930000002</v>
      </c>
      <c r="F1909">
        <v>7556.2377930000002</v>
      </c>
      <c r="G1909">
        <v>15453520564</v>
      </c>
    </row>
    <row r="1910" spans="1:7">
      <c r="A1910" s="12">
        <v>43807</v>
      </c>
      <c r="B1910">
        <v>7551.3388670000004</v>
      </c>
      <c r="C1910">
        <v>7634.6064450000003</v>
      </c>
      <c r="D1910">
        <v>7476.0913090000004</v>
      </c>
      <c r="E1910">
        <v>7564.3452150000003</v>
      </c>
      <c r="F1910">
        <v>7564.3452150000003</v>
      </c>
      <c r="G1910">
        <v>15409908086</v>
      </c>
    </row>
    <row r="1911" spans="1:7">
      <c r="A1911" s="12">
        <v>43808</v>
      </c>
      <c r="B1911">
        <v>7561.7954099999997</v>
      </c>
      <c r="C1911">
        <v>7618.091797</v>
      </c>
      <c r="D1911">
        <v>7365.9853519999997</v>
      </c>
      <c r="E1911">
        <v>7400.8994140000004</v>
      </c>
      <c r="F1911">
        <v>7400.8994140000004</v>
      </c>
      <c r="G1911">
        <v>17872021272</v>
      </c>
    </row>
    <row r="1912" spans="1:7">
      <c r="A1912" s="12">
        <v>43809</v>
      </c>
      <c r="B1912">
        <v>7397.1342770000001</v>
      </c>
      <c r="C1912">
        <v>7424.0229490000002</v>
      </c>
      <c r="D1912">
        <v>7246.0439450000003</v>
      </c>
      <c r="E1912">
        <v>7278.1196289999998</v>
      </c>
      <c r="F1912">
        <v>7278.1196289999998</v>
      </c>
      <c r="G1912">
        <v>18249031195</v>
      </c>
    </row>
    <row r="1913" spans="1:7">
      <c r="A1913" s="12">
        <v>43810</v>
      </c>
      <c r="B1913">
        <v>7277.1977539999998</v>
      </c>
      <c r="C1913">
        <v>7324.15625</v>
      </c>
      <c r="D1913">
        <v>7195.5273440000001</v>
      </c>
      <c r="E1913">
        <v>7217.4272460000002</v>
      </c>
      <c r="F1913">
        <v>7217.4272460000002</v>
      </c>
      <c r="G1913">
        <v>16350490689</v>
      </c>
    </row>
    <row r="1914" spans="1:7">
      <c r="A1914" s="12">
        <v>43811</v>
      </c>
      <c r="B1914">
        <v>7216.7387699999999</v>
      </c>
      <c r="C1914">
        <v>7266.6396480000003</v>
      </c>
      <c r="D1914">
        <v>7164.7412109999996</v>
      </c>
      <c r="E1914">
        <v>7243.1342770000001</v>
      </c>
      <c r="F1914">
        <v>7243.1342770000001</v>
      </c>
      <c r="G1914">
        <v>18927080224</v>
      </c>
    </row>
    <row r="1915" spans="1:7">
      <c r="A1915" s="12">
        <v>43812</v>
      </c>
      <c r="B1915">
        <v>7244.6621089999999</v>
      </c>
      <c r="C1915">
        <v>7293.560547</v>
      </c>
      <c r="D1915">
        <v>7227.1225590000004</v>
      </c>
      <c r="E1915">
        <v>7269.6845700000003</v>
      </c>
      <c r="F1915">
        <v>7269.6845700000003</v>
      </c>
      <c r="G1915">
        <v>17125736940</v>
      </c>
    </row>
    <row r="1916" spans="1:7">
      <c r="A1916" s="12">
        <v>43813</v>
      </c>
      <c r="B1916">
        <v>7268.9028319999998</v>
      </c>
      <c r="C1916">
        <v>7308.8364259999998</v>
      </c>
      <c r="D1916">
        <v>7097.2089839999999</v>
      </c>
      <c r="E1916">
        <v>7124.673828</v>
      </c>
      <c r="F1916">
        <v>7124.673828</v>
      </c>
      <c r="G1916">
        <v>17137029730</v>
      </c>
    </row>
    <row r="1917" spans="1:7">
      <c r="A1917" s="12">
        <v>43814</v>
      </c>
      <c r="B1917">
        <v>7124.2397460000002</v>
      </c>
      <c r="C1917">
        <v>7181.0756840000004</v>
      </c>
      <c r="D1917">
        <v>6924.3759769999997</v>
      </c>
      <c r="E1917">
        <v>7152.3017579999996</v>
      </c>
      <c r="F1917">
        <v>7152.3017579999996</v>
      </c>
      <c r="G1917">
        <v>16881129804</v>
      </c>
    </row>
    <row r="1918" spans="1:7">
      <c r="A1918" s="12">
        <v>43815</v>
      </c>
      <c r="B1918">
        <v>7153.6630859999996</v>
      </c>
      <c r="C1918">
        <v>7171.1689450000003</v>
      </c>
      <c r="D1918">
        <v>6903.6826170000004</v>
      </c>
      <c r="E1918">
        <v>6932.4804690000001</v>
      </c>
      <c r="F1918">
        <v>6932.4804690000001</v>
      </c>
      <c r="G1918">
        <v>20213265950</v>
      </c>
    </row>
    <row r="1919" spans="1:7">
      <c r="A1919" s="12">
        <v>43816</v>
      </c>
      <c r="B1919">
        <v>6931.3154299999997</v>
      </c>
      <c r="C1919">
        <v>6964.0751950000003</v>
      </c>
      <c r="D1919">
        <v>6587.9741210000002</v>
      </c>
      <c r="E1919">
        <v>6640.5151370000003</v>
      </c>
      <c r="F1919">
        <v>6640.5151370000003</v>
      </c>
      <c r="G1919">
        <v>22363804217</v>
      </c>
    </row>
    <row r="1920" spans="1:7">
      <c r="A1920" s="12">
        <v>43817</v>
      </c>
      <c r="B1920">
        <v>6647.6982420000004</v>
      </c>
      <c r="C1920">
        <v>7324.9848629999997</v>
      </c>
      <c r="D1920">
        <v>6540.0493159999996</v>
      </c>
      <c r="E1920">
        <v>7276.8027339999999</v>
      </c>
      <c r="F1920">
        <v>7276.8027339999999</v>
      </c>
      <c r="G1920">
        <v>31836522778</v>
      </c>
    </row>
    <row r="1921" spans="1:7">
      <c r="A1921" s="12">
        <v>43818</v>
      </c>
      <c r="B1921">
        <v>7277.5908200000003</v>
      </c>
      <c r="C1921">
        <v>7346.6025390000004</v>
      </c>
      <c r="D1921">
        <v>7041.3818359999996</v>
      </c>
      <c r="E1921">
        <v>7202.8442379999997</v>
      </c>
      <c r="F1921">
        <v>7202.8442379999997</v>
      </c>
      <c r="G1921">
        <v>25904604416</v>
      </c>
    </row>
    <row r="1922" spans="1:7">
      <c r="A1922" s="12">
        <v>43819</v>
      </c>
      <c r="B1922">
        <v>7208.6367190000001</v>
      </c>
      <c r="C1922">
        <v>7257.921875</v>
      </c>
      <c r="D1922">
        <v>7086.1240230000003</v>
      </c>
      <c r="E1922">
        <v>7218.8164059999999</v>
      </c>
      <c r="F1922">
        <v>7218.8164059999999</v>
      </c>
      <c r="G1922">
        <v>22633815180</v>
      </c>
    </row>
    <row r="1923" spans="1:7">
      <c r="A1923" s="12">
        <v>43820</v>
      </c>
      <c r="B1923">
        <v>7220.59375</v>
      </c>
      <c r="C1923">
        <v>7223.2260740000002</v>
      </c>
      <c r="D1923">
        <v>7112.7358400000003</v>
      </c>
      <c r="E1923">
        <v>7191.1586909999996</v>
      </c>
      <c r="F1923">
        <v>7191.1586909999996</v>
      </c>
      <c r="G1923">
        <v>19312552168</v>
      </c>
    </row>
    <row r="1924" spans="1:7">
      <c r="A1924" s="12">
        <v>43821</v>
      </c>
      <c r="B1924">
        <v>7191.1884769999997</v>
      </c>
      <c r="C1924">
        <v>7518.033203</v>
      </c>
      <c r="D1924">
        <v>7167.1791990000002</v>
      </c>
      <c r="E1924">
        <v>7511.5888670000004</v>
      </c>
      <c r="F1924">
        <v>7511.5888670000004</v>
      </c>
      <c r="G1924">
        <v>23134537956</v>
      </c>
    </row>
    <row r="1925" spans="1:7">
      <c r="A1925" s="12">
        <v>43822</v>
      </c>
      <c r="B1925">
        <v>7508.9023440000001</v>
      </c>
      <c r="C1925">
        <v>7656.1762699999999</v>
      </c>
      <c r="D1925">
        <v>7326.1923829999996</v>
      </c>
      <c r="E1925">
        <v>7355.6284180000002</v>
      </c>
      <c r="F1925">
        <v>7355.6284180000002</v>
      </c>
      <c r="G1925">
        <v>27831788041</v>
      </c>
    </row>
    <row r="1926" spans="1:7">
      <c r="A1926" s="12">
        <v>43823</v>
      </c>
      <c r="B1926">
        <v>7354.3930659999996</v>
      </c>
      <c r="C1926">
        <v>7535.716797</v>
      </c>
      <c r="D1926">
        <v>7269.5288090000004</v>
      </c>
      <c r="E1926">
        <v>7322.5322269999997</v>
      </c>
      <c r="F1926">
        <v>7322.5322269999997</v>
      </c>
      <c r="G1926">
        <v>22991622105</v>
      </c>
    </row>
    <row r="1927" spans="1:7">
      <c r="A1927" s="12">
        <v>43824</v>
      </c>
      <c r="B1927">
        <v>7325.7558589999999</v>
      </c>
      <c r="C1927">
        <v>7357.0200199999999</v>
      </c>
      <c r="D1927">
        <v>7220.9912109999996</v>
      </c>
      <c r="E1927">
        <v>7275.1557620000003</v>
      </c>
      <c r="F1927">
        <v>7275.1557620000003</v>
      </c>
      <c r="G1927">
        <v>21559505149</v>
      </c>
    </row>
    <row r="1928" spans="1:7">
      <c r="A1928" s="12">
        <v>43825</v>
      </c>
      <c r="B1928">
        <v>7274.7993159999996</v>
      </c>
      <c r="C1928">
        <v>7388.3027339999999</v>
      </c>
      <c r="D1928">
        <v>7200.3867190000001</v>
      </c>
      <c r="E1928">
        <v>7238.966797</v>
      </c>
      <c r="F1928">
        <v>7238.966797</v>
      </c>
      <c r="G1928">
        <v>22787010034</v>
      </c>
    </row>
    <row r="1929" spans="1:7">
      <c r="A1929" s="12">
        <v>43826</v>
      </c>
      <c r="B1929">
        <v>7238.1411129999997</v>
      </c>
      <c r="C1929">
        <v>7363.529297</v>
      </c>
      <c r="D1929">
        <v>7189.9340819999998</v>
      </c>
      <c r="E1929">
        <v>7290.0883789999998</v>
      </c>
      <c r="F1929">
        <v>7290.0883789999998</v>
      </c>
      <c r="G1929">
        <v>22777360996</v>
      </c>
    </row>
    <row r="1930" spans="1:7">
      <c r="A1930" s="12">
        <v>43827</v>
      </c>
      <c r="B1930">
        <v>7289.03125</v>
      </c>
      <c r="C1930">
        <v>7399.0410160000001</v>
      </c>
      <c r="D1930">
        <v>7286.9052730000003</v>
      </c>
      <c r="E1930">
        <v>7317.9902339999999</v>
      </c>
      <c r="F1930">
        <v>7317.9902339999999</v>
      </c>
      <c r="G1930">
        <v>21365673026</v>
      </c>
    </row>
    <row r="1931" spans="1:7">
      <c r="A1931" s="12">
        <v>43828</v>
      </c>
      <c r="B1931">
        <v>7317.6474609999996</v>
      </c>
      <c r="C1931">
        <v>7513.9482420000004</v>
      </c>
      <c r="D1931">
        <v>7279.8652339999999</v>
      </c>
      <c r="E1931">
        <v>7422.6528319999998</v>
      </c>
      <c r="F1931">
        <v>7422.6528319999998</v>
      </c>
      <c r="G1931">
        <v>22445257702</v>
      </c>
    </row>
    <row r="1932" spans="1:7">
      <c r="A1932" s="12">
        <v>43829</v>
      </c>
      <c r="B1932">
        <v>7420.2729490000002</v>
      </c>
      <c r="C1932">
        <v>7454.8242190000001</v>
      </c>
      <c r="D1932">
        <v>7276.3081050000001</v>
      </c>
      <c r="E1932">
        <v>7292.9951170000004</v>
      </c>
      <c r="F1932">
        <v>7292.9951170000004</v>
      </c>
      <c r="G1932">
        <v>22874131672</v>
      </c>
    </row>
    <row r="1933" spans="1:7">
      <c r="A1933" s="12">
        <v>43830</v>
      </c>
      <c r="B1933">
        <v>7294.4389650000003</v>
      </c>
      <c r="C1933">
        <v>7335.2900390000004</v>
      </c>
      <c r="D1933">
        <v>7169.7778319999998</v>
      </c>
      <c r="E1933">
        <v>7193.5991210000002</v>
      </c>
      <c r="F1933">
        <v>7193.5991210000002</v>
      </c>
      <c r="G1933">
        <v>21167946112</v>
      </c>
    </row>
    <row r="1934" spans="1:7">
      <c r="A1934" s="12">
        <v>43831</v>
      </c>
      <c r="B1934">
        <v>7194.8920900000003</v>
      </c>
      <c r="C1934">
        <v>7254.3305659999996</v>
      </c>
      <c r="D1934">
        <v>7174.9443359999996</v>
      </c>
      <c r="E1934">
        <v>7200.1743159999996</v>
      </c>
      <c r="F1934">
        <v>7200.1743159999996</v>
      </c>
      <c r="G1934">
        <v>18565664997</v>
      </c>
    </row>
    <row r="1935" spans="1:7">
      <c r="A1935" s="12">
        <v>43832</v>
      </c>
      <c r="B1935">
        <v>7202.5512699999999</v>
      </c>
      <c r="C1935">
        <v>7212.1552730000003</v>
      </c>
      <c r="D1935">
        <v>6935.2700199999999</v>
      </c>
      <c r="E1935">
        <v>6985.4702150000003</v>
      </c>
      <c r="F1935">
        <v>6985.4702150000003</v>
      </c>
      <c r="G1935">
        <v>20802083465</v>
      </c>
    </row>
    <row r="1936" spans="1:7">
      <c r="A1936" s="12">
        <v>43833</v>
      </c>
      <c r="B1936">
        <v>6984.4287109999996</v>
      </c>
      <c r="C1936">
        <v>7413.7153319999998</v>
      </c>
      <c r="D1936">
        <v>6914.9960940000001</v>
      </c>
      <c r="E1936">
        <v>7344.8842770000001</v>
      </c>
      <c r="F1936">
        <v>7344.8842770000001</v>
      </c>
      <c r="G1936">
        <v>28111481032</v>
      </c>
    </row>
    <row r="1937" spans="1:7">
      <c r="A1937" s="12">
        <v>43834</v>
      </c>
      <c r="B1937">
        <v>7345.3754879999997</v>
      </c>
      <c r="C1937">
        <v>7427.3857420000004</v>
      </c>
      <c r="D1937">
        <v>7309.5141599999997</v>
      </c>
      <c r="E1937">
        <v>7410.6567379999997</v>
      </c>
      <c r="F1937">
        <v>7410.6567379999997</v>
      </c>
      <c r="G1937">
        <v>18444271275</v>
      </c>
    </row>
    <row r="1938" spans="1:7">
      <c r="A1938" s="12">
        <v>43835</v>
      </c>
      <c r="B1938">
        <v>7410.4516599999997</v>
      </c>
      <c r="C1938">
        <v>7544.4970700000003</v>
      </c>
      <c r="D1938">
        <v>7400.5356449999999</v>
      </c>
      <c r="E1938">
        <v>7411.3173829999996</v>
      </c>
      <c r="F1938">
        <v>7411.3173829999996</v>
      </c>
      <c r="G1938">
        <v>19725074095</v>
      </c>
    </row>
    <row r="1939" spans="1:7">
      <c r="A1939" s="12">
        <v>43836</v>
      </c>
      <c r="B1939">
        <v>7410.4521480000003</v>
      </c>
      <c r="C1939">
        <v>7781.8671880000002</v>
      </c>
      <c r="D1939">
        <v>7409.2929690000001</v>
      </c>
      <c r="E1939">
        <v>7769.2192379999997</v>
      </c>
      <c r="F1939">
        <v>7769.2192379999997</v>
      </c>
      <c r="G1939">
        <v>23276261598</v>
      </c>
    </row>
    <row r="1940" spans="1:7">
      <c r="A1940" s="12">
        <v>43837</v>
      </c>
      <c r="B1940">
        <v>7768.6821289999998</v>
      </c>
      <c r="C1940">
        <v>8178.2158200000003</v>
      </c>
      <c r="D1940">
        <v>7768.2275390000004</v>
      </c>
      <c r="E1940">
        <v>8163.6923829999996</v>
      </c>
      <c r="F1940">
        <v>8163.6923829999996</v>
      </c>
      <c r="G1940">
        <v>28767291327</v>
      </c>
    </row>
    <row r="1941" spans="1:7">
      <c r="A1941" s="12">
        <v>43838</v>
      </c>
      <c r="B1941">
        <v>8161.935547</v>
      </c>
      <c r="C1941">
        <v>8396.7382809999999</v>
      </c>
      <c r="D1941">
        <v>7956.7744140000004</v>
      </c>
      <c r="E1941">
        <v>8079.8627930000002</v>
      </c>
      <c r="F1941">
        <v>8079.8627930000002</v>
      </c>
      <c r="G1941">
        <v>31672559265</v>
      </c>
    </row>
    <row r="1942" spans="1:7">
      <c r="A1942" s="12">
        <v>43839</v>
      </c>
      <c r="B1942">
        <v>8082.2958980000003</v>
      </c>
      <c r="C1942">
        <v>8082.2958980000003</v>
      </c>
      <c r="D1942">
        <v>7842.4038090000004</v>
      </c>
      <c r="E1942">
        <v>7879.0712890000004</v>
      </c>
      <c r="F1942">
        <v>7879.0712890000004</v>
      </c>
      <c r="G1942">
        <v>24045990466</v>
      </c>
    </row>
    <row r="1943" spans="1:7">
      <c r="A1943" s="12">
        <v>43840</v>
      </c>
      <c r="B1943">
        <v>7878.3076170000004</v>
      </c>
      <c r="C1943">
        <v>8166.5541990000002</v>
      </c>
      <c r="D1943">
        <v>7726.7749020000001</v>
      </c>
      <c r="E1943">
        <v>8166.5541990000002</v>
      </c>
      <c r="F1943">
        <v>8166.5541990000002</v>
      </c>
      <c r="G1943">
        <v>28714583844</v>
      </c>
    </row>
    <row r="1944" spans="1:7">
      <c r="A1944" s="12">
        <v>43841</v>
      </c>
      <c r="B1944">
        <v>8162.1909180000002</v>
      </c>
      <c r="C1944">
        <v>8218.359375</v>
      </c>
      <c r="D1944">
        <v>8029.6420900000003</v>
      </c>
      <c r="E1944">
        <v>8037.5375979999999</v>
      </c>
      <c r="F1944">
        <v>8037.5375979999999</v>
      </c>
      <c r="G1944">
        <v>25521165085</v>
      </c>
    </row>
    <row r="1945" spans="1:7">
      <c r="A1945" s="12">
        <v>43842</v>
      </c>
      <c r="B1945">
        <v>8033.2617190000001</v>
      </c>
      <c r="C1945">
        <v>8200.0634769999997</v>
      </c>
      <c r="D1945">
        <v>8009.0590819999998</v>
      </c>
      <c r="E1945">
        <v>8192.4941409999992</v>
      </c>
      <c r="F1945">
        <v>8192.4941409999992</v>
      </c>
      <c r="G1945">
        <v>22903438381</v>
      </c>
    </row>
    <row r="1946" spans="1:7">
      <c r="A1946" s="12">
        <v>43843</v>
      </c>
      <c r="B1946">
        <v>8189.7719729999999</v>
      </c>
      <c r="C1946">
        <v>8197.7880860000005</v>
      </c>
      <c r="D1946">
        <v>8079.7006840000004</v>
      </c>
      <c r="E1946">
        <v>8144.1943359999996</v>
      </c>
      <c r="F1946">
        <v>8144.1943359999996</v>
      </c>
      <c r="G1946">
        <v>22482910688</v>
      </c>
    </row>
    <row r="1947" spans="1:7">
      <c r="A1947" s="12">
        <v>43844</v>
      </c>
      <c r="B1947">
        <v>8140.9331050000001</v>
      </c>
      <c r="C1947">
        <v>8879.5117190000001</v>
      </c>
      <c r="D1947">
        <v>8140.9331050000001</v>
      </c>
      <c r="E1947">
        <v>8827.7646480000003</v>
      </c>
      <c r="F1947">
        <v>8827.7646480000003</v>
      </c>
      <c r="G1947">
        <v>44841784107</v>
      </c>
    </row>
    <row r="1948" spans="1:7">
      <c r="A1948" s="12">
        <v>43845</v>
      </c>
      <c r="B1948">
        <v>8825.34375</v>
      </c>
      <c r="C1948">
        <v>8890.1171880000002</v>
      </c>
      <c r="D1948">
        <v>8657.1875</v>
      </c>
      <c r="E1948">
        <v>8807.0107420000004</v>
      </c>
      <c r="F1948">
        <v>8807.0107420000004</v>
      </c>
      <c r="G1948">
        <v>40102834650</v>
      </c>
    </row>
    <row r="1949" spans="1:7">
      <c r="A1949" s="12">
        <v>43846</v>
      </c>
      <c r="B1949">
        <v>8812.4814449999994</v>
      </c>
      <c r="C1949">
        <v>8846.4609380000002</v>
      </c>
      <c r="D1949">
        <v>8612.0957030000009</v>
      </c>
      <c r="E1949">
        <v>8723.7861329999996</v>
      </c>
      <c r="F1949">
        <v>8723.7861329999996</v>
      </c>
      <c r="G1949">
        <v>31313981931</v>
      </c>
    </row>
    <row r="1950" spans="1:7">
      <c r="A1950" s="12">
        <v>43847</v>
      </c>
      <c r="B1950">
        <v>8725.2099610000005</v>
      </c>
      <c r="C1950">
        <v>8958.1220699999994</v>
      </c>
      <c r="D1950">
        <v>8677.3164059999999</v>
      </c>
      <c r="E1950">
        <v>8929.0380860000005</v>
      </c>
      <c r="F1950">
        <v>8929.0380860000005</v>
      </c>
      <c r="G1950">
        <v>36372139320</v>
      </c>
    </row>
    <row r="1951" spans="1:7">
      <c r="A1951" s="12">
        <v>43848</v>
      </c>
      <c r="B1951">
        <v>8927.2119139999995</v>
      </c>
      <c r="C1951">
        <v>9012.1982420000004</v>
      </c>
      <c r="D1951">
        <v>8827.3320309999999</v>
      </c>
      <c r="E1951">
        <v>8942.8085940000001</v>
      </c>
      <c r="F1951">
        <v>8942.8085940000001</v>
      </c>
      <c r="G1951">
        <v>32337772627</v>
      </c>
    </row>
    <row r="1952" spans="1:7">
      <c r="A1952" s="12">
        <v>43849</v>
      </c>
      <c r="B1952">
        <v>8941.4453130000002</v>
      </c>
      <c r="C1952">
        <v>9164.3623050000006</v>
      </c>
      <c r="D1952">
        <v>8620.0800780000009</v>
      </c>
      <c r="E1952">
        <v>8706.2451170000004</v>
      </c>
      <c r="F1952">
        <v>8706.2451170000004</v>
      </c>
      <c r="G1952">
        <v>34217320471</v>
      </c>
    </row>
    <row r="1953" spans="1:7">
      <c r="A1953" s="12">
        <v>43850</v>
      </c>
      <c r="B1953">
        <v>8704.6318360000005</v>
      </c>
      <c r="C1953">
        <v>8745.5908199999994</v>
      </c>
      <c r="D1953">
        <v>8560.4736329999996</v>
      </c>
      <c r="E1953">
        <v>8657.6425780000009</v>
      </c>
      <c r="F1953">
        <v>8657.6425780000009</v>
      </c>
      <c r="G1953">
        <v>26422375678</v>
      </c>
    </row>
    <row r="1954" spans="1:7">
      <c r="A1954" s="12">
        <v>43851</v>
      </c>
      <c r="B1954">
        <v>8658.9912110000005</v>
      </c>
      <c r="C1954">
        <v>8755.7060550000006</v>
      </c>
      <c r="D1954">
        <v>8544.5205079999996</v>
      </c>
      <c r="E1954">
        <v>8745.8945309999999</v>
      </c>
      <c r="F1954">
        <v>8745.8945309999999</v>
      </c>
      <c r="G1954">
        <v>24097418512</v>
      </c>
    </row>
    <row r="1955" spans="1:7">
      <c r="A1955" s="12">
        <v>43852</v>
      </c>
      <c r="B1955">
        <v>8744.2109380000002</v>
      </c>
      <c r="C1955">
        <v>8792.9941409999992</v>
      </c>
      <c r="D1955">
        <v>8636.7470699999994</v>
      </c>
      <c r="E1955">
        <v>8680.8759769999997</v>
      </c>
      <c r="F1955">
        <v>8680.8759769999997</v>
      </c>
      <c r="G1955">
        <v>22600204051</v>
      </c>
    </row>
    <row r="1956" spans="1:7">
      <c r="A1956" s="12">
        <v>43853</v>
      </c>
      <c r="B1956">
        <v>8680.6503909999992</v>
      </c>
      <c r="C1956">
        <v>8687.7470699999994</v>
      </c>
      <c r="D1956">
        <v>8333.6376949999994</v>
      </c>
      <c r="E1956">
        <v>8406.515625</v>
      </c>
      <c r="F1956">
        <v>8406.515625</v>
      </c>
      <c r="G1956">
        <v>25770680779</v>
      </c>
    </row>
    <row r="1957" spans="1:7">
      <c r="A1957" s="12">
        <v>43854</v>
      </c>
      <c r="B1957">
        <v>8405.5673829999996</v>
      </c>
      <c r="C1957">
        <v>8514.6669920000004</v>
      </c>
      <c r="D1957">
        <v>8266.8408199999994</v>
      </c>
      <c r="E1957">
        <v>8445.4345699999994</v>
      </c>
      <c r="F1957">
        <v>8445.4345699999994</v>
      </c>
      <c r="G1957">
        <v>24397913026</v>
      </c>
    </row>
    <row r="1958" spans="1:7">
      <c r="A1958" s="12">
        <v>43855</v>
      </c>
      <c r="B1958">
        <v>8440.1191409999992</v>
      </c>
      <c r="C1958">
        <v>8458.453125</v>
      </c>
      <c r="D1958">
        <v>8296.21875</v>
      </c>
      <c r="E1958">
        <v>8367.8476559999999</v>
      </c>
      <c r="F1958">
        <v>8367.8476559999999</v>
      </c>
      <c r="G1958">
        <v>19647331549</v>
      </c>
    </row>
    <row r="1959" spans="1:7">
      <c r="A1959" s="12">
        <v>43856</v>
      </c>
      <c r="B1959">
        <v>8364.4101559999999</v>
      </c>
      <c r="C1959">
        <v>8602.4013670000004</v>
      </c>
      <c r="D1959">
        <v>8325.4980469999991</v>
      </c>
      <c r="E1959">
        <v>8596.8300780000009</v>
      </c>
      <c r="F1959">
        <v>8596.8300780000009</v>
      </c>
      <c r="G1959">
        <v>22177678796</v>
      </c>
    </row>
    <row r="1960" spans="1:7">
      <c r="A1960" s="12">
        <v>43857</v>
      </c>
      <c r="B1960">
        <v>8597.3085940000001</v>
      </c>
      <c r="C1960">
        <v>8977.7265630000002</v>
      </c>
      <c r="D1960">
        <v>8597.3085940000001</v>
      </c>
      <c r="E1960">
        <v>8909.8193360000005</v>
      </c>
      <c r="F1960">
        <v>8909.8193360000005</v>
      </c>
      <c r="G1960">
        <v>28647338393</v>
      </c>
    </row>
    <row r="1961" spans="1:7">
      <c r="A1961" s="12">
        <v>43858</v>
      </c>
      <c r="B1961">
        <v>8912.5244139999995</v>
      </c>
      <c r="C1961">
        <v>9358.5898440000001</v>
      </c>
      <c r="D1961">
        <v>8908.4472659999992</v>
      </c>
      <c r="E1961">
        <v>9358.5898440000001</v>
      </c>
      <c r="F1961">
        <v>9358.5898440000001</v>
      </c>
      <c r="G1961">
        <v>34398744403</v>
      </c>
    </row>
    <row r="1962" spans="1:7">
      <c r="A1962" s="12">
        <v>43859</v>
      </c>
      <c r="B1962">
        <v>9357.4707030000009</v>
      </c>
      <c r="C1962">
        <v>9406.4316409999992</v>
      </c>
      <c r="D1962">
        <v>9269.4677730000003</v>
      </c>
      <c r="E1962">
        <v>9316.6298829999996</v>
      </c>
      <c r="F1962">
        <v>9316.6298829999996</v>
      </c>
      <c r="G1962">
        <v>30682598115</v>
      </c>
    </row>
    <row r="1963" spans="1:7">
      <c r="A1963" s="12">
        <v>43860</v>
      </c>
      <c r="B1963">
        <v>9316.0166019999997</v>
      </c>
      <c r="C1963">
        <v>9553.1259769999997</v>
      </c>
      <c r="D1963">
        <v>9230.8974610000005</v>
      </c>
      <c r="E1963">
        <v>9508.9931639999995</v>
      </c>
      <c r="F1963">
        <v>9508.9931639999995</v>
      </c>
      <c r="G1963">
        <v>32378792851</v>
      </c>
    </row>
    <row r="1964" spans="1:7">
      <c r="A1964" s="12">
        <v>43861</v>
      </c>
      <c r="B1964">
        <v>9508.3134769999997</v>
      </c>
      <c r="C1964">
        <v>9521.7060550000006</v>
      </c>
      <c r="D1964">
        <v>9230.7763670000004</v>
      </c>
      <c r="E1964">
        <v>9350.5292969999991</v>
      </c>
      <c r="F1964">
        <v>9350.5292969999991</v>
      </c>
      <c r="G1964">
        <v>29432489719</v>
      </c>
    </row>
    <row r="1965" spans="1:7">
      <c r="A1965" s="12">
        <v>43862</v>
      </c>
      <c r="B1965">
        <v>9346.3574219999991</v>
      </c>
      <c r="C1965">
        <v>9439.3232420000004</v>
      </c>
      <c r="D1965">
        <v>9313.2392579999996</v>
      </c>
      <c r="E1965">
        <v>9392.875</v>
      </c>
      <c r="F1965">
        <v>9392.875</v>
      </c>
      <c r="G1965">
        <v>25922656496</v>
      </c>
    </row>
    <row r="1966" spans="1:7">
      <c r="A1966" s="12">
        <v>43863</v>
      </c>
      <c r="B1966">
        <v>9389.8203130000002</v>
      </c>
      <c r="C1966">
        <v>9468.7978519999997</v>
      </c>
      <c r="D1966">
        <v>9217.8242190000001</v>
      </c>
      <c r="E1966">
        <v>9344.3652340000008</v>
      </c>
      <c r="F1966">
        <v>9344.3652340000008</v>
      </c>
      <c r="G1966">
        <v>30835736946</v>
      </c>
    </row>
    <row r="1967" spans="1:7">
      <c r="A1967" s="12">
        <v>43864</v>
      </c>
      <c r="B1967">
        <v>9344.6835940000001</v>
      </c>
      <c r="C1967">
        <v>9540.3720699999994</v>
      </c>
      <c r="D1967">
        <v>9248.6337889999995</v>
      </c>
      <c r="E1967">
        <v>9293.5214840000008</v>
      </c>
      <c r="F1967">
        <v>9293.5214840000008</v>
      </c>
      <c r="G1967">
        <v>30934096509</v>
      </c>
    </row>
    <row r="1968" spans="1:7">
      <c r="A1968" s="12">
        <v>43865</v>
      </c>
      <c r="B1968">
        <v>9292.8417969999991</v>
      </c>
      <c r="C1968">
        <v>9331.265625</v>
      </c>
      <c r="D1968">
        <v>9112.8115230000003</v>
      </c>
      <c r="E1968">
        <v>9180.9628909999992</v>
      </c>
      <c r="F1968">
        <v>9180.9628909999992</v>
      </c>
      <c r="G1968">
        <v>29893183716</v>
      </c>
    </row>
    <row r="1969" spans="1:7">
      <c r="A1969" s="12">
        <v>43866</v>
      </c>
      <c r="B1969">
        <v>9183.4160159999992</v>
      </c>
      <c r="C1969">
        <v>9701.2998050000006</v>
      </c>
      <c r="D1969">
        <v>9163.7041019999997</v>
      </c>
      <c r="E1969">
        <v>9613.4238280000009</v>
      </c>
      <c r="F1969">
        <v>9613.4238280000009</v>
      </c>
      <c r="G1969">
        <v>35222060874</v>
      </c>
    </row>
    <row r="1970" spans="1:7">
      <c r="A1970" s="12">
        <v>43867</v>
      </c>
      <c r="B1970">
        <v>9617.8212889999995</v>
      </c>
      <c r="C1970">
        <v>9824.6191409999992</v>
      </c>
      <c r="D1970">
        <v>9539.8183590000008</v>
      </c>
      <c r="E1970">
        <v>9729.8017579999996</v>
      </c>
      <c r="F1970">
        <v>9729.8017579999996</v>
      </c>
      <c r="G1970">
        <v>37628823716</v>
      </c>
    </row>
    <row r="1971" spans="1:7">
      <c r="A1971" s="12">
        <v>43868</v>
      </c>
      <c r="B1971">
        <v>9726.0029300000006</v>
      </c>
      <c r="C1971">
        <v>9834.7167969999991</v>
      </c>
      <c r="D1971">
        <v>9726.0029300000006</v>
      </c>
      <c r="E1971">
        <v>9795.9433590000008</v>
      </c>
      <c r="F1971">
        <v>9795.9433590000008</v>
      </c>
      <c r="G1971">
        <v>34522718159</v>
      </c>
    </row>
    <row r="1972" spans="1:7">
      <c r="A1972" s="12">
        <v>43869</v>
      </c>
      <c r="B1972">
        <v>9793.0703130000002</v>
      </c>
      <c r="C1972">
        <v>9876.7490230000003</v>
      </c>
      <c r="D1972">
        <v>9678.9101559999999</v>
      </c>
      <c r="E1972">
        <v>9865.1191409999992</v>
      </c>
      <c r="F1972">
        <v>9865.1191409999992</v>
      </c>
      <c r="G1972">
        <v>35172043762</v>
      </c>
    </row>
    <row r="1973" spans="1:7">
      <c r="A1973" s="12">
        <v>43870</v>
      </c>
      <c r="B1973">
        <v>9863.8945309999999</v>
      </c>
      <c r="C1973">
        <v>10129.435546999999</v>
      </c>
      <c r="D1973">
        <v>9850.3925780000009</v>
      </c>
      <c r="E1973">
        <v>10116.673828000001</v>
      </c>
      <c r="F1973">
        <v>10116.673828000001</v>
      </c>
      <c r="G1973">
        <v>35807884663</v>
      </c>
    </row>
    <row r="1974" spans="1:7">
      <c r="A1974" s="12">
        <v>43871</v>
      </c>
      <c r="B1974">
        <v>10115.559569999999</v>
      </c>
      <c r="C1974">
        <v>10165.765625</v>
      </c>
      <c r="D1974">
        <v>9784.5634769999997</v>
      </c>
      <c r="E1974">
        <v>9856.6113280000009</v>
      </c>
      <c r="F1974">
        <v>9856.6113280000009</v>
      </c>
      <c r="G1974">
        <v>39386548075</v>
      </c>
    </row>
    <row r="1975" spans="1:7">
      <c r="A1975" s="12">
        <v>43872</v>
      </c>
      <c r="B1975">
        <v>9855.8916019999997</v>
      </c>
      <c r="C1975">
        <v>10210.052734000001</v>
      </c>
      <c r="D1975">
        <v>9729.3349610000005</v>
      </c>
      <c r="E1975">
        <v>10208.236328000001</v>
      </c>
      <c r="F1975">
        <v>10208.236328000001</v>
      </c>
      <c r="G1975">
        <v>37648059389</v>
      </c>
    </row>
    <row r="1976" spans="1:7">
      <c r="A1976" s="12">
        <v>43873</v>
      </c>
      <c r="B1976">
        <v>10202.387694999999</v>
      </c>
      <c r="C1976">
        <v>10393.611328000001</v>
      </c>
      <c r="D1976">
        <v>10202.387694999999</v>
      </c>
      <c r="E1976">
        <v>10326.054688</v>
      </c>
      <c r="F1976">
        <v>10326.054688</v>
      </c>
      <c r="G1976">
        <v>43444303830</v>
      </c>
    </row>
    <row r="1977" spans="1:7">
      <c r="A1977" s="12">
        <v>43874</v>
      </c>
      <c r="B1977">
        <v>10323.960938</v>
      </c>
      <c r="C1977">
        <v>10457.626953000001</v>
      </c>
      <c r="D1977">
        <v>10116.161133</v>
      </c>
      <c r="E1977">
        <v>10214.379883</v>
      </c>
      <c r="F1977">
        <v>10214.379883</v>
      </c>
      <c r="G1977">
        <v>49356071373</v>
      </c>
    </row>
    <row r="1978" spans="1:7">
      <c r="A1978" s="12">
        <v>43875</v>
      </c>
      <c r="B1978">
        <v>10211.550781</v>
      </c>
      <c r="C1978">
        <v>10321.996094</v>
      </c>
      <c r="D1978">
        <v>10125.534180000001</v>
      </c>
      <c r="E1978">
        <v>10312.116211</v>
      </c>
      <c r="F1978">
        <v>10312.116211</v>
      </c>
      <c r="G1978">
        <v>43338264162</v>
      </c>
    </row>
    <row r="1979" spans="1:7">
      <c r="A1979" s="12">
        <v>43876</v>
      </c>
      <c r="B1979">
        <v>10313.856444999999</v>
      </c>
      <c r="C1979">
        <v>10341.555664</v>
      </c>
      <c r="D1979">
        <v>9874.4277340000008</v>
      </c>
      <c r="E1979">
        <v>9889.4248050000006</v>
      </c>
      <c r="F1979">
        <v>9889.4248050000006</v>
      </c>
      <c r="G1979">
        <v>43865054831</v>
      </c>
    </row>
    <row r="1980" spans="1:7">
      <c r="A1980" s="12">
        <v>43877</v>
      </c>
      <c r="B1980">
        <v>9889.1796880000002</v>
      </c>
      <c r="C1980">
        <v>10053.96875</v>
      </c>
      <c r="D1980">
        <v>9722.3867190000001</v>
      </c>
      <c r="E1980">
        <v>9934.4335940000001</v>
      </c>
      <c r="F1980">
        <v>9934.4335940000001</v>
      </c>
      <c r="G1980">
        <v>43374780305</v>
      </c>
    </row>
    <row r="1981" spans="1:7">
      <c r="A1981" s="12">
        <v>43878</v>
      </c>
      <c r="B1981">
        <v>9936.5605469999991</v>
      </c>
      <c r="C1981">
        <v>9938.8154300000006</v>
      </c>
      <c r="D1981">
        <v>9507.6376949999994</v>
      </c>
      <c r="E1981">
        <v>9690.1425780000009</v>
      </c>
      <c r="F1981">
        <v>9690.1425780000009</v>
      </c>
      <c r="G1981">
        <v>45998298413</v>
      </c>
    </row>
    <row r="1982" spans="1:7">
      <c r="A1982" s="12">
        <v>43879</v>
      </c>
      <c r="B1982">
        <v>9691.2304690000001</v>
      </c>
      <c r="C1982">
        <v>10161.935546999999</v>
      </c>
      <c r="D1982">
        <v>9632.3828130000002</v>
      </c>
      <c r="E1982">
        <v>10141.996094</v>
      </c>
      <c r="F1982">
        <v>10141.996094</v>
      </c>
      <c r="G1982">
        <v>47271023953</v>
      </c>
    </row>
    <row r="1983" spans="1:7">
      <c r="A1983" s="12">
        <v>43880</v>
      </c>
      <c r="B1983">
        <v>10143.798828000001</v>
      </c>
      <c r="C1983">
        <v>10191.675781</v>
      </c>
      <c r="D1983">
        <v>9611.2236329999996</v>
      </c>
      <c r="E1983">
        <v>9633.3867190000001</v>
      </c>
      <c r="F1983">
        <v>9633.3867190000001</v>
      </c>
      <c r="G1983">
        <v>46992019710</v>
      </c>
    </row>
    <row r="1984" spans="1:7">
      <c r="A1984" s="12">
        <v>43881</v>
      </c>
      <c r="B1984">
        <v>9629.3251949999994</v>
      </c>
      <c r="C1984">
        <v>9643.2167969999991</v>
      </c>
      <c r="D1984">
        <v>9507.9003909999992</v>
      </c>
      <c r="E1984">
        <v>9608.4755860000005</v>
      </c>
      <c r="F1984">
        <v>9608.4755860000005</v>
      </c>
      <c r="G1984">
        <v>44925260237</v>
      </c>
    </row>
    <row r="1985" spans="1:7">
      <c r="A1985" s="12">
        <v>43882</v>
      </c>
      <c r="B1985">
        <v>9611.7822269999997</v>
      </c>
      <c r="C1985">
        <v>9723.0146480000003</v>
      </c>
      <c r="D1985">
        <v>9589.7431639999995</v>
      </c>
      <c r="E1985">
        <v>9686.4414059999999</v>
      </c>
      <c r="F1985">
        <v>9686.4414059999999</v>
      </c>
      <c r="G1985">
        <v>40930547513</v>
      </c>
    </row>
    <row r="1986" spans="1:7">
      <c r="A1986" s="12">
        <v>43883</v>
      </c>
      <c r="B1986">
        <v>9687.7070309999999</v>
      </c>
      <c r="C1986">
        <v>9698.2314449999994</v>
      </c>
      <c r="D1986">
        <v>9600.7285159999992</v>
      </c>
      <c r="E1986">
        <v>9663.1816409999992</v>
      </c>
      <c r="F1986">
        <v>9663.1816409999992</v>
      </c>
      <c r="G1986">
        <v>35838025154</v>
      </c>
    </row>
    <row r="1987" spans="1:7">
      <c r="A1987" s="12">
        <v>43884</v>
      </c>
      <c r="B1987">
        <v>9663.3183590000008</v>
      </c>
      <c r="C1987">
        <v>9937.4042969999991</v>
      </c>
      <c r="D1987">
        <v>9657.7910159999992</v>
      </c>
      <c r="E1987">
        <v>9924.515625</v>
      </c>
      <c r="F1987">
        <v>9924.515625</v>
      </c>
      <c r="G1987">
        <v>41185185761</v>
      </c>
    </row>
    <row r="1988" spans="1:7">
      <c r="A1988" s="12">
        <v>43885</v>
      </c>
      <c r="B1988">
        <v>9921.5830079999996</v>
      </c>
      <c r="C1988">
        <v>9951.7460940000001</v>
      </c>
      <c r="D1988">
        <v>9537.0429690000001</v>
      </c>
      <c r="E1988">
        <v>9650.1748050000006</v>
      </c>
      <c r="F1988">
        <v>9650.1748050000006</v>
      </c>
      <c r="G1988">
        <v>45080496648</v>
      </c>
    </row>
    <row r="1989" spans="1:7">
      <c r="A1989" s="12">
        <v>43886</v>
      </c>
      <c r="B1989">
        <v>9651.3125</v>
      </c>
      <c r="C1989">
        <v>9652.7373050000006</v>
      </c>
      <c r="D1989">
        <v>9305.0214840000008</v>
      </c>
      <c r="E1989">
        <v>9341.7050780000009</v>
      </c>
      <c r="F1989">
        <v>9341.7050780000009</v>
      </c>
      <c r="G1989">
        <v>42515259129</v>
      </c>
    </row>
    <row r="1990" spans="1:7">
      <c r="A1990" s="12">
        <v>43887</v>
      </c>
      <c r="B1990">
        <v>9338.2900389999995</v>
      </c>
      <c r="C1990">
        <v>9354.7783199999994</v>
      </c>
      <c r="D1990">
        <v>8704.4267579999996</v>
      </c>
      <c r="E1990">
        <v>8820.5224610000005</v>
      </c>
      <c r="F1990">
        <v>8820.5224610000005</v>
      </c>
      <c r="G1990">
        <v>50420050762</v>
      </c>
    </row>
    <row r="1991" spans="1:7">
      <c r="A1991" s="12">
        <v>43888</v>
      </c>
      <c r="B1991">
        <v>8825.09375</v>
      </c>
      <c r="C1991">
        <v>8932.8925780000009</v>
      </c>
      <c r="D1991">
        <v>8577.1992190000001</v>
      </c>
      <c r="E1991">
        <v>8784.4941409999992</v>
      </c>
      <c r="F1991">
        <v>8784.4941409999992</v>
      </c>
      <c r="G1991">
        <v>45470195695</v>
      </c>
    </row>
    <row r="1992" spans="1:7">
      <c r="A1992" s="12">
        <v>43889</v>
      </c>
      <c r="B1992">
        <v>8788.7285159999992</v>
      </c>
      <c r="C1992">
        <v>8890.4560550000006</v>
      </c>
      <c r="D1992">
        <v>8492.9326170000004</v>
      </c>
      <c r="E1992">
        <v>8672.4550780000009</v>
      </c>
      <c r="F1992">
        <v>8672.4550780000009</v>
      </c>
      <c r="G1992">
        <v>44605450443</v>
      </c>
    </row>
    <row r="1993" spans="1:7">
      <c r="A1993" s="12">
        <v>43890</v>
      </c>
      <c r="B1993">
        <v>8671.2128909999992</v>
      </c>
      <c r="C1993">
        <v>8775.6318360000005</v>
      </c>
      <c r="D1993">
        <v>8599.5087889999995</v>
      </c>
      <c r="E1993">
        <v>8599.5087889999995</v>
      </c>
      <c r="F1993">
        <v>8599.5087889999995</v>
      </c>
      <c r="G1993">
        <v>35792392544</v>
      </c>
    </row>
    <row r="1994" spans="1:7">
      <c r="A1994" s="12">
        <v>43891</v>
      </c>
      <c r="B1994">
        <v>8599.7587889999995</v>
      </c>
      <c r="C1994">
        <v>8726.796875</v>
      </c>
      <c r="D1994">
        <v>8471.2128909999992</v>
      </c>
      <c r="E1994">
        <v>8562.4541019999997</v>
      </c>
      <c r="F1994">
        <v>8562.4541019999997</v>
      </c>
      <c r="G1994">
        <v>35349164300</v>
      </c>
    </row>
    <row r="1995" spans="1:7">
      <c r="A1995" s="12">
        <v>43892</v>
      </c>
      <c r="B1995">
        <v>8563.2646480000003</v>
      </c>
      <c r="C1995">
        <v>8921.3085940000001</v>
      </c>
      <c r="D1995">
        <v>8532.6308590000008</v>
      </c>
      <c r="E1995">
        <v>8869.6699219999991</v>
      </c>
      <c r="F1995">
        <v>8869.6699219999991</v>
      </c>
      <c r="G1995">
        <v>42857674409</v>
      </c>
    </row>
    <row r="1996" spans="1:7">
      <c r="A1996" s="12">
        <v>43893</v>
      </c>
      <c r="B1996">
        <v>8865.3876949999994</v>
      </c>
      <c r="C1996">
        <v>8901.5986329999996</v>
      </c>
      <c r="D1996">
        <v>8704.9902340000008</v>
      </c>
      <c r="E1996">
        <v>8787.7861329999996</v>
      </c>
      <c r="F1996">
        <v>8787.7861329999996</v>
      </c>
      <c r="G1996">
        <v>42386715821</v>
      </c>
    </row>
    <row r="1997" spans="1:7">
      <c r="A1997" s="12">
        <v>43894</v>
      </c>
      <c r="B1997">
        <v>8788.5419920000004</v>
      </c>
      <c r="C1997">
        <v>8843.3662110000005</v>
      </c>
      <c r="D1997">
        <v>8712.4316409999992</v>
      </c>
      <c r="E1997">
        <v>8755.2460940000001</v>
      </c>
      <c r="F1997">
        <v>8755.2460940000001</v>
      </c>
      <c r="G1997">
        <v>34746706368</v>
      </c>
    </row>
    <row r="1998" spans="1:7">
      <c r="A1998" s="12">
        <v>43895</v>
      </c>
      <c r="B1998">
        <v>8760.2851559999999</v>
      </c>
      <c r="C1998">
        <v>9142.0546880000002</v>
      </c>
      <c r="D1998">
        <v>8757.2539059999999</v>
      </c>
      <c r="E1998">
        <v>9078.7626949999994</v>
      </c>
      <c r="F1998">
        <v>9078.7626949999994</v>
      </c>
      <c r="G1998">
        <v>39698054597</v>
      </c>
    </row>
    <row r="1999" spans="1:7">
      <c r="A1999" s="12">
        <v>43896</v>
      </c>
      <c r="B1999">
        <v>9078.3085940000001</v>
      </c>
      <c r="C1999">
        <v>9167.6953130000002</v>
      </c>
      <c r="D1999">
        <v>9032.0791019999997</v>
      </c>
      <c r="E1999">
        <v>9122.5458980000003</v>
      </c>
      <c r="F1999">
        <v>9122.5458980000003</v>
      </c>
      <c r="G1999">
        <v>40826885651</v>
      </c>
    </row>
    <row r="2000" spans="1:7">
      <c r="A2000" s="12">
        <v>43897</v>
      </c>
      <c r="B2000">
        <v>9121.6005860000005</v>
      </c>
      <c r="C2000">
        <v>9163.2207030000009</v>
      </c>
      <c r="D2000">
        <v>8890.7441409999992</v>
      </c>
      <c r="E2000">
        <v>8909.9541019999997</v>
      </c>
      <c r="F2000">
        <v>8909.9541019999997</v>
      </c>
      <c r="G2000">
        <v>36216930370</v>
      </c>
    </row>
    <row r="2001" spans="1:7">
      <c r="A2001" s="12">
        <v>43898</v>
      </c>
      <c r="B2001">
        <v>8908.2060550000006</v>
      </c>
      <c r="C2001">
        <v>8914.34375</v>
      </c>
      <c r="D2001">
        <v>8105.2529299999997</v>
      </c>
      <c r="E2001">
        <v>8108.1162109999996</v>
      </c>
      <c r="F2001">
        <v>8108.1162109999996</v>
      </c>
      <c r="G2001">
        <v>39973102121</v>
      </c>
    </row>
    <row r="2002" spans="1:7">
      <c r="A2002" s="12">
        <v>43899</v>
      </c>
      <c r="B2002">
        <v>8111.1464839999999</v>
      </c>
      <c r="C2002">
        <v>8177.7934569999998</v>
      </c>
      <c r="D2002">
        <v>7690.0981449999999</v>
      </c>
      <c r="E2002">
        <v>7923.6445309999999</v>
      </c>
      <c r="F2002">
        <v>7923.6445309999999</v>
      </c>
      <c r="G2002">
        <v>46936995808</v>
      </c>
    </row>
    <row r="2003" spans="1:7">
      <c r="A2003" s="12">
        <v>43900</v>
      </c>
      <c r="B2003">
        <v>7922.1469729999999</v>
      </c>
      <c r="C2003">
        <v>8136.9453130000002</v>
      </c>
      <c r="D2003">
        <v>7814.7631840000004</v>
      </c>
      <c r="E2003">
        <v>7909.7294920000004</v>
      </c>
      <c r="F2003">
        <v>7909.7294920000004</v>
      </c>
      <c r="G2003">
        <v>42213940994</v>
      </c>
    </row>
    <row r="2004" spans="1:7">
      <c r="A2004" s="12">
        <v>43901</v>
      </c>
      <c r="B2004">
        <v>7910.0898440000001</v>
      </c>
      <c r="C2004">
        <v>7950.814453</v>
      </c>
      <c r="D2004">
        <v>7642.8125</v>
      </c>
      <c r="E2004">
        <v>7911.4301759999998</v>
      </c>
      <c r="F2004">
        <v>7911.4301759999998</v>
      </c>
      <c r="G2004">
        <v>38682762605</v>
      </c>
    </row>
    <row r="2005" spans="1:7">
      <c r="A2005" s="12">
        <v>43902</v>
      </c>
      <c r="B2005">
        <v>7913.6162109999996</v>
      </c>
      <c r="C2005">
        <v>7929.1162109999996</v>
      </c>
      <c r="D2005">
        <v>4860.3540039999998</v>
      </c>
      <c r="E2005">
        <v>4970.7880859999996</v>
      </c>
      <c r="F2005">
        <v>4970.7880859999996</v>
      </c>
      <c r="G2005">
        <v>53980357243</v>
      </c>
    </row>
    <row r="2006" spans="1:7">
      <c r="A2006" s="12">
        <v>43903</v>
      </c>
      <c r="B2006">
        <v>5017.8310549999997</v>
      </c>
      <c r="C2006">
        <v>5838.1147460000002</v>
      </c>
      <c r="D2006">
        <v>4106.9809569999998</v>
      </c>
      <c r="E2006">
        <v>5563.7070309999999</v>
      </c>
      <c r="F2006">
        <v>5563.7070309999999</v>
      </c>
      <c r="G2006">
        <v>74156772075</v>
      </c>
    </row>
    <row r="2007" spans="1:7">
      <c r="A2007" s="12">
        <v>43904</v>
      </c>
      <c r="B2007">
        <v>5573.0776370000003</v>
      </c>
      <c r="C2007">
        <v>5625.2265630000002</v>
      </c>
      <c r="D2007">
        <v>5125.0693359999996</v>
      </c>
      <c r="E2007">
        <v>5200.3662109999996</v>
      </c>
      <c r="F2007">
        <v>5200.3662109999996</v>
      </c>
      <c r="G2007">
        <v>36154506008</v>
      </c>
    </row>
    <row r="2008" spans="1:7">
      <c r="A2008" s="12">
        <v>43905</v>
      </c>
      <c r="B2008">
        <v>5201.0668949999999</v>
      </c>
      <c r="C2008">
        <v>5836.6450199999999</v>
      </c>
      <c r="D2008">
        <v>5169.283203</v>
      </c>
      <c r="E2008">
        <v>5392.3149409999996</v>
      </c>
      <c r="F2008">
        <v>5392.3149409999996</v>
      </c>
      <c r="G2008">
        <v>33997889639</v>
      </c>
    </row>
    <row r="2009" spans="1:7">
      <c r="A2009" s="12">
        <v>43906</v>
      </c>
      <c r="B2009">
        <v>5385.2294920000004</v>
      </c>
      <c r="C2009">
        <v>5385.2294920000004</v>
      </c>
      <c r="D2009">
        <v>4575.3579099999997</v>
      </c>
      <c r="E2009">
        <v>5014.4799800000001</v>
      </c>
      <c r="F2009">
        <v>5014.4799800000001</v>
      </c>
      <c r="G2009">
        <v>45368026430</v>
      </c>
    </row>
    <row r="2010" spans="1:7">
      <c r="A2010" s="12">
        <v>43907</v>
      </c>
      <c r="B2010">
        <v>5002.578125</v>
      </c>
      <c r="C2010">
        <v>5371.3486329999996</v>
      </c>
      <c r="D2010">
        <v>4981.9091799999997</v>
      </c>
      <c r="E2010">
        <v>5225.6293949999999</v>
      </c>
      <c r="F2010">
        <v>5225.6293949999999</v>
      </c>
      <c r="G2010">
        <v>38622642935</v>
      </c>
    </row>
    <row r="2011" spans="1:7">
      <c r="A2011" s="12">
        <v>43908</v>
      </c>
      <c r="B2011">
        <v>5227.1137699999999</v>
      </c>
      <c r="C2011">
        <v>5331.8339839999999</v>
      </c>
      <c r="D2011">
        <v>5069.3359380000002</v>
      </c>
      <c r="E2011">
        <v>5238.4384769999997</v>
      </c>
      <c r="F2011">
        <v>5238.4384769999997</v>
      </c>
      <c r="G2011">
        <v>37878801016</v>
      </c>
    </row>
    <row r="2012" spans="1:7">
      <c r="A2012" s="12">
        <v>43909</v>
      </c>
      <c r="B2012">
        <v>5245.4165039999998</v>
      </c>
      <c r="C2012">
        <v>6329.7358400000003</v>
      </c>
      <c r="D2012">
        <v>5236.96875</v>
      </c>
      <c r="E2012">
        <v>6191.1928710000002</v>
      </c>
      <c r="F2012">
        <v>6191.1928710000002</v>
      </c>
      <c r="G2012">
        <v>51000731797</v>
      </c>
    </row>
    <row r="2013" spans="1:7">
      <c r="A2013" s="12">
        <v>43910</v>
      </c>
      <c r="B2013">
        <v>6191.6538090000004</v>
      </c>
      <c r="C2013">
        <v>6844.2617190000001</v>
      </c>
      <c r="D2013">
        <v>5865.7817379999997</v>
      </c>
      <c r="E2013">
        <v>6198.7783200000003</v>
      </c>
      <c r="F2013">
        <v>6198.7783200000003</v>
      </c>
      <c r="G2013">
        <v>54442976103</v>
      </c>
    </row>
    <row r="2014" spans="1:7">
      <c r="A2014" s="12">
        <v>43911</v>
      </c>
      <c r="B2014">
        <v>6206.5214839999999</v>
      </c>
      <c r="C2014">
        <v>6378.1352539999998</v>
      </c>
      <c r="D2014">
        <v>5932.8232420000004</v>
      </c>
      <c r="E2014">
        <v>6185.0664059999999</v>
      </c>
      <c r="F2014">
        <v>6185.0664059999999</v>
      </c>
      <c r="G2014">
        <v>42494390880</v>
      </c>
    </row>
    <row r="2015" spans="1:7">
      <c r="A2015" s="12">
        <v>43912</v>
      </c>
      <c r="B2015">
        <v>6185.5581050000001</v>
      </c>
      <c r="C2015">
        <v>6359.6972660000001</v>
      </c>
      <c r="D2015">
        <v>5823.7138670000004</v>
      </c>
      <c r="E2015">
        <v>5830.2548829999996</v>
      </c>
      <c r="F2015">
        <v>5830.2548829999996</v>
      </c>
      <c r="G2015">
        <v>40099664740</v>
      </c>
    </row>
    <row r="2016" spans="1:7">
      <c r="A2016" s="12">
        <v>43913</v>
      </c>
      <c r="B2016">
        <v>5831.3745120000003</v>
      </c>
      <c r="C2016">
        <v>6443.9345700000003</v>
      </c>
      <c r="D2016">
        <v>5785.0043949999999</v>
      </c>
      <c r="E2016">
        <v>6416.3149409999996</v>
      </c>
      <c r="F2016">
        <v>6416.3149409999996</v>
      </c>
      <c r="G2016">
        <v>46491916000</v>
      </c>
    </row>
    <row r="2017" spans="1:7">
      <c r="A2017" s="12">
        <v>43914</v>
      </c>
      <c r="B2017">
        <v>6436.642578</v>
      </c>
      <c r="C2017">
        <v>6789.0229490000002</v>
      </c>
      <c r="D2017">
        <v>6411.0664059999999</v>
      </c>
      <c r="E2017">
        <v>6734.8037109999996</v>
      </c>
      <c r="F2017">
        <v>6734.8037109999996</v>
      </c>
      <c r="G2017">
        <v>48221910672</v>
      </c>
    </row>
    <row r="2018" spans="1:7">
      <c r="A2018" s="12">
        <v>43915</v>
      </c>
      <c r="B2018">
        <v>6738.716797</v>
      </c>
      <c r="C2018">
        <v>6892.5112300000001</v>
      </c>
      <c r="D2018">
        <v>6536.9262699999999</v>
      </c>
      <c r="E2018">
        <v>6681.0629879999997</v>
      </c>
      <c r="F2018">
        <v>6681.0629879999997</v>
      </c>
      <c r="G2018">
        <v>44590107888</v>
      </c>
    </row>
    <row r="2019" spans="1:7">
      <c r="A2019" s="12">
        <v>43916</v>
      </c>
      <c r="B2019">
        <v>6675.1708980000003</v>
      </c>
      <c r="C2019">
        <v>6735.4638670000004</v>
      </c>
      <c r="D2019">
        <v>6590.9628910000001</v>
      </c>
      <c r="E2019">
        <v>6716.4404299999997</v>
      </c>
      <c r="F2019">
        <v>6716.4404299999997</v>
      </c>
      <c r="G2019">
        <v>35319797642</v>
      </c>
    </row>
    <row r="2020" spans="1:7">
      <c r="A2020" s="12">
        <v>43917</v>
      </c>
      <c r="B2020">
        <v>6719.3891599999997</v>
      </c>
      <c r="C2020">
        <v>6793.8364259999998</v>
      </c>
      <c r="D2020">
        <v>6466.7016599999997</v>
      </c>
      <c r="E2020">
        <v>6469.7983400000003</v>
      </c>
      <c r="F2020">
        <v>6469.7983400000003</v>
      </c>
      <c r="G2020">
        <v>34585598367</v>
      </c>
    </row>
    <row r="2021" spans="1:7">
      <c r="A2021" s="12">
        <v>43918</v>
      </c>
      <c r="B2021">
        <v>6467.2539059999999</v>
      </c>
      <c r="C2021">
        <v>6467.5009769999997</v>
      </c>
      <c r="D2021">
        <v>6117.8378910000001</v>
      </c>
      <c r="E2021">
        <v>6242.1938479999999</v>
      </c>
      <c r="F2021">
        <v>6242.1938479999999</v>
      </c>
      <c r="G2021">
        <v>34885225901</v>
      </c>
    </row>
    <row r="2022" spans="1:7">
      <c r="A2022" s="12">
        <v>43919</v>
      </c>
      <c r="B2022">
        <v>6245.6245120000003</v>
      </c>
      <c r="C2022">
        <v>6250.4672849999997</v>
      </c>
      <c r="D2022">
        <v>5920.0859380000002</v>
      </c>
      <c r="E2022">
        <v>5922.0429690000001</v>
      </c>
      <c r="F2022">
        <v>5922.0429690000001</v>
      </c>
      <c r="G2022">
        <v>28373690931</v>
      </c>
    </row>
    <row r="2023" spans="1:7">
      <c r="A2023" s="12">
        <v>43920</v>
      </c>
      <c r="B2023">
        <v>5925.5385740000002</v>
      </c>
      <c r="C2023">
        <v>6517.1958009999998</v>
      </c>
      <c r="D2023">
        <v>5903.234375</v>
      </c>
      <c r="E2023">
        <v>6429.841797</v>
      </c>
      <c r="F2023">
        <v>6429.841797</v>
      </c>
      <c r="G2023">
        <v>37101651525</v>
      </c>
    </row>
    <row r="2024" spans="1:7">
      <c r="A2024" s="12">
        <v>43921</v>
      </c>
      <c r="B2024">
        <v>6430.6064450000003</v>
      </c>
      <c r="C2024">
        <v>6504.5151370000003</v>
      </c>
      <c r="D2024">
        <v>6374.1621089999999</v>
      </c>
      <c r="E2024">
        <v>6438.6445309999999</v>
      </c>
      <c r="F2024">
        <v>6438.6445309999999</v>
      </c>
      <c r="G2024">
        <v>32786468812</v>
      </c>
    </row>
    <row r="2025" spans="1:7">
      <c r="A2025" s="12">
        <v>43922</v>
      </c>
      <c r="B2025">
        <v>6437.3193359999996</v>
      </c>
      <c r="C2025">
        <v>6612.5737300000001</v>
      </c>
      <c r="D2025">
        <v>6202.3735349999997</v>
      </c>
      <c r="E2025">
        <v>6606.7763670000004</v>
      </c>
      <c r="F2025">
        <v>6606.7763670000004</v>
      </c>
      <c r="G2025">
        <v>40346426266</v>
      </c>
    </row>
    <row r="2026" spans="1:7">
      <c r="A2026" s="12">
        <v>43923</v>
      </c>
      <c r="B2026">
        <v>6606.7763670000004</v>
      </c>
      <c r="C2026">
        <v>7088.2475590000004</v>
      </c>
      <c r="D2026">
        <v>6595.9184569999998</v>
      </c>
      <c r="E2026">
        <v>6793.6245120000003</v>
      </c>
      <c r="F2026">
        <v>6793.6245120000003</v>
      </c>
      <c r="G2026">
        <v>47660646124</v>
      </c>
    </row>
    <row r="2027" spans="1:7">
      <c r="A2027" s="12">
        <v>43924</v>
      </c>
      <c r="B2027">
        <v>6797.3964839999999</v>
      </c>
      <c r="C2027">
        <v>7003.220703</v>
      </c>
      <c r="D2027">
        <v>6673.3359380000002</v>
      </c>
      <c r="E2027">
        <v>6733.3872069999998</v>
      </c>
      <c r="F2027">
        <v>6733.3872069999998</v>
      </c>
      <c r="G2027">
        <v>38976504903</v>
      </c>
    </row>
    <row r="2028" spans="1:7">
      <c r="A2028" s="12">
        <v>43925</v>
      </c>
      <c r="B2028">
        <v>6738.3828130000002</v>
      </c>
      <c r="C2028">
        <v>6878.9536129999997</v>
      </c>
      <c r="D2028">
        <v>6696.4848629999997</v>
      </c>
      <c r="E2028">
        <v>6867.5273440000001</v>
      </c>
      <c r="F2028">
        <v>6867.5273440000001</v>
      </c>
      <c r="G2028">
        <v>33185988584</v>
      </c>
    </row>
    <row r="2029" spans="1:7">
      <c r="A2029" s="12">
        <v>43926</v>
      </c>
      <c r="B2029">
        <v>6862.5375979999999</v>
      </c>
      <c r="C2029">
        <v>6883.4140630000002</v>
      </c>
      <c r="D2029">
        <v>6715.9291990000002</v>
      </c>
      <c r="E2029">
        <v>6791.1293949999999</v>
      </c>
      <c r="F2029">
        <v>6791.1293949999999</v>
      </c>
      <c r="G2029">
        <v>29510409856</v>
      </c>
    </row>
    <row r="2030" spans="1:7">
      <c r="A2030" s="12">
        <v>43927</v>
      </c>
      <c r="B2030">
        <v>6788.0498049999997</v>
      </c>
      <c r="C2030">
        <v>7271.78125</v>
      </c>
      <c r="D2030">
        <v>6782.8896480000003</v>
      </c>
      <c r="E2030">
        <v>7271.78125</v>
      </c>
      <c r="F2030">
        <v>7271.78125</v>
      </c>
      <c r="G2030">
        <v>46896904615</v>
      </c>
    </row>
    <row r="2031" spans="1:7">
      <c r="A2031" s="12">
        <v>43928</v>
      </c>
      <c r="B2031">
        <v>7273.6440430000002</v>
      </c>
      <c r="C2031">
        <v>7427.939453</v>
      </c>
      <c r="D2031">
        <v>7136.7143550000001</v>
      </c>
      <c r="E2031">
        <v>7176.4145509999998</v>
      </c>
      <c r="F2031">
        <v>7176.4145509999998</v>
      </c>
      <c r="G2031">
        <v>44243482668</v>
      </c>
    </row>
    <row r="2032" spans="1:7">
      <c r="A2032" s="12">
        <v>43929</v>
      </c>
      <c r="B2032">
        <v>7179.283203</v>
      </c>
      <c r="C2032">
        <v>7356.2236329999996</v>
      </c>
      <c r="D2032">
        <v>7153.3056640000004</v>
      </c>
      <c r="E2032">
        <v>7334.0986329999996</v>
      </c>
      <c r="F2032">
        <v>7334.0986329999996</v>
      </c>
      <c r="G2032">
        <v>37563249549</v>
      </c>
    </row>
    <row r="2033" spans="1:7">
      <c r="A2033" s="12">
        <v>43930</v>
      </c>
      <c r="B2033">
        <v>7337.9663090000004</v>
      </c>
      <c r="C2033">
        <v>7341.4482420000004</v>
      </c>
      <c r="D2033">
        <v>7179.0942379999997</v>
      </c>
      <c r="E2033">
        <v>7302.0893550000001</v>
      </c>
      <c r="F2033">
        <v>7302.0893550000001</v>
      </c>
      <c r="G2033">
        <v>34815139178</v>
      </c>
    </row>
    <row r="2034" spans="1:7">
      <c r="A2034" s="12">
        <v>43931</v>
      </c>
      <c r="B2034">
        <v>7303.8154299999997</v>
      </c>
      <c r="C2034">
        <v>7303.8154299999997</v>
      </c>
      <c r="D2034">
        <v>6802.4750979999999</v>
      </c>
      <c r="E2034">
        <v>6865.4931640000004</v>
      </c>
      <c r="F2034">
        <v>6865.4931640000004</v>
      </c>
      <c r="G2034">
        <v>43622840992</v>
      </c>
    </row>
    <row r="2035" spans="1:7">
      <c r="A2035" s="12">
        <v>43932</v>
      </c>
      <c r="B2035">
        <v>6867.4404299999997</v>
      </c>
      <c r="C2035">
        <v>6926.0698240000002</v>
      </c>
      <c r="D2035">
        <v>6789.9208980000003</v>
      </c>
      <c r="E2035">
        <v>6859.0830079999996</v>
      </c>
      <c r="F2035">
        <v>6859.0830079999996</v>
      </c>
      <c r="G2035">
        <v>31222085946</v>
      </c>
    </row>
    <row r="2036" spans="1:7">
      <c r="A2036" s="12">
        <v>43933</v>
      </c>
      <c r="B2036">
        <v>6858.0678710000002</v>
      </c>
      <c r="C2036">
        <v>7119.9472660000001</v>
      </c>
      <c r="D2036">
        <v>6811.078125</v>
      </c>
      <c r="E2036">
        <v>6971.091797</v>
      </c>
      <c r="F2036">
        <v>6971.091797</v>
      </c>
      <c r="G2036">
        <v>35759567632</v>
      </c>
    </row>
    <row r="2037" spans="1:7">
      <c r="A2037" s="12">
        <v>43934</v>
      </c>
      <c r="B2037">
        <v>6965.6166990000002</v>
      </c>
      <c r="C2037">
        <v>6965.6166990000002</v>
      </c>
      <c r="D2037">
        <v>6668.2597660000001</v>
      </c>
      <c r="E2037">
        <v>6845.0375979999999</v>
      </c>
      <c r="F2037">
        <v>6845.0375979999999</v>
      </c>
      <c r="G2037">
        <v>38619308647</v>
      </c>
    </row>
    <row r="2038" spans="1:7">
      <c r="A2038" s="12">
        <v>43935</v>
      </c>
      <c r="B2038">
        <v>6843.2817379999997</v>
      </c>
      <c r="C2038">
        <v>6958.5571289999998</v>
      </c>
      <c r="D2038">
        <v>6793.8212890000004</v>
      </c>
      <c r="E2038">
        <v>6842.4277339999999</v>
      </c>
      <c r="F2038">
        <v>6842.4277339999999</v>
      </c>
      <c r="G2038">
        <v>34110434052</v>
      </c>
    </row>
    <row r="2039" spans="1:7">
      <c r="A2039" s="12">
        <v>43936</v>
      </c>
      <c r="B2039">
        <v>6845.5615230000003</v>
      </c>
      <c r="C2039">
        <v>6928.6645509999998</v>
      </c>
      <c r="D2039">
        <v>6633.4028319999998</v>
      </c>
      <c r="E2039">
        <v>6642.1098629999997</v>
      </c>
      <c r="F2039">
        <v>6642.1098629999997</v>
      </c>
      <c r="G2039">
        <v>32288311031</v>
      </c>
    </row>
    <row r="2040" spans="1:7">
      <c r="A2040" s="12">
        <v>43937</v>
      </c>
      <c r="B2040">
        <v>6640.4541019999997</v>
      </c>
      <c r="C2040">
        <v>7134.4506840000004</v>
      </c>
      <c r="D2040">
        <v>6555.5043949999999</v>
      </c>
      <c r="E2040">
        <v>7116.8041990000002</v>
      </c>
      <c r="F2040">
        <v>7116.8041990000002</v>
      </c>
      <c r="G2040">
        <v>46783242377</v>
      </c>
    </row>
    <row r="2041" spans="1:7">
      <c r="A2041" s="12">
        <v>43938</v>
      </c>
      <c r="B2041">
        <v>7116.5527339999999</v>
      </c>
      <c r="C2041">
        <v>7167.1831050000001</v>
      </c>
      <c r="D2041">
        <v>7050.3320309999999</v>
      </c>
      <c r="E2041">
        <v>7096.1845700000003</v>
      </c>
      <c r="F2041">
        <v>7096.1845700000003</v>
      </c>
      <c r="G2041">
        <v>32513423567</v>
      </c>
    </row>
    <row r="2042" spans="1:7">
      <c r="A2042" s="12">
        <v>43939</v>
      </c>
      <c r="B2042">
        <v>7092.2915039999998</v>
      </c>
      <c r="C2042">
        <v>7269.9565430000002</v>
      </c>
      <c r="D2042">
        <v>7089.2470700000003</v>
      </c>
      <c r="E2042">
        <v>7257.6650390000004</v>
      </c>
      <c r="F2042">
        <v>7257.6650390000004</v>
      </c>
      <c r="G2042">
        <v>32447188386</v>
      </c>
    </row>
    <row r="2043" spans="1:7">
      <c r="A2043" s="12">
        <v>43940</v>
      </c>
      <c r="B2043">
        <v>7260.9223629999997</v>
      </c>
      <c r="C2043">
        <v>7280.5219729999999</v>
      </c>
      <c r="D2043">
        <v>7167.0546880000002</v>
      </c>
      <c r="E2043">
        <v>7189.4248049999997</v>
      </c>
      <c r="F2043">
        <v>7189.4248049999997</v>
      </c>
      <c r="G2043">
        <v>31311210215</v>
      </c>
    </row>
    <row r="2044" spans="1:7">
      <c r="A2044" s="12">
        <v>43941</v>
      </c>
      <c r="B2044">
        <v>7186.8735349999997</v>
      </c>
      <c r="C2044">
        <v>7240.2905270000001</v>
      </c>
      <c r="D2044">
        <v>6835.5029299999997</v>
      </c>
      <c r="E2044">
        <v>6881.9584960000002</v>
      </c>
      <c r="F2044">
        <v>6881.9584960000002</v>
      </c>
      <c r="G2044">
        <v>37747113936</v>
      </c>
    </row>
    <row r="2045" spans="1:7">
      <c r="A2045" s="12">
        <v>43942</v>
      </c>
      <c r="B2045">
        <v>6879.7841799999997</v>
      </c>
      <c r="C2045">
        <v>6934.5517579999996</v>
      </c>
      <c r="D2045">
        <v>6834.4423829999996</v>
      </c>
      <c r="E2045">
        <v>6880.3232420000004</v>
      </c>
      <c r="F2045">
        <v>6880.3232420000004</v>
      </c>
      <c r="G2045">
        <v>32589741511</v>
      </c>
    </row>
    <row r="2046" spans="1:7">
      <c r="A2046" s="12">
        <v>43943</v>
      </c>
      <c r="B2046">
        <v>6879.4404299999997</v>
      </c>
      <c r="C2046">
        <v>7145.8657229999999</v>
      </c>
      <c r="D2046">
        <v>6867.7817379999997</v>
      </c>
      <c r="E2046">
        <v>7117.2075199999999</v>
      </c>
      <c r="F2046">
        <v>7117.2075199999999</v>
      </c>
      <c r="G2046">
        <v>33249153866</v>
      </c>
    </row>
    <row r="2047" spans="1:7">
      <c r="A2047" s="12">
        <v>43944</v>
      </c>
      <c r="B2047">
        <v>7121.3061520000001</v>
      </c>
      <c r="C2047">
        <v>7491.7851559999999</v>
      </c>
      <c r="D2047">
        <v>7081.5947269999997</v>
      </c>
      <c r="E2047">
        <v>7429.7246089999999</v>
      </c>
      <c r="F2047">
        <v>7429.7246089999999</v>
      </c>
      <c r="G2047">
        <v>43500782316</v>
      </c>
    </row>
    <row r="2048" spans="1:7">
      <c r="A2048" s="12">
        <v>43945</v>
      </c>
      <c r="B2048">
        <v>7434.1816410000001</v>
      </c>
      <c r="C2048">
        <v>7574.1958009999998</v>
      </c>
      <c r="D2048">
        <v>7434.1816410000001</v>
      </c>
      <c r="E2048">
        <v>7550.9008789999998</v>
      </c>
      <c r="F2048">
        <v>7550.9008789999998</v>
      </c>
      <c r="G2048">
        <v>34636526286</v>
      </c>
    </row>
    <row r="2049" spans="1:7">
      <c r="A2049" s="12">
        <v>43946</v>
      </c>
      <c r="B2049">
        <v>7550.4829099999997</v>
      </c>
      <c r="C2049">
        <v>7641.3637699999999</v>
      </c>
      <c r="D2049">
        <v>7521.6723629999997</v>
      </c>
      <c r="E2049">
        <v>7569.9360349999997</v>
      </c>
      <c r="F2049">
        <v>7569.9360349999997</v>
      </c>
      <c r="G2049">
        <v>32941541447</v>
      </c>
    </row>
    <row r="2050" spans="1:7">
      <c r="A2050" s="12">
        <v>43947</v>
      </c>
      <c r="B2050">
        <v>7570.1391599999997</v>
      </c>
      <c r="C2050">
        <v>7700.5942379999997</v>
      </c>
      <c r="D2050">
        <v>7561.4077150000003</v>
      </c>
      <c r="E2050">
        <v>7679.8671880000002</v>
      </c>
      <c r="F2050">
        <v>7679.8671880000002</v>
      </c>
      <c r="G2050">
        <v>33070154491</v>
      </c>
    </row>
    <row r="2051" spans="1:7">
      <c r="A2051" s="12">
        <v>43948</v>
      </c>
      <c r="B2051">
        <v>7679.4189450000003</v>
      </c>
      <c r="C2051">
        <v>7795.6010740000002</v>
      </c>
      <c r="D2051">
        <v>7679.4189450000003</v>
      </c>
      <c r="E2051">
        <v>7795.6010740000002</v>
      </c>
      <c r="F2051">
        <v>7795.6010740000002</v>
      </c>
      <c r="G2051">
        <v>36162144725</v>
      </c>
    </row>
    <row r="2052" spans="1:7">
      <c r="A2052" s="12">
        <v>43949</v>
      </c>
      <c r="B2052">
        <v>7796.9702150000003</v>
      </c>
      <c r="C2052">
        <v>7814.5273440000001</v>
      </c>
      <c r="D2052">
        <v>7730.8066410000001</v>
      </c>
      <c r="E2052">
        <v>7807.0585940000001</v>
      </c>
      <c r="F2052">
        <v>7807.0585940000001</v>
      </c>
      <c r="G2052">
        <v>33187959921</v>
      </c>
    </row>
    <row r="2053" spans="1:7">
      <c r="A2053" s="12">
        <v>43950</v>
      </c>
      <c r="B2053">
        <v>7806.7124020000001</v>
      </c>
      <c r="C2053">
        <v>8871.7539059999999</v>
      </c>
      <c r="D2053">
        <v>7786.0493159999996</v>
      </c>
      <c r="E2053">
        <v>8801.0380860000005</v>
      </c>
      <c r="F2053">
        <v>8801.0380860000005</v>
      </c>
      <c r="G2053">
        <v>60201052203</v>
      </c>
    </row>
    <row r="2054" spans="1:7">
      <c r="A2054" s="12">
        <v>43951</v>
      </c>
      <c r="B2054">
        <v>8797.6699219999991</v>
      </c>
      <c r="C2054">
        <v>9440.6503909999992</v>
      </c>
      <c r="D2054">
        <v>8533.2558590000008</v>
      </c>
      <c r="E2054">
        <v>8658.5537110000005</v>
      </c>
      <c r="F2054">
        <v>8658.5537110000005</v>
      </c>
      <c r="G2054">
        <v>66964629541</v>
      </c>
    </row>
    <row r="2055" spans="1:7">
      <c r="A2055" s="12">
        <v>43952</v>
      </c>
      <c r="B2055">
        <v>8672.7822269999997</v>
      </c>
      <c r="C2055">
        <v>9048.0234380000002</v>
      </c>
      <c r="D2055">
        <v>8667.7636719999991</v>
      </c>
      <c r="E2055">
        <v>8864.7666019999997</v>
      </c>
      <c r="F2055">
        <v>8864.7666019999997</v>
      </c>
      <c r="G2055">
        <v>44068389997</v>
      </c>
    </row>
    <row r="2056" spans="1:7">
      <c r="A2056" s="12">
        <v>43953</v>
      </c>
      <c r="B2056">
        <v>8869.0576170000004</v>
      </c>
      <c r="C2056">
        <v>9007.1875</v>
      </c>
      <c r="D2056">
        <v>8811.3662110000005</v>
      </c>
      <c r="E2056">
        <v>8988.5966800000006</v>
      </c>
      <c r="F2056">
        <v>8988.5966800000006</v>
      </c>
      <c r="G2056">
        <v>40134388683</v>
      </c>
    </row>
    <row r="2057" spans="1:7">
      <c r="A2057" s="12">
        <v>43954</v>
      </c>
      <c r="B2057">
        <v>8983.6142579999996</v>
      </c>
      <c r="C2057">
        <v>9167.78125</v>
      </c>
      <c r="D2057">
        <v>8830.9716800000006</v>
      </c>
      <c r="E2057">
        <v>8897.46875</v>
      </c>
      <c r="F2057">
        <v>8897.46875</v>
      </c>
      <c r="G2057">
        <v>47101785174</v>
      </c>
    </row>
    <row r="2058" spans="1:7">
      <c r="A2058" s="12">
        <v>43955</v>
      </c>
      <c r="B2058">
        <v>8895.7451170000004</v>
      </c>
      <c r="C2058">
        <v>8956.90625</v>
      </c>
      <c r="D2058">
        <v>8645.0244139999995</v>
      </c>
      <c r="E2058">
        <v>8912.6542969999991</v>
      </c>
      <c r="F2058">
        <v>8912.6542969999991</v>
      </c>
      <c r="G2058">
        <v>45718796276</v>
      </c>
    </row>
    <row r="2059" spans="1:7">
      <c r="A2059" s="12">
        <v>43956</v>
      </c>
      <c r="B2059">
        <v>8912.8320309999999</v>
      </c>
      <c r="C2059">
        <v>9062.4150389999995</v>
      </c>
      <c r="D2059">
        <v>8856.8271480000003</v>
      </c>
      <c r="E2059">
        <v>9003.0703130000002</v>
      </c>
      <c r="F2059">
        <v>9003.0703130000002</v>
      </c>
      <c r="G2059">
        <v>43148462663</v>
      </c>
    </row>
    <row r="2060" spans="1:7">
      <c r="A2060" s="12">
        <v>43957</v>
      </c>
      <c r="B2060">
        <v>9007.4414059999999</v>
      </c>
      <c r="C2060">
        <v>9411.4677730000003</v>
      </c>
      <c r="D2060">
        <v>8966.7060550000006</v>
      </c>
      <c r="E2060">
        <v>9268.7617190000001</v>
      </c>
      <c r="F2060">
        <v>9268.7617190000001</v>
      </c>
      <c r="G2060">
        <v>49371886931</v>
      </c>
    </row>
    <row r="2061" spans="1:7">
      <c r="A2061" s="12">
        <v>43958</v>
      </c>
      <c r="B2061">
        <v>9261.8955079999996</v>
      </c>
      <c r="C2061">
        <v>9992.6640630000002</v>
      </c>
      <c r="D2061">
        <v>9138.3222659999992</v>
      </c>
      <c r="E2061">
        <v>9951.5185550000006</v>
      </c>
      <c r="F2061">
        <v>9951.5185550000006</v>
      </c>
      <c r="G2061">
        <v>61112700562</v>
      </c>
    </row>
    <row r="2062" spans="1:7">
      <c r="A2062" s="12">
        <v>43959</v>
      </c>
      <c r="B2062">
        <v>9936.1621090000008</v>
      </c>
      <c r="C2062">
        <v>9996.7431639999995</v>
      </c>
      <c r="D2062">
        <v>9767.1728519999997</v>
      </c>
      <c r="E2062">
        <v>9842.6660159999992</v>
      </c>
      <c r="F2062">
        <v>9842.6660159999992</v>
      </c>
      <c r="G2062">
        <v>51780748042</v>
      </c>
    </row>
    <row r="2063" spans="1:7">
      <c r="A2063" s="12">
        <v>43960</v>
      </c>
      <c r="B2063">
        <v>9840.90625</v>
      </c>
      <c r="C2063">
        <v>9913.8632809999999</v>
      </c>
      <c r="D2063">
        <v>9580.6445309999999</v>
      </c>
      <c r="E2063">
        <v>9593.8964840000008</v>
      </c>
      <c r="F2063">
        <v>9593.8964840000008</v>
      </c>
      <c r="G2063">
        <v>46566121841</v>
      </c>
    </row>
    <row r="2064" spans="1:7">
      <c r="A2064" s="12">
        <v>43961</v>
      </c>
      <c r="B2064">
        <v>9591.1689449999994</v>
      </c>
      <c r="C2064">
        <v>9595.5810550000006</v>
      </c>
      <c r="D2064">
        <v>8395.1074219999991</v>
      </c>
      <c r="E2064">
        <v>8756.4306639999995</v>
      </c>
      <c r="F2064">
        <v>8756.4306639999995</v>
      </c>
      <c r="G2064">
        <v>63325279337</v>
      </c>
    </row>
    <row r="2065" spans="1:7">
      <c r="A2065" s="12">
        <v>43962</v>
      </c>
      <c r="B2065">
        <v>8755.5351559999999</v>
      </c>
      <c r="C2065">
        <v>9033.4707030000009</v>
      </c>
      <c r="D2065">
        <v>8374.3232420000004</v>
      </c>
      <c r="E2065">
        <v>8601.7958980000003</v>
      </c>
      <c r="F2065">
        <v>8601.7958980000003</v>
      </c>
      <c r="G2065">
        <v>57119858802</v>
      </c>
    </row>
    <row r="2066" spans="1:7">
      <c r="A2066" s="12">
        <v>43963</v>
      </c>
      <c r="B2066">
        <v>8610.3857420000004</v>
      </c>
      <c r="C2066">
        <v>8949.8984380000002</v>
      </c>
      <c r="D2066">
        <v>8569.6435550000006</v>
      </c>
      <c r="E2066">
        <v>8804.4775389999995</v>
      </c>
      <c r="F2066">
        <v>8804.4775389999995</v>
      </c>
      <c r="G2066">
        <v>42142717533</v>
      </c>
    </row>
    <row r="2067" spans="1:7">
      <c r="A2067" s="12">
        <v>43964</v>
      </c>
      <c r="B2067">
        <v>8805.3876949999994</v>
      </c>
      <c r="C2067">
        <v>9317.8789059999999</v>
      </c>
      <c r="D2067">
        <v>8805.3876949999994</v>
      </c>
      <c r="E2067">
        <v>9269.9873050000006</v>
      </c>
      <c r="F2067">
        <v>9269.9873050000006</v>
      </c>
      <c r="G2067">
        <v>45558144023</v>
      </c>
    </row>
    <row r="2068" spans="1:7">
      <c r="A2068" s="12">
        <v>43965</v>
      </c>
      <c r="B2068">
        <v>9271.3291019999997</v>
      </c>
      <c r="C2068">
        <v>9793.2685550000006</v>
      </c>
      <c r="D2068">
        <v>9255.0351559999999</v>
      </c>
      <c r="E2068">
        <v>9733.7216800000006</v>
      </c>
      <c r="F2068">
        <v>9733.7216800000006</v>
      </c>
      <c r="G2068">
        <v>56426907637</v>
      </c>
    </row>
    <row r="2069" spans="1:7">
      <c r="A2069" s="12">
        <v>43966</v>
      </c>
      <c r="B2069">
        <v>9734.2910159999992</v>
      </c>
      <c r="C2069">
        <v>9755.828125</v>
      </c>
      <c r="D2069">
        <v>9261.3984380000002</v>
      </c>
      <c r="E2069">
        <v>9328.1972659999992</v>
      </c>
      <c r="F2069">
        <v>9328.1972659999992</v>
      </c>
      <c r="G2069">
        <v>48158802327</v>
      </c>
    </row>
    <row r="2070" spans="1:7">
      <c r="A2070" s="12">
        <v>43967</v>
      </c>
      <c r="B2070">
        <v>9333.2402340000008</v>
      </c>
      <c r="C2070">
        <v>9564.2050780000009</v>
      </c>
      <c r="D2070">
        <v>9260.6943360000005</v>
      </c>
      <c r="E2070">
        <v>9377.0136719999991</v>
      </c>
      <c r="F2070">
        <v>9377.0136719999991</v>
      </c>
      <c r="G2070">
        <v>36164766408</v>
      </c>
    </row>
    <row r="2071" spans="1:7">
      <c r="A2071" s="12">
        <v>43968</v>
      </c>
      <c r="B2071">
        <v>9374.9296880000002</v>
      </c>
      <c r="C2071">
        <v>9823.0019530000009</v>
      </c>
      <c r="D2071">
        <v>9349.5458980000003</v>
      </c>
      <c r="E2071">
        <v>9670.7392579999996</v>
      </c>
      <c r="F2071">
        <v>9670.7392579999996</v>
      </c>
      <c r="G2071">
        <v>40084250663</v>
      </c>
    </row>
    <row r="2072" spans="1:7">
      <c r="A2072" s="12">
        <v>43969</v>
      </c>
      <c r="B2072">
        <v>9675.6953130000002</v>
      </c>
      <c r="C2072">
        <v>9906.0302730000003</v>
      </c>
      <c r="D2072">
        <v>9570.359375</v>
      </c>
      <c r="E2072">
        <v>9726.5751949999994</v>
      </c>
      <c r="F2072">
        <v>9726.5751949999994</v>
      </c>
      <c r="G2072">
        <v>41827139896</v>
      </c>
    </row>
    <row r="2073" spans="1:7">
      <c r="A2073" s="12">
        <v>43970</v>
      </c>
      <c r="B2073">
        <v>9727.0634769999997</v>
      </c>
      <c r="C2073">
        <v>9836.0478519999997</v>
      </c>
      <c r="D2073">
        <v>9539.6240230000003</v>
      </c>
      <c r="E2073">
        <v>9729.0380860000005</v>
      </c>
      <c r="F2073">
        <v>9729.0380860000005</v>
      </c>
      <c r="G2073">
        <v>39254288955</v>
      </c>
    </row>
    <row r="2074" spans="1:7">
      <c r="A2074" s="12">
        <v>43971</v>
      </c>
      <c r="B2074">
        <v>9725.3291019999997</v>
      </c>
      <c r="C2074">
        <v>9804.7939449999994</v>
      </c>
      <c r="D2074">
        <v>9447.2011719999991</v>
      </c>
      <c r="E2074">
        <v>9522.9814449999994</v>
      </c>
      <c r="F2074">
        <v>9522.9814449999994</v>
      </c>
      <c r="G2074">
        <v>36546239703</v>
      </c>
    </row>
    <row r="2075" spans="1:7">
      <c r="A2075" s="12">
        <v>43972</v>
      </c>
      <c r="B2075">
        <v>9522.7402340000008</v>
      </c>
      <c r="C2075">
        <v>9555.2421880000002</v>
      </c>
      <c r="D2075">
        <v>8869.9306639999995</v>
      </c>
      <c r="E2075">
        <v>9081.7617190000001</v>
      </c>
      <c r="F2075">
        <v>9081.7617190000001</v>
      </c>
      <c r="G2075">
        <v>39326160532</v>
      </c>
    </row>
    <row r="2076" spans="1:7">
      <c r="A2076" s="12">
        <v>43973</v>
      </c>
      <c r="B2076">
        <v>9080.3349610000005</v>
      </c>
      <c r="C2076">
        <v>9232.9365230000003</v>
      </c>
      <c r="D2076">
        <v>9008.6386719999991</v>
      </c>
      <c r="E2076">
        <v>9182.5771480000003</v>
      </c>
      <c r="F2076">
        <v>9182.5771480000003</v>
      </c>
      <c r="G2076">
        <v>29810773699</v>
      </c>
    </row>
    <row r="2077" spans="1:7">
      <c r="A2077" s="12">
        <v>43974</v>
      </c>
      <c r="B2077">
        <v>9185.0625</v>
      </c>
      <c r="C2077">
        <v>9302.5019530000009</v>
      </c>
      <c r="D2077">
        <v>9118.1083980000003</v>
      </c>
      <c r="E2077">
        <v>9209.2871090000008</v>
      </c>
      <c r="F2077">
        <v>9209.2871090000008</v>
      </c>
      <c r="G2077">
        <v>27727866812</v>
      </c>
    </row>
    <row r="2078" spans="1:7">
      <c r="A2078" s="12">
        <v>43975</v>
      </c>
      <c r="B2078">
        <v>9212.2832030000009</v>
      </c>
      <c r="C2078">
        <v>9288.4042969999991</v>
      </c>
      <c r="D2078">
        <v>8787.2509769999997</v>
      </c>
      <c r="E2078">
        <v>8790.3681639999995</v>
      </c>
      <c r="F2078">
        <v>8790.3681639999995</v>
      </c>
      <c r="G2078">
        <v>32518803300</v>
      </c>
    </row>
    <row r="2079" spans="1:7">
      <c r="A2079" s="12">
        <v>43976</v>
      </c>
      <c r="B2079">
        <v>8786.1074219999991</v>
      </c>
      <c r="C2079">
        <v>8951.0058590000008</v>
      </c>
      <c r="D2079">
        <v>8719.6679690000001</v>
      </c>
      <c r="E2079">
        <v>8906.9345699999994</v>
      </c>
      <c r="F2079">
        <v>8906.9345699999994</v>
      </c>
      <c r="G2079">
        <v>31288157264</v>
      </c>
    </row>
    <row r="2080" spans="1:7">
      <c r="A2080" s="12">
        <v>43977</v>
      </c>
      <c r="B2080">
        <v>8909.5859380000002</v>
      </c>
      <c r="C2080">
        <v>8991.9677730000003</v>
      </c>
      <c r="D2080">
        <v>8757.2939449999994</v>
      </c>
      <c r="E2080">
        <v>8835.0527340000008</v>
      </c>
      <c r="F2080">
        <v>8835.0527340000008</v>
      </c>
      <c r="G2080">
        <v>29584186947</v>
      </c>
    </row>
    <row r="2081" spans="1:7">
      <c r="A2081" s="12">
        <v>43978</v>
      </c>
      <c r="B2081">
        <v>8837.3808590000008</v>
      </c>
      <c r="C2081">
        <v>9203.3203130000002</v>
      </c>
      <c r="D2081">
        <v>8834.1572269999997</v>
      </c>
      <c r="E2081">
        <v>9181.0175780000009</v>
      </c>
      <c r="F2081">
        <v>9181.0175780000009</v>
      </c>
      <c r="G2081">
        <v>32740536902</v>
      </c>
    </row>
    <row r="2082" spans="1:7">
      <c r="A2082" s="12">
        <v>43979</v>
      </c>
      <c r="B2082">
        <v>9184.9453130000002</v>
      </c>
      <c r="C2082">
        <v>9546.3193360000005</v>
      </c>
      <c r="D2082">
        <v>9148.4570309999999</v>
      </c>
      <c r="E2082">
        <v>9525.7509769999997</v>
      </c>
      <c r="F2082">
        <v>9525.7509769999997</v>
      </c>
      <c r="G2082">
        <v>34367073114</v>
      </c>
    </row>
    <row r="2083" spans="1:7">
      <c r="A2083" s="12">
        <v>43980</v>
      </c>
      <c r="B2083">
        <v>9528.3554690000001</v>
      </c>
      <c r="C2083">
        <v>9573.6669920000004</v>
      </c>
      <c r="D2083">
        <v>9379.3388670000004</v>
      </c>
      <c r="E2083">
        <v>9439.1240230000003</v>
      </c>
      <c r="F2083">
        <v>9439.1240230000003</v>
      </c>
      <c r="G2083">
        <v>32896642044</v>
      </c>
    </row>
    <row r="2084" spans="1:7">
      <c r="A2084" s="12">
        <v>43981</v>
      </c>
      <c r="B2084">
        <v>9438.9140630000002</v>
      </c>
      <c r="C2084">
        <v>9704.0302730000003</v>
      </c>
      <c r="D2084">
        <v>9366.7294920000004</v>
      </c>
      <c r="E2084">
        <v>9700.4140630000002</v>
      </c>
      <c r="F2084">
        <v>9700.4140630000002</v>
      </c>
      <c r="G2084">
        <v>32722975141</v>
      </c>
    </row>
    <row r="2085" spans="1:7">
      <c r="A2085" s="12">
        <v>43982</v>
      </c>
      <c r="B2085">
        <v>9700.1054690000001</v>
      </c>
      <c r="C2085">
        <v>9700.34375</v>
      </c>
      <c r="D2085">
        <v>9432.296875</v>
      </c>
      <c r="E2085">
        <v>9461.0585940000001</v>
      </c>
      <c r="F2085">
        <v>9461.0585940000001</v>
      </c>
      <c r="G2085">
        <v>27773290299</v>
      </c>
    </row>
    <row r="2086" spans="1:7">
      <c r="A2086" s="12">
        <v>43983</v>
      </c>
      <c r="B2086">
        <v>9463.6054690000001</v>
      </c>
      <c r="C2086">
        <v>10199.565430000001</v>
      </c>
      <c r="D2086">
        <v>9450.8994139999995</v>
      </c>
      <c r="E2086">
        <v>10167.268555000001</v>
      </c>
      <c r="F2086">
        <v>10167.268555000001</v>
      </c>
      <c r="G2086">
        <v>35198901068</v>
      </c>
    </row>
    <row r="2087" spans="1:7">
      <c r="A2087" s="12">
        <v>43984</v>
      </c>
      <c r="B2087">
        <v>10162.973633</v>
      </c>
      <c r="C2087">
        <v>10182.340819999999</v>
      </c>
      <c r="D2087">
        <v>9460.5712889999995</v>
      </c>
      <c r="E2087">
        <v>9529.8037110000005</v>
      </c>
      <c r="F2087">
        <v>9529.8037110000005</v>
      </c>
      <c r="G2087">
        <v>39137252109</v>
      </c>
    </row>
    <row r="2088" spans="1:7">
      <c r="A2088" s="12">
        <v>43985</v>
      </c>
      <c r="B2088">
        <v>9533.7607420000004</v>
      </c>
      <c r="C2088">
        <v>9682.859375</v>
      </c>
      <c r="D2088">
        <v>9471.8466800000006</v>
      </c>
      <c r="E2088">
        <v>9656.7177730000003</v>
      </c>
      <c r="F2088">
        <v>9656.7177730000003</v>
      </c>
      <c r="G2088">
        <v>25007459262</v>
      </c>
    </row>
    <row r="2089" spans="1:7">
      <c r="A2089" s="12">
        <v>43986</v>
      </c>
      <c r="B2089">
        <v>9655.8544920000004</v>
      </c>
      <c r="C2089">
        <v>9887.6103519999997</v>
      </c>
      <c r="D2089">
        <v>9525.2470699999994</v>
      </c>
      <c r="E2089">
        <v>9800.6367190000001</v>
      </c>
      <c r="F2089">
        <v>9800.6367190000001</v>
      </c>
      <c r="G2089">
        <v>25921805072</v>
      </c>
    </row>
    <row r="2090" spans="1:7">
      <c r="A2090" s="12">
        <v>43987</v>
      </c>
      <c r="B2090">
        <v>9800.2158199999994</v>
      </c>
      <c r="C2090">
        <v>9869.2373050000006</v>
      </c>
      <c r="D2090">
        <v>9663.2167969999991</v>
      </c>
      <c r="E2090">
        <v>9665.5332030000009</v>
      </c>
      <c r="F2090">
        <v>9665.5332030000009</v>
      </c>
      <c r="G2090">
        <v>23509628646</v>
      </c>
    </row>
    <row r="2091" spans="1:7">
      <c r="A2091" s="12">
        <v>43988</v>
      </c>
      <c r="B2091">
        <v>9664.9042969999991</v>
      </c>
      <c r="C2091">
        <v>9773.4316409999992</v>
      </c>
      <c r="D2091">
        <v>9591.0244139999995</v>
      </c>
      <c r="E2091">
        <v>9653.6796880000002</v>
      </c>
      <c r="F2091">
        <v>9653.6796880000002</v>
      </c>
      <c r="G2091">
        <v>20438419222</v>
      </c>
    </row>
    <row r="2092" spans="1:7">
      <c r="A2092" s="12">
        <v>43989</v>
      </c>
      <c r="B2092">
        <v>9653.0029300000006</v>
      </c>
      <c r="C2092">
        <v>9768.4980469999991</v>
      </c>
      <c r="D2092">
        <v>9458.1503909999992</v>
      </c>
      <c r="E2092">
        <v>9758.8525389999995</v>
      </c>
      <c r="F2092">
        <v>9758.8525389999995</v>
      </c>
      <c r="G2092">
        <v>25015250846</v>
      </c>
    </row>
    <row r="2093" spans="1:7">
      <c r="A2093" s="12">
        <v>43990</v>
      </c>
      <c r="B2093">
        <v>9760.0634769999997</v>
      </c>
      <c r="C2093">
        <v>9782.3066409999992</v>
      </c>
      <c r="D2093">
        <v>9675.8857420000004</v>
      </c>
      <c r="E2093">
        <v>9771.4892579999996</v>
      </c>
      <c r="F2093">
        <v>9771.4892579999996</v>
      </c>
      <c r="G2093">
        <v>21486346312</v>
      </c>
    </row>
    <row r="2094" spans="1:7">
      <c r="A2094" s="12">
        <v>43991</v>
      </c>
      <c r="B2094">
        <v>9774.3603519999997</v>
      </c>
      <c r="C2094">
        <v>9836.3691409999992</v>
      </c>
      <c r="D2094">
        <v>9664.7197269999997</v>
      </c>
      <c r="E2094">
        <v>9795.7001949999994</v>
      </c>
      <c r="F2094">
        <v>9795.7001949999994</v>
      </c>
      <c r="G2094">
        <v>23717842783</v>
      </c>
    </row>
    <row r="2095" spans="1:7">
      <c r="A2095" s="12">
        <v>43992</v>
      </c>
      <c r="B2095">
        <v>9794.1191409999992</v>
      </c>
      <c r="C2095">
        <v>9908.8964840000008</v>
      </c>
      <c r="D2095">
        <v>9728.2910159999992</v>
      </c>
      <c r="E2095">
        <v>9870.0947269999997</v>
      </c>
      <c r="F2095">
        <v>9870.0947269999997</v>
      </c>
      <c r="G2095">
        <v>25706567601</v>
      </c>
    </row>
    <row r="2096" spans="1:7">
      <c r="A2096" s="12">
        <v>43993</v>
      </c>
      <c r="B2096">
        <v>9870.078125</v>
      </c>
      <c r="C2096">
        <v>9938.2978519999997</v>
      </c>
      <c r="D2096">
        <v>9263.0693360000005</v>
      </c>
      <c r="E2096">
        <v>9321.78125</v>
      </c>
      <c r="F2096">
        <v>9321.78125</v>
      </c>
      <c r="G2096">
        <v>30247143440</v>
      </c>
    </row>
    <row r="2097" spans="1:7">
      <c r="A2097" s="12">
        <v>43994</v>
      </c>
      <c r="B2097">
        <v>9320.6904300000006</v>
      </c>
      <c r="C2097">
        <v>9540.4658199999994</v>
      </c>
      <c r="D2097">
        <v>9285.8515630000002</v>
      </c>
      <c r="E2097">
        <v>9480.84375</v>
      </c>
      <c r="F2097">
        <v>9480.84375</v>
      </c>
      <c r="G2097">
        <v>22610564515</v>
      </c>
    </row>
    <row r="2098" spans="1:7">
      <c r="A2098" s="12">
        <v>43995</v>
      </c>
      <c r="B2098">
        <v>9480.7353519999997</v>
      </c>
      <c r="C2098">
        <v>9493.2119139999995</v>
      </c>
      <c r="D2098">
        <v>9396.0097659999992</v>
      </c>
      <c r="E2098">
        <v>9475.2773440000001</v>
      </c>
      <c r="F2098">
        <v>9475.2773440000001</v>
      </c>
      <c r="G2098">
        <v>17564322315</v>
      </c>
    </row>
    <row r="2099" spans="1:7">
      <c r="A2099" s="12">
        <v>43996</v>
      </c>
      <c r="B2099">
        <v>9477.5537110000005</v>
      </c>
      <c r="C2099">
        <v>9482.2705079999996</v>
      </c>
      <c r="D2099">
        <v>9347.59375</v>
      </c>
      <c r="E2099">
        <v>9386.7880860000005</v>
      </c>
      <c r="F2099">
        <v>9386.7880860000005</v>
      </c>
      <c r="G2099">
        <v>18991732746</v>
      </c>
    </row>
    <row r="2100" spans="1:7">
      <c r="A2100" s="12">
        <v>43997</v>
      </c>
      <c r="B2100">
        <v>9386.0351559999999</v>
      </c>
      <c r="C2100">
        <v>9504.8603519999997</v>
      </c>
      <c r="D2100">
        <v>8990.1757809999999</v>
      </c>
      <c r="E2100">
        <v>9450.7021480000003</v>
      </c>
      <c r="F2100">
        <v>9450.7021480000003</v>
      </c>
      <c r="G2100">
        <v>26699704768</v>
      </c>
    </row>
    <row r="2101" spans="1:7">
      <c r="A2101" s="12">
        <v>43998</v>
      </c>
      <c r="B2101">
        <v>9454.2666019999997</v>
      </c>
      <c r="C2101">
        <v>9579.4306639999995</v>
      </c>
      <c r="D2101">
        <v>9400.4453130000002</v>
      </c>
      <c r="E2101">
        <v>9538.0244139999995</v>
      </c>
      <c r="F2101">
        <v>9538.0244139999995</v>
      </c>
      <c r="G2101">
        <v>21565537209</v>
      </c>
    </row>
    <row r="2102" spans="1:7">
      <c r="A2102" s="12">
        <v>43999</v>
      </c>
      <c r="B2102">
        <v>9533.7841800000006</v>
      </c>
      <c r="C2102">
        <v>9540.4228519999997</v>
      </c>
      <c r="D2102">
        <v>9327.3398440000001</v>
      </c>
      <c r="E2102">
        <v>9480.2548829999996</v>
      </c>
      <c r="F2102">
        <v>9480.2548829999996</v>
      </c>
      <c r="G2102">
        <v>20177709879</v>
      </c>
    </row>
    <row r="2103" spans="1:7">
      <c r="A2103" s="12">
        <v>44000</v>
      </c>
      <c r="B2103">
        <v>9481.5673829999996</v>
      </c>
      <c r="C2103">
        <v>9482.7822269999997</v>
      </c>
      <c r="D2103">
        <v>9328.3955079999996</v>
      </c>
      <c r="E2103">
        <v>9411.8408199999994</v>
      </c>
      <c r="F2103">
        <v>9411.8408199999994</v>
      </c>
      <c r="G2103">
        <v>17770083003</v>
      </c>
    </row>
    <row r="2104" spans="1:7">
      <c r="A2104" s="12">
        <v>44001</v>
      </c>
      <c r="B2104">
        <v>9410.2939449999994</v>
      </c>
      <c r="C2104">
        <v>9440.8759769999997</v>
      </c>
      <c r="D2104">
        <v>9274.2958980000003</v>
      </c>
      <c r="E2104">
        <v>9288.0185550000006</v>
      </c>
      <c r="F2104">
        <v>9288.0185550000006</v>
      </c>
      <c r="G2104">
        <v>19632223107</v>
      </c>
    </row>
    <row r="2105" spans="1:7">
      <c r="A2105" s="12">
        <v>44002</v>
      </c>
      <c r="B2105">
        <v>9290.9599610000005</v>
      </c>
      <c r="C2105">
        <v>9394.9716800000006</v>
      </c>
      <c r="D2105">
        <v>9247.3798829999996</v>
      </c>
      <c r="E2105">
        <v>9332.3408199999994</v>
      </c>
      <c r="F2105">
        <v>9332.3408199999994</v>
      </c>
      <c r="G2105">
        <v>17130541557</v>
      </c>
    </row>
    <row r="2106" spans="1:7">
      <c r="A2106" s="12">
        <v>44003</v>
      </c>
      <c r="B2106">
        <v>9330.9267579999996</v>
      </c>
      <c r="C2106">
        <v>9401.1074219999991</v>
      </c>
      <c r="D2106">
        <v>9300.4306639999995</v>
      </c>
      <c r="E2106">
        <v>9303.6298829999996</v>
      </c>
      <c r="F2106">
        <v>9303.6298829999996</v>
      </c>
      <c r="G2106">
        <v>15324301169</v>
      </c>
    </row>
    <row r="2107" spans="1:7">
      <c r="A2107" s="12">
        <v>44004</v>
      </c>
      <c r="B2107">
        <v>9300.9150389999995</v>
      </c>
      <c r="C2107">
        <v>9655.0732420000004</v>
      </c>
      <c r="D2107">
        <v>9296.8720699999994</v>
      </c>
      <c r="E2107">
        <v>9648.7177730000003</v>
      </c>
      <c r="F2107">
        <v>9648.7177730000003</v>
      </c>
      <c r="G2107">
        <v>21104009514</v>
      </c>
    </row>
    <row r="2108" spans="1:7">
      <c r="A2108" s="12">
        <v>44005</v>
      </c>
      <c r="B2108">
        <v>9644.0761719999991</v>
      </c>
      <c r="C2108">
        <v>9670.5410159999992</v>
      </c>
      <c r="D2108">
        <v>9547.2470699999994</v>
      </c>
      <c r="E2108">
        <v>9629.6582030000009</v>
      </c>
      <c r="F2108">
        <v>9629.6582030000009</v>
      </c>
      <c r="G2108">
        <v>17006433272</v>
      </c>
    </row>
    <row r="2109" spans="1:7">
      <c r="A2109" s="12">
        <v>44006</v>
      </c>
      <c r="B2109">
        <v>9632.1494139999995</v>
      </c>
      <c r="C2109">
        <v>9680.3671880000002</v>
      </c>
      <c r="D2109">
        <v>9278.2333980000003</v>
      </c>
      <c r="E2109">
        <v>9313.6103519999997</v>
      </c>
      <c r="F2109">
        <v>9313.6103519999997</v>
      </c>
      <c r="G2109">
        <v>18961716076</v>
      </c>
    </row>
    <row r="2110" spans="1:7">
      <c r="A2110" s="12">
        <v>44007</v>
      </c>
      <c r="B2110">
        <v>9314.1269530000009</v>
      </c>
      <c r="C2110">
        <v>9340.1611329999996</v>
      </c>
      <c r="D2110">
        <v>9095.3242190000001</v>
      </c>
      <c r="E2110">
        <v>9264.8134769999997</v>
      </c>
      <c r="F2110">
        <v>9264.8134769999997</v>
      </c>
      <c r="G2110">
        <v>18616048626</v>
      </c>
    </row>
    <row r="2111" spans="1:7">
      <c r="A2111" s="12">
        <v>44008</v>
      </c>
      <c r="B2111">
        <v>9260.9951170000004</v>
      </c>
      <c r="C2111">
        <v>9310.5166019999997</v>
      </c>
      <c r="D2111">
        <v>9101.7382809999999</v>
      </c>
      <c r="E2111">
        <v>9162.9179690000001</v>
      </c>
      <c r="F2111">
        <v>9162.9179690000001</v>
      </c>
      <c r="G2111">
        <v>18341465837</v>
      </c>
    </row>
    <row r="2112" spans="1:7">
      <c r="A2112" s="12">
        <v>44009</v>
      </c>
      <c r="B2112">
        <v>9167.8242190000001</v>
      </c>
      <c r="C2112">
        <v>9207.8105469999991</v>
      </c>
      <c r="D2112">
        <v>8998.2167969999991</v>
      </c>
      <c r="E2112">
        <v>9045.390625</v>
      </c>
      <c r="F2112">
        <v>9045.390625</v>
      </c>
      <c r="G2112">
        <v>17273093144</v>
      </c>
    </row>
    <row r="2113" spans="1:7">
      <c r="A2113" s="12">
        <v>44010</v>
      </c>
      <c r="B2113">
        <v>9048.4609380000002</v>
      </c>
      <c r="C2113">
        <v>9197.546875</v>
      </c>
      <c r="D2113">
        <v>8975.5253909999992</v>
      </c>
      <c r="E2113">
        <v>9143.5820309999999</v>
      </c>
      <c r="F2113">
        <v>9143.5820309999999</v>
      </c>
      <c r="G2113">
        <v>14560870760</v>
      </c>
    </row>
    <row r="2114" spans="1:7">
      <c r="A2114" s="12">
        <v>44011</v>
      </c>
      <c r="B2114">
        <v>9140.0292969999991</v>
      </c>
      <c r="C2114">
        <v>9237.5732420000004</v>
      </c>
      <c r="D2114">
        <v>9041.8759769999997</v>
      </c>
      <c r="E2114">
        <v>9190.8544920000004</v>
      </c>
      <c r="F2114">
        <v>9190.8544920000004</v>
      </c>
      <c r="G2114">
        <v>16460547078</v>
      </c>
    </row>
    <row r="2115" spans="1:7">
      <c r="A2115" s="12">
        <v>44012</v>
      </c>
      <c r="B2115">
        <v>9185.5810550000006</v>
      </c>
      <c r="C2115">
        <v>9217.8359380000002</v>
      </c>
      <c r="D2115">
        <v>9084.8378909999992</v>
      </c>
      <c r="E2115">
        <v>9137.9931639999995</v>
      </c>
      <c r="F2115">
        <v>9137.9931639999995</v>
      </c>
      <c r="G2115">
        <v>15735797744</v>
      </c>
    </row>
    <row r="2116" spans="1:7">
      <c r="A2116" s="12">
        <v>44013</v>
      </c>
      <c r="B2116">
        <v>9145.9853519999997</v>
      </c>
      <c r="C2116">
        <v>9309.7548829999996</v>
      </c>
      <c r="D2116">
        <v>9104.7353519999997</v>
      </c>
      <c r="E2116">
        <v>9228.3251949999994</v>
      </c>
      <c r="F2116">
        <v>9228.3251949999994</v>
      </c>
      <c r="G2116">
        <v>15971550355</v>
      </c>
    </row>
    <row r="2117" spans="1:7">
      <c r="A2117" s="12">
        <v>44014</v>
      </c>
      <c r="B2117">
        <v>9231.1396480000003</v>
      </c>
      <c r="C2117">
        <v>9274.9628909999992</v>
      </c>
      <c r="D2117">
        <v>9036.6230469999991</v>
      </c>
      <c r="E2117">
        <v>9123.4101559999999</v>
      </c>
      <c r="F2117">
        <v>9123.4101559999999</v>
      </c>
      <c r="G2117">
        <v>16338916796</v>
      </c>
    </row>
    <row r="2118" spans="1:7">
      <c r="A2118" s="12">
        <v>44015</v>
      </c>
      <c r="B2118">
        <v>9124.8427730000003</v>
      </c>
      <c r="C2118">
        <v>9202.3447269999997</v>
      </c>
      <c r="D2118">
        <v>9058.7949219999991</v>
      </c>
      <c r="E2118">
        <v>9087.3037110000005</v>
      </c>
      <c r="F2118">
        <v>9087.3037110000005</v>
      </c>
      <c r="G2118">
        <v>13078970999</v>
      </c>
    </row>
    <row r="2119" spans="1:7">
      <c r="A2119" s="12">
        <v>44016</v>
      </c>
      <c r="B2119">
        <v>9084.2333980000003</v>
      </c>
      <c r="C2119">
        <v>9183.2958980000003</v>
      </c>
      <c r="D2119">
        <v>9053.6298829999996</v>
      </c>
      <c r="E2119">
        <v>9132.4882809999999</v>
      </c>
      <c r="F2119">
        <v>9132.4882809999999</v>
      </c>
      <c r="G2119">
        <v>12290528515</v>
      </c>
    </row>
    <row r="2120" spans="1:7">
      <c r="A2120" s="12">
        <v>44017</v>
      </c>
      <c r="B2120">
        <v>9126.0908199999994</v>
      </c>
      <c r="C2120">
        <v>9162.1835940000001</v>
      </c>
      <c r="D2120">
        <v>8977.015625</v>
      </c>
      <c r="E2120">
        <v>9073.9423829999996</v>
      </c>
      <c r="F2120">
        <v>9073.9423829999996</v>
      </c>
      <c r="G2120">
        <v>12903406143</v>
      </c>
    </row>
    <row r="2121" spans="1:7">
      <c r="A2121" s="12">
        <v>44018</v>
      </c>
      <c r="B2121">
        <v>9072.8496090000008</v>
      </c>
      <c r="C2121">
        <v>9375.4746090000008</v>
      </c>
      <c r="D2121">
        <v>9058.6640630000002</v>
      </c>
      <c r="E2121">
        <v>9375.4746090000008</v>
      </c>
      <c r="F2121">
        <v>9375.4746090000008</v>
      </c>
      <c r="G2121">
        <v>17889263252</v>
      </c>
    </row>
    <row r="2122" spans="1:7">
      <c r="A2122" s="12">
        <v>44019</v>
      </c>
      <c r="B2122">
        <v>9349.1611329999996</v>
      </c>
      <c r="C2122">
        <v>9360.6171880000002</v>
      </c>
      <c r="D2122">
        <v>9201.8154300000006</v>
      </c>
      <c r="E2122">
        <v>9252.2773440000001</v>
      </c>
      <c r="F2122">
        <v>9252.2773440000001</v>
      </c>
      <c r="G2122">
        <v>13839652595</v>
      </c>
    </row>
    <row r="2123" spans="1:7">
      <c r="A2123" s="12">
        <v>44020</v>
      </c>
      <c r="B2123">
        <v>9253.0205079999996</v>
      </c>
      <c r="C2123">
        <v>9450.3359380000002</v>
      </c>
      <c r="D2123">
        <v>9249.5</v>
      </c>
      <c r="E2123">
        <v>9428.3330079999996</v>
      </c>
      <c r="F2123">
        <v>9428.3330079999996</v>
      </c>
      <c r="G2123">
        <v>19702359883</v>
      </c>
    </row>
    <row r="2124" spans="1:7">
      <c r="A2124" s="12">
        <v>44021</v>
      </c>
      <c r="B2124">
        <v>9427.9941409999992</v>
      </c>
      <c r="C2124">
        <v>9431.3789059999999</v>
      </c>
      <c r="D2124">
        <v>9234.9990230000003</v>
      </c>
      <c r="E2124">
        <v>9277.9677730000003</v>
      </c>
      <c r="F2124">
        <v>9277.9677730000003</v>
      </c>
      <c r="G2124">
        <v>18000702524</v>
      </c>
    </row>
    <row r="2125" spans="1:7">
      <c r="A2125" s="12">
        <v>44022</v>
      </c>
      <c r="B2125">
        <v>9273.3574219999991</v>
      </c>
      <c r="C2125">
        <v>9287.4716800000006</v>
      </c>
      <c r="D2125">
        <v>9118.0019530000009</v>
      </c>
      <c r="E2125">
        <v>9278.8076170000004</v>
      </c>
      <c r="F2125">
        <v>9278.8076170000004</v>
      </c>
      <c r="G2125">
        <v>16860035605</v>
      </c>
    </row>
    <row r="2126" spans="1:7">
      <c r="A2126" s="12">
        <v>44023</v>
      </c>
      <c r="B2126">
        <v>9277.5117190000001</v>
      </c>
      <c r="C2126">
        <v>9293.5322269999997</v>
      </c>
      <c r="D2126">
        <v>9199.4853519999997</v>
      </c>
      <c r="E2126">
        <v>9240.3466800000006</v>
      </c>
      <c r="F2126">
        <v>9240.3466800000006</v>
      </c>
      <c r="G2126">
        <v>13249910444</v>
      </c>
    </row>
    <row r="2127" spans="1:7">
      <c r="A2127" s="12">
        <v>44024</v>
      </c>
      <c r="B2127">
        <v>9241.0546880000002</v>
      </c>
      <c r="C2127">
        <v>9319.4189449999994</v>
      </c>
      <c r="D2127">
        <v>9197.4501949999994</v>
      </c>
      <c r="E2127">
        <v>9276.5</v>
      </c>
      <c r="F2127">
        <v>9276.5</v>
      </c>
      <c r="G2127">
        <v>14452361907</v>
      </c>
    </row>
    <row r="2128" spans="1:7">
      <c r="A2128" s="12">
        <v>44025</v>
      </c>
      <c r="B2128">
        <v>9277.2050780000009</v>
      </c>
      <c r="C2128">
        <v>9306.4052730000003</v>
      </c>
      <c r="D2128">
        <v>9224.2929690000001</v>
      </c>
      <c r="E2128">
        <v>9243.6142579999996</v>
      </c>
      <c r="F2128">
        <v>9243.6142579999996</v>
      </c>
      <c r="G2128">
        <v>17519821266</v>
      </c>
    </row>
    <row r="2129" spans="1:7">
      <c r="A2129" s="12">
        <v>44026</v>
      </c>
      <c r="B2129">
        <v>9238.703125</v>
      </c>
      <c r="C2129">
        <v>9283.8417969999991</v>
      </c>
      <c r="D2129">
        <v>9171.6611329999996</v>
      </c>
      <c r="E2129">
        <v>9243.2138670000004</v>
      </c>
      <c r="F2129">
        <v>9243.2138670000004</v>
      </c>
      <c r="G2129">
        <v>18085038362</v>
      </c>
    </row>
    <row r="2130" spans="1:7">
      <c r="A2130" s="12">
        <v>44027</v>
      </c>
      <c r="B2130">
        <v>9241.8974610000005</v>
      </c>
      <c r="C2130">
        <v>9275.3251949999994</v>
      </c>
      <c r="D2130">
        <v>9171.9335940000001</v>
      </c>
      <c r="E2130">
        <v>9192.8369139999995</v>
      </c>
      <c r="F2130">
        <v>9192.8369139999995</v>
      </c>
      <c r="G2130">
        <v>15844731575</v>
      </c>
    </row>
    <row r="2131" spans="1:7">
      <c r="A2131" s="12">
        <v>44028</v>
      </c>
      <c r="B2131">
        <v>9191.9804690000001</v>
      </c>
      <c r="C2131">
        <v>9214.3125</v>
      </c>
      <c r="D2131">
        <v>9088.9472659999992</v>
      </c>
      <c r="E2131">
        <v>9132.2275389999995</v>
      </c>
      <c r="F2131">
        <v>9132.2275389999995</v>
      </c>
      <c r="G2131">
        <v>15713967523</v>
      </c>
    </row>
    <row r="2132" spans="1:7">
      <c r="A2132" s="12">
        <v>44029</v>
      </c>
      <c r="B2132">
        <v>9131.8125</v>
      </c>
      <c r="C2132">
        <v>9182.2539059999999</v>
      </c>
      <c r="D2132">
        <v>9089.2021480000003</v>
      </c>
      <c r="E2132">
        <v>9151.3925780000009</v>
      </c>
      <c r="F2132">
        <v>9151.3925780000009</v>
      </c>
      <c r="G2132">
        <v>13944570749</v>
      </c>
    </row>
    <row r="2133" spans="1:7">
      <c r="A2133" s="12">
        <v>44030</v>
      </c>
      <c r="B2133">
        <v>9151.1835940000001</v>
      </c>
      <c r="C2133">
        <v>9230.9833980000003</v>
      </c>
      <c r="D2133">
        <v>9100.8242190000001</v>
      </c>
      <c r="E2133">
        <v>9159.0400389999995</v>
      </c>
      <c r="F2133">
        <v>9159.0400389999995</v>
      </c>
      <c r="G2133">
        <v>12252601475</v>
      </c>
    </row>
    <row r="2134" spans="1:7">
      <c r="A2134" s="12">
        <v>44031</v>
      </c>
      <c r="B2134">
        <v>9158.0058590000008</v>
      </c>
      <c r="C2134">
        <v>9201.3984380000002</v>
      </c>
      <c r="D2134">
        <v>9097.6328130000002</v>
      </c>
      <c r="E2134">
        <v>9185.8173829999996</v>
      </c>
      <c r="F2134">
        <v>9185.8173829999996</v>
      </c>
      <c r="G2134">
        <v>12939002784</v>
      </c>
    </row>
    <row r="2135" spans="1:7">
      <c r="A2135" s="12">
        <v>44032</v>
      </c>
      <c r="B2135">
        <v>9187.2207030000009</v>
      </c>
      <c r="C2135">
        <v>9214.2705079999996</v>
      </c>
      <c r="D2135">
        <v>9137.5097659999992</v>
      </c>
      <c r="E2135">
        <v>9164.2314449999994</v>
      </c>
      <c r="F2135">
        <v>9164.2314449999994</v>
      </c>
      <c r="G2135">
        <v>13755604146</v>
      </c>
    </row>
    <row r="2136" spans="1:7">
      <c r="A2136" s="12">
        <v>44033</v>
      </c>
      <c r="B2136">
        <v>9162.5146480000003</v>
      </c>
      <c r="C2136">
        <v>9407.2626949999994</v>
      </c>
      <c r="D2136">
        <v>9149.3896480000003</v>
      </c>
      <c r="E2136">
        <v>9374.8876949999994</v>
      </c>
      <c r="F2136">
        <v>9374.8876949999994</v>
      </c>
      <c r="G2136">
        <v>18069581956</v>
      </c>
    </row>
    <row r="2137" spans="1:7">
      <c r="A2137" s="12">
        <v>44034</v>
      </c>
      <c r="B2137">
        <v>9375.0800780000009</v>
      </c>
      <c r="C2137">
        <v>9530.5185550000006</v>
      </c>
      <c r="D2137">
        <v>9319.6533199999994</v>
      </c>
      <c r="E2137">
        <v>9525.3632809999999</v>
      </c>
      <c r="F2137">
        <v>9525.3632809999999</v>
      </c>
      <c r="G2137">
        <v>16532254884</v>
      </c>
    </row>
    <row r="2138" spans="1:7">
      <c r="A2138" s="12">
        <v>44035</v>
      </c>
      <c r="B2138">
        <v>9527.1416019999997</v>
      </c>
      <c r="C2138">
        <v>9610.2470699999994</v>
      </c>
      <c r="D2138">
        <v>9483.0039059999999</v>
      </c>
      <c r="E2138">
        <v>9581.0722659999992</v>
      </c>
      <c r="F2138">
        <v>9581.0722659999992</v>
      </c>
      <c r="G2138">
        <v>18146399002</v>
      </c>
    </row>
    <row r="2139" spans="1:7">
      <c r="A2139" s="12">
        <v>44036</v>
      </c>
      <c r="B2139">
        <v>9585.5146480000003</v>
      </c>
      <c r="C2139">
        <v>9623.3369139999995</v>
      </c>
      <c r="D2139">
        <v>9481.4541019999997</v>
      </c>
      <c r="E2139">
        <v>9536.8925780000009</v>
      </c>
      <c r="F2139">
        <v>9536.8925780000009</v>
      </c>
      <c r="G2139">
        <v>16552768325</v>
      </c>
    </row>
    <row r="2140" spans="1:7">
      <c r="A2140" s="12">
        <v>44037</v>
      </c>
      <c r="B2140">
        <v>9539.4853519999997</v>
      </c>
      <c r="C2140">
        <v>9704.5566409999992</v>
      </c>
      <c r="D2140">
        <v>9530.2119139999995</v>
      </c>
      <c r="E2140">
        <v>9677.1132809999999</v>
      </c>
      <c r="F2140">
        <v>9677.1132809999999</v>
      </c>
      <c r="G2140">
        <v>16610070933</v>
      </c>
    </row>
    <row r="2141" spans="1:7">
      <c r="A2141" s="12">
        <v>44038</v>
      </c>
      <c r="B2141">
        <v>9680.234375</v>
      </c>
      <c r="C2141">
        <v>10023.807617</v>
      </c>
      <c r="D2141">
        <v>9652.8476559999999</v>
      </c>
      <c r="E2141">
        <v>9905.1669920000004</v>
      </c>
      <c r="F2141">
        <v>9905.1669920000004</v>
      </c>
      <c r="G2141">
        <v>20507998997</v>
      </c>
    </row>
    <row r="2142" spans="1:7">
      <c r="A2142" s="12">
        <v>44039</v>
      </c>
      <c r="B2142">
        <v>9905.2177730000003</v>
      </c>
      <c r="C2142">
        <v>11298.221680000001</v>
      </c>
      <c r="D2142">
        <v>9903.9697269999997</v>
      </c>
      <c r="E2142">
        <v>10990.873046999999</v>
      </c>
      <c r="F2142">
        <v>10990.873046999999</v>
      </c>
      <c r="G2142">
        <v>35359749590</v>
      </c>
    </row>
    <row r="2143" spans="1:7">
      <c r="A2143" s="12">
        <v>44040</v>
      </c>
      <c r="B2143">
        <v>11017.463867</v>
      </c>
      <c r="C2143">
        <v>11204.327148</v>
      </c>
      <c r="D2143">
        <v>10632.631836</v>
      </c>
      <c r="E2143">
        <v>10912.823242</v>
      </c>
      <c r="F2143">
        <v>10912.823242</v>
      </c>
      <c r="G2143">
        <v>28766551142</v>
      </c>
    </row>
    <row r="2144" spans="1:7">
      <c r="A2144" s="12">
        <v>44041</v>
      </c>
      <c r="B2144">
        <v>10912.953125</v>
      </c>
      <c r="C2144">
        <v>11304.397461</v>
      </c>
      <c r="D2144">
        <v>10856.141602</v>
      </c>
      <c r="E2144">
        <v>11100.467773</v>
      </c>
      <c r="F2144">
        <v>11100.467773</v>
      </c>
      <c r="G2144">
        <v>24617249715</v>
      </c>
    </row>
    <row r="2145" spans="1:7">
      <c r="A2145" s="12">
        <v>44042</v>
      </c>
      <c r="B2145">
        <v>11099.833008</v>
      </c>
      <c r="C2145">
        <v>11169.356444999999</v>
      </c>
      <c r="D2145">
        <v>10895.455078000001</v>
      </c>
      <c r="E2145">
        <v>11111.213867</v>
      </c>
      <c r="F2145">
        <v>11111.213867</v>
      </c>
      <c r="G2145">
        <v>22857247901</v>
      </c>
    </row>
    <row r="2146" spans="1:7">
      <c r="A2146" s="12">
        <v>44043</v>
      </c>
      <c r="B2146">
        <v>11110.210938</v>
      </c>
      <c r="C2146">
        <v>11415.864258</v>
      </c>
      <c r="D2146">
        <v>10987.053711</v>
      </c>
      <c r="E2146">
        <v>11323.466796999999</v>
      </c>
      <c r="F2146">
        <v>11323.466796999999</v>
      </c>
      <c r="G2146">
        <v>23160469766</v>
      </c>
    </row>
    <row r="2147" spans="1:7">
      <c r="A2147" s="12">
        <v>44044</v>
      </c>
      <c r="B2147">
        <v>11322.570313</v>
      </c>
      <c r="C2147">
        <v>11794.775390999999</v>
      </c>
      <c r="D2147">
        <v>11239.682617</v>
      </c>
      <c r="E2147">
        <v>11759.592773</v>
      </c>
      <c r="F2147">
        <v>11759.592773</v>
      </c>
      <c r="G2147">
        <v>26075670303</v>
      </c>
    </row>
    <row r="2148" spans="1:7">
      <c r="A2148" s="12">
        <v>44045</v>
      </c>
      <c r="B2148">
        <v>11758.764648</v>
      </c>
      <c r="C2148">
        <v>12034.144531</v>
      </c>
      <c r="D2148">
        <v>11018.129883</v>
      </c>
      <c r="E2148">
        <v>11053.614258</v>
      </c>
      <c r="F2148">
        <v>11053.614258</v>
      </c>
      <c r="G2148">
        <v>27410067336</v>
      </c>
    </row>
    <row r="2149" spans="1:7">
      <c r="A2149" s="12">
        <v>44046</v>
      </c>
      <c r="B2149">
        <v>11043.768555000001</v>
      </c>
      <c r="C2149">
        <v>11453.079102</v>
      </c>
      <c r="D2149">
        <v>11012.415039</v>
      </c>
      <c r="E2149">
        <v>11246.348633</v>
      </c>
      <c r="F2149">
        <v>11246.348633</v>
      </c>
      <c r="G2149">
        <v>20271713443</v>
      </c>
    </row>
    <row r="2150" spans="1:7">
      <c r="A2150" s="12">
        <v>44047</v>
      </c>
      <c r="B2150">
        <v>11246.203125</v>
      </c>
      <c r="C2150">
        <v>11385.381836</v>
      </c>
      <c r="D2150">
        <v>11094.145508</v>
      </c>
      <c r="E2150">
        <v>11205.892578000001</v>
      </c>
      <c r="F2150">
        <v>11205.892578000001</v>
      </c>
      <c r="G2150">
        <v>21250197042</v>
      </c>
    </row>
    <row r="2151" spans="1:7">
      <c r="A2151" s="12">
        <v>44048</v>
      </c>
      <c r="B2151">
        <v>11203.823242</v>
      </c>
      <c r="C2151">
        <v>11786.617188</v>
      </c>
      <c r="D2151">
        <v>11158.285156</v>
      </c>
      <c r="E2151">
        <v>11747.022461</v>
      </c>
      <c r="F2151">
        <v>11747.022461</v>
      </c>
      <c r="G2151">
        <v>24411254471</v>
      </c>
    </row>
    <row r="2152" spans="1:7">
      <c r="A2152" s="12">
        <v>44049</v>
      </c>
      <c r="B2152">
        <v>11749.871094</v>
      </c>
      <c r="C2152">
        <v>11902.335938</v>
      </c>
      <c r="D2152">
        <v>11598.713867</v>
      </c>
      <c r="E2152">
        <v>11779.773438</v>
      </c>
      <c r="F2152">
        <v>11779.773438</v>
      </c>
      <c r="G2152">
        <v>23400740340</v>
      </c>
    </row>
    <row r="2153" spans="1:7">
      <c r="A2153" s="12">
        <v>44050</v>
      </c>
      <c r="B2153">
        <v>11778.894531</v>
      </c>
      <c r="C2153">
        <v>11898.038086</v>
      </c>
      <c r="D2153">
        <v>11408.59375</v>
      </c>
      <c r="E2153">
        <v>11601.472656</v>
      </c>
      <c r="F2153">
        <v>11601.472656</v>
      </c>
      <c r="G2153">
        <v>23132312867</v>
      </c>
    </row>
    <row r="2154" spans="1:7">
      <c r="A2154" s="12">
        <v>44051</v>
      </c>
      <c r="B2154">
        <v>11604.553711</v>
      </c>
      <c r="C2154">
        <v>11800.064453000001</v>
      </c>
      <c r="D2154">
        <v>11558.431640999999</v>
      </c>
      <c r="E2154">
        <v>11754.045898</v>
      </c>
      <c r="F2154">
        <v>11754.045898</v>
      </c>
      <c r="G2154">
        <v>17572057837</v>
      </c>
    </row>
    <row r="2155" spans="1:7">
      <c r="A2155" s="12">
        <v>44052</v>
      </c>
      <c r="B2155">
        <v>11737.325194999999</v>
      </c>
      <c r="C2155">
        <v>11806.056640999999</v>
      </c>
      <c r="D2155">
        <v>11548.784180000001</v>
      </c>
      <c r="E2155">
        <v>11675.739258</v>
      </c>
      <c r="F2155">
        <v>11675.739258</v>
      </c>
      <c r="G2155">
        <v>17489608833</v>
      </c>
    </row>
    <row r="2156" spans="1:7">
      <c r="A2156" s="12">
        <v>44053</v>
      </c>
      <c r="B2156">
        <v>11662.256836</v>
      </c>
      <c r="C2156">
        <v>12045.140625</v>
      </c>
      <c r="D2156">
        <v>11662.256836</v>
      </c>
      <c r="E2156">
        <v>11878.111328000001</v>
      </c>
      <c r="F2156">
        <v>11878.111328000001</v>
      </c>
      <c r="G2156">
        <v>26114112569</v>
      </c>
    </row>
    <row r="2157" spans="1:7">
      <c r="A2157" s="12">
        <v>44054</v>
      </c>
      <c r="B2157">
        <v>11881.647461</v>
      </c>
      <c r="C2157">
        <v>11932.710938</v>
      </c>
      <c r="D2157">
        <v>11195.708984000001</v>
      </c>
      <c r="E2157">
        <v>11410.525390999999</v>
      </c>
      <c r="F2157">
        <v>11410.525390999999</v>
      </c>
      <c r="G2157">
        <v>27039782640</v>
      </c>
    </row>
    <row r="2158" spans="1:7">
      <c r="A2158" s="12">
        <v>44055</v>
      </c>
      <c r="B2158">
        <v>11404.596680000001</v>
      </c>
      <c r="C2158">
        <v>11748.396484000001</v>
      </c>
      <c r="D2158">
        <v>11249.605469</v>
      </c>
      <c r="E2158">
        <v>11584.934569999999</v>
      </c>
      <c r="F2158">
        <v>11584.934569999999</v>
      </c>
      <c r="G2158">
        <v>25064548486</v>
      </c>
    </row>
    <row r="2159" spans="1:7">
      <c r="A2159" s="12">
        <v>44056</v>
      </c>
      <c r="B2159">
        <v>11588.405273</v>
      </c>
      <c r="C2159">
        <v>11796.396484000001</v>
      </c>
      <c r="D2159">
        <v>11216.872069999999</v>
      </c>
      <c r="E2159">
        <v>11784.137694999999</v>
      </c>
      <c r="F2159">
        <v>11784.137694999999</v>
      </c>
      <c r="G2159">
        <v>27522199497</v>
      </c>
    </row>
    <row r="2160" spans="1:7">
      <c r="A2160" s="12">
        <v>44057</v>
      </c>
      <c r="B2160">
        <v>11772.659180000001</v>
      </c>
      <c r="C2160">
        <v>12150.994140999999</v>
      </c>
      <c r="D2160">
        <v>11685.455078000001</v>
      </c>
      <c r="E2160">
        <v>11768.871094</v>
      </c>
      <c r="F2160">
        <v>11768.871094</v>
      </c>
      <c r="G2160">
        <v>24237958589</v>
      </c>
    </row>
    <row r="2161" spans="1:7">
      <c r="A2161" s="12">
        <v>44058</v>
      </c>
      <c r="B2161">
        <v>11768.697265999999</v>
      </c>
      <c r="C2161">
        <v>11963.203125</v>
      </c>
      <c r="D2161">
        <v>11768.697265999999</v>
      </c>
      <c r="E2161">
        <v>11865.698242</v>
      </c>
      <c r="F2161">
        <v>11865.698242</v>
      </c>
      <c r="G2161">
        <v>23354924400</v>
      </c>
    </row>
    <row r="2162" spans="1:7">
      <c r="A2162" s="12">
        <v>44059</v>
      </c>
      <c r="B2162">
        <v>11866.685546999999</v>
      </c>
      <c r="C2162">
        <v>11934.901367</v>
      </c>
      <c r="D2162">
        <v>11737.188477</v>
      </c>
      <c r="E2162">
        <v>11892.803711</v>
      </c>
      <c r="F2162">
        <v>11892.803711</v>
      </c>
      <c r="G2162">
        <v>20583375490</v>
      </c>
    </row>
    <row r="2163" spans="1:7">
      <c r="A2163" s="12">
        <v>44060</v>
      </c>
      <c r="B2163">
        <v>11895.658203000001</v>
      </c>
      <c r="C2163">
        <v>12359.056640999999</v>
      </c>
      <c r="D2163">
        <v>11806.696289</v>
      </c>
      <c r="E2163">
        <v>12254.402344</v>
      </c>
      <c r="F2163">
        <v>12254.402344</v>
      </c>
      <c r="G2163">
        <v>28227687027</v>
      </c>
    </row>
    <row r="2164" spans="1:7">
      <c r="A2164" s="12">
        <v>44061</v>
      </c>
      <c r="B2164">
        <v>12251.895508</v>
      </c>
      <c r="C2164">
        <v>12335.707031</v>
      </c>
      <c r="D2164">
        <v>11954.525390999999</v>
      </c>
      <c r="E2164">
        <v>11991.233398</v>
      </c>
      <c r="F2164">
        <v>11991.233398</v>
      </c>
      <c r="G2164">
        <v>26043227672</v>
      </c>
    </row>
    <row r="2165" spans="1:7">
      <c r="A2165" s="12">
        <v>44062</v>
      </c>
      <c r="B2165">
        <v>11990.884765999999</v>
      </c>
      <c r="C2165">
        <v>12028.923828000001</v>
      </c>
      <c r="D2165">
        <v>11687.333008</v>
      </c>
      <c r="E2165">
        <v>11758.283203000001</v>
      </c>
      <c r="F2165">
        <v>11758.283203000001</v>
      </c>
      <c r="G2165">
        <v>24502851117</v>
      </c>
    </row>
    <row r="2166" spans="1:7">
      <c r="A2166" s="12">
        <v>44063</v>
      </c>
      <c r="B2166">
        <v>11761.5</v>
      </c>
      <c r="C2166">
        <v>11900.411133</v>
      </c>
      <c r="D2166">
        <v>11710.063477</v>
      </c>
      <c r="E2166">
        <v>11878.372069999999</v>
      </c>
      <c r="F2166">
        <v>11878.372069999999</v>
      </c>
      <c r="G2166">
        <v>20175242945</v>
      </c>
    </row>
    <row r="2167" spans="1:7">
      <c r="A2167" s="12">
        <v>44064</v>
      </c>
      <c r="B2167">
        <v>11878.026367</v>
      </c>
      <c r="C2167">
        <v>11899.259765999999</v>
      </c>
      <c r="D2167">
        <v>11564.979492</v>
      </c>
      <c r="E2167">
        <v>11592.489258</v>
      </c>
      <c r="F2167">
        <v>11592.489258</v>
      </c>
      <c r="G2167">
        <v>23762425999</v>
      </c>
    </row>
    <row r="2168" spans="1:7">
      <c r="A2168" s="12">
        <v>44065</v>
      </c>
      <c r="B2168">
        <v>11585.477539</v>
      </c>
      <c r="C2168">
        <v>11689.407227</v>
      </c>
      <c r="D2168">
        <v>11448.805664</v>
      </c>
      <c r="E2168">
        <v>11681.825194999999</v>
      </c>
      <c r="F2168">
        <v>11681.825194999999</v>
      </c>
      <c r="G2168">
        <v>20224191306</v>
      </c>
    </row>
    <row r="2169" spans="1:7">
      <c r="A2169" s="12">
        <v>44066</v>
      </c>
      <c r="B2169">
        <v>11679.696289</v>
      </c>
      <c r="C2169">
        <v>11713.429688</v>
      </c>
      <c r="D2169">
        <v>11559.920898</v>
      </c>
      <c r="E2169">
        <v>11664.847656</v>
      </c>
      <c r="F2169">
        <v>11664.847656</v>
      </c>
      <c r="G2169">
        <v>18482062658</v>
      </c>
    </row>
    <row r="2170" spans="1:7">
      <c r="A2170" s="12">
        <v>44067</v>
      </c>
      <c r="B2170">
        <v>11663.689453000001</v>
      </c>
      <c r="C2170">
        <v>11807.631836</v>
      </c>
      <c r="D2170">
        <v>11623.25</v>
      </c>
      <c r="E2170">
        <v>11774.595703000001</v>
      </c>
      <c r="F2170">
        <v>11774.595703000001</v>
      </c>
      <c r="G2170">
        <v>20681511755</v>
      </c>
    </row>
    <row r="2171" spans="1:7">
      <c r="A2171" s="12">
        <v>44068</v>
      </c>
      <c r="B2171">
        <v>11773.588867</v>
      </c>
      <c r="C2171">
        <v>11778.299805000001</v>
      </c>
      <c r="D2171">
        <v>11189.850586</v>
      </c>
      <c r="E2171">
        <v>11366.134765999999</v>
      </c>
      <c r="F2171">
        <v>11366.134765999999</v>
      </c>
      <c r="G2171">
        <v>26301509932</v>
      </c>
    </row>
    <row r="2172" spans="1:7">
      <c r="A2172" s="12">
        <v>44069</v>
      </c>
      <c r="B2172">
        <v>11366.894531</v>
      </c>
      <c r="C2172">
        <v>11530.052734000001</v>
      </c>
      <c r="D2172">
        <v>11296.993164</v>
      </c>
      <c r="E2172">
        <v>11488.363281</v>
      </c>
      <c r="F2172">
        <v>11488.363281</v>
      </c>
      <c r="G2172">
        <v>22466660958</v>
      </c>
    </row>
    <row r="2173" spans="1:7">
      <c r="A2173" s="12">
        <v>44070</v>
      </c>
      <c r="B2173">
        <v>11485.608398</v>
      </c>
      <c r="C2173">
        <v>11570.786133</v>
      </c>
      <c r="D2173">
        <v>11185.941406</v>
      </c>
      <c r="E2173">
        <v>11323.397461</v>
      </c>
      <c r="F2173">
        <v>11323.397461</v>
      </c>
      <c r="G2173">
        <v>23240415076</v>
      </c>
    </row>
    <row r="2174" spans="1:7">
      <c r="A2174" s="12">
        <v>44071</v>
      </c>
      <c r="B2174">
        <v>11325.295898</v>
      </c>
      <c r="C2174">
        <v>11545.615234000001</v>
      </c>
      <c r="D2174">
        <v>11316.422852</v>
      </c>
      <c r="E2174">
        <v>11542.5</v>
      </c>
      <c r="F2174">
        <v>11542.5</v>
      </c>
      <c r="G2174">
        <v>19807127588</v>
      </c>
    </row>
    <row r="2175" spans="1:7">
      <c r="A2175" s="12">
        <v>44072</v>
      </c>
      <c r="B2175">
        <v>11541.054688</v>
      </c>
      <c r="C2175">
        <v>11585.640625</v>
      </c>
      <c r="D2175">
        <v>11466.292969</v>
      </c>
      <c r="E2175">
        <v>11506.865234000001</v>
      </c>
      <c r="F2175">
        <v>11506.865234000001</v>
      </c>
      <c r="G2175">
        <v>17485597759</v>
      </c>
    </row>
    <row r="2176" spans="1:7">
      <c r="A2176" s="12">
        <v>44073</v>
      </c>
      <c r="B2176">
        <v>11508.713867</v>
      </c>
      <c r="C2176">
        <v>11715.264648</v>
      </c>
      <c r="D2176">
        <v>11492.381836</v>
      </c>
      <c r="E2176">
        <v>11711.505859000001</v>
      </c>
      <c r="F2176">
        <v>11711.505859000001</v>
      </c>
      <c r="G2176">
        <v>19760127945</v>
      </c>
    </row>
    <row r="2177" spans="1:7">
      <c r="A2177" s="12">
        <v>44074</v>
      </c>
      <c r="B2177">
        <v>11713.306640999999</v>
      </c>
      <c r="C2177">
        <v>11768.876953000001</v>
      </c>
      <c r="D2177">
        <v>11598.318359000001</v>
      </c>
      <c r="E2177">
        <v>11680.820313</v>
      </c>
      <c r="F2177">
        <v>11680.820313</v>
      </c>
      <c r="G2177">
        <v>22285928250</v>
      </c>
    </row>
    <row r="2178" spans="1:7">
      <c r="A2178" s="12">
        <v>44075</v>
      </c>
      <c r="B2178">
        <v>11679.316406</v>
      </c>
      <c r="C2178">
        <v>12067.081055000001</v>
      </c>
      <c r="D2178">
        <v>11601.128906</v>
      </c>
      <c r="E2178">
        <v>11970.478515999999</v>
      </c>
      <c r="F2178">
        <v>11970.478515999999</v>
      </c>
      <c r="G2178">
        <v>27311555343</v>
      </c>
    </row>
    <row r="2179" spans="1:7">
      <c r="A2179" s="12">
        <v>44076</v>
      </c>
      <c r="B2179">
        <v>11964.823242</v>
      </c>
      <c r="C2179">
        <v>11964.823242</v>
      </c>
      <c r="D2179">
        <v>11290.793944999999</v>
      </c>
      <c r="E2179">
        <v>11414.034180000001</v>
      </c>
      <c r="F2179">
        <v>11414.034180000001</v>
      </c>
      <c r="G2179">
        <v>28037405299</v>
      </c>
    </row>
    <row r="2180" spans="1:7">
      <c r="A2180" s="12">
        <v>44077</v>
      </c>
      <c r="B2180">
        <v>11407.191406</v>
      </c>
      <c r="C2180">
        <v>11443.022461</v>
      </c>
      <c r="D2180">
        <v>10182.464844</v>
      </c>
      <c r="E2180">
        <v>10245.296875</v>
      </c>
      <c r="F2180">
        <v>10245.296875</v>
      </c>
      <c r="G2180">
        <v>31927261555</v>
      </c>
    </row>
    <row r="2181" spans="1:7">
      <c r="A2181" s="12">
        <v>44078</v>
      </c>
      <c r="B2181">
        <v>10230.365234000001</v>
      </c>
      <c r="C2181">
        <v>10663.919921999999</v>
      </c>
      <c r="D2181">
        <v>10207.940430000001</v>
      </c>
      <c r="E2181">
        <v>10511.813477</v>
      </c>
      <c r="F2181">
        <v>10511.813477</v>
      </c>
      <c r="G2181">
        <v>29965130374</v>
      </c>
    </row>
    <row r="2182" spans="1:7">
      <c r="A2182" s="12">
        <v>44079</v>
      </c>
      <c r="B2182">
        <v>10512.530273</v>
      </c>
      <c r="C2182">
        <v>10581.571289</v>
      </c>
      <c r="D2182">
        <v>9946.6757809999999</v>
      </c>
      <c r="E2182">
        <v>10169.567383</v>
      </c>
      <c r="F2182">
        <v>10169.567383</v>
      </c>
      <c r="G2182">
        <v>44916565292</v>
      </c>
    </row>
    <row r="2183" spans="1:7">
      <c r="A2183" s="12">
        <v>44080</v>
      </c>
      <c r="B2183">
        <v>10167.216796999999</v>
      </c>
      <c r="C2183">
        <v>10353.927734000001</v>
      </c>
      <c r="D2183">
        <v>10056.885742</v>
      </c>
      <c r="E2183">
        <v>10280.351563</v>
      </c>
      <c r="F2183">
        <v>10280.351563</v>
      </c>
      <c r="G2183">
        <v>37071460174</v>
      </c>
    </row>
    <row r="2184" spans="1:7">
      <c r="A2184" s="12">
        <v>44081</v>
      </c>
      <c r="B2184">
        <v>10280.998046999999</v>
      </c>
      <c r="C2184">
        <v>10399.153319999999</v>
      </c>
      <c r="D2184">
        <v>9916.4931639999995</v>
      </c>
      <c r="E2184">
        <v>10369.563477</v>
      </c>
      <c r="F2184">
        <v>10369.563477</v>
      </c>
      <c r="G2184">
        <v>33703098409</v>
      </c>
    </row>
    <row r="2185" spans="1:7">
      <c r="A2185" s="12">
        <v>44082</v>
      </c>
      <c r="B2185">
        <v>10369.306640999999</v>
      </c>
      <c r="C2185">
        <v>10414.775390999999</v>
      </c>
      <c r="D2185">
        <v>9945.1103519999997</v>
      </c>
      <c r="E2185">
        <v>10131.516602</v>
      </c>
      <c r="F2185">
        <v>10131.516602</v>
      </c>
      <c r="G2185">
        <v>33430927462</v>
      </c>
    </row>
    <row r="2186" spans="1:7">
      <c r="A2186" s="12">
        <v>44083</v>
      </c>
      <c r="B2186">
        <v>10134.151367</v>
      </c>
      <c r="C2186">
        <v>10350.542969</v>
      </c>
      <c r="D2186">
        <v>10017.250977</v>
      </c>
      <c r="E2186">
        <v>10242.347656</v>
      </c>
      <c r="F2186">
        <v>10242.347656</v>
      </c>
      <c r="G2186">
        <v>24128292755</v>
      </c>
    </row>
    <row r="2187" spans="1:7">
      <c r="A2187" s="12">
        <v>44084</v>
      </c>
      <c r="B2187">
        <v>10242.330078000001</v>
      </c>
      <c r="C2187">
        <v>10503.912109000001</v>
      </c>
      <c r="D2187">
        <v>10238.135742</v>
      </c>
      <c r="E2187">
        <v>10363.138671999999</v>
      </c>
      <c r="F2187">
        <v>10363.138671999999</v>
      </c>
      <c r="G2187">
        <v>54406443211</v>
      </c>
    </row>
    <row r="2188" spans="1:7">
      <c r="A2188" s="12">
        <v>44085</v>
      </c>
      <c r="B2188">
        <v>10369.028319999999</v>
      </c>
      <c r="C2188">
        <v>10434.922852</v>
      </c>
      <c r="D2188">
        <v>10140.836914</v>
      </c>
      <c r="E2188">
        <v>10400.915039</v>
      </c>
      <c r="F2188">
        <v>10400.915039</v>
      </c>
      <c r="G2188">
        <v>45201121775</v>
      </c>
    </row>
    <row r="2189" spans="1:7">
      <c r="A2189" s="12">
        <v>44086</v>
      </c>
      <c r="B2189">
        <v>10409.861328000001</v>
      </c>
      <c r="C2189">
        <v>10578.837890999999</v>
      </c>
      <c r="D2189">
        <v>10292.386719</v>
      </c>
      <c r="E2189">
        <v>10442.170898</v>
      </c>
      <c r="F2189">
        <v>10442.170898</v>
      </c>
      <c r="G2189">
        <v>36750077324</v>
      </c>
    </row>
    <row r="2190" spans="1:7">
      <c r="A2190" s="12">
        <v>44087</v>
      </c>
      <c r="B2190">
        <v>10452.399414</v>
      </c>
      <c r="C2190">
        <v>10577.214844</v>
      </c>
      <c r="D2190">
        <v>10224.330078000001</v>
      </c>
      <c r="E2190">
        <v>10323.755859000001</v>
      </c>
      <c r="F2190">
        <v>10323.755859000001</v>
      </c>
      <c r="G2190">
        <v>36506852789</v>
      </c>
    </row>
    <row r="2191" spans="1:7">
      <c r="A2191" s="12">
        <v>44088</v>
      </c>
      <c r="B2191">
        <v>10328.734375</v>
      </c>
      <c r="C2191">
        <v>10800.010742</v>
      </c>
      <c r="D2191">
        <v>10266.008789</v>
      </c>
      <c r="E2191">
        <v>10680.837890999999</v>
      </c>
      <c r="F2191">
        <v>10680.837890999999</v>
      </c>
      <c r="G2191">
        <v>35453581940</v>
      </c>
    </row>
    <row r="2192" spans="1:7">
      <c r="A2192" s="12">
        <v>44089</v>
      </c>
      <c r="B2192">
        <v>10677.754883</v>
      </c>
      <c r="C2192">
        <v>10938.631836</v>
      </c>
      <c r="D2192">
        <v>10656.459961</v>
      </c>
      <c r="E2192">
        <v>10796.951171999999</v>
      </c>
      <c r="F2192">
        <v>10796.951171999999</v>
      </c>
      <c r="G2192">
        <v>32509451925</v>
      </c>
    </row>
    <row r="2193" spans="1:7">
      <c r="A2193" s="12">
        <v>44090</v>
      </c>
      <c r="B2193">
        <v>10797.761719</v>
      </c>
      <c r="C2193">
        <v>11100.124023</v>
      </c>
      <c r="D2193">
        <v>10704.884765999999</v>
      </c>
      <c r="E2193">
        <v>10974.905273</v>
      </c>
      <c r="F2193">
        <v>10974.905273</v>
      </c>
      <c r="G2193">
        <v>30769986455</v>
      </c>
    </row>
    <row r="2194" spans="1:7">
      <c r="A2194" s="12">
        <v>44091</v>
      </c>
      <c r="B2194">
        <v>10973.251953000001</v>
      </c>
      <c r="C2194">
        <v>11037.420898</v>
      </c>
      <c r="D2194">
        <v>10774.627930000001</v>
      </c>
      <c r="E2194">
        <v>10948.990234000001</v>
      </c>
      <c r="F2194">
        <v>10948.990234000001</v>
      </c>
      <c r="G2194">
        <v>38151810523</v>
      </c>
    </row>
    <row r="2195" spans="1:7">
      <c r="A2195" s="12">
        <v>44092</v>
      </c>
      <c r="B2195">
        <v>10951.820313</v>
      </c>
      <c r="C2195">
        <v>11034.908203000001</v>
      </c>
      <c r="D2195">
        <v>10829.657227</v>
      </c>
      <c r="E2195">
        <v>10944.585938</v>
      </c>
      <c r="F2195">
        <v>10944.585938</v>
      </c>
      <c r="G2195">
        <v>26341903912</v>
      </c>
    </row>
    <row r="2196" spans="1:7">
      <c r="A2196" s="12">
        <v>44093</v>
      </c>
      <c r="B2196">
        <v>10933.752930000001</v>
      </c>
      <c r="C2196">
        <v>11134.092773</v>
      </c>
      <c r="D2196">
        <v>10909.618164</v>
      </c>
      <c r="E2196">
        <v>11094.346680000001</v>
      </c>
      <c r="F2196">
        <v>11094.346680000001</v>
      </c>
      <c r="G2196">
        <v>22764204008</v>
      </c>
    </row>
    <row r="2197" spans="1:7">
      <c r="A2197" s="12">
        <v>44094</v>
      </c>
      <c r="B2197">
        <v>11095.870117</v>
      </c>
      <c r="C2197">
        <v>11095.870117</v>
      </c>
      <c r="D2197">
        <v>10814.477539</v>
      </c>
      <c r="E2197">
        <v>10938.271484000001</v>
      </c>
      <c r="F2197">
        <v>10938.271484000001</v>
      </c>
      <c r="G2197">
        <v>24699523788</v>
      </c>
    </row>
    <row r="2198" spans="1:7">
      <c r="A2198" s="12">
        <v>44095</v>
      </c>
      <c r="B2198">
        <v>10934.925781</v>
      </c>
      <c r="C2198">
        <v>10988.304688</v>
      </c>
      <c r="D2198">
        <v>10380.260742</v>
      </c>
      <c r="E2198">
        <v>10462.259765999999</v>
      </c>
      <c r="F2198">
        <v>10462.259765999999</v>
      </c>
      <c r="G2198">
        <v>28884999244</v>
      </c>
    </row>
    <row r="2199" spans="1:7">
      <c r="A2199" s="12">
        <v>44096</v>
      </c>
      <c r="B2199">
        <v>10459.624023</v>
      </c>
      <c r="C2199">
        <v>10568.077148</v>
      </c>
      <c r="D2199">
        <v>10382.726563</v>
      </c>
      <c r="E2199">
        <v>10538.459961</v>
      </c>
      <c r="F2199">
        <v>10538.459961</v>
      </c>
      <c r="G2199">
        <v>23621787804</v>
      </c>
    </row>
    <row r="2200" spans="1:7">
      <c r="A2200" s="12">
        <v>44097</v>
      </c>
      <c r="B2200">
        <v>10535.492188</v>
      </c>
      <c r="C2200">
        <v>10537.828125</v>
      </c>
      <c r="D2200">
        <v>10197.865234000001</v>
      </c>
      <c r="E2200">
        <v>10246.186523</v>
      </c>
      <c r="F2200">
        <v>10246.186523</v>
      </c>
      <c r="G2200">
        <v>23788661867</v>
      </c>
    </row>
    <row r="2201" spans="1:7">
      <c r="A2201" s="12">
        <v>44098</v>
      </c>
      <c r="B2201">
        <v>10248.786133</v>
      </c>
      <c r="C2201">
        <v>10771.056640999999</v>
      </c>
      <c r="D2201">
        <v>10231.490234000001</v>
      </c>
      <c r="E2201">
        <v>10760.066406</v>
      </c>
      <c r="F2201">
        <v>10760.066406</v>
      </c>
      <c r="G2201">
        <v>47144380902</v>
      </c>
    </row>
    <row r="2202" spans="1:7">
      <c r="A2202" s="12">
        <v>44099</v>
      </c>
      <c r="B2202">
        <v>10761.109375</v>
      </c>
      <c r="C2202">
        <v>10777.696289</v>
      </c>
      <c r="D2202">
        <v>10578.914063</v>
      </c>
      <c r="E2202">
        <v>10692.716796999999</v>
      </c>
      <c r="F2202">
        <v>10692.716796999999</v>
      </c>
      <c r="G2202">
        <v>39348590957</v>
      </c>
    </row>
    <row r="2203" spans="1:7">
      <c r="A2203" s="12">
        <v>44100</v>
      </c>
      <c r="B2203">
        <v>10695.575194999999</v>
      </c>
      <c r="C2203">
        <v>10772.999023</v>
      </c>
      <c r="D2203">
        <v>10667.28125</v>
      </c>
      <c r="E2203">
        <v>10750.723633</v>
      </c>
      <c r="F2203">
        <v>10750.723633</v>
      </c>
      <c r="G2203">
        <v>46852525493</v>
      </c>
    </row>
    <row r="2204" spans="1:7">
      <c r="A2204" s="12">
        <v>44101</v>
      </c>
      <c r="B2204">
        <v>10746.892578000001</v>
      </c>
      <c r="C2204">
        <v>10803.976563</v>
      </c>
      <c r="D2204">
        <v>10622.921875</v>
      </c>
      <c r="E2204">
        <v>10775.269531</v>
      </c>
      <c r="F2204">
        <v>10775.269531</v>
      </c>
      <c r="G2204">
        <v>53745972818</v>
      </c>
    </row>
    <row r="2205" spans="1:7">
      <c r="A2205" s="12">
        <v>44102</v>
      </c>
      <c r="B2205">
        <v>10776.613281</v>
      </c>
      <c r="C2205">
        <v>10945.347656</v>
      </c>
      <c r="D2205">
        <v>10703.893555000001</v>
      </c>
      <c r="E2205">
        <v>10709.652344</v>
      </c>
      <c r="F2205">
        <v>10709.652344</v>
      </c>
      <c r="G2205">
        <v>47762394731</v>
      </c>
    </row>
    <row r="2206" spans="1:7">
      <c r="A2206" s="12">
        <v>44103</v>
      </c>
      <c r="B2206">
        <v>10709.650390999999</v>
      </c>
      <c r="C2206">
        <v>10860.000977</v>
      </c>
      <c r="D2206">
        <v>10649.495117</v>
      </c>
      <c r="E2206">
        <v>10844.640625</v>
      </c>
      <c r="F2206">
        <v>10844.640625</v>
      </c>
      <c r="G2206">
        <v>46582396602</v>
      </c>
    </row>
    <row r="2207" spans="1:7">
      <c r="A2207" s="12">
        <v>44104</v>
      </c>
      <c r="B2207">
        <v>10843.871094</v>
      </c>
      <c r="C2207">
        <v>10847.256836</v>
      </c>
      <c r="D2207">
        <v>10669.321289</v>
      </c>
      <c r="E2207">
        <v>10784.491211</v>
      </c>
      <c r="F2207">
        <v>10784.491211</v>
      </c>
      <c r="G2207">
        <v>44171073700</v>
      </c>
    </row>
    <row r="2208" spans="1:7">
      <c r="A2208" s="12">
        <v>44105</v>
      </c>
      <c r="B2208">
        <v>10795.254883</v>
      </c>
      <c r="C2208">
        <v>10933.624023</v>
      </c>
      <c r="D2208">
        <v>10472.356444999999</v>
      </c>
      <c r="E2208">
        <v>10619.452148</v>
      </c>
      <c r="F2208">
        <v>10619.452148</v>
      </c>
      <c r="G2208">
        <v>40023134100</v>
      </c>
    </row>
    <row r="2209" spans="1:7">
      <c r="A2209" s="12">
        <v>44106</v>
      </c>
      <c r="B2209">
        <v>10619.821289</v>
      </c>
      <c r="C2209">
        <v>10657.837890999999</v>
      </c>
      <c r="D2209">
        <v>10416.689453000001</v>
      </c>
      <c r="E2209">
        <v>10575.974609000001</v>
      </c>
      <c r="F2209">
        <v>10575.974609000001</v>
      </c>
      <c r="G2209">
        <v>48661453918</v>
      </c>
    </row>
    <row r="2210" spans="1:7">
      <c r="A2210" s="12">
        <v>44107</v>
      </c>
      <c r="B2210">
        <v>10575.100586</v>
      </c>
      <c r="C2210">
        <v>10598.940430000001</v>
      </c>
      <c r="D2210">
        <v>10511.129883</v>
      </c>
      <c r="E2210">
        <v>10549.329102</v>
      </c>
      <c r="F2210">
        <v>10549.329102</v>
      </c>
      <c r="G2210">
        <v>44660271563</v>
      </c>
    </row>
    <row r="2211" spans="1:7">
      <c r="A2211" s="12">
        <v>44108</v>
      </c>
      <c r="B2211">
        <v>10550.440430000001</v>
      </c>
      <c r="C2211">
        <v>10686</v>
      </c>
      <c r="D2211">
        <v>10534.391602</v>
      </c>
      <c r="E2211">
        <v>10669.583008</v>
      </c>
      <c r="F2211">
        <v>10669.583008</v>
      </c>
      <c r="G2211">
        <v>71251776995</v>
      </c>
    </row>
    <row r="2212" spans="1:7">
      <c r="A2212" s="12">
        <v>44109</v>
      </c>
      <c r="B2212">
        <v>10676.529296999999</v>
      </c>
      <c r="C2212">
        <v>10793.507813</v>
      </c>
      <c r="D2212">
        <v>10634.600586</v>
      </c>
      <c r="E2212">
        <v>10793.339844</v>
      </c>
      <c r="F2212">
        <v>10793.339844</v>
      </c>
      <c r="G2212">
        <v>47537578009</v>
      </c>
    </row>
    <row r="2213" spans="1:7">
      <c r="A2213" s="12">
        <v>44110</v>
      </c>
      <c r="B2213">
        <v>10796.306640999999</v>
      </c>
      <c r="C2213">
        <v>10797.578125</v>
      </c>
      <c r="D2213">
        <v>10528.890625</v>
      </c>
      <c r="E2213">
        <v>10604.40625</v>
      </c>
      <c r="F2213">
        <v>10604.40625</v>
      </c>
      <c r="G2213">
        <v>42623695307</v>
      </c>
    </row>
    <row r="2214" spans="1:7">
      <c r="A2214" s="12">
        <v>44111</v>
      </c>
      <c r="B2214">
        <v>10603.355469</v>
      </c>
      <c r="C2214">
        <v>10680.507813</v>
      </c>
      <c r="D2214">
        <v>10562.506836</v>
      </c>
      <c r="E2214">
        <v>10668.96875</v>
      </c>
      <c r="F2214">
        <v>10668.96875</v>
      </c>
      <c r="G2214">
        <v>37799458436</v>
      </c>
    </row>
    <row r="2215" spans="1:7">
      <c r="A2215" s="12">
        <v>44112</v>
      </c>
      <c r="B2215">
        <v>10669.371094</v>
      </c>
      <c r="C2215">
        <v>10945.737305000001</v>
      </c>
      <c r="D2215">
        <v>10562.606444999999</v>
      </c>
      <c r="E2215">
        <v>10915.685546999999</v>
      </c>
      <c r="F2215">
        <v>10915.685546999999</v>
      </c>
      <c r="G2215">
        <v>63314794397</v>
      </c>
    </row>
    <row r="2216" spans="1:7">
      <c r="A2216" s="12">
        <v>44113</v>
      </c>
      <c r="B2216">
        <v>10927.913086</v>
      </c>
      <c r="C2216">
        <v>11102.671875</v>
      </c>
      <c r="D2216">
        <v>10846.850586</v>
      </c>
      <c r="E2216">
        <v>11064.458008</v>
      </c>
      <c r="F2216">
        <v>11064.458008</v>
      </c>
      <c r="G2216">
        <v>22799117613</v>
      </c>
    </row>
    <row r="2217" spans="1:7">
      <c r="A2217" s="12">
        <v>44114</v>
      </c>
      <c r="B2217">
        <v>11059.142578000001</v>
      </c>
      <c r="C2217">
        <v>11442.210938</v>
      </c>
      <c r="D2217">
        <v>11056.940430000001</v>
      </c>
      <c r="E2217">
        <v>11296.361328000001</v>
      </c>
      <c r="F2217">
        <v>11296.361328000001</v>
      </c>
      <c r="G2217">
        <v>22877978588</v>
      </c>
    </row>
    <row r="2218" spans="1:7">
      <c r="A2218" s="12">
        <v>44115</v>
      </c>
      <c r="B2218">
        <v>11296.082031</v>
      </c>
      <c r="C2218">
        <v>11428.813477</v>
      </c>
      <c r="D2218">
        <v>11288.627930000001</v>
      </c>
      <c r="E2218">
        <v>11384.181640999999</v>
      </c>
      <c r="F2218">
        <v>11384.181640999999</v>
      </c>
      <c r="G2218">
        <v>19968627060</v>
      </c>
    </row>
    <row r="2219" spans="1:7">
      <c r="A2219" s="12">
        <v>44116</v>
      </c>
      <c r="B2219">
        <v>11392.635742</v>
      </c>
      <c r="C2219">
        <v>11698.467773</v>
      </c>
      <c r="D2219">
        <v>11240.686523</v>
      </c>
      <c r="E2219">
        <v>11555.363281</v>
      </c>
      <c r="F2219">
        <v>11555.363281</v>
      </c>
      <c r="G2219">
        <v>26163972642</v>
      </c>
    </row>
    <row r="2220" spans="1:7">
      <c r="A2220" s="12">
        <v>44117</v>
      </c>
      <c r="B2220">
        <v>11548.719727</v>
      </c>
      <c r="C2220">
        <v>11548.984375</v>
      </c>
      <c r="D2220">
        <v>11321.224609000001</v>
      </c>
      <c r="E2220">
        <v>11425.899414</v>
      </c>
      <c r="F2220">
        <v>11425.899414</v>
      </c>
      <c r="G2220">
        <v>24241420251</v>
      </c>
    </row>
    <row r="2221" spans="1:7">
      <c r="A2221" s="12">
        <v>44118</v>
      </c>
      <c r="B2221">
        <v>11429.047852</v>
      </c>
      <c r="C2221">
        <v>11539.977539</v>
      </c>
      <c r="D2221">
        <v>11307.831055000001</v>
      </c>
      <c r="E2221">
        <v>11429.506836</v>
      </c>
      <c r="F2221">
        <v>11429.506836</v>
      </c>
      <c r="G2221">
        <v>24103426719</v>
      </c>
    </row>
    <row r="2222" spans="1:7">
      <c r="A2222" s="12">
        <v>44119</v>
      </c>
      <c r="B2222">
        <v>11426.602539</v>
      </c>
      <c r="C2222">
        <v>11569.914063</v>
      </c>
      <c r="D2222">
        <v>11303.603515999999</v>
      </c>
      <c r="E2222">
        <v>11495.349609000001</v>
      </c>
      <c r="F2222">
        <v>11495.349609000001</v>
      </c>
      <c r="G2222">
        <v>24487233058</v>
      </c>
    </row>
    <row r="2223" spans="1:7">
      <c r="A2223" s="12">
        <v>44120</v>
      </c>
      <c r="B2223">
        <v>11502.828125</v>
      </c>
      <c r="C2223">
        <v>11540.061523</v>
      </c>
      <c r="D2223">
        <v>11223.012694999999</v>
      </c>
      <c r="E2223">
        <v>11322.123046999999</v>
      </c>
      <c r="F2223">
        <v>11322.123046999999</v>
      </c>
      <c r="G2223">
        <v>25635480772</v>
      </c>
    </row>
    <row r="2224" spans="1:7">
      <c r="A2224" s="12">
        <v>44121</v>
      </c>
      <c r="B2224">
        <v>11322.123046999999</v>
      </c>
      <c r="C2224">
        <v>11386.261719</v>
      </c>
      <c r="D2224">
        <v>11285.345703000001</v>
      </c>
      <c r="E2224">
        <v>11358.101563</v>
      </c>
      <c r="F2224">
        <v>11358.101563</v>
      </c>
      <c r="G2224">
        <v>19130430174</v>
      </c>
    </row>
    <row r="2225" spans="1:7">
      <c r="A2225" s="12">
        <v>44122</v>
      </c>
      <c r="B2225">
        <v>11355.982421999999</v>
      </c>
      <c r="C2225">
        <v>11483.359375</v>
      </c>
      <c r="D2225">
        <v>11347.578125</v>
      </c>
      <c r="E2225">
        <v>11483.359375</v>
      </c>
      <c r="F2225">
        <v>11483.359375</v>
      </c>
      <c r="G2225">
        <v>18283314340</v>
      </c>
    </row>
    <row r="2226" spans="1:7">
      <c r="A2226" s="12">
        <v>44123</v>
      </c>
      <c r="B2226">
        <v>11495.038086</v>
      </c>
      <c r="C2226">
        <v>11799.092773</v>
      </c>
      <c r="D2226">
        <v>11408.290039</v>
      </c>
      <c r="E2226">
        <v>11742.037109000001</v>
      </c>
      <c r="F2226">
        <v>11742.037109000001</v>
      </c>
      <c r="G2226">
        <v>23860769928</v>
      </c>
    </row>
    <row r="2227" spans="1:7">
      <c r="A2227" s="12">
        <v>44124</v>
      </c>
      <c r="B2227">
        <v>11745.974609000001</v>
      </c>
      <c r="C2227">
        <v>11999.917969</v>
      </c>
      <c r="D2227">
        <v>11681.480469</v>
      </c>
      <c r="E2227">
        <v>11916.334961</v>
      </c>
      <c r="F2227">
        <v>11916.334961</v>
      </c>
      <c r="G2227">
        <v>30915821592</v>
      </c>
    </row>
    <row r="2228" spans="1:7">
      <c r="A2228" s="12">
        <v>44125</v>
      </c>
      <c r="B2228">
        <v>11913.077148</v>
      </c>
      <c r="C2228">
        <v>13184.566406</v>
      </c>
      <c r="D2228">
        <v>11900.928711</v>
      </c>
      <c r="E2228">
        <v>12823.689453000001</v>
      </c>
      <c r="F2228">
        <v>12823.689453000001</v>
      </c>
      <c r="G2228">
        <v>43414712626</v>
      </c>
    </row>
    <row r="2229" spans="1:7">
      <c r="A2229" s="12">
        <v>44126</v>
      </c>
      <c r="B2229">
        <v>12801.635742</v>
      </c>
      <c r="C2229">
        <v>13161.59375</v>
      </c>
      <c r="D2229">
        <v>12717.09375</v>
      </c>
      <c r="E2229">
        <v>12965.891602</v>
      </c>
      <c r="F2229">
        <v>12965.891602</v>
      </c>
      <c r="G2229">
        <v>34729759598</v>
      </c>
    </row>
    <row r="2230" spans="1:7">
      <c r="A2230" s="12">
        <v>44127</v>
      </c>
      <c r="B2230">
        <v>12971.548828000001</v>
      </c>
      <c r="C2230">
        <v>13015.961914</v>
      </c>
      <c r="D2230">
        <v>12752.647461</v>
      </c>
      <c r="E2230">
        <v>12931.539063</v>
      </c>
      <c r="F2230">
        <v>12931.539063</v>
      </c>
      <c r="G2230">
        <v>28974975003</v>
      </c>
    </row>
    <row r="2231" spans="1:7">
      <c r="A2231" s="12">
        <v>44128</v>
      </c>
      <c r="B2231">
        <v>12931.574219</v>
      </c>
      <c r="C2231">
        <v>13145.066406</v>
      </c>
      <c r="D2231">
        <v>12885.747069999999</v>
      </c>
      <c r="E2231">
        <v>13108.0625</v>
      </c>
      <c r="F2231">
        <v>13108.0625</v>
      </c>
      <c r="G2231">
        <v>24542317940</v>
      </c>
    </row>
    <row r="2232" spans="1:7">
      <c r="A2232" s="12">
        <v>44129</v>
      </c>
      <c r="B2232">
        <v>13108.063477</v>
      </c>
      <c r="C2232">
        <v>13329.183594</v>
      </c>
      <c r="D2232">
        <v>12910.061523</v>
      </c>
      <c r="E2232">
        <v>13031.173828000001</v>
      </c>
      <c r="F2232">
        <v>13031.173828000001</v>
      </c>
      <c r="G2232">
        <v>24406920575</v>
      </c>
    </row>
    <row r="2233" spans="1:7">
      <c r="A2233" s="12">
        <v>44130</v>
      </c>
      <c r="B2233">
        <v>13031.201171999999</v>
      </c>
      <c r="C2233">
        <v>13225.297852</v>
      </c>
      <c r="D2233">
        <v>12822.382813</v>
      </c>
      <c r="E2233">
        <v>13075.248046999999</v>
      </c>
      <c r="F2233">
        <v>13075.248046999999</v>
      </c>
      <c r="G2233">
        <v>29461458313</v>
      </c>
    </row>
    <row r="2234" spans="1:7">
      <c r="A2234" s="12">
        <v>44131</v>
      </c>
      <c r="B2234">
        <v>13075.242188</v>
      </c>
      <c r="C2234">
        <v>13759.668944999999</v>
      </c>
      <c r="D2234">
        <v>13060.837890999999</v>
      </c>
      <c r="E2234">
        <v>13654.21875</v>
      </c>
      <c r="F2234">
        <v>13654.21875</v>
      </c>
      <c r="G2234">
        <v>33749878156</v>
      </c>
    </row>
    <row r="2235" spans="1:7">
      <c r="A2235" s="12">
        <v>44132</v>
      </c>
      <c r="B2235">
        <v>13654.214844</v>
      </c>
      <c r="C2235">
        <v>13837.695313</v>
      </c>
      <c r="D2235">
        <v>12932.250977</v>
      </c>
      <c r="E2235">
        <v>13271.285156</v>
      </c>
      <c r="F2235">
        <v>13271.285156</v>
      </c>
      <c r="G2235">
        <v>35867318895</v>
      </c>
    </row>
    <row r="2236" spans="1:7">
      <c r="A2236" s="12">
        <v>44133</v>
      </c>
      <c r="B2236">
        <v>13271.298828000001</v>
      </c>
      <c r="C2236">
        <v>13612.047852</v>
      </c>
      <c r="D2236">
        <v>12980.059569999999</v>
      </c>
      <c r="E2236">
        <v>13437.882813</v>
      </c>
      <c r="F2236">
        <v>13437.882813</v>
      </c>
      <c r="G2236">
        <v>56499499598</v>
      </c>
    </row>
    <row r="2237" spans="1:7">
      <c r="A2237" s="12">
        <v>44134</v>
      </c>
      <c r="B2237">
        <v>13437.874023</v>
      </c>
      <c r="C2237">
        <v>13651.516602</v>
      </c>
      <c r="D2237">
        <v>13136.198242</v>
      </c>
      <c r="E2237">
        <v>13546.522461</v>
      </c>
      <c r="F2237">
        <v>13546.522461</v>
      </c>
      <c r="G2237">
        <v>30581485201</v>
      </c>
    </row>
    <row r="2238" spans="1:7">
      <c r="A2238" s="12">
        <v>44135</v>
      </c>
      <c r="B2238">
        <v>13546.532227</v>
      </c>
      <c r="C2238">
        <v>14028.213867</v>
      </c>
      <c r="D2238">
        <v>13457.530273</v>
      </c>
      <c r="E2238">
        <v>13780.995117</v>
      </c>
      <c r="F2238">
        <v>13780.995117</v>
      </c>
      <c r="G2238">
        <v>30306464719</v>
      </c>
    </row>
    <row r="2239" spans="1:7">
      <c r="A2239" s="12">
        <v>44136</v>
      </c>
      <c r="B2239">
        <v>13780.995117</v>
      </c>
      <c r="C2239">
        <v>13862.033203000001</v>
      </c>
      <c r="D2239">
        <v>13628.377930000001</v>
      </c>
      <c r="E2239">
        <v>13737.109375</v>
      </c>
      <c r="F2239">
        <v>13737.109375</v>
      </c>
      <c r="G2239">
        <v>24453857900</v>
      </c>
    </row>
    <row r="2240" spans="1:7">
      <c r="A2240" s="12">
        <v>44137</v>
      </c>
      <c r="B2240">
        <v>13737.032227</v>
      </c>
      <c r="C2240">
        <v>13808.323242</v>
      </c>
      <c r="D2240">
        <v>13243.160156</v>
      </c>
      <c r="E2240">
        <v>13550.489258</v>
      </c>
      <c r="F2240">
        <v>13550.489258</v>
      </c>
      <c r="G2240">
        <v>30771455468</v>
      </c>
    </row>
    <row r="2241" spans="1:7">
      <c r="A2241" s="12">
        <v>44138</v>
      </c>
      <c r="B2241">
        <v>13550.451171999999</v>
      </c>
      <c r="C2241">
        <v>13984.981444999999</v>
      </c>
      <c r="D2241">
        <v>13325.441406</v>
      </c>
      <c r="E2241">
        <v>13950.300781</v>
      </c>
      <c r="F2241">
        <v>13950.300781</v>
      </c>
      <c r="G2241">
        <v>29869951617</v>
      </c>
    </row>
    <row r="2242" spans="1:7">
      <c r="A2242" s="12">
        <v>44139</v>
      </c>
      <c r="B2242">
        <v>13950.488281</v>
      </c>
      <c r="C2242">
        <v>14218.766602</v>
      </c>
      <c r="D2242">
        <v>13580.471680000001</v>
      </c>
      <c r="E2242">
        <v>14133.707031</v>
      </c>
      <c r="F2242">
        <v>14133.707031</v>
      </c>
      <c r="G2242">
        <v>35116364962</v>
      </c>
    </row>
    <row r="2243" spans="1:7">
      <c r="A2243" s="12">
        <v>44140</v>
      </c>
      <c r="B2243">
        <v>14133.733398</v>
      </c>
      <c r="C2243">
        <v>15706.404296999999</v>
      </c>
      <c r="D2243">
        <v>14102.088867</v>
      </c>
      <c r="E2243">
        <v>15579.848633</v>
      </c>
      <c r="F2243">
        <v>15579.848633</v>
      </c>
      <c r="G2243">
        <v>40856321439</v>
      </c>
    </row>
    <row r="2244" spans="1:7">
      <c r="A2244" s="12">
        <v>44141</v>
      </c>
      <c r="B2244">
        <v>15579.729492</v>
      </c>
      <c r="C2244">
        <v>15903.4375</v>
      </c>
      <c r="D2244">
        <v>15226.839844</v>
      </c>
      <c r="E2244">
        <v>15565.880859000001</v>
      </c>
      <c r="F2244">
        <v>15565.880859000001</v>
      </c>
      <c r="G2244">
        <v>39837841971</v>
      </c>
    </row>
    <row r="2245" spans="1:7">
      <c r="A2245" s="12">
        <v>44142</v>
      </c>
      <c r="B2245">
        <v>15565.880859000001</v>
      </c>
      <c r="C2245">
        <v>15737.095703000001</v>
      </c>
      <c r="D2245">
        <v>14423.203125</v>
      </c>
      <c r="E2245">
        <v>14833.753906</v>
      </c>
      <c r="F2245">
        <v>14833.753906</v>
      </c>
      <c r="G2245">
        <v>35024953706</v>
      </c>
    </row>
    <row r="2246" spans="1:7">
      <c r="A2246" s="12">
        <v>44143</v>
      </c>
      <c r="B2246">
        <v>14833.753906</v>
      </c>
      <c r="C2246">
        <v>15637.320313</v>
      </c>
      <c r="D2246">
        <v>14744.110352</v>
      </c>
      <c r="E2246">
        <v>15479.567383</v>
      </c>
      <c r="F2246">
        <v>15479.567383</v>
      </c>
      <c r="G2246">
        <v>26632075029</v>
      </c>
    </row>
    <row r="2247" spans="1:7">
      <c r="A2247" s="12">
        <v>44144</v>
      </c>
      <c r="B2247">
        <v>15479.595703000001</v>
      </c>
      <c r="C2247">
        <v>15785.136719</v>
      </c>
      <c r="D2247">
        <v>14865.529296999999</v>
      </c>
      <c r="E2247">
        <v>15332.315430000001</v>
      </c>
      <c r="F2247">
        <v>15332.315430000001</v>
      </c>
      <c r="G2247">
        <v>34149115566</v>
      </c>
    </row>
    <row r="2248" spans="1:7">
      <c r="A2248" s="12">
        <v>44145</v>
      </c>
      <c r="B2248">
        <v>15332.350586</v>
      </c>
      <c r="C2248">
        <v>15450.329102</v>
      </c>
      <c r="D2248">
        <v>15124.959961</v>
      </c>
      <c r="E2248">
        <v>15290.902344</v>
      </c>
      <c r="F2248">
        <v>15290.902344</v>
      </c>
      <c r="G2248">
        <v>25574938143</v>
      </c>
    </row>
    <row r="2249" spans="1:7">
      <c r="A2249" s="12">
        <v>44146</v>
      </c>
      <c r="B2249">
        <v>15290.909180000001</v>
      </c>
      <c r="C2249">
        <v>15916.260742</v>
      </c>
      <c r="D2249">
        <v>15290.006836</v>
      </c>
      <c r="E2249">
        <v>15701.339844</v>
      </c>
      <c r="F2249">
        <v>15701.339844</v>
      </c>
      <c r="G2249">
        <v>29772374934</v>
      </c>
    </row>
    <row r="2250" spans="1:7">
      <c r="A2250" s="12">
        <v>44147</v>
      </c>
      <c r="B2250">
        <v>15701.298828000001</v>
      </c>
      <c r="C2250">
        <v>16305.003906</v>
      </c>
      <c r="D2250">
        <v>15534.771484000001</v>
      </c>
      <c r="E2250">
        <v>16276.34375</v>
      </c>
      <c r="F2250">
        <v>16276.34375</v>
      </c>
      <c r="G2250">
        <v>34175758344</v>
      </c>
    </row>
    <row r="2251" spans="1:7">
      <c r="A2251" s="12">
        <v>44148</v>
      </c>
      <c r="B2251">
        <v>16276.440430000001</v>
      </c>
      <c r="C2251">
        <v>16463.177734000001</v>
      </c>
      <c r="D2251">
        <v>15992.152344</v>
      </c>
      <c r="E2251">
        <v>16317.808594</v>
      </c>
      <c r="F2251">
        <v>16317.808594</v>
      </c>
      <c r="G2251">
        <v>31599492172</v>
      </c>
    </row>
    <row r="2252" spans="1:7">
      <c r="A2252" s="12">
        <v>44149</v>
      </c>
      <c r="B2252">
        <v>16317.808594</v>
      </c>
      <c r="C2252">
        <v>16317.808594</v>
      </c>
      <c r="D2252">
        <v>15749.193359000001</v>
      </c>
      <c r="E2252">
        <v>16068.138671999999</v>
      </c>
      <c r="F2252">
        <v>16068.138671999999</v>
      </c>
      <c r="G2252">
        <v>27481710135</v>
      </c>
    </row>
    <row r="2253" spans="1:7">
      <c r="A2253" s="12">
        <v>44150</v>
      </c>
      <c r="B2253">
        <v>16068.139648</v>
      </c>
      <c r="C2253">
        <v>16123.110352</v>
      </c>
      <c r="D2253">
        <v>15793.534180000001</v>
      </c>
      <c r="E2253">
        <v>15955.587890999999</v>
      </c>
      <c r="F2253">
        <v>15955.587890999999</v>
      </c>
      <c r="G2253">
        <v>23653867583</v>
      </c>
    </row>
    <row r="2254" spans="1:7">
      <c r="A2254" s="12">
        <v>44151</v>
      </c>
      <c r="B2254">
        <v>15955.577148</v>
      </c>
      <c r="C2254">
        <v>16816.181640999999</v>
      </c>
      <c r="D2254">
        <v>15880.706055000001</v>
      </c>
      <c r="E2254">
        <v>16716.111327999999</v>
      </c>
      <c r="F2254">
        <v>16716.111327999999</v>
      </c>
      <c r="G2254">
        <v>31526766675</v>
      </c>
    </row>
    <row r="2255" spans="1:7">
      <c r="A2255" s="12">
        <v>44152</v>
      </c>
      <c r="B2255">
        <v>16685.691406000002</v>
      </c>
      <c r="C2255">
        <v>17782.919922000001</v>
      </c>
      <c r="D2255">
        <v>16564.544922000001</v>
      </c>
      <c r="E2255">
        <v>17645.40625</v>
      </c>
      <c r="F2255">
        <v>17645.40625</v>
      </c>
      <c r="G2255">
        <v>39006849170</v>
      </c>
    </row>
    <row r="2256" spans="1:7">
      <c r="A2256" s="12">
        <v>44153</v>
      </c>
      <c r="B2256">
        <v>17645.191406000002</v>
      </c>
      <c r="C2256">
        <v>18393.949218999998</v>
      </c>
      <c r="D2256">
        <v>17352.90625</v>
      </c>
      <c r="E2256">
        <v>17804.005859000001</v>
      </c>
      <c r="F2256">
        <v>17804.005859000001</v>
      </c>
      <c r="G2256">
        <v>49064800278</v>
      </c>
    </row>
    <row r="2257" spans="1:7">
      <c r="A2257" s="12">
        <v>44154</v>
      </c>
      <c r="B2257">
        <v>17803.861327999999</v>
      </c>
      <c r="C2257">
        <v>18119.546875</v>
      </c>
      <c r="D2257">
        <v>17382.554688</v>
      </c>
      <c r="E2257">
        <v>17817.089843999998</v>
      </c>
      <c r="F2257">
        <v>17817.089843999998</v>
      </c>
      <c r="G2257">
        <v>36985055355</v>
      </c>
    </row>
    <row r="2258" spans="1:7">
      <c r="A2258" s="12">
        <v>44155</v>
      </c>
      <c r="B2258">
        <v>17817.083984000001</v>
      </c>
      <c r="C2258">
        <v>18773.226563</v>
      </c>
      <c r="D2258">
        <v>17765.794922000001</v>
      </c>
      <c r="E2258">
        <v>18621.314452999999</v>
      </c>
      <c r="F2258">
        <v>18621.314452999999</v>
      </c>
      <c r="G2258">
        <v>36992873940</v>
      </c>
    </row>
    <row r="2259" spans="1:7">
      <c r="A2259" s="12">
        <v>44156</v>
      </c>
      <c r="B2259">
        <v>18621.316406000002</v>
      </c>
      <c r="C2259">
        <v>18936.621093999998</v>
      </c>
      <c r="D2259">
        <v>18444.359375</v>
      </c>
      <c r="E2259">
        <v>18642.232422000001</v>
      </c>
      <c r="F2259">
        <v>18642.232422000001</v>
      </c>
      <c r="G2259">
        <v>39650210707</v>
      </c>
    </row>
    <row r="2260" spans="1:7">
      <c r="A2260" s="12">
        <v>44157</v>
      </c>
      <c r="B2260">
        <v>18642.232422000001</v>
      </c>
      <c r="C2260">
        <v>18688.96875</v>
      </c>
      <c r="D2260">
        <v>17671.384765999999</v>
      </c>
      <c r="E2260">
        <v>18370.001952999999</v>
      </c>
      <c r="F2260">
        <v>18370.001952999999</v>
      </c>
      <c r="G2260">
        <v>41280434226</v>
      </c>
    </row>
    <row r="2261" spans="1:7">
      <c r="A2261" s="12">
        <v>44158</v>
      </c>
      <c r="B2261">
        <v>18370.017577999999</v>
      </c>
      <c r="C2261">
        <v>18711.425781000002</v>
      </c>
      <c r="D2261">
        <v>18000.796875</v>
      </c>
      <c r="E2261">
        <v>18364.121093999998</v>
      </c>
      <c r="F2261">
        <v>18364.121093999998</v>
      </c>
      <c r="G2261">
        <v>42741112308</v>
      </c>
    </row>
    <row r="2262" spans="1:7">
      <c r="A2262" s="12">
        <v>44159</v>
      </c>
      <c r="B2262">
        <v>18365.015625</v>
      </c>
      <c r="C2262">
        <v>19348.271484000001</v>
      </c>
      <c r="D2262">
        <v>18128.65625</v>
      </c>
      <c r="E2262">
        <v>19107.464843999998</v>
      </c>
      <c r="F2262">
        <v>19107.464843999998</v>
      </c>
      <c r="G2262">
        <v>51469565009</v>
      </c>
    </row>
    <row r="2263" spans="1:7">
      <c r="A2263" s="12">
        <v>44160</v>
      </c>
      <c r="B2263">
        <v>19104.410156000002</v>
      </c>
      <c r="C2263">
        <v>19390.964843999998</v>
      </c>
      <c r="D2263">
        <v>18581.146484000001</v>
      </c>
      <c r="E2263">
        <v>18732.121093999998</v>
      </c>
      <c r="F2263">
        <v>18732.121093999998</v>
      </c>
      <c r="G2263">
        <v>43710357371</v>
      </c>
    </row>
    <row r="2264" spans="1:7">
      <c r="A2264" s="12">
        <v>44161</v>
      </c>
      <c r="B2264">
        <v>18729.839843999998</v>
      </c>
      <c r="C2264">
        <v>18866.285156000002</v>
      </c>
      <c r="D2264">
        <v>16351.035156</v>
      </c>
      <c r="E2264">
        <v>17150.623047000001</v>
      </c>
      <c r="F2264">
        <v>17150.623047000001</v>
      </c>
      <c r="G2264">
        <v>61396835737</v>
      </c>
    </row>
    <row r="2265" spans="1:7">
      <c r="A2265" s="12">
        <v>44162</v>
      </c>
      <c r="B2265">
        <v>17153.914063</v>
      </c>
      <c r="C2265">
        <v>17445.023438</v>
      </c>
      <c r="D2265">
        <v>16526.423827999999</v>
      </c>
      <c r="E2265">
        <v>17108.402343999998</v>
      </c>
      <c r="F2265">
        <v>17108.402343999998</v>
      </c>
      <c r="G2265">
        <v>38886494645</v>
      </c>
    </row>
    <row r="2266" spans="1:7">
      <c r="A2266" s="12">
        <v>44163</v>
      </c>
      <c r="B2266">
        <v>17112.933593999998</v>
      </c>
      <c r="C2266">
        <v>17853.939452999999</v>
      </c>
      <c r="D2266">
        <v>16910.652343999998</v>
      </c>
      <c r="E2266">
        <v>17717.414063</v>
      </c>
      <c r="F2266">
        <v>17717.414063</v>
      </c>
      <c r="G2266">
        <v>32601040734</v>
      </c>
    </row>
    <row r="2267" spans="1:7">
      <c r="A2267" s="12">
        <v>44164</v>
      </c>
      <c r="B2267">
        <v>17719.634765999999</v>
      </c>
      <c r="C2267">
        <v>18283.628906000002</v>
      </c>
      <c r="D2267">
        <v>17559.117188</v>
      </c>
      <c r="E2267">
        <v>18177.484375</v>
      </c>
      <c r="F2267">
        <v>18177.484375</v>
      </c>
      <c r="G2267">
        <v>31133957704</v>
      </c>
    </row>
    <row r="2268" spans="1:7">
      <c r="A2268" s="12">
        <v>44165</v>
      </c>
      <c r="B2268">
        <v>18178.322265999999</v>
      </c>
      <c r="C2268">
        <v>19749.263672000001</v>
      </c>
      <c r="D2268">
        <v>18178.322265999999</v>
      </c>
      <c r="E2268">
        <v>19625.835938</v>
      </c>
      <c r="F2268">
        <v>19625.835938</v>
      </c>
      <c r="G2268">
        <v>47728480399</v>
      </c>
    </row>
    <row r="2269" spans="1:7">
      <c r="A2269" s="12">
        <v>44166</v>
      </c>
      <c r="B2269">
        <v>19633.769531000002</v>
      </c>
      <c r="C2269">
        <v>19845.974609000001</v>
      </c>
      <c r="D2269">
        <v>18321.921875</v>
      </c>
      <c r="E2269">
        <v>18802.998047000001</v>
      </c>
      <c r="F2269">
        <v>18802.998047000001</v>
      </c>
      <c r="G2269">
        <v>49633658712</v>
      </c>
    </row>
    <row r="2270" spans="1:7">
      <c r="A2270" s="12">
        <v>44167</v>
      </c>
      <c r="B2270">
        <v>18801.744140999999</v>
      </c>
      <c r="C2270">
        <v>19308.330077999999</v>
      </c>
      <c r="D2270">
        <v>18347.71875</v>
      </c>
      <c r="E2270">
        <v>19201.091797000001</v>
      </c>
      <c r="F2270">
        <v>19201.091797000001</v>
      </c>
      <c r="G2270">
        <v>37387697139</v>
      </c>
    </row>
    <row r="2271" spans="1:7">
      <c r="A2271" s="12">
        <v>44168</v>
      </c>
      <c r="B2271">
        <v>19205.925781000002</v>
      </c>
      <c r="C2271">
        <v>19566.191406000002</v>
      </c>
      <c r="D2271">
        <v>18925.785156000002</v>
      </c>
      <c r="E2271">
        <v>19445.398438</v>
      </c>
      <c r="F2271">
        <v>19445.398438</v>
      </c>
      <c r="G2271">
        <v>31930317405</v>
      </c>
    </row>
    <row r="2272" spans="1:7">
      <c r="A2272" s="12">
        <v>44169</v>
      </c>
      <c r="B2272">
        <v>19446.966797000001</v>
      </c>
      <c r="C2272">
        <v>19511.404297000001</v>
      </c>
      <c r="D2272">
        <v>18697.193359000001</v>
      </c>
      <c r="E2272">
        <v>18699.765625</v>
      </c>
      <c r="F2272">
        <v>18699.765625</v>
      </c>
      <c r="G2272">
        <v>33872388058</v>
      </c>
    </row>
    <row r="2273" spans="1:7">
      <c r="A2273" s="12">
        <v>44170</v>
      </c>
      <c r="B2273">
        <v>18698.384765999999</v>
      </c>
      <c r="C2273">
        <v>19160.449218999998</v>
      </c>
      <c r="D2273">
        <v>18590.193359000001</v>
      </c>
      <c r="E2273">
        <v>19154.230468999998</v>
      </c>
      <c r="F2273">
        <v>19154.230468999998</v>
      </c>
      <c r="G2273">
        <v>27242455064</v>
      </c>
    </row>
    <row r="2274" spans="1:7">
      <c r="A2274" s="12">
        <v>44171</v>
      </c>
      <c r="B2274">
        <v>19154.179688</v>
      </c>
      <c r="C2274">
        <v>19390.5</v>
      </c>
      <c r="D2274">
        <v>18897.894531000002</v>
      </c>
      <c r="E2274">
        <v>19345.121093999998</v>
      </c>
      <c r="F2274">
        <v>19345.121093999998</v>
      </c>
      <c r="G2274">
        <v>25293775714</v>
      </c>
    </row>
    <row r="2275" spans="1:7">
      <c r="A2275" s="12">
        <v>44172</v>
      </c>
      <c r="B2275">
        <v>19343.128906000002</v>
      </c>
      <c r="C2275">
        <v>19411.828125</v>
      </c>
      <c r="D2275">
        <v>18931.142577999999</v>
      </c>
      <c r="E2275">
        <v>19191.630859000001</v>
      </c>
      <c r="F2275">
        <v>19191.630859000001</v>
      </c>
      <c r="G2275">
        <v>26896357742</v>
      </c>
    </row>
    <row r="2276" spans="1:7">
      <c r="A2276" s="12">
        <v>44173</v>
      </c>
      <c r="B2276">
        <v>19191.529297000001</v>
      </c>
      <c r="C2276">
        <v>19283.478515999999</v>
      </c>
      <c r="D2276">
        <v>18269.945313</v>
      </c>
      <c r="E2276">
        <v>18321.144531000002</v>
      </c>
      <c r="F2276">
        <v>18321.144531000002</v>
      </c>
      <c r="G2276">
        <v>31692288756</v>
      </c>
    </row>
    <row r="2277" spans="1:7">
      <c r="A2277" s="12">
        <v>44174</v>
      </c>
      <c r="B2277">
        <v>18320.884765999999</v>
      </c>
      <c r="C2277">
        <v>18626.292968999998</v>
      </c>
      <c r="D2277">
        <v>17935.546875</v>
      </c>
      <c r="E2277">
        <v>18553.916015999999</v>
      </c>
      <c r="F2277">
        <v>18553.916015999999</v>
      </c>
      <c r="G2277">
        <v>34420373071</v>
      </c>
    </row>
    <row r="2278" spans="1:7">
      <c r="A2278" s="12">
        <v>44175</v>
      </c>
      <c r="B2278">
        <v>18553.298827999999</v>
      </c>
      <c r="C2278">
        <v>18553.298827999999</v>
      </c>
      <c r="D2278">
        <v>17957.064452999999</v>
      </c>
      <c r="E2278">
        <v>18264.992188</v>
      </c>
      <c r="F2278">
        <v>18264.992188</v>
      </c>
      <c r="G2278">
        <v>25547132265</v>
      </c>
    </row>
    <row r="2279" spans="1:7">
      <c r="A2279" s="12">
        <v>44176</v>
      </c>
      <c r="B2279">
        <v>18263.929688</v>
      </c>
      <c r="C2279">
        <v>18268.453125</v>
      </c>
      <c r="D2279">
        <v>17619.533202999999</v>
      </c>
      <c r="E2279">
        <v>18058.904297000001</v>
      </c>
      <c r="F2279">
        <v>18058.904297000001</v>
      </c>
      <c r="G2279">
        <v>27919640985</v>
      </c>
    </row>
    <row r="2280" spans="1:7">
      <c r="A2280" s="12">
        <v>44177</v>
      </c>
      <c r="B2280">
        <v>18051.320313</v>
      </c>
      <c r="C2280">
        <v>18919.550781000002</v>
      </c>
      <c r="D2280">
        <v>18046.041015999999</v>
      </c>
      <c r="E2280">
        <v>18803.65625</v>
      </c>
      <c r="F2280">
        <v>18803.65625</v>
      </c>
      <c r="G2280">
        <v>21752580802</v>
      </c>
    </row>
    <row r="2281" spans="1:7">
      <c r="A2281" s="12">
        <v>44178</v>
      </c>
      <c r="B2281">
        <v>18806.765625</v>
      </c>
      <c r="C2281">
        <v>19381.535156000002</v>
      </c>
      <c r="D2281">
        <v>18734.332031000002</v>
      </c>
      <c r="E2281">
        <v>19142.382813</v>
      </c>
      <c r="F2281">
        <v>19142.382813</v>
      </c>
      <c r="G2281">
        <v>25450468637</v>
      </c>
    </row>
    <row r="2282" spans="1:7">
      <c r="A2282" s="12">
        <v>44179</v>
      </c>
      <c r="B2282">
        <v>19144.492188</v>
      </c>
      <c r="C2282">
        <v>19305.099609000001</v>
      </c>
      <c r="D2282">
        <v>19012.708984000001</v>
      </c>
      <c r="E2282">
        <v>19246.644531000002</v>
      </c>
      <c r="F2282">
        <v>19246.644531000002</v>
      </c>
      <c r="G2282">
        <v>22473997681</v>
      </c>
    </row>
    <row r="2283" spans="1:7">
      <c r="A2283" s="12">
        <v>44180</v>
      </c>
      <c r="B2283">
        <v>19246.919922000001</v>
      </c>
      <c r="C2283">
        <v>19525.007813</v>
      </c>
      <c r="D2283">
        <v>19079.841797000001</v>
      </c>
      <c r="E2283">
        <v>19417.076172000001</v>
      </c>
      <c r="F2283">
        <v>19417.076172000001</v>
      </c>
      <c r="G2283">
        <v>26741982541</v>
      </c>
    </row>
    <row r="2284" spans="1:7">
      <c r="A2284" s="12">
        <v>44181</v>
      </c>
      <c r="B2284">
        <v>19418.818359000001</v>
      </c>
      <c r="C2284">
        <v>21458.908202999999</v>
      </c>
      <c r="D2284">
        <v>19298.316406000002</v>
      </c>
      <c r="E2284">
        <v>21310.597656000002</v>
      </c>
      <c r="F2284">
        <v>21310.597656000002</v>
      </c>
      <c r="G2284">
        <v>44409011479</v>
      </c>
    </row>
    <row r="2285" spans="1:7">
      <c r="A2285" s="12">
        <v>44182</v>
      </c>
      <c r="B2285">
        <v>21308.351563</v>
      </c>
      <c r="C2285">
        <v>23642.660156000002</v>
      </c>
      <c r="D2285">
        <v>21234.675781000002</v>
      </c>
      <c r="E2285">
        <v>22805.162109000001</v>
      </c>
      <c r="F2285">
        <v>22805.162109000001</v>
      </c>
      <c r="G2285">
        <v>71378606374</v>
      </c>
    </row>
    <row r="2286" spans="1:7">
      <c r="A2286" s="12">
        <v>44183</v>
      </c>
      <c r="B2286">
        <v>22806.796875</v>
      </c>
      <c r="C2286">
        <v>23238.601563</v>
      </c>
      <c r="D2286">
        <v>22399.8125</v>
      </c>
      <c r="E2286">
        <v>23137.960938</v>
      </c>
      <c r="F2286">
        <v>23137.960938</v>
      </c>
      <c r="G2286">
        <v>40387896275</v>
      </c>
    </row>
    <row r="2287" spans="1:7">
      <c r="A2287" s="12">
        <v>44184</v>
      </c>
      <c r="B2287">
        <v>23132.865234000001</v>
      </c>
      <c r="C2287">
        <v>24085.855468999998</v>
      </c>
      <c r="D2287">
        <v>22826.472656000002</v>
      </c>
      <c r="E2287">
        <v>23869.832031000002</v>
      </c>
      <c r="F2287">
        <v>23869.832031000002</v>
      </c>
      <c r="G2287">
        <v>38487546580</v>
      </c>
    </row>
    <row r="2288" spans="1:7">
      <c r="A2288" s="12">
        <v>44185</v>
      </c>
      <c r="B2288">
        <v>23861.765625</v>
      </c>
      <c r="C2288">
        <v>24209.660156000002</v>
      </c>
      <c r="D2288">
        <v>23147.710938</v>
      </c>
      <c r="E2288">
        <v>23477.294922000001</v>
      </c>
      <c r="F2288">
        <v>23477.294922000001</v>
      </c>
      <c r="G2288">
        <v>37844228422</v>
      </c>
    </row>
    <row r="2289" spans="1:7">
      <c r="A2289" s="12">
        <v>44186</v>
      </c>
      <c r="B2289">
        <v>23474.455077999999</v>
      </c>
      <c r="C2289">
        <v>24059.982422000001</v>
      </c>
      <c r="D2289">
        <v>22159.367188</v>
      </c>
      <c r="E2289">
        <v>22803.082031000002</v>
      </c>
      <c r="F2289">
        <v>22803.082031000002</v>
      </c>
      <c r="G2289">
        <v>45852713981</v>
      </c>
    </row>
    <row r="2290" spans="1:7">
      <c r="A2290" s="12">
        <v>44187</v>
      </c>
      <c r="B2290">
        <v>22794.039063</v>
      </c>
      <c r="C2290">
        <v>23789.902343999998</v>
      </c>
      <c r="D2290">
        <v>22430.605468999998</v>
      </c>
      <c r="E2290">
        <v>23783.029297000001</v>
      </c>
      <c r="F2290">
        <v>23783.029297000001</v>
      </c>
      <c r="G2290">
        <v>44171632681</v>
      </c>
    </row>
    <row r="2291" spans="1:7">
      <c r="A2291" s="12">
        <v>44188</v>
      </c>
      <c r="B2291">
        <v>23781.974609000001</v>
      </c>
      <c r="C2291">
        <v>24024.490234000001</v>
      </c>
      <c r="D2291">
        <v>22802.646484000001</v>
      </c>
      <c r="E2291">
        <v>23241.345702999999</v>
      </c>
      <c r="F2291">
        <v>23241.345702999999</v>
      </c>
      <c r="G2291">
        <v>51146161904</v>
      </c>
    </row>
    <row r="2292" spans="1:7">
      <c r="A2292" s="12">
        <v>44189</v>
      </c>
      <c r="B2292">
        <v>23240.203125</v>
      </c>
      <c r="C2292">
        <v>23768.337890999999</v>
      </c>
      <c r="D2292">
        <v>22777.597656000002</v>
      </c>
      <c r="E2292">
        <v>23735.949218999998</v>
      </c>
      <c r="F2292">
        <v>23735.949218999998</v>
      </c>
      <c r="G2292">
        <v>41080759713</v>
      </c>
    </row>
    <row r="2293" spans="1:7">
      <c r="A2293" s="12">
        <v>44190</v>
      </c>
      <c r="B2293">
        <v>23733.570313</v>
      </c>
      <c r="C2293">
        <v>24710.101563</v>
      </c>
      <c r="D2293">
        <v>23463.673827999999</v>
      </c>
      <c r="E2293">
        <v>24664.791015999999</v>
      </c>
      <c r="F2293">
        <v>24664.791015999999</v>
      </c>
      <c r="G2293">
        <v>42068395846</v>
      </c>
    </row>
    <row r="2294" spans="1:7">
      <c r="A2294" s="12">
        <v>44191</v>
      </c>
      <c r="B2294">
        <v>24677.015625</v>
      </c>
      <c r="C2294">
        <v>26718.070313</v>
      </c>
      <c r="D2294">
        <v>24522.689452999999</v>
      </c>
      <c r="E2294">
        <v>26437.037109000001</v>
      </c>
      <c r="F2294">
        <v>26437.037109000001</v>
      </c>
      <c r="G2294">
        <v>48332647295</v>
      </c>
    </row>
    <row r="2295" spans="1:7">
      <c r="A2295" s="12">
        <v>44192</v>
      </c>
      <c r="B2295">
        <v>26439.373047000001</v>
      </c>
      <c r="C2295">
        <v>28288.839843999998</v>
      </c>
      <c r="D2295">
        <v>25922.769531000002</v>
      </c>
      <c r="E2295">
        <v>26272.294922000001</v>
      </c>
      <c r="F2295">
        <v>26272.294922000001</v>
      </c>
      <c r="G2295">
        <v>66479895605</v>
      </c>
    </row>
    <row r="2296" spans="1:7">
      <c r="A2296" s="12">
        <v>44193</v>
      </c>
      <c r="B2296">
        <v>26280.822265999999</v>
      </c>
      <c r="C2296">
        <v>27389.111327999999</v>
      </c>
      <c r="D2296">
        <v>26207.640625</v>
      </c>
      <c r="E2296">
        <v>27084.808593999998</v>
      </c>
      <c r="F2296">
        <v>27084.808593999998</v>
      </c>
      <c r="G2296">
        <v>49056742893</v>
      </c>
    </row>
    <row r="2297" spans="1:7">
      <c r="A2297" s="12">
        <v>44194</v>
      </c>
      <c r="B2297">
        <v>27081.810547000001</v>
      </c>
      <c r="C2297">
        <v>27370.720702999999</v>
      </c>
      <c r="D2297">
        <v>25987.298827999999</v>
      </c>
      <c r="E2297">
        <v>27362.4375</v>
      </c>
      <c r="F2297">
        <v>27362.4375</v>
      </c>
      <c r="G2297">
        <v>45265946774</v>
      </c>
    </row>
    <row r="2298" spans="1:7">
      <c r="A2298" s="12">
        <v>44195</v>
      </c>
      <c r="B2298">
        <v>27360.089843999998</v>
      </c>
      <c r="C2298">
        <v>28937.740234000001</v>
      </c>
      <c r="D2298">
        <v>27360.089843999998</v>
      </c>
      <c r="E2298">
        <v>28840.953125</v>
      </c>
      <c r="F2298">
        <v>28840.953125</v>
      </c>
      <c r="G2298">
        <v>51287442704</v>
      </c>
    </row>
    <row r="2299" spans="1:7">
      <c r="A2299" s="12">
        <v>44196</v>
      </c>
      <c r="B2299">
        <v>28841.574218999998</v>
      </c>
      <c r="C2299">
        <v>29244.876952999999</v>
      </c>
      <c r="D2299">
        <v>28201.992188</v>
      </c>
      <c r="E2299">
        <v>29001.720702999999</v>
      </c>
      <c r="F2299">
        <v>29001.720702999999</v>
      </c>
      <c r="G2299">
        <v>46754964848</v>
      </c>
    </row>
    <row r="2300" spans="1:7">
      <c r="A2300" s="12">
        <v>44197</v>
      </c>
      <c r="B2300">
        <v>28994.009765999999</v>
      </c>
      <c r="C2300">
        <v>29600.626952999999</v>
      </c>
      <c r="D2300">
        <v>28803.585938</v>
      </c>
      <c r="E2300">
        <v>29374.152343999998</v>
      </c>
      <c r="F2300">
        <v>29374.152343999998</v>
      </c>
      <c r="G2300">
        <v>40730301359</v>
      </c>
    </row>
    <row r="2301" spans="1:7">
      <c r="A2301" s="12">
        <v>44198</v>
      </c>
      <c r="B2301">
        <v>29376.455077999999</v>
      </c>
      <c r="C2301">
        <v>33155.117187999997</v>
      </c>
      <c r="D2301">
        <v>29091.181640999999</v>
      </c>
      <c r="E2301">
        <v>32127.267577999999</v>
      </c>
      <c r="F2301">
        <v>32127.267577999999</v>
      </c>
      <c r="G2301">
        <v>67865420765</v>
      </c>
    </row>
    <row r="2302" spans="1:7">
      <c r="A2302" s="12">
        <v>44199</v>
      </c>
      <c r="B2302">
        <v>32129.408202999999</v>
      </c>
      <c r="C2302">
        <v>34608.558594000002</v>
      </c>
      <c r="D2302">
        <v>32052.316406000002</v>
      </c>
      <c r="E2302">
        <v>32782.023437999997</v>
      </c>
      <c r="F2302">
        <v>32782.023437999997</v>
      </c>
      <c r="G2302">
        <v>78665235202</v>
      </c>
    </row>
    <row r="2303" spans="1:7">
      <c r="A2303" s="12">
        <v>44200</v>
      </c>
      <c r="B2303">
        <v>32810.949219000002</v>
      </c>
      <c r="C2303">
        <v>33440.21875</v>
      </c>
      <c r="D2303">
        <v>28722.755859000001</v>
      </c>
      <c r="E2303">
        <v>31971.914063</v>
      </c>
      <c r="F2303">
        <v>31971.914063</v>
      </c>
      <c r="G2303">
        <v>81163475344</v>
      </c>
    </row>
    <row r="2304" spans="1:7">
      <c r="A2304" s="12">
        <v>44201</v>
      </c>
      <c r="B2304">
        <v>31977.041015999999</v>
      </c>
      <c r="C2304">
        <v>34437.589844000002</v>
      </c>
      <c r="D2304">
        <v>30221.1875</v>
      </c>
      <c r="E2304">
        <v>33992.429687999997</v>
      </c>
      <c r="F2304">
        <v>33992.429687999997</v>
      </c>
      <c r="G2304">
        <v>67547324782</v>
      </c>
    </row>
    <row r="2305" spans="1:7">
      <c r="A2305" s="12">
        <v>44202</v>
      </c>
      <c r="B2305">
        <v>34013.613280999998</v>
      </c>
      <c r="C2305">
        <v>36879.699219000002</v>
      </c>
      <c r="D2305">
        <v>33514.035155999998</v>
      </c>
      <c r="E2305">
        <v>36824.363280999998</v>
      </c>
      <c r="F2305">
        <v>36824.363280999998</v>
      </c>
      <c r="G2305">
        <v>75289433811</v>
      </c>
    </row>
    <row r="2306" spans="1:7">
      <c r="A2306" s="12">
        <v>44203</v>
      </c>
      <c r="B2306">
        <v>36833.875</v>
      </c>
      <c r="C2306">
        <v>40180.367187999997</v>
      </c>
      <c r="D2306">
        <v>36491.191405999998</v>
      </c>
      <c r="E2306">
        <v>39371.042969000002</v>
      </c>
      <c r="F2306">
        <v>39371.042969000002</v>
      </c>
      <c r="G2306">
        <v>84762141031</v>
      </c>
    </row>
    <row r="2307" spans="1:7">
      <c r="A2307" s="12">
        <v>44204</v>
      </c>
      <c r="B2307">
        <v>39381.765625</v>
      </c>
      <c r="C2307">
        <v>41946.738280999998</v>
      </c>
      <c r="D2307">
        <v>36838.636719000002</v>
      </c>
      <c r="E2307">
        <v>40797.609375</v>
      </c>
      <c r="F2307">
        <v>40797.609375</v>
      </c>
      <c r="G2307">
        <v>88107519480</v>
      </c>
    </row>
    <row r="2308" spans="1:7">
      <c r="A2308" s="12">
        <v>44205</v>
      </c>
      <c r="B2308">
        <v>40788.640625</v>
      </c>
      <c r="C2308">
        <v>41436.351562999997</v>
      </c>
      <c r="D2308">
        <v>38980.875</v>
      </c>
      <c r="E2308">
        <v>40254.546875</v>
      </c>
      <c r="F2308">
        <v>40254.546875</v>
      </c>
      <c r="G2308">
        <v>61984162837</v>
      </c>
    </row>
    <row r="2309" spans="1:7">
      <c r="A2309" s="12">
        <v>44206</v>
      </c>
      <c r="B2309">
        <v>40254.21875</v>
      </c>
      <c r="C2309">
        <v>41420.191405999998</v>
      </c>
      <c r="D2309">
        <v>35984.628905999998</v>
      </c>
      <c r="E2309">
        <v>38356.441405999998</v>
      </c>
      <c r="F2309">
        <v>38356.441405999998</v>
      </c>
      <c r="G2309">
        <v>79980747690</v>
      </c>
    </row>
    <row r="2310" spans="1:7">
      <c r="A2310" s="12">
        <v>44207</v>
      </c>
      <c r="B2310">
        <v>38346.53125</v>
      </c>
      <c r="C2310">
        <v>38346.53125</v>
      </c>
      <c r="D2310">
        <v>30549.599609000001</v>
      </c>
      <c r="E2310">
        <v>35566.65625</v>
      </c>
      <c r="F2310">
        <v>35566.65625</v>
      </c>
      <c r="G2310">
        <v>123320567399</v>
      </c>
    </row>
    <row r="2311" spans="1:7">
      <c r="A2311" s="12">
        <v>44208</v>
      </c>
      <c r="B2311">
        <v>35516.359375</v>
      </c>
      <c r="C2311">
        <v>36568.527344000002</v>
      </c>
      <c r="D2311">
        <v>32697.976563</v>
      </c>
      <c r="E2311">
        <v>33922.960937999997</v>
      </c>
      <c r="F2311">
        <v>33922.960937999997</v>
      </c>
      <c r="G2311">
        <v>74773277909</v>
      </c>
    </row>
    <row r="2312" spans="1:7">
      <c r="A2312" s="12">
        <v>44209</v>
      </c>
      <c r="B2312">
        <v>33915.121094000002</v>
      </c>
      <c r="C2312">
        <v>37599.960937999997</v>
      </c>
      <c r="D2312">
        <v>32584.667968999998</v>
      </c>
      <c r="E2312">
        <v>37316.359375</v>
      </c>
      <c r="F2312">
        <v>37316.359375</v>
      </c>
      <c r="G2312">
        <v>69364315979</v>
      </c>
    </row>
    <row r="2313" spans="1:7">
      <c r="A2313" s="12">
        <v>44210</v>
      </c>
      <c r="B2313">
        <v>37325.109375</v>
      </c>
      <c r="C2313">
        <v>39966.40625</v>
      </c>
      <c r="D2313">
        <v>36868.5625</v>
      </c>
      <c r="E2313">
        <v>39187.328125</v>
      </c>
      <c r="F2313">
        <v>39187.328125</v>
      </c>
      <c r="G2313">
        <v>63615990033</v>
      </c>
    </row>
    <row r="2314" spans="1:7">
      <c r="A2314" s="12">
        <v>44211</v>
      </c>
      <c r="B2314">
        <v>39156.707030999998</v>
      </c>
      <c r="C2314">
        <v>39577.710937999997</v>
      </c>
      <c r="D2314">
        <v>34659.589844000002</v>
      </c>
      <c r="E2314">
        <v>36825.367187999997</v>
      </c>
      <c r="F2314">
        <v>36825.367187999997</v>
      </c>
      <c r="G2314">
        <v>67760757881</v>
      </c>
    </row>
    <row r="2315" spans="1:7">
      <c r="A2315" s="12">
        <v>44212</v>
      </c>
      <c r="B2315">
        <v>36821.648437999997</v>
      </c>
      <c r="C2315">
        <v>37864.367187999997</v>
      </c>
      <c r="D2315">
        <v>35633.554687999997</v>
      </c>
      <c r="E2315">
        <v>36178.140625</v>
      </c>
      <c r="F2315">
        <v>36178.140625</v>
      </c>
      <c r="G2315">
        <v>57706187875</v>
      </c>
    </row>
    <row r="2316" spans="1:7">
      <c r="A2316" s="12">
        <v>44213</v>
      </c>
      <c r="B2316">
        <v>36163.648437999997</v>
      </c>
      <c r="C2316">
        <v>36722.351562999997</v>
      </c>
      <c r="D2316">
        <v>34069.320312999997</v>
      </c>
      <c r="E2316">
        <v>35791.277344000002</v>
      </c>
      <c r="F2316">
        <v>35791.277344000002</v>
      </c>
      <c r="G2316">
        <v>52359854336</v>
      </c>
    </row>
    <row r="2317" spans="1:7">
      <c r="A2317" s="12">
        <v>44214</v>
      </c>
      <c r="B2317">
        <v>35792.238280999998</v>
      </c>
      <c r="C2317">
        <v>37299.285155999998</v>
      </c>
      <c r="D2317">
        <v>34883.84375</v>
      </c>
      <c r="E2317">
        <v>36630.074219000002</v>
      </c>
      <c r="F2317">
        <v>36630.074219000002</v>
      </c>
      <c r="G2317">
        <v>49511702429</v>
      </c>
    </row>
    <row r="2318" spans="1:7">
      <c r="A2318" s="12">
        <v>44215</v>
      </c>
      <c r="B2318">
        <v>36642.234375</v>
      </c>
      <c r="C2318">
        <v>37755.890625</v>
      </c>
      <c r="D2318">
        <v>36069.804687999997</v>
      </c>
      <c r="E2318">
        <v>36069.804687999997</v>
      </c>
      <c r="F2318">
        <v>36069.804687999997</v>
      </c>
      <c r="G2318">
        <v>57244195486</v>
      </c>
    </row>
    <row r="2319" spans="1:7">
      <c r="A2319" s="12">
        <v>44216</v>
      </c>
      <c r="B2319">
        <v>36050.113280999998</v>
      </c>
      <c r="C2319">
        <v>36378.328125</v>
      </c>
      <c r="D2319">
        <v>33570.476562999997</v>
      </c>
      <c r="E2319">
        <v>35547.75</v>
      </c>
      <c r="F2319">
        <v>35547.75</v>
      </c>
      <c r="G2319">
        <v>66834573161</v>
      </c>
    </row>
    <row r="2320" spans="1:7">
      <c r="A2320" s="12">
        <v>44217</v>
      </c>
      <c r="B2320">
        <v>35549.398437999997</v>
      </c>
      <c r="C2320">
        <v>35552.679687999997</v>
      </c>
      <c r="D2320">
        <v>30250.75</v>
      </c>
      <c r="E2320">
        <v>30825.699218999998</v>
      </c>
      <c r="F2320">
        <v>30825.699218999998</v>
      </c>
      <c r="G2320">
        <v>75643067688</v>
      </c>
    </row>
    <row r="2321" spans="1:7">
      <c r="A2321" s="12">
        <v>44218</v>
      </c>
      <c r="B2321">
        <v>30817.625</v>
      </c>
      <c r="C2321">
        <v>33811.851562999997</v>
      </c>
      <c r="D2321">
        <v>28953.373047000001</v>
      </c>
      <c r="E2321">
        <v>33005.761719000002</v>
      </c>
      <c r="F2321">
        <v>33005.761719000002</v>
      </c>
      <c r="G2321">
        <v>77207272511</v>
      </c>
    </row>
    <row r="2322" spans="1:7">
      <c r="A2322" s="12">
        <v>44219</v>
      </c>
      <c r="B2322">
        <v>32985.757812999997</v>
      </c>
      <c r="C2322">
        <v>33360.976562999997</v>
      </c>
      <c r="D2322">
        <v>31493.160156000002</v>
      </c>
      <c r="E2322">
        <v>32067.642577999999</v>
      </c>
      <c r="F2322">
        <v>32067.642577999999</v>
      </c>
      <c r="G2322">
        <v>48354737975</v>
      </c>
    </row>
    <row r="2323" spans="1:7">
      <c r="A2323" s="12">
        <v>44220</v>
      </c>
      <c r="B2323">
        <v>32064.376952999999</v>
      </c>
      <c r="C2323">
        <v>32944.007812999997</v>
      </c>
      <c r="D2323">
        <v>31106.685547000001</v>
      </c>
      <c r="E2323">
        <v>32289.378906000002</v>
      </c>
      <c r="F2323">
        <v>32289.378906000002</v>
      </c>
      <c r="G2323">
        <v>48643830599</v>
      </c>
    </row>
    <row r="2324" spans="1:7">
      <c r="A2324" s="12">
        <v>44221</v>
      </c>
      <c r="B2324">
        <v>32285.798827999999</v>
      </c>
      <c r="C2324">
        <v>34802.742187999997</v>
      </c>
      <c r="D2324">
        <v>32087.787109000001</v>
      </c>
      <c r="E2324">
        <v>32366.392577999999</v>
      </c>
      <c r="F2324">
        <v>32366.392577999999</v>
      </c>
      <c r="G2324">
        <v>59897054838</v>
      </c>
    </row>
    <row r="2325" spans="1:7">
      <c r="A2325" s="12">
        <v>44222</v>
      </c>
      <c r="B2325">
        <v>32358.613281000002</v>
      </c>
      <c r="C2325">
        <v>32794.550780999998</v>
      </c>
      <c r="D2325">
        <v>31030.265625</v>
      </c>
      <c r="E2325">
        <v>32569.849609000001</v>
      </c>
      <c r="F2325">
        <v>32569.849609000001</v>
      </c>
      <c r="G2325">
        <v>60255421470</v>
      </c>
    </row>
    <row r="2326" spans="1:7">
      <c r="A2326" s="12">
        <v>44223</v>
      </c>
      <c r="B2326">
        <v>32564.029297000001</v>
      </c>
      <c r="C2326">
        <v>32564.029297000001</v>
      </c>
      <c r="D2326">
        <v>29367.138672000001</v>
      </c>
      <c r="E2326">
        <v>30432.546875</v>
      </c>
      <c r="F2326">
        <v>30432.546875</v>
      </c>
      <c r="G2326">
        <v>62576762015</v>
      </c>
    </row>
    <row r="2327" spans="1:7">
      <c r="A2327" s="12">
        <v>44224</v>
      </c>
      <c r="B2327">
        <v>30441.041015999999</v>
      </c>
      <c r="C2327">
        <v>33858.3125</v>
      </c>
      <c r="D2327">
        <v>30023.207031000002</v>
      </c>
      <c r="E2327">
        <v>33466.097655999998</v>
      </c>
      <c r="F2327">
        <v>33466.097655999998</v>
      </c>
      <c r="G2327">
        <v>76517157706</v>
      </c>
    </row>
    <row r="2328" spans="1:7">
      <c r="A2328" s="12">
        <v>44225</v>
      </c>
      <c r="B2328">
        <v>34318.671875</v>
      </c>
      <c r="C2328">
        <v>38406.261719000002</v>
      </c>
      <c r="D2328">
        <v>32064.814452999999</v>
      </c>
      <c r="E2328">
        <v>34316.386719000002</v>
      </c>
      <c r="F2328">
        <v>34316.386719000002</v>
      </c>
      <c r="G2328">
        <v>117894572511</v>
      </c>
    </row>
    <row r="2329" spans="1:7">
      <c r="A2329" s="12">
        <v>44226</v>
      </c>
      <c r="B2329">
        <v>34295.933594000002</v>
      </c>
      <c r="C2329">
        <v>34834.707030999998</v>
      </c>
      <c r="D2329">
        <v>32940.1875</v>
      </c>
      <c r="E2329">
        <v>34269.523437999997</v>
      </c>
      <c r="F2329">
        <v>34269.523437999997</v>
      </c>
      <c r="G2329">
        <v>65141828798</v>
      </c>
    </row>
    <row r="2330" spans="1:7">
      <c r="A2330" s="12">
        <v>44227</v>
      </c>
      <c r="B2330">
        <v>34270.878905999998</v>
      </c>
      <c r="C2330">
        <v>34288.332030999998</v>
      </c>
      <c r="D2330">
        <v>32270.175781000002</v>
      </c>
      <c r="E2330">
        <v>33114.359375</v>
      </c>
      <c r="F2330">
        <v>33114.359375</v>
      </c>
      <c r="G2330">
        <v>52754542671</v>
      </c>
    </row>
    <row r="2331" spans="1:7">
      <c r="A2331" s="12">
        <v>44228</v>
      </c>
      <c r="B2331">
        <v>33114.578125</v>
      </c>
      <c r="C2331">
        <v>34638.214844000002</v>
      </c>
      <c r="D2331">
        <v>32384.228515999999</v>
      </c>
      <c r="E2331">
        <v>33537.175780999998</v>
      </c>
      <c r="F2331">
        <v>33537.175780999998</v>
      </c>
      <c r="G2331">
        <v>61400400660</v>
      </c>
    </row>
    <row r="2332" spans="1:7">
      <c r="A2332" s="12">
        <v>44229</v>
      </c>
      <c r="B2332">
        <v>33533.199219000002</v>
      </c>
      <c r="C2332">
        <v>35896.882812999997</v>
      </c>
      <c r="D2332">
        <v>33489.21875</v>
      </c>
      <c r="E2332">
        <v>35510.289062999997</v>
      </c>
      <c r="F2332">
        <v>35510.289062999997</v>
      </c>
      <c r="G2332">
        <v>63088585433</v>
      </c>
    </row>
    <row r="2333" spans="1:7">
      <c r="A2333" s="12">
        <v>44230</v>
      </c>
      <c r="B2333">
        <v>35510.820312999997</v>
      </c>
      <c r="C2333">
        <v>37480.1875</v>
      </c>
      <c r="D2333">
        <v>35443.984375</v>
      </c>
      <c r="E2333">
        <v>37472.089844000002</v>
      </c>
      <c r="F2333">
        <v>37472.089844000002</v>
      </c>
      <c r="G2333">
        <v>61166818159</v>
      </c>
    </row>
    <row r="2334" spans="1:7">
      <c r="A2334" s="12">
        <v>44231</v>
      </c>
      <c r="B2334">
        <v>37475.105469000002</v>
      </c>
      <c r="C2334">
        <v>38592.175780999998</v>
      </c>
      <c r="D2334">
        <v>36317.5</v>
      </c>
      <c r="E2334">
        <v>36926.066405999998</v>
      </c>
      <c r="F2334">
        <v>36926.066405999998</v>
      </c>
      <c r="G2334">
        <v>68838074392</v>
      </c>
    </row>
    <row r="2335" spans="1:7">
      <c r="A2335" s="12">
        <v>44232</v>
      </c>
      <c r="B2335">
        <v>36931.546875</v>
      </c>
      <c r="C2335">
        <v>38225.90625</v>
      </c>
      <c r="D2335">
        <v>36658.761719000002</v>
      </c>
      <c r="E2335">
        <v>38144.308594000002</v>
      </c>
      <c r="F2335">
        <v>38144.308594000002</v>
      </c>
      <c r="G2335">
        <v>58598066402</v>
      </c>
    </row>
    <row r="2336" spans="1:7">
      <c r="A2336" s="12">
        <v>44233</v>
      </c>
      <c r="B2336">
        <v>38138.386719000002</v>
      </c>
      <c r="C2336">
        <v>40846.546875</v>
      </c>
      <c r="D2336">
        <v>38138.386719000002</v>
      </c>
      <c r="E2336">
        <v>39266.011719000002</v>
      </c>
      <c r="F2336">
        <v>39266.011719000002</v>
      </c>
      <c r="G2336">
        <v>71326033653</v>
      </c>
    </row>
    <row r="2337" spans="1:7">
      <c r="A2337" s="12">
        <v>44234</v>
      </c>
      <c r="B2337">
        <v>39250.191405999998</v>
      </c>
      <c r="C2337">
        <v>39621.835937999997</v>
      </c>
      <c r="D2337">
        <v>37446.152344000002</v>
      </c>
      <c r="E2337">
        <v>38903.441405999998</v>
      </c>
      <c r="F2337">
        <v>38903.441405999998</v>
      </c>
      <c r="G2337">
        <v>65500641143</v>
      </c>
    </row>
    <row r="2338" spans="1:7">
      <c r="A2338" s="12">
        <v>44235</v>
      </c>
      <c r="B2338">
        <v>38886.828125</v>
      </c>
      <c r="C2338">
        <v>46203.929687999997</v>
      </c>
      <c r="D2338">
        <v>38076.324219000002</v>
      </c>
      <c r="E2338">
        <v>46196.464844000002</v>
      </c>
      <c r="F2338">
        <v>46196.464844000002</v>
      </c>
      <c r="G2338">
        <v>101467222687</v>
      </c>
    </row>
    <row r="2339" spans="1:7">
      <c r="A2339" s="12">
        <v>44236</v>
      </c>
      <c r="B2339">
        <v>46184.992187999997</v>
      </c>
      <c r="C2339">
        <v>48003.722655999998</v>
      </c>
      <c r="D2339">
        <v>45166.960937999997</v>
      </c>
      <c r="E2339">
        <v>46481.105469000002</v>
      </c>
      <c r="F2339">
        <v>46481.105469000002</v>
      </c>
      <c r="G2339">
        <v>91809846886</v>
      </c>
    </row>
    <row r="2340" spans="1:7">
      <c r="A2340" s="12">
        <v>44237</v>
      </c>
      <c r="B2340">
        <v>46469.761719000002</v>
      </c>
      <c r="C2340">
        <v>47145.566405999998</v>
      </c>
      <c r="D2340">
        <v>43881.152344000002</v>
      </c>
      <c r="E2340">
        <v>44918.183594000002</v>
      </c>
      <c r="F2340">
        <v>44918.183594000002</v>
      </c>
      <c r="G2340">
        <v>87301089896</v>
      </c>
    </row>
    <row r="2341" spans="1:7">
      <c r="A2341" s="12">
        <v>44238</v>
      </c>
      <c r="B2341">
        <v>44898.710937999997</v>
      </c>
      <c r="C2341">
        <v>48463.46875</v>
      </c>
      <c r="D2341">
        <v>44187.761719000002</v>
      </c>
      <c r="E2341">
        <v>47909.332030999998</v>
      </c>
      <c r="F2341">
        <v>47909.332030999998</v>
      </c>
      <c r="G2341">
        <v>81388911810</v>
      </c>
    </row>
    <row r="2342" spans="1:7">
      <c r="A2342" s="12">
        <v>44239</v>
      </c>
      <c r="B2342">
        <v>47877.035155999998</v>
      </c>
      <c r="C2342">
        <v>48745.734375</v>
      </c>
      <c r="D2342">
        <v>46424.976562999997</v>
      </c>
      <c r="E2342">
        <v>47504.851562999997</v>
      </c>
      <c r="F2342">
        <v>47504.851562999997</v>
      </c>
      <c r="G2342">
        <v>76555041196</v>
      </c>
    </row>
    <row r="2343" spans="1:7">
      <c r="A2343" s="12">
        <v>44240</v>
      </c>
      <c r="B2343">
        <v>47491.203125</v>
      </c>
      <c r="C2343">
        <v>48047.746094000002</v>
      </c>
      <c r="D2343">
        <v>46392.28125</v>
      </c>
      <c r="E2343">
        <v>47105.515625</v>
      </c>
      <c r="F2343">
        <v>47105.515625</v>
      </c>
      <c r="G2343">
        <v>70250456155</v>
      </c>
    </row>
    <row r="2344" spans="1:7">
      <c r="A2344" s="12">
        <v>44241</v>
      </c>
      <c r="B2344">
        <v>47114.507812999997</v>
      </c>
      <c r="C2344">
        <v>49487.640625</v>
      </c>
      <c r="D2344">
        <v>47114.507812999997</v>
      </c>
      <c r="E2344">
        <v>48717.289062999997</v>
      </c>
      <c r="F2344">
        <v>48717.289062999997</v>
      </c>
      <c r="G2344">
        <v>71248675228</v>
      </c>
    </row>
    <row r="2345" spans="1:7">
      <c r="A2345" s="12">
        <v>44242</v>
      </c>
      <c r="B2345">
        <v>48696.535155999998</v>
      </c>
      <c r="C2345">
        <v>48875.570312999997</v>
      </c>
      <c r="D2345">
        <v>46347.476562999997</v>
      </c>
      <c r="E2345">
        <v>47945.058594000002</v>
      </c>
      <c r="F2345">
        <v>47945.058594000002</v>
      </c>
      <c r="G2345">
        <v>77069903166</v>
      </c>
    </row>
    <row r="2346" spans="1:7">
      <c r="A2346" s="12">
        <v>44243</v>
      </c>
      <c r="B2346">
        <v>47944.457030999998</v>
      </c>
      <c r="C2346">
        <v>50341.101562999997</v>
      </c>
      <c r="D2346">
        <v>47201.304687999997</v>
      </c>
      <c r="E2346">
        <v>49199.871094000002</v>
      </c>
      <c r="F2346">
        <v>49199.871094000002</v>
      </c>
      <c r="G2346">
        <v>77049582886</v>
      </c>
    </row>
    <row r="2347" spans="1:7">
      <c r="A2347" s="12">
        <v>44244</v>
      </c>
      <c r="B2347">
        <v>49207.277344000002</v>
      </c>
      <c r="C2347">
        <v>52533.914062999997</v>
      </c>
      <c r="D2347">
        <v>49072.378905999998</v>
      </c>
      <c r="E2347">
        <v>52149.007812999997</v>
      </c>
      <c r="F2347">
        <v>52149.007812999997</v>
      </c>
      <c r="G2347">
        <v>80820545404</v>
      </c>
    </row>
    <row r="2348" spans="1:7">
      <c r="A2348" s="12">
        <v>44245</v>
      </c>
      <c r="B2348">
        <v>52140.972655999998</v>
      </c>
      <c r="C2348">
        <v>52474.105469000002</v>
      </c>
      <c r="D2348">
        <v>51015.765625</v>
      </c>
      <c r="E2348">
        <v>51679.796875</v>
      </c>
      <c r="F2348">
        <v>51679.796875</v>
      </c>
      <c r="G2348">
        <v>52054723579</v>
      </c>
    </row>
    <row r="2349" spans="1:7">
      <c r="A2349" s="12">
        <v>44246</v>
      </c>
      <c r="B2349">
        <v>51675.980469000002</v>
      </c>
      <c r="C2349">
        <v>56113.652344000002</v>
      </c>
      <c r="D2349">
        <v>50937.277344000002</v>
      </c>
      <c r="E2349">
        <v>55888.132812999997</v>
      </c>
      <c r="F2349">
        <v>55888.132812999997</v>
      </c>
      <c r="G2349">
        <v>63495496918</v>
      </c>
    </row>
    <row r="2350" spans="1:7">
      <c r="A2350" s="12">
        <v>44247</v>
      </c>
      <c r="B2350">
        <v>55887.335937999997</v>
      </c>
      <c r="C2350">
        <v>57505.226562999997</v>
      </c>
      <c r="D2350">
        <v>54626.558594000002</v>
      </c>
      <c r="E2350">
        <v>56099.519530999998</v>
      </c>
      <c r="F2350">
        <v>56099.519530999998</v>
      </c>
      <c r="G2350">
        <v>68145460026</v>
      </c>
    </row>
    <row r="2351" spans="1:7">
      <c r="A2351" s="12">
        <v>44248</v>
      </c>
      <c r="B2351">
        <v>56068.566405999998</v>
      </c>
      <c r="C2351">
        <v>58330.570312999997</v>
      </c>
      <c r="D2351">
        <v>55672.609375</v>
      </c>
      <c r="E2351">
        <v>57539.945312999997</v>
      </c>
      <c r="F2351">
        <v>57539.945312999997</v>
      </c>
      <c r="G2351">
        <v>51897585191</v>
      </c>
    </row>
    <row r="2352" spans="1:7">
      <c r="A2352" s="12">
        <v>44249</v>
      </c>
      <c r="B2352">
        <v>57532.738280999998</v>
      </c>
      <c r="C2352">
        <v>57533.390625</v>
      </c>
      <c r="D2352">
        <v>48967.566405999998</v>
      </c>
      <c r="E2352">
        <v>54207.320312999997</v>
      </c>
      <c r="F2352">
        <v>54207.320312999997</v>
      </c>
      <c r="G2352">
        <v>92052420332</v>
      </c>
    </row>
    <row r="2353" spans="1:7">
      <c r="A2353" s="12">
        <v>44250</v>
      </c>
      <c r="B2353">
        <v>54204.929687999997</v>
      </c>
      <c r="C2353">
        <v>54204.929687999997</v>
      </c>
      <c r="D2353">
        <v>45290.589844000002</v>
      </c>
      <c r="E2353">
        <v>48824.425780999998</v>
      </c>
      <c r="F2353">
        <v>48824.425780999998</v>
      </c>
      <c r="G2353">
        <v>106102492824</v>
      </c>
    </row>
    <row r="2354" spans="1:7">
      <c r="A2354" s="12">
        <v>44251</v>
      </c>
      <c r="B2354">
        <v>48835.085937999997</v>
      </c>
      <c r="C2354">
        <v>51290.136719000002</v>
      </c>
      <c r="D2354">
        <v>47213.5</v>
      </c>
      <c r="E2354">
        <v>49705.332030999998</v>
      </c>
      <c r="F2354">
        <v>49705.332030999998</v>
      </c>
      <c r="G2354">
        <v>63695521388</v>
      </c>
    </row>
    <row r="2355" spans="1:7">
      <c r="A2355" s="12">
        <v>44252</v>
      </c>
      <c r="B2355">
        <v>49709.082030999998</v>
      </c>
      <c r="C2355">
        <v>51948.96875</v>
      </c>
      <c r="D2355">
        <v>47093.851562999997</v>
      </c>
      <c r="E2355">
        <v>47093.851562999997</v>
      </c>
      <c r="F2355">
        <v>47093.851562999997</v>
      </c>
      <c r="G2355">
        <v>54506565949</v>
      </c>
    </row>
    <row r="2356" spans="1:7">
      <c r="A2356" s="12">
        <v>44253</v>
      </c>
      <c r="B2356">
        <v>47180.464844000002</v>
      </c>
      <c r="C2356">
        <v>48370.785155999998</v>
      </c>
      <c r="D2356">
        <v>44454.84375</v>
      </c>
      <c r="E2356">
        <v>46339.761719000002</v>
      </c>
      <c r="F2356">
        <v>46339.761719000002</v>
      </c>
      <c r="G2356">
        <v>350967941479</v>
      </c>
    </row>
    <row r="2357" spans="1:7">
      <c r="A2357" s="12">
        <v>44254</v>
      </c>
      <c r="B2357">
        <v>46344.773437999997</v>
      </c>
      <c r="C2357">
        <v>48253.269530999998</v>
      </c>
      <c r="D2357">
        <v>45269.027344000002</v>
      </c>
      <c r="E2357">
        <v>46188.453125</v>
      </c>
      <c r="F2357">
        <v>46188.453125</v>
      </c>
      <c r="G2357">
        <v>45910946382</v>
      </c>
    </row>
    <row r="2358" spans="1:7">
      <c r="A2358" s="12">
        <v>44255</v>
      </c>
      <c r="B2358">
        <v>46194.015625</v>
      </c>
      <c r="C2358">
        <v>46716.429687999997</v>
      </c>
      <c r="D2358">
        <v>43241.617187999997</v>
      </c>
      <c r="E2358">
        <v>45137.769530999998</v>
      </c>
      <c r="F2358">
        <v>45137.769530999998</v>
      </c>
      <c r="G2358">
        <v>53443887451</v>
      </c>
    </row>
    <row r="2359" spans="1:7">
      <c r="A2359" s="12">
        <v>44256</v>
      </c>
      <c r="B2359">
        <v>45159.503905999998</v>
      </c>
      <c r="C2359">
        <v>49784.015625</v>
      </c>
      <c r="D2359">
        <v>45115.09375</v>
      </c>
      <c r="E2359">
        <v>49631.242187999997</v>
      </c>
      <c r="F2359">
        <v>49631.242187999997</v>
      </c>
      <c r="G2359">
        <v>53891300112</v>
      </c>
    </row>
    <row r="2360" spans="1:7">
      <c r="A2360" s="12">
        <v>44257</v>
      </c>
      <c r="B2360">
        <v>49612.105469000002</v>
      </c>
      <c r="C2360">
        <v>50127.511719000002</v>
      </c>
      <c r="D2360">
        <v>47228.84375</v>
      </c>
      <c r="E2360">
        <v>48378.988280999998</v>
      </c>
      <c r="F2360">
        <v>48378.988280999998</v>
      </c>
      <c r="G2360">
        <v>47530897720</v>
      </c>
    </row>
    <row r="2361" spans="1:7">
      <c r="A2361" s="12">
        <v>44258</v>
      </c>
      <c r="B2361">
        <v>48415.816405999998</v>
      </c>
      <c r="C2361">
        <v>52535.136719000002</v>
      </c>
      <c r="D2361">
        <v>48274.320312999997</v>
      </c>
      <c r="E2361">
        <v>50538.242187999997</v>
      </c>
      <c r="F2361">
        <v>50538.242187999997</v>
      </c>
      <c r="G2361">
        <v>53220811975</v>
      </c>
    </row>
    <row r="2362" spans="1:7">
      <c r="A2362" s="12">
        <v>44259</v>
      </c>
      <c r="B2362">
        <v>50522.304687999997</v>
      </c>
      <c r="C2362">
        <v>51735.089844000002</v>
      </c>
      <c r="D2362">
        <v>47656.929687999997</v>
      </c>
      <c r="E2362">
        <v>48561.167969000002</v>
      </c>
      <c r="F2362">
        <v>48561.167969000002</v>
      </c>
      <c r="G2362">
        <v>52343816680</v>
      </c>
    </row>
    <row r="2363" spans="1:7">
      <c r="A2363" s="12">
        <v>44260</v>
      </c>
      <c r="B2363">
        <v>48527.03125</v>
      </c>
      <c r="C2363">
        <v>49396.429687999997</v>
      </c>
      <c r="D2363">
        <v>46542.515625</v>
      </c>
      <c r="E2363">
        <v>48927.304687999997</v>
      </c>
      <c r="F2363">
        <v>48927.304687999997</v>
      </c>
      <c r="G2363">
        <v>48625928883</v>
      </c>
    </row>
    <row r="2364" spans="1:7">
      <c r="A2364" s="12">
        <v>44261</v>
      </c>
      <c r="B2364">
        <v>48899.230469000002</v>
      </c>
      <c r="C2364">
        <v>49147.21875</v>
      </c>
      <c r="D2364">
        <v>47257.527344000002</v>
      </c>
      <c r="E2364">
        <v>48912.382812999997</v>
      </c>
      <c r="F2364">
        <v>48912.382812999997</v>
      </c>
      <c r="G2364">
        <v>34363564661</v>
      </c>
    </row>
    <row r="2365" spans="1:7">
      <c r="A2365" s="12">
        <v>44262</v>
      </c>
      <c r="B2365">
        <v>48918.679687999997</v>
      </c>
      <c r="C2365">
        <v>51384.367187999997</v>
      </c>
      <c r="D2365">
        <v>48918.679687999997</v>
      </c>
      <c r="E2365">
        <v>51206.691405999998</v>
      </c>
      <c r="F2365">
        <v>51206.691405999998</v>
      </c>
      <c r="G2365">
        <v>43137459378</v>
      </c>
    </row>
    <row r="2366" spans="1:7">
      <c r="A2366" s="12">
        <v>44263</v>
      </c>
      <c r="B2366">
        <v>51174.117187999997</v>
      </c>
      <c r="C2366">
        <v>52314.070312999997</v>
      </c>
      <c r="D2366">
        <v>49506.054687999997</v>
      </c>
      <c r="E2366">
        <v>52246.523437999997</v>
      </c>
      <c r="F2366">
        <v>52246.523437999997</v>
      </c>
      <c r="G2366">
        <v>48597428048</v>
      </c>
    </row>
    <row r="2367" spans="1:7">
      <c r="A2367" s="12">
        <v>44264</v>
      </c>
      <c r="B2367">
        <v>52272.96875</v>
      </c>
      <c r="C2367">
        <v>54824.117187999997</v>
      </c>
      <c r="D2367">
        <v>51981.832030999998</v>
      </c>
      <c r="E2367">
        <v>54824.117187999997</v>
      </c>
      <c r="F2367">
        <v>54824.117187999997</v>
      </c>
      <c r="G2367">
        <v>50912227385</v>
      </c>
    </row>
    <row r="2368" spans="1:7">
      <c r="A2368" s="12">
        <v>44265</v>
      </c>
      <c r="B2368">
        <v>54824.011719000002</v>
      </c>
      <c r="C2368">
        <v>57258.253905999998</v>
      </c>
      <c r="D2368">
        <v>53290.890625</v>
      </c>
      <c r="E2368">
        <v>56008.550780999998</v>
      </c>
      <c r="F2368">
        <v>56008.550780999998</v>
      </c>
      <c r="G2368">
        <v>57295577614</v>
      </c>
    </row>
    <row r="2369" spans="1:7">
      <c r="A2369" s="12">
        <v>44266</v>
      </c>
      <c r="B2369">
        <v>55963.179687999997</v>
      </c>
      <c r="C2369">
        <v>58091.0625</v>
      </c>
      <c r="D2369">
        <v>54484.59375</v>
      </c>
      <c r="E2369">
        <v>57805.121094000002</v>
      </c>
      <c r="F2369">
        <v>57805.121094000002</v>
      </c>
      <c r="G2369">
        <v>56772343595</v>
      </c>
    </row>
    <row r="2370" spans="1:7">
      <c r="A2370" s="12">
        <v>44267</v>
      </c>
      <c r="B2370">
        <v>57821.21875</v>
      </c>
      <c r="C2370">
        <v>57996.621094000002</v>
      </c>
      <c r="D2370">
        <v>55376.648437999997</v>
      </c>
      <c r="E2370">
        <v>57332.089844000002</v>
      </c>
      <c r="F2370">
        <v>57332.089844000002</v>
      </c>
      <c r="G2370">
        <v>55689944702</v>
      </c>
    </row>
    <row r="2371" spans="1:7">
      <c r="A2371" s="12">
        <v>44268</v>
      </c>
      <c r="B2371">
        <v>57343.371094000002</v>
      </c>
      <c r="C2371">
        <v>61683.863280999998</v>
      </c>
      <c r="D2371">
        <v>56217.972655999998</v>
      </c>
      <c r="E2371">
        <v>61243.085937999997</v>
      </c>
      <c r="F2371">
        <v>61243.085937999997</v>
      </c>
      <c r="G2371">
        <v>60669829814</v>
      </c>
    </row>
    <row r="2372" spans="1:7">
      <c r="A2372" s="12">
        <v>44269</v>
      </c>
      <c r="B2372">
        <v>61221.132812999997</v>
      </c>
      <c r="C2372">
        <v>61597.917969000002</v>
      </c>
      <c r="D2372">
        <v>59302.316405999998</v>
      </c>
      <c r="E2372">
        <v>59302.316405999998</v>
      </c>
      <c r="F2372">
        <v>59302.316405999998</v>
      </c>
      <c r="G2372">
        <v>43901225564</v>
      </c>
    </row>
    <row r="2373" spans="1:7">
      <c r="A2373" s="12">
        <v>44270</v>
      </c>
      <c r="B2373">
        <v>59267.429687999997</v>
      </c>
      <c r="C2373">
        <v>60540.992187999997</v>
      </c>
      <c r="D2373">
        <v>55393.164062999997</v>
      </c>
      <c r="E2373">
        <v>55907.199219000002</v>
      </c>
      <c r="F2373">
        <v>55907.199219000002</v>
      </c>
      <c r="G2373">
        <v>66419369890</v>
      </c>
    </row>
    <row r="2374" spans="1:7">
      <c r="A2374" s="12">
        <v>44271</v>
      </c>
      <c r="B2374">
        <v>55840.785155999998</v>
      </c>
      <c r="C2374">
        <v>56833.179687999997</v>
      </c>
      <c r="D2374">
        <v>53555.027344000002</v>
      </c>
      <c r="E2374">
        <v>56804.902344000002</v>
      </c>
      <c r="F2374">
        <v>56804.902344000002</v>
      </c>
      <c r="G2374">
        <v>59749798599</v>
      </c>
    </row>
    <row r="2375" spans="1:7">
      <c r="A2375" s="12">
        <v>44272</v>
      </c>
      <c r="B2375">
        <v>56825.828125</v>
      </c>
      <c r="C2375">
        <v>58969.816405999998</v>
      </c>
      <c r="D2375">
        <v>54528.628905999998</v>
      </c>
      <c r="E2375">
        <v>58870.894530999998</v>
      </c>
      <c r="F2375">
        <v>58870.894530999998</v>
      </c>
      <c r="G2375">
        <v>60258313191</v>
      </c>
    </row>
    <row r="2376" spans="1:7">
      <c r="A2376" s="12">
        <v>44273</v>
      </c>
      <c r="B2376">
        <v>58893.078125</v>
      </c>
      <c r="C2376">
        <v>60116.25</v>
      </c>
      <c r="D2376">
        <v>54253.578125</v>
      </c>
      <c r="E2376">
        <v>57858.921875</v>
      </c>
      <c r="F2376">
        <v>57858.921875</v>
      </c>
      <c r="G2376">
        <v>55746041000</v>
      </c>
    </row>
    <row r="2377" spans="1:7">
      <c r="A2377" s="12">
        <v>44274</v>
      </c>
      <c r="B2377">
        <v>57850.441405999998</v>
      </c>
      <c r="C2377">
        <v>59498.375</v>
      </c>
      <c r="D2377">
        <v>56643.703125</v>
      </c>
      <c r="E2377">
        <v>58346.652344000002</v>
      </c>
      <c r="F2377">
        <v>58346.652344000002</v>
      </c>
      <c r="G2377">
        <v>49063873786</v>
      </c>
    </row>
    <row r="2378" spans="1:7">
      <c r="A2378" s="12">
        <v>44275</v>
      </c>
      <c r="B2378">
        <v>58332.261719000002</v>
      </c>
      <c r="C2378">
        <v>60031.285155999998</v>
      </c>
      <c r="D2378">
        <v>58213.296875</v>
      </c>
      <c r="E2378">
        <v>58313.644530999998</v>
      </c>
      <c r="F2378">
        <v>58313.644530999998</v>
      </c>
      <c r="G2378">
        <v>50361731222</v>
      </c>
    </row>
    <row r="2379" spans="1:7">
      <c r="A2379" s="12">
        <v>44276</v>
      </c>
      <c r="B2379">
        <v>58309.914062999997</v>
      </c>
      <c r="C2379">
        <v>58767.898437999997</v>
      </c>
      <c r="D2379">
        <v>56005.617187999997</v>
      </c>
      <c r="E2379">
        <v>57523.421875</v>
      </c>
      <c r="F2379">
        <v>57523.421875</v>
      </c>
      <c r="G2379">
        <v>51943414539</v>
      </c>
    </row>
    <row r="2380" spans="1:7">
      <c r="A2380" s="12">
        <v>44277</v>
      </c>
      <c r="B2380">
        <v>57517.890625</v>
      </c>
      <c r="C2380">
        <v>58471.480469000002</v>
      </c>
      <c r="D2380">
        <v>54288.15625</v>
      </c>
      <c r="E2380">
        <v>54529.144530999998</v>
      </c>
      <c r="F2380">
        <v>54529.144530999998</v>
      </c>
      <c r="G2380">
        <v>56521454974</v>
      </c>
    </row>
    <row r="2381" spans="1:7">
      <c r="A2381" s="12">
        <v>44278</v>
      </c>
      <c r="B2381">
        <v>54511.660155999998</v>
      </c>
      <c r="C2381">
        <v>55985.441405999998</v>
      </c>
      <c r="D2381">
        <v>53470.695312999997</v>
      </c>
      <c r="E2381">
        <v>54738.945312999997</v>
      </c>
      <c r="F2381">
        <v>54738.945312999997</v>
      </c>
      <c r="G2381">
        <v>56435023914</v>
      </c>
    </row>
    <row r="2382" spans="1:7">
      <c r="A2382" s="12">
        <v>44279</v>
      </c>
      <c r="B2382">
        <v>54710.488280999998</v>
      </c>
      <c r="C2382">
        <v>57262.382812999997</v>
      </c>
      <c r="D2382">
        <v>52514.332030999998</v>
      </c>
      <c r="E2382">
        <v>52774.265625</v>
      </c>
      <c r="F2382">
        <v>52774.265625</v>
      </c>
      <c r="G2382">
        <v>70567223787</v>
      </c>
    </row>
    <row r="2383" spans="1:7">
      <c r="A2383" s="12">
        <v>44280</v>
      </c>
      <c r="B2383">
        <v>52726.746094000002</v>
      </c>
      <c r="C2383">
        <v>53392.386719000002</v>
      </c>
      <c r="D2383">
        <v>50856.570312999997</v>
      </c>
      <c r="E2383">
        <v>51704.160155999998</v>
      </c>
      <c r="F2383">
        <v>51704.160155999998</v>
      </c>
      <c r="G2383">
        <v>67999812841</v>
      </c>
    </row>
    <row r="2384" spans="1:7">
      <c r="A2384" s="12">
        <v>44281</v>
      </c>
      <c r="B2384">
        <v>51683.011719000002</v>
      </c>
      <c r="C2384">
        <v>55137.3125</v>
      </c>
      <c r="D2384">
        <v>51579.855469000002</v>
      </c>
      <c r="E2384">
        <v>55137.3125</v>
      </c>
      <c r="F2384">
        <v>55137.3125</v>
      </c>
      <c r="G2384">
        <v>56652197978</v>
      </c>
    </row>
    <row r="2385" spans="1:7">
      <c r="A2385" s="12">
        <v>44282</v>
      </c>
      <c r="B2385">
        <v>55137.566405999998</v>
      </c>
      <c r="C2385">
        <v>56568.214844000002</v>
      </c>
      <c r="D2385">
        <v>54242.910155999998</v>
      </c>
      <c r="E2385">
        <v>55973.511719000002</v>
      </c>
      <c r="F2385">
        <v>55973.511719000002</v>
      </c>
      <c r="G2385">
        <v>47266542233</v>
      </c>
    </row>
    <row r="2386" spans="1:7">
      <c r="A2386" s="12">
        <v>44283</v>
      </c>
      <c r="B2386">
        <v>55974.941405999998</v>
      </c>
      <c r="C2386">
        <v>56610.3125</v>
      </c>
      <c r="D2386">
        <v>55071.113280999998</v>
      </c>
      <c r="E2386">
        <v>55950.746094000002</v>
      </c>
      <c r="F2386">
        <v>55950.746094000002</v>
      </c>
      <c r="G2386">
        <v>47686580918</v>
      </c>
    </row>
    <row r="2387" spans="1:7">
      <c r="A2387" s="12">
        <v>44284</v>
      </c>
      <c r="B2387">
        <v>55947.898437999997</v>
      </c>
      <c r="C2387">
        <v>58342.097655999998</v>
      </c>
      <c r="D2387">
        <v>55139.339844000002</v>
      </c>
      <c r="E2387">
        <v>57750.199219000002</v>
      </c>
      <c r="F2387">
        <v>57750.199219000002</v>
      </c>
      <c r="G2387">
        <v>57625587027</v>
      </c>
    </row>
    <row r="2388" spans="1:7">
      <c r="A2388" s="12">
        <v>44285</v>
      </c>
      <c r="B2388">
        <v>57750.132812999997</v>
      </c>
      <c r="C2388">
        <v>59447.222655999998</v>
      </c>
      <c r="D2388">
        <v>57251.550780999998</v>
      </c>
      <c r="E2388">
        <v>58917.691405999998</v>
      </c>
      <c r="F2388">
        <v>58917.691405999998</v>
      </c>
      <c r="G2388">
        <v>54414116432</v>
      </c>
    </row>
    <row r="2389" spans="1:7">
      <c r="A2389" s="12">
        <v>44286</v>
      </c>
      <c r="B2389">
        <v>58930.277344000002</v>
      </c>
      <c r="C2389">
        <v>59930.027344000002</v>
      </c>
      <c r="D2389">
        <v>57726.417969000002</v>
      </c>
      <c r="E2389">
        <v>58918.832030999998</v>
      </c>
      <c r="F2389">
        <v>58918.832030999998</v>
      </c>
      <c r="G2389">
        <v>65520826225</v>
      </c>
    </row>
    <row r="2390" spans="1:7">
      <c r="A2390" s="12">
        <v>44287</v>
      </c>
      <c r="B2390">
        <v>58926.5625</v>
      </c>
      <c r="C2390">
        <v>59586.070312999997</v>
      </c>
      <c r="D2390">
        <v>58505.277344000002</v>
      </c>
      <c r="E2390">
        <v>59095.808594000002</v>
      </c>
      <c r="F2390">
        <v>59095.808594000002</v>
      </c>
      <c r="G2390">
        <v>61669163792</v>
      </c>
    </row>
    <row r="2391" spans="1:7">
      <c r="A2391" s="12">
        <v>44288</v>
      </c>
      <c r="B2391">
        <v>59098.878905999998</v>
      </c>
      <c r="C2391">
        <v>60267.1875</v>
      </c>
      <c r="D2391">
        <v>58869.28125</v>
      </c>
      <c r="E2391">
        <v>59384.3125</v>
      </c>
      <c r="F2391">
        <v>59384.3125</v>
      </c>
      <c r="G2391">
        <v>58727860620</v>
      </c>
    </row>
    <row r="2392" spans="1:7">
      <c r="A2392" s="12">
        <v>44289</v>
      </c>
      <c r="B2392">
        <v>59397.410155999998</v>
      </c>
      <c r="C2392">
        <v>60110.269530999998</v>
      </c>
      <c r="D2392">
        <v>57603.890625</v>
      </c>
      <c r="E2392">
        <v>57603.890625</v>
      </c>
      <c r="F2392">
        <v>57603.890625</v>
      </c>
      <c r="G2392">
        <v>59641344484</v>
      </c>
    </row>
    <row r="2393" spans="1:7">
      <c r="A2393" s="12">
        <v>44290</v>
      </c>
      <c r="B2393">
        <v>57604.839844000002</v>
      </c>
      <c r="C2393">
        <v>58913.746094000002</v>
      </c>
      <c r="D2393">
        <v>57168.675780999998</v>
      </c>
      <c r="E2393">
        <v>58758.554687999997</v>
      </c>
      <c r="F2393">
        <v>58758.554687999997</v>
      </c>
      <c r="G2393">
        <v>50749662970</v>
      </c>
    </row>
    <row r="2394" spans="1:7">
      <c r="A2394" s="12">
        <v>44291</v>
      </c>
      <c r="B2394">
        <v>58760.875</v>
      </c>
      <c r="C2394">
        <v>59891.296875</v>
      </c>
      <c r="D2394">
        <v>57694.824219000002</v>
      </c>
      <c r="E2394">
        <v>59057.878905999998</v>
      </c>
      <c r="F2394">
        <v>59057.878905999998</v>
      </c>
      <c r="G2394">
        <v>60706272115</v>
      </c>
    </row>
    <row r="2395" spans="1:7">
      <c r="A2395" s="12">
        <v>44292</v>
      </c>
      <c r="B2395">
        <v>59171.933594000002</v>
      </c>
      <c r="C2395">
        <v>59479.578125</v>
      </c>
      <c r="D2395">
        <v>57646.808594000002</v>
      </c>
      <c r="E2395">
        <v>58192.359375</v>
      </c>
      <c r="F2395">
        <v>58192.359375</v>
      </c>
      <c r="G2395">
        <v>66058027988</v>
      </c>
    </row>
    <row r="2396" spans="1:7">
      <c r="A2396" s="12">
        <v>44293</v>
      </c>
      <c r="B2396">
        <v>58186.507812999997</v>
      </c>
      <c r="C2396">
        <v>58731.144530999998</v>
      </c>
      <c r="D2396">
        <v>55604.023437999997</v>
      </c>
      <c r="E2396">
        <v>56048.9375</v>
      </c>
      <c r="F2396">
        <v>56048.9375</v>
      </c>
      <c r="G2396">
        <v>75645303584</v>
      </c>
    </row>
    <row r="2397" spans="1:7">
      <c r="A2397" s="12">
        <v>44294</v>
      </c>
      <c r="B2397">
        <v>56099.914062999997</v>
      </c>
      <c r="C2397">
        <v>58338.738280999998</v>
      </c>
      <c r="D2397">
        <v>55879.085937999997</v>
      </c>
      <c r="E2397">
        <v>58323.953125</v>
      </c>
      <c r="F2397">
        <v>58323.953125</v>
      </c>
      <c r="G2397">
        <v>53053855641</v>
      </c>
    </row>
    <row r="2398" spans="1:7">
      <c r="A2398" s="12">
        <v>44295</v>
      </c>
      <c r="B2398">
        <v>58326.5625</v>
      </c>
      <c r="C2398">
        <v>58937.046875</v>
      </c>
      <c r="D2398">
        <v>57807.863280999998</v>
      </c>
      <c r="E2398">
        <v>58245.003905999998</v>
      </c>
      <c r="F2398">
        <v>58245.003905999998</v>
      </c>
      <c r="G2398">
        <v>46655208546</v>
      </c>
    </row>
    <row r="2399" spans="1:7">
      <c r="A2399" s="12">
        <v>44296</v>
      </c>
      <c r="B2399">
        <v>58253.777344000002</v>
      </c>
      <c r="C2399">
        <v>61276.664062999997</v>
      </c>
      <c r="D2399">
        <v>58038.707030999998</v>
      </c>
      <c r="E2399">
        <v>59793.234375</v>
      </c>
      <c r="F2399">
        <v>59793.234375</v>
      </c>
      <c r="G2399">
        <v>58238470525</v>
      </c>
    </row>
    <row r="2400" spans="1:7">
      <c r="A2400" s="12">
        <v>44297</v>
      </c>
      <c r="B2400">
        <v>59846.230469000002</v>
      </c>
      <c r="C2400">
        <v>60790.554687999997</v>
      </c>
      <c r="D2400">
        <v>59289.796875</v>
      </c>
      <c r="E2400">
        <v>60204.964844000002</v>
      </c>
      <c r="F2400">
        <v>60204.964844000002</v>
      </c>
      <c r="G2400">
        <v>46280252580</v>
      </c>
    </row>
    <row r="2401" spans="1:7">
      <c r="A2401" s="12">
        <v>44298</v>
      </c>
      <c r="B2401">
        <v>60175.945312999997</v>
      </c>
      <c r="C2401">
        <v>61253.035155999998</v>
      </c>
      <c r="D2401">
        <v>59589.875</v>
      </c>
      <c r="E2401">
        <v>59893.453125</v>
      </c>
      <c r="F2401">
        <v>59893.453125</v>
      </c>
      <c r="G2401">
        <v>51828688519</v>
      </c>
    </row>
    <row r="2402" spans="1:7">
      <c r="A2402" s="12">
        <v>44299</v>
      </c>
      <c r="B2402">
        <v>59890.019530999998</v>
      </c>
      <c r="C2402">
        <v>63742.285155999998</v>
      </c>
      <c r="D2402">
        <v>59869.957030999998</v>
      </c>
      <c r="E2402">
        <v>63503.457030999998</v>
      </c>
      <c r="F2402">
        <v>63503.457030999998</v>
      </c>
      <c r="G2402">
        <v>69983454362</v>
      </c>
    </row>
    <row r="2403" spans="1:7">
      <c r="A2403" s="12">
        <v>44300</v>
      </c>
      <c r="B2403">
        <v>63523.753905999998</v>
      </c>
      <c r="C2403">
        <v>64863.097655999998</v>
      </c>
      <c r="D2403">
        <v>61554.796875</v>
      </c>
      <c r="E2403">
        <v>63109.695312999997</v>
      </c>
      <c r="F2403">
        <v>63109.695312999997</v>
      </c>
      <c r="G2403">
        <v>77451779687</v>
      </c>
    </row>
    <row r="2404" spans="1:7">
      <c r="A2404" s="12">
        <v>44301</v>
      </c>
      <c r="B2404">
        <v>63075.195312999997</v>
      </c>
      <c r="C2404">
        <v>63821.671875</v>
      </c>
      <c r="D2404">
        <v>62208.964844000002</v>
      </c>
      <c r="E2404">
        <v>63314.011719000002</v>
      </c>
      <c r="F2404">
        <v>63314.011719000002</v>
      </c>
      <c r="G2404">
        <v>60954381579</v>
      </c>
    </row>
    <row r="2405" spans="1:7">
      <c r="A2405" s="12">
        <v>44302</v>
      </c>
      <c r="B2405">
        <v>63258.503905999998</v>
      </c>
      <c r="C2405">
        <v>63594.722655999998</v>
      </c>
      <c r="D2405">
        <v>60222.53125</v>
      </c>
      <c r="E2405">
        <v>61572.789062999997</v>
      </c>
      <c r="F2405">
        <v>61572.789062999997</v>
      </c>
      <c r="G2405">
        <v>84293007468</v>
      </c>
    </row>
    <row r="2406" spans="1:7">
      <c r="A2406" s="12">
        <v>44303</v>
      </c>
      <c r="B2406">
        <v>61529.921875</v>
      </c>
      <c r="C2406">
        <v>62572.175780999998</v>
      </c>
      <c r="D2406">
        <v>60361.351562999997</v>
      </c>
      <c r="E2406">
        <v>60683.820312999997</v>
      </c>
      <c r="F2406">
        <v>60683.820312999997</v>
      </c>
      <c r="G2406">
        <v>66138759198</v>
      </c>
    </row>
    <row r="2407" spans="1:7">
      <c r="A2407" s="12">
        <v>44304</v>
      </c>
      <c r="B2407">
        <v>60701.886719000002</v>
      </c>
      <c r="C2407">
        <v>61057.457030999998</v>
      </c>
      <c r="D2407">
        <v>52829.535155999998</v>
      </c>
      <c r="E2407">
        <v>56216.183594000002</v>
      </c>
      <c r="F2407">
        <v>56216.183594000002</v>
      </c>
      <c r="G2407">
        <v>97468872758</v>
      </c>
    </row>
    <row r="2408" spans="1:7">
      <c r="A2408" s="12">
        <v>44305</v>
      </c>
      <c r="B2408">
        <v>56191.585937999997</v>
      </c>
      <c r="C2408">
        <v>57520.054687999997</v>
      </c>
      <c r="D2408">
        <v>54368.59375</v>
      </c>
      <c r="E2408">
        <v>55724.265625</v>
      </c>
      <c r="F2408">
        <v>55724.265625</v>
      </c>
      <c r="G2408">
        <v>65344865159</v>
      </c>
    </row>
    <row r="2409" spans="1:7">
      <c r="A2409" s="12">
        <v>44306</v>
      </c>
      <c r="B2409">
        <v>55681.792969000002</v>
      </c>
      <c r="C2409">
        <v>57062.148437999997</v>
      </c>
      <c r="D2409">
        <v>53448.046875</v>
      </c>
      <c r="E2409">
        <v>56473.03125</v>
      </c>
      <c r="F2409">
        <v>56473.03125</v>
      </c>
      <c r="G2409">
        <v>67849323955</v>
      </c>
    </row>
    <row r="2410" spans="1:7">
      <c r="A2410" s="12">
        <v>44307</v>
      </c>
      <c r="B2410">
        <v>56471.128905999998</v>
      </c>
      <c r="C2410">
        <v>56757.972655999998</v>
      </c>
      <c r="D2410">
        <v>53695.46875</v>
      </c>
      <c r="E2410">
        <v>53906.089844000002</v>
      </c>
      <c r="F2410">
        <v>53906.089844000002</v>
      </c>
      <c r="G2410">
        <v>54926612466</v>
      </c>
    </row>
    <row r="2411" spans="1:7">
      <c r="A2411" s="12">
        <v>44308</v>
      </c>
      <c r="B2411">
        <v>53857.105469000002</v>
      </c>
      <c r="C2411">
        <v>55410.230469000002</v>
      </c>
      <c r="D2411">
        <v>50583.8125</v>
      </c>
      <c r="E2411">
        <v>51762.273437999997</v>
      </c>
      <c r="F2411">
        <v>51762.273437999997</v>
      </c>
      <c r="G2411">
        <v>74798630778</v>
      </c>
    </row>
    <row r="2412" spans="1:7">
      <c r="A2412" s="12">
        <v>44309</v>
      </c>
      <c r="B2412">
        <v>51739.808594000002</v>
      </c>
      <c r="C2412">
        <v>52120.792969000002</v>
      </c>
      <c r="D2412">
        <v>47714.664062999997</v>
      </c>
      <c r="E2412">
        <v>51093.652344000002</v>
      </c>
      <c r="F2412">
        <v>51093.652344000002</v>
      </c>
      <c r="G2412">
        <v>86668667320</v>
      </c>
    </row>
    <row r="2413" spans="1:7">
      <c r="A2413" s="12">
        <v>44310</v>
      </c>
      <c r="B2413">
        <v>51143.226562999997</v>
      </c>
      <c r="C2413">
        <v>51167.5625</v>
      </c>
      <c r="D2413">
        <v>48805.285155999998</v>
      </c>
      <c r="E2413">
        <v>50050.867187999997</v>
      </c>
      <c r="F2413">
        <v>50050.867187999997</v>
      </c>
      <c r="G2413">
        <v>49014494781</v>
      </c>
    </row>
    <row r="2414" spans="1:7">
      <c r="A2414" s="12">
        <v>44311</v>
      </c>
      <c r="B2414">
        <v>50052.832030999998</v>
      </c>
      <c r="C2414">
        <v>50506.019530999998</v>
      </c>
      <c r="D2414">
        <v>47159.484375</v>
      </c>
      <c r="E2414">
        <v>49004.253905999998</v>
      </c>
      <c r="F2414">
        <v>49004.253905999998</v>
      </c>
      <c r="G2414">
        <v>46117114240</v>
      </c>
    </row>
    <row r="2415" spans="1:7">
      <c r="A2415" s="12">
        <v>44312</v>
      </c>
      <c r="B2415">
        <v>49077.792969000002</v>
      </c>
      <c r="C2415">
        <v>54288.003905999998</v>
      </c>
      <c r="D2415">
        <v>48852.796875</v>
      </c>
      <c r="E2415">
        <v>54021.753905999998</v>
      </c>
      <c r="F2415">
        <v>54021.753905999998</v>
      </c>
      <c r="G2415">
        <v>58284039825</v>
      </c>
    </row>
    <row r="2416" spans="1:7">
      <c r="A2416" s="12">
        <v>44313</v>
      </c>
      <c r="B2416">
        <v>54030.304687999997</v>
      </c>
      <c r="C2416">
        <v>55416.964844000002</v>
      </c>
      <c r="D2416">
        <v>53319.1875</v>
      </c>
      <c r="E2416">
        <v>55033.117187999997</v>
      </c>
      <c r="F2416">
        <v>55033.117187999997</v>
      </c>
      <c r="G2416">
        <v>49448222757</v>
      </c>
    </row>
    <row r="2417" spans="1:7">
      <c r="A2417" s="12">
        <v>44314</v>
      </c>
      <c r="B2417">
        <v>55036.636719000002</v>
      </c>
      <c r="C2417">
        <v>56227.207030999998</v>
      </c>
      <c r="D2417">
        <v>53887.917969000002</v>
      </c>
      <c r="E2417">
        <v>54824.703125</v>
      </c>
      <c r="F2417">
        <v>54824.703125</v>
      </c>
      <c r="G2417">
        <v>48000572955</v>
      </c>
    </row>
    <row r="2418" spans="1:7">
      <c r="A2418" s="12">
        <v>44315</v>
      </c>
      <c r="B2418">
        <v>54858.089844000002</v>
      </c>
      <c r="C2418">
        <v>55115.84375</v>
      </c>
      <c r="D2418">
        <v>52418.027344000002</v>
      </c>
      <c r="E2418">
        <v>53555.109375</v>
      </c>
      <c r="F2418">
        <v>53555.109375</v>
      </c>
      <c r="G2418">
        <v>46088929780</v>
      </c>
    </row>
    <row r="2419" spans="1:7">
      <c r="A2419" s="12">
        <v>44316</v>
      </c>
      <c r="B2419">
        <v>53568.664062999997</v>
      </c>
      <c r="C2419">
        <v>57900.71875</v>
      </c>
      <c r="D2419">
        <v>53129.601562999997</v>
      </c>
      <c r="E2419">
        <v>57750.175780999998</v>
      </c>
      <c r="F2419">
        <v>57750.175780999998</v>
      </c>
      <c r="G2419">
        <v>52395931985</v>
      </c>
    </row>
    <row r="2420" spans="1:7">
      <c r="A2420" s="12">
        <v>44317</v>
      </c>
      <c r="B2420">
        <v>57714.664062999997</v>
      </c>
      <c r="C2420">
        <v>58448.339844000002</v>
      </c>
      <c r="D2420">
        <v>57052.273437999997</v>
      </c>
      <c r="E2420">
        <v>57828.050780999998</v>
      </c>
      <c r="F2420">
        <v>57828.050780999998</v>
      </c>
      <c r="G2420">
        <v>42836427360</v>
      </c>
    </row>
    <row r="2421" spans="1:7">
      <c r="A2421" s="12">
        <v>44318</v>
      </c>
      <c r="B2421">
        <v>57825.863280999998</v>
      </c>
      <c r="C2421">
        <v>57902.59375</v>
      </c>
      <c r="D2421">
        <v>56141.90625</v>
      </c>
      <c r="E2421">
        <v>56631.078125</v>
      </c>
      <c r="F2421">
        <v>56631.078125</v>
      </c>
      <c r="G2421">
        <v>38177405335</v>
      </c>
    </row>
    <row r="2422" spans="1:7">
      <c r="A2422" s="12">
        <v>44319</v>
      </c>
      <c r="B2422">
        <v>56620.273437999997</v>
      </c>
      <c r="C2422">
        <v>58973.308594000002</v>
      </c>
      <c r="D2422">
        <v>56590.871094000002</v>
      </c>
      <c r="E2422">
        <v>57200.292969000002</v>
      </c>
      <c r="F2422">
        <v>57200.292969000002</v>
      </c>
      <c r="G2422">
        <v>51713139031</v>
      </c>
    </row>
    <row r="2423" spans="1:7">
      <c r="A2423" s="12">
        <v>44320</v>
      </c>
      <c r="B2423">
        <v>57214.179687999997</v>
      </c>
      <c r="C2423">
        <v>57214.179687999997</v>
      </c>
      <c r="D2423">
        <v>53191.425780999998</v>
      </c>
      <c r="E2423">
        <v>53333.539062999997</v>
      </c>
      <c r="F2423">
        <v>53333.539062999997</v>
      </c>
      <c r="G2423">
        <v>68564706967</v>
      </c>
    </row>
    <row r="2424" spans="1:7">
      <c r="A2424" s="12">
        <v>44321</v>
      </c>
      <c r="B2424">
        <v>53252.164062999997</v>
      </c>
      <c r="C2424">
        <v>57911.363280999998</v>
      </c>
      <c r="D2424">
        <v>52969.054687999997</v>
      </c>
      <c r="E2424">
        <v>57424.007812999997</v>
      </c>
      <c r="F2424">
        <v>57424.007812999997</v>
      </c>
      <c r="G2424">
        <v>69241316747</v>
      </c>
    </row>
    <row r="2425" spans="1:7">
      <c r="A2425" s="12">
        <v>44322</v>
      </c>
      <c r="B2425">
        <v>57441.308594000002</v>
      </c>
      <c r="C2425">
        <v>58363.316405999998</v>
      </c>
      <c r="D2425">
        <v>55382.507812999997</v>
      </c>
      <c r="E2425">
        <v>56396.515625</v>
      </c>
      <c r="F2425">
        <v>56396.515625</v>
      </c>
      <c r="G2425">
        <v>69523285106</v>
      </c>
    </row>
    <row r="2426" spans="1:7">
      <c r="A2426" s="12">
        <v>44323</v>
      </c>
      <c r="B2426">
        <v>56413.953125</v>
      </c>
      <c r="C2426">
        <v>58606.632812999997</v>
      </c>
      <c r="D2426">
        <v>55321.847655999998</v>
      </c>
      <c r="E2426">
        <v>57356.402344000002</v>
      </c>
      <c r="F2426">
        <v>57356.402344000002</v>
      </c>
      <c r="G2426">
        <v>68434023376</v>
      </c>
    </row>
    <row r="2427" spans="1:7">
      <c r="A2427" s="12">
        <v>44324</v>
      </c>
      <c r="B2427">
        <v>57352.765625</v>
      </c>
      <c r="C2427">
        <v>59464.613280999998</v>
      </c>
      <c r="D2427">
        <v>56975.210937999997</v>
      </c>
      <c r="E2427">
        <v>58803.777344000002</v>
      </c>
      <c r="F2427">
        <v>58803.777344000002</v>
      </c>
      <c r="G2427">
        <v>65382980634</v>
      </c>
    </row>
    <row r="2428" spans="1:7">
      <c r="A2428" s="12">
        <v>44325</v>
      </c>
      <c r="B2428">
        <v>58877.390625</v>
      </c>
      <c r="C2428">
        <v>59210.882812999997</v>
      </c>
      <c r="D2428">
        <v>56482.003905999998</v>
      </c>
      <c r="E2428">
        <v>58232.316405999998</v>
      </c>
      <c r="F2428">
        <v>58232.316405999998</v>
      </c>
      <c r="G2428">
        <v>65906690347</v>
      </c>
    </row>
    <row r="2429" spans="1:7">
      <c r="A2429" s="12">
        <v>44326</v>
      </c>
      <c r="B2429">
        <v>58250.871094000002</v>
      </c>
      <c r="C2429">
        <v>59519.355469000002</v>
      </c>
      <c r="D2429">
        <v>54071.457030999998</v>
      </c>
      <c r="E2429">
        <v>55859.796875</v>
      </c>
      <c r="F2429">
        <v>55859.796875</v>
      </c>
      <c r="G2429">
        <v>71776546298</v>
      </c>
    </row>
    <row r="2430" spans="1:7">
      <c r="A2430" s="12">
        <v>44327</v>
      </c>
      <c r="B2430">
        <v>55847.242187999997</v>
      </c>
      <c r="C2430">
        <v>56872.542969000002</v>
      </c>
      <c r="D2430">
        <v>54608.652344000002</v>
      </c>
      <c r="E2430">
        <v>56704.574219000002</v>
      </c>
      <c r="F2430">
        <v>56704.574219000002</v>
      </c>
      <c r="G2430">
        <v>61308396325</v>
      </c>
    </row>
    <row r="2431" spans="1:7">
      <c r="A2431" s="12">
        <v>44328</v>
      </c>
      <c r="B2431">
        <v>56714.53125</v>
      </c>
      <c r="C2431">
        <v>57939.363280999998</v>
      </c>
      <c r="D2431">
        <v>49150.535155999998</v>
      </c>
      <c r="E2431">
        <v>49150.535155999998</v>
      </c>
      <c r="F2431">
        <v>49150.535155999998</v>
      </c>
      <c r="G2431">
        <v>75215403907</v>
      </c>
    </row>
    <row r="2432" spans="1:7">
      <c r="A2432" s="12">
        <v>44329</v>
      </c>
      <c r="B2432">
        <v>49735.433594000002</v>
      </c>
      <c r="C2432">
        <v>51330.84375</v>
      </c>
      <c r="D2432">
        <v>46980.019530999998</v>
      </c>
      <c r="E2432">
        <v>49716.191405999998</v>
      </c>
      <c r="F2432">
        <v>49716.191405999998</v>
      </c>
      <c r="G2432">
        <v>96721152926</v>
      </c>
    </row>
    <row r="2433" spans="1:7">
      <c r="A2433" s="12">
        <v>44330</v>
      </c>
      <c r="B2433">
        <v>49682.980469000002</v>
      </c>
      <c r="C2433">
        <v>51438.117187999997</v>
      </c>
      <c r="D2433">
        <v>48868.578125</v>
      </c>
      <c r="E2433">
        <v>49880.535155999998</v>
      </c>
      <c r="F2433">
        <v>49880.535155999998</v>
      </c>
      <c r="G2433">
        <v>55737497453</v>
      </c>
    </row>
    <row r="2434" spans="1:7">
      <c r="A2434" s="12">
        <v>44331</v>
      </c>
      <c r="B2434">
        <v>49855.496094000002</v>
      </c>
      <c r="C2434">
        <v>50639.664062999997</v>
      </c>
      <c r="D2434">
        <v>46664.140625</v>
      </c>
      <c r="E2434">
        <v>46760.1875</v>
      </c>
      <c r="F2434">
        <v>46760.1875</v>
      </c>
      <c r="G2434">
        <v>59161047474</v>
      </c>
    </row>
    <row r="2435" spans="1:7">
      <c r="A2435" s="12">
        <v>44332</v>
      </c>
      <c r="B2435">
        <v>46716.636719000002</v>
      </c>
      <c r="C2435">
        <v>49720.042969000002</v>
      </c>
      <c r="D2435">
        <v>43963.351562999997</v>
      </c>
      <c r="E2435">
        <v>46456.058594000002</v>
      </c>
      <c r="F2435">
        <v>46456.058594000002</v>
      </c>
      <c r="G2435">
        <v>64047871555</v>
      </c>
    </row>
    <row r="2436" spans="1:7">
      <c r="A2436" s="12">
        <v>44333</v>
      </c>
      <c r="B2436">
        <v>46415.898437999997</v>
      </c>
      <c r="C2436">
        <v>46623.558594000002</v>
      </c>
      <c r="D2436">
        <v>42207.289062999997</v>
      </c>
      <c r="E2436">
        <v>43537.511719000002</v>
      </c>
      <c r="F2436">
        <v>43537.511719000002</v>
      </c>
      <c r="G2436">
        <v>74903638450</v>
      </c>
    </row>
    <row r="2437" spans="1:7">
      <c r="A2437" s="12">
        <v>44334</v>
      </c>
      <c r="B2437">
        <v>43488.058594000002</v>
      </c>
      <c r="C2437">
        <v>45812.457030999998</v>
      </c>
      <c r="D2437">
        <v>42367.832030999998</v>
      </c>
      <c r="E2437">
        <v>42909.402344000002</v>
      </c>
      <c r="F2437">
        <v>42909.402344000002</v>
      </c>
      <c r="G2437">
        <v>56187365084</v>
      </c>
    </row>
    <row r="2438" spans="1:7">
      <c r="A2438" s="12">
        <v>44335</v>
      </c>
      <c r="B2438">
        <v>42944.976562999997</v>
      </c>
      <c r="C2438">
        <v>43546.117187999997</v>
      </c>
      <c r="D2438">
        <v>30681.496093999998</v>
      </c>
      <c r="E2438">
        <v>37002.441405999998</v>
      </c>
      <c r="F2438">
        <v>37002.441405999998</v>
      </c>
      <c r="G2438">
        <v>126358098747</v>
      </c>
    </row>
    <row r="2439" spans="1:7">
      <c r="A2439" s="12">
        <v>44336</v>
      </c>
      <c r="B2439">
        <v>36753.667969000002</v>
      </c>
      <c r="C2439">
        <v>42462.984375</v>
      </c>
      <c r="D2439">
        <v>35050.617187999997</v>
      </c>
      <c r="E2439">
        <v>40782.738280999998</v>
      </c>
      <c r="F2439">
        <v>40782.738280999998</v>
      </c>
      <c r="G2439">
        <v>88281943359</v>
      </c>
    </row>
    <row r="2440" spans="1:7">
      <c r="A2440" s="12">
        <v>44337</v>
      </c>
      <c r="B2440">
        <v>40596.949219000002</v>
      </c>
      <c r="C2440">
        <v>42172.171875</v>
      </c>
      <c r="D2440">
        <v>33616.453125</v>
      </c>
      <c r="E2440">
        <v>37304.691405999998</v>
      </c>
      <c r="F2440">
        <v>37304.691405999998</v>
      </c>
      <c r="G2440">
        <v>82051616861</v>
      </c>
    </row>
    <row r="2441" spans="1:7">
      <c r="A2441" s="12">
        <v>44338</v>
      </c>
      <c r="B2441">
        <v>37371.03125</v>
      </c>
      <c r="C2441">
        <v>38831.054687999997</v>
      </c>
      <c r="D2441">
        <v>35383.683594000002</v>
      </c>
      <c r="E2441">
        <v>37536.632812999997</v>
      </c>
      <c r="F2441">
        <v>37536.632812999997</v>
      </c>
      <c r="G2441">
        <v>57377273240</v>
      </c>
    </row>
    <row r="2442" spans="1:7">
      <c r="A2442" s="12">
        <v>44339</v>
      </c>
      <c r="B2442">
        <v>37531.449219000002</v>
      </c>
      <c r="C2442">
        <v>38289.21875</v>
      </c>
      <c r="D2442">
        <v>31227.339843999998</v>
      </c>
      <c r="E2442">
        <v>34770.582030999998</v>
      </c>
      <c r="F2442">
        <v>34770.582030999998</v>
      </c>
      <c r="G2442">
        <v>78469274361</v>
      </c>
    </row>
    <row r="2443" spans="1:7">
      <c r="A2443" s="12">
        <v>44340</v>
      </c>
      <c r="B2443">
        <v>34700.363280999998</v>
      </c>
      <c r="C2443">
        <v>39835.140625</v>
      </c>
      <c r="D2443">
        <v>34551.082030999998</v>
      </c>
      <c r="E2443">
        <v>38705.980469000002</v>
      </c>
      <c r="F2443">
        <v>38705.980469000002</v>
      </c>
      <c r="G2443">
        <v>67359584098</v>
      </c>
    </row>
    <row r="2444" spans="1:7">
      <c r="A2444" s="12">
        <v>44341</v>
      </c>
      <c r="B2444">
        <v>38795.78125</v>
      </c>
      <c r="C2444">
        <v>39776.351562999997</v>
      </c>
      <c r="D2444">
        <v>36581.429687999997</v>
      </c>
      <c r="E2444">
        <v>38402.222655999998</v>
      </c>
      <c r="F2444">
        <v>38402.222655999998</v>
      </c>
      <c r="G2444">
        <v>56211915803</v>
      </c>
    </row>
    <row r="2445" spans="1:7">
      <c r="A2445" s="12">
        <v>44342</v>
      </c>
      <c r="B2445">
        <v>38392.625</v>
      </c>
      <c r="C2445">
        <v>40782.078125</v>
      </c>
      <c r="D2445">
        <v>37905.835937999997</v>
      </c>
      <c r="E2445">
        <v>39294.199219000002</v>
      </c>
      <c r="F2445">
        <v>39294.199219000002</v>
      </c>
      <c r="G2445">
        <v>51346735160</v>
      </c>
    </row>
    <row r="2446" spans="1:7">
      <c r="A2446" s="12">
        <v>44343</v>
      </c>
      <c r="B2446">
        <v>39316.890625</v>
      </c>
      <c r="C2446">
        <v>40379.617187999997</v>
      </c>
      <c r="D2446">
        <v>37247.902344000002</v>
      </c>
      <c r="E2446">
        <v>38436.96875</v>
      </c>
      <c r="F2446">
        <v>38436.96875</v>
      </c>
      <c r="G2446">
        <v>43210968721</v>
      </c>
    </row>
    <row r="2447" spans="1:7">
      <c r="A2447" s="12">
        <v>44344</v>
      </c>
      <c r="B2447">
        <v>38507.082030999998</v>
      </c>
      <c r="C2447">
        <v>38856.96875</v>
      </c>
      <c r="D2447">
        <v>34779.039062999997</v>
      </c>
      <c r="E2447">
        <v>35697.605469000002</v>
      </c>
      <c r="F2447">
        <v>35697.605469000002</v>
      </c>
      <c r="G2447">
        <v>55200191952</v>
      </c>
    </row>
    <row r="2448" spans="1:7">
      <c r="A2448" s="12">
        <v>44345</v>
      </c>
      <c r="B2448">
        <v>35684.15625</v>
      </c>
      <c r="C2448">
        <v>37234.5</v>
      </c>
      <c r="D2448">
        <v>33693.929687999997</v>
      </c>
      <c r="E2448">
        <v>34616.066405999998</v>
      </c>
      <c r="F2448">
        <v>34616.066405999998</v>
      </c>
      <c r="G2448">
        <v>45231013335</v>
      </c>
    </row>
    <row r="2449" spans="1:7">
      <c r="A2449" s="12">
        <v>44346</v>
      </c>
      <c r="B2449">
        <v>34607.40625</v>
      </c>
      <c r="C2449">
        <v>36400.667969000002</v>
      </c>
      <c r="D2449">
        <v>33520.738280999998</v>
      </c>
      <c r="E2449">
        <v>35678.128905999998</v>
      </c>
      <c r="F2449">
        <v>35678.128905999998</v>
      </c>
      <c r="G2449">
        <v>31646080921</v>
      </c>
    </row>
    <row r="2450" spans="1:7">
      <c r="A2450" s="12">
        <v>44347</v>
      </c>
      <c r="B2450">
        <v>35658.59375</v>
      </c>
      <c r="C2450">
        <v>37468.25</v>
      </c>
      <c r="D2450">
        <v>34241.945312999997</v>
      </c>
      <c r="E2450">
        <v>37332.855469000002</v>
      </c>
      <c r="F2450">
        <v>37332.855469000002</v>
      </c>
      <c r="G2450">
        <v>39009847639</v>
      </c>
    </row>
    <row r="2451" spans="1:7">
      <c r="A2451" s="12">
        <v>44348</v>
      </c>
      <c r="B2451">
        <v>37293.792969000002</v>
      </c>
      <c r="C2451">
        <v>37896.734375</v>
      </c>
      <c r="D2451">
        <v>35787.085937999997</v>
      </c>
      <c r="E2451">
        <v>36684.925780999998</v>
      </c>
      <c r="F2451">
        <v>36684.925780999998</v>
      </c>
      <c r="G2451">
        <v>34639423297</v>
      </c>
    </row>
    <row r="2452" spans="1:7">
      <c r="A2452" s="12">
        <v>44349</v>
      </c>
      <c r="B2452">
        <v>36699.921875</v>
      </c>
      <c r="C2452">
        <v>38231.339844000002</v>
      </c>
      <c r="D2452">
        <v>35966.308594000002</v>
      </c>
      <c r="E2452">
        <v>37575.179687999997</v>
      </c>
      <c r="F2452">
        <v>37575.179687999997</v>
      </c>
      <c r="G2452">
        <v>33070867190</v>
      </c>
    </row>
    <row r="2453" spans="1:7">
      <c r="A2453" s="12">
        <v>44350</v>
      </c>
      <c r="B2453">
        <v>37599.410155999998</v>
      </c>
      <c r="C2453">
        <v>39478.953125</v>
      </c>
      <c r="D2453">
        <v>37243.972655999998</v>
      </c>
      <c r="E2453">
        <v>39208.765625</v>
      </c>
      <c r="F2453">
        <v>39208.765625</v>
      </c>
      <c r="G2453">
        <v>35460750427</v>
      </c>
    </row>
    <row r="2454" spans="1:7">
      <c r="A2454" s="12">
        <v>44351</v>
      </c>
      <c r="B2454">
        <v>39242.484375</v>
      </c>
      <c r="C2454">
        <v>39242.484375</v>
      </c>
      <c r="D2454">
        <v>35717.722655999998</v>
      </c>
      <c r="E2454">
        <v>36894.40625</v>
      </c>
      <c r="F2454">
        <v>36894.40625</v>
      </c>
      <c r="G2454">
        <v>41831090187</v>
      </c>
    </row>
    <row r="2455" spans="1:7">
      <c r="A2455" s="12">
        <v>44352</v>
      </c>
      <c r="B2455">
        <v>36880.15625</v>
      </c>
      <c r="C2455">
        <v>37917.714844000002</v>
      </c>
      <c r="D2455">
        <v>34900.414062999997</v>
      </c>
      <c r="E2455">
        <v>35551.957030999998</v>
      </c>
      <c r="F2455">
        <v>35551.957030999998</v>
      </c>
      <c r="G2455">
        <v>35959473399</v>
      </c>
    </row>
    <row r="2456" spans="1:7">
      <c r="A2456" s="12">
        <v>44353</v>
      </c>
      <c r="B2456">
        <v>35538.609375</v>
      </c>
      <c r="C2456">
        <v>36436.421875</v>
      </c>
      <c r="D2456">
        <v>35304.578125</v>
      </c>
      <c r="E2456">
        <v>35862.378905999998</v>
      </c>
      <c r="F2456">
        <v>35862.378905999998</v>
      </c>
      <c r="G2456">
        <v>28913440585</v>
      </c>
    </row>
    <row r="2457" spans="1:7">
      <c r="A2457" s="12">
        <v>44354</v>
      </c>
      <c r="B2457">
        <v>35835.265625</v>
      </c>
      <c r="C2457">
        <v>36790.570312999997</v>
      </c>
      <c r="D2457">
        <v>33480.640625</v>
      </c>
      <c r="E2457">
        <v>33560.707030999998</v>
      </c>
      <c r="F2457">
        <v>33560.707030999998</v>
      </c>
      <c r="G2457">
        <v>33683936663</v>
      </c>
    </row>
    <row r="2458" spans="1:7">
      <c r="A2458" s="12">
        <v>44355</v>
      </c>
      <c r="B2458">
        <v>33589.519530999998</v>
      </c>
      <c r="C2458">
        <v>34017.386719000002</v>
      </c>
      <c r="D2458">
        <v>31114.443359000001</v>
      </c>
      <c r="E2458">
        <v>33472.632812999997</v>
      </c>
      <c r="F2458">
        <v>33472.632812999997</v>
      </c>
      <c r="G2458">
        <v>49902050442</v>
      </c>
    </row>
    <row r="2459" spans="1:7">
      <c r="A2459" s="12">
        <v>44356</v>
      </c>
      <c r="B2459">
        <v>33416.976562999997</v>
      </c>
      <c r="C2459">
        <v>37537.371094000002</v>
      </c>
      <c r="D2459">
        <v>32475.865234000001</v>
      </c>
      <c r="E2459">
        <v>37345.121094000002</v>
      </c>
      <c r="F2459">
        <v>37345.121094000002</v>
      </c>
      <c r="G2459">
        <v>53972919008</v>
      </c>
    </row>
    <row r="2460" spans="1:7">
      <c r="A2460" s="12">
        <v>44357</v>
      </c>
      <c r="B2460">
        <v>37389.515625</v>
      </c>
      <c r="C2460">
        <v>38334.324219000002</v>
      </c>
      <c r="D2460">
        <v>35847.59375</v>
      </c>
      <c r="E2460">
        <v>36702.597655999998</v>
      </c>
      <c r="F2460">
        <v>36702.597655999998</v>
      </c>
      <c r="G2460">
        <v>43576032854</v>
      </c>
    </row>
    <row r="2461" spans="1:7">
      <c r="A2461" s="12">
        <v>44358</v>
      </c>
      <c r="B2461">
        <v>36697.03125</v>
      </c>
      <c r="C2461">
        <v>37608.695312999997</v>
      </c>
      <c r="D2461">
        <v>36044.449219000002</v>
      </c>
      <c r="E2461">
        <v>37334.398437999997</v>
      </c>
      <c r="F2461">
        <v>37334.398437999997</v>
      </c>
      <c r="G2461">
        <v>38699736985</v>
      </c>
    </row>
    <row r="2462" spans="1:7">
      <c r="A2462" s="12">
        <v>44359</v>
      </c>
      <c r="B2462">
        <v>37340.144530999998</v>
      </c>
      <c r="C2462">
        <v>37408.925780999998</v>
      </c>
      <c r="D2462">
        <v>34728.191405999998</v>
      </c>
      <c r="E2462">
        <v>35552.515625</v>
      </c>
      <c r="F2462">
        <v>35552.515625</v>
      </c>
      <c r="G2462">
        <v>37924228550</v>
      </c>
    </row>
    <row r="2463" spans="1:7">
      <c r="A2463" s="12">
        <v>44360</v>
      </c>
      <c r="B2463">
        <v>35555.789062999997</v>
      </c>
      <c r="C2463">
        <v>39322.78125</v>
      </c>
      <c r="D2463">
        <v>34864.109375</v>
      </c>
      <c r="E2463">
        <v>39097.859375</v>
      </c>
      <c r="F2463">
        <v>39097.859375</v>
      </c>
      <c r="G2463">
        <v>40669112838</v>
      </c>
    </row>
    <row r="2464" spans="1:7">
      <c r="A2464" s="12">
        <v>44361</v>
      </c>
      <c r="B2464">
        <v>39016.96875</v>
      </c>
      <c r="C2464">
        <v>40978.363280999998</v>
      </c>
      <c r="D2464">
        <v>38757.285155999998</v>
      </c>
      <c r="E2464">
        <v>40218.476562999997</v>
      </c>
      <c r="F2464">
        <v>40218.476562999997</v>
      </c>
      <c r="G2464">
        <v>43148914673</v>
      </c>
    </row>
    <row r="2465" spans="1:7">
      <c r="A2465" s="12">
        <v>44362</v>
      </c>
      <c r="B2465">
        <v>40427.167969000002</v>
      </c>
      <c r="C2465">
        <v>41295.269530999998</v>
      </c>
      <c r="D2465">
        <v>39609.46875</v>
      </c>
      <c r="E2465">
        <v>40406.269530999998</v>
      </c>
      <c r="F2465">
        <v>40406.269530999998</v>
      </c>
      <c r="G2465">
        <v>46420149185</v>
      </c>
    </row>
    <row r="2466" spans="1:7">
      <c r="A2466" s="12">
        <v>44363</v>
      </c>
      <c r="B2466">
        <v>40168.691405999998</v>
      </c>
      <c r="C2466">
        <v>40516.777344000002</v>
      </c>
      <c r="D2466">
        <v>38176.035155999998</v>
      </c>
      <c r="E2466">
        <v>38347.0625</v>
      </c>
      <c r="F2466">
        <v>38347.0625</v>
      </c>
      <c r="G2466">
        <v>39211635100</v>
      </c>
    </row>
    <row r="2467" spans="1:7">
      <c r="A2467" s="12">
        <v>44364</v>
      </c>
      <c r="B2467">
        <v>38341.421875</v>
      </c>
      <c r="C2467">
        <v>39513.671875</v>
      </c>
      <c r="D2467">
        <v>37439.675780999998</v>
      </c>
      <c r="E2467">
        <v>38053.503905999998</v>
      </c>
      <c r="F2467">
        <v>38053.503905999998</v>
      </c>
      <c r="G2467">
        <v>37096670047</v>
      </c>
    </row>
    <row r="2468" spans="1:7">
      <c r="A2468" s="12">
        <v>44365</v>
      </c>
      <c r="B2468">
        <v>38099.476562999997</v>
      </c>
      <c r="C2468">
        <v>38187.261719000002</v>
      </c>
      <c r="D2468">
        <v>35255.855469000002</v>
      </c>
      <c r="E2468">
        <v>35787.246094000002</v>
      </c>
      <c r="F2468">
        <v>35787.246094000002</v>
      </c>
      <c r="G2468">
        <v>36200887275</v>
      </c>
    </row>
    <row r="2469" spans="1:7">
      <c r="A2469" s="12">
        <v>44366</v>
      </c>
      <c r="B2469">
        <v>35854.527344000002</v>
      </c>
      <c r="C2469">
        <v>36457.796875</v>
      </c>
      <c r="D2469">
        <v>34933.0625</v>
      </c>
      <c r="E2469">
        <v>35615.871094000002</v>
      </c>
      <c r="F2469">
        <v>35615.871094000002</v>
      </c>
      <c r="G2469">
        <v>31207279719</v>
      </c>
    </row>
    <row r="2470" spans="1:7">
      <c r="A2470" s="12">
        <v>44367</v>
      </c>
      <c r="B2470">
        <v>35563.140625</v>
      </c>
      <c r="C2470">
        <v>36059.484375</v>
      </c>
      <c r="D2470">
        <v>33432.074219000002</v>
      </c>
      <c r="E2470">
        <v>35698.296875</v>
      </c>
      <c r="F2470">
        <v>35698.296875</v>
      </c>
      <c r="G2470">
        <v>36664034054</v>
      </c>
    </row>
    <row r="2471" spans="1:7">
      <c r="A2471" s="12">
        <v>44368</v>
      </c>
      <c r="B2471">
        <v>35641.144530999998</v>
      </c>
      <c r="C2471">
        <v>35721.640625</v>
      </c>
      <c r="D2471">
        <v>31295.935547000001</v>
      </c>
      <c r="E2471">
        <v>31676.693359000001</v>
      </c>
      <c r="F2471">
        <v>31676.693359000001</v>
      </c>
      <c r="G2471">
        <v>52809038594</v>
      </c>
    </row>
    <row r="2472" spans="1:7">
      <c r="A2472" s="12">
        <v>44369</v>
      </c>
      <c r="B2472">
        <v>31622.376952999999</v>
      </c>
      <c r="C2472">
        <v>33292.453125</v>
      </c>
      <c r="D2472">
        <v>28893.621093999998</v>
      </c>
      <c r="E2472">
        <v>32505.660156000002</v>
      </c>
      <c r="F2472">
        <v>32505.660156000002</v>
      </c>
      <c r="G2472">
        <v>58964353058</v>
      </c>
    </row>
    <row r="2473" spans="1:7">
      <c r="A2473" s="12">
        <v>44370</v>
      </c>
      <c r="B2473">
        <v>32515.714843999998</v>
      </c>
      <c r="C2473">
        <v>34753.410155999998</v>
      </c>
      <c r="D2473">
        <v>31772.632813</v>
      </c>
      <c r="E2473">
        <v>33723.027344000002</v>
      </c>
      <c r="F2473">
        <v>33723.027344000002</v>
      </c>
      <c r="G2473">
        <v>46317108925</v>
      </c>
    </row>
    <row r="2474" spans="1:7">
      <c r="A2474" s="12">
        <v>44371</v>
      </c>
      <c r="B2474">
        <v>33682.800780999998</v>
      </c>
      <c r="C2474">
        <v>35228.851562999997</v>
      </c>
      <c r="D2474">
        <v>32385.214843999998</v>
      </c>
      <c r="E2474">
        <v>34662.4375</v>
      </c>
      <c r="F2474">
        <v>34662.4375</v>
      </c>
      <c r="G2474">
        <v>33123368116</v>
      </c>
    </row>
    <row r="2475" spans="1:7">
      <c r="A2475" s="12">
        <v>44372</v>
      </c>
      <c r="B2475">
        <v>34659.105469000002</v>
      </c>
      <c r="C2475">
        <v>35487.246094000002</v>
      </c>
      <c r="D2475">
        <v>31350.884765999999</v>
      </c>
      <c r="E2475">
        <v>31637.779297000001</v>
      </c>
      <c r="F2475">
        <v>31637.779297000001</v>
      </c>
      <c r="G2475">
        <v>40230904226</v>
      </c>
    </row>
    <row r="2476" spans="1:7">
      <c r="A2476" s="12">
        <v>44373</v>
      </c>
      <c r="B2476">
        <v>31594.664063</v>
      </c>
      <c r="C2476">
        <v>32637.587890999999</v>
      </c>
      <c r="D2476">
        <v>30184.501952999999</v>
      </c>
      <c r="E2476">
        <v>32186.277343999998</v>
      </c>
      <c r="F2476">
        <v>32186.277343999998</v>
      </c>
      <c r="G2476">
        <v>38585385521</v>
      </c>
    </row>
    <row r="2477" spans="1:7">
      <c r="A2477" s="12">
        <v>44374</v>
      </c>
      <c r="B2477">
        <v>32287.523438</v>
      </c>
      <c r="C2477">
        <v>34656.128905999998</v>
      </c>
      <c r="D2477">
        <v>32071.757813</v>
      </c>
      <c r="E2477">
        <v>34649.644530999998</v>
      </c>
      <c r="F2477">
        <v>34649.644530999998</v>
      </c>
      <c r="G2477">
        <v>35511640894</v>
      </c>
    </row>
    <row r="2478" spans="1:7">
      <c r="A2478" s="12">
        <v>44375</v>
      </c>
      <c r="B2478">
        <v>34679.121094000002</v>
      </c>
      <c r="C2478">
        <v>35219.890625</v>
      </c>
      <c r="D2478">
        <v>33902.074219000002</v>
      </c>
      <c r="E2478">
        <v>34434.335937999997</v>
      </c>
      <c r="F2478">
        <v>34434.335937999997</v>
      </c>
      <c r="G2478">
        <v>33892523752</v>
      </c>
    </row>
    <row r="2479" spans="1:7">
      <c r="A2479" s="12">
        <v>44376</v>
      </c>
      <c r="B2479">
        <v>34475.558594000002</v>
      </c>
      <c r="C2479">
        <v>36542.109375</v>
      </c>
      <c r="D2479">
        <v>34252.484375</v>
      </c>
      <c r="E2479">
        <v>35867.777344000002</v>
      </c>
      <c r="F2479">
        <v>35867.777344000002</v>
      </c>
      <c r="G2479">
        <v>37901460044</v>
      </c>
    </row>
    <row r="2480" spans="1:7">
      <c r="A2480" s="12">
        <v>44377</v>
      </c>
      <c r="B2480">
        <v>35908.386719000002</v>
      </c>
      <c r="C2480">
        <v>36074.757812999997</v>
      </c>
      <c r="D2480">
        <v>34086.152344000002</v>
      </c>
      <c r="E2480">
        <v>35040.835937999997</v>
      </c>
      <c r="F2480">
        <v>35040.835937999997</v>
      </c>
      <c r="G2480">
        <v>34059036099</v>
      </c>
    </row>
    <row r="2481" spans="1:7">
      <c r="A2481" s="12">
        <v>44378</v>
      </c>
      <c r="B2481">
        <v>35035.984375</v>
      </c>
      <c r="C2481">
        <v>35035.984375</v>
      </c>
      <c r="D2481">
        <v>32883.78125</v>
      </c>
      <c r="E2481">
        <v>33572.117187999997</v>
      </c>
      <c r="F2481">
        <v>33572.117187999997</v>
      </c>
      <c r="G2481">
        <v>37838957079</v>
      </c>
    </row>
    <row r="2482" spans="1:7">
      <c r="A2482" s="12">
        <v>44379</v>
      </c>
      <c r="B2482">
        <v>33549.601562999997</v>
      </c>
      <c r="C2482">
        <v>33939.589844000002</v>
      </c>
      <c r="D2482">
        <v>32770.679687999997</v>
      </c>
      <c r="E2482">
        <v>33897.046875</v>
      </c>
      <c r="F2482">
        <v>33897.046875</v>
      </c>
      <c r="G2482">
        <v>38728974942</v>
      </c>
    </row>
    <row r="2483" spans="1:7">
      <c r="A2483" s="12">
        <v>44380</v>
      </c>
      <c r="B2483">
        <v>33854.421875</v>
      </c>
      <c r="C2483">
        <v>34909.261719000002</v>
      </c>
      <c r="D2483">
        <v>33402.695312999997</v>
      </c>
      <c r="E2483">
        <v>34668.546875</v>
      </c>
      <c r="F2483">
        <v>34668.546875</v>
      </c>
      <c r="G2483">
        <v>24383958643</v>
      </c>
    </row>
    <row r="2484" spans="1:7">
      <c r="A2484" s="12">
        <v>44381</v>
      </c>
      <c r="B2484">
        <v>34665.566405999998</v>
      </c>
      <c r="C2484">
        <v>35937.566405999998</v>
      </c>
      <c r="D2484">
        <v>34396.476562999997</v>
      </c>
      <c r="E2484">
        <v>35287.78125</v>
      </c>
      <c r="F2484">
        <v>35287.78125</v>
      </c>
      <c r="G2484">
        <v>24924307911</v>
      </c>
    </row>
    <row r="2485" spans="1:7">
      <c r="A2485" s="12">
        <v>44382</v>
      </c>
      <c r="B2485">
        <v>35284.34375</v>
      </c>
      <c r="C2485">
        <v>35284.34375</v>
      </c>
      <c r="D2485">
        <v>33213.660155999998</v>
      </c>
      <c r="E2485">
        <v>33746.003905999998</v>
      </c>
      <c r="F2485">
        <v>33746.003905999998</v>
      </c>
      <c r="G2485">
        <v>26721554282</v>
      </c>
    </row>
    <row r="2486" spans="1:7">
      <c r="A2486" s="12">
        <v>44383</v>
      </c>
      <c r="B2486">
        <v>33723.507812999997</v>
      </c>
      <c r="C2486">
        <v>35038.535155999998</v>
      </c>
      <c r="D2486">
        <v>33599.917969000002</v>
      </c>
      <c r="E2486">
        <v>34235.195312999997</v>
      </c>
      <c r="F2486">
        <v>34235.195312999997</v>
      </c>
      <c r="G2486">
        <v>26501259870</v>
      </c>
    </row>
    <row r="2487" spans="1:7">
      <c r="A2487" s="12">
        <v>44384</v>
      </c>
      <c r="B2487">
        <v>34225.679687999997</v>
      </c>
      <c r="C2487">
        <v>34997.664062999997</v>
      </c>
      <c r="D2487">
        <v>33839.289062999997</v>
      </c>
      <c r="E2487">
        <v>33855.328125</v>
      </c>
      <c r="F2487">
        <v>33855.328125</v>
      </c>
      <c r="G2487">
        <v>24796027477</v>
      </c>
    </row>
    <row r="2488" spans="1:7">
      <c r="A2488" s="12">
        <v>44385</v>
      </c>
      <c r="B2488">
        <v>33889.605469000002</v>
      </c>
      <c r="C2488">
        <v>33907.90625</v>
      </c>
      <c r="D2488">
        <v>32133.183593999998</v>
      </c>
      <c r="E2488">
        <v>32877.371094000002</v>
      </c>
      <c r="F2488">
        <v>32877.371094000002</v>
      </c>
      <c r="G2488">
        <v>29910396946</v>
      </c>
    </row>
    <row r="2489" spans="1:7">
      <c r="A2489" s="12">
        <v>44386</v>
      </c>
      <c r="B2489">
        <v>32861.671875</v>
      </c>
      <c r="C2489">
        <v>34042.292969000002</v>
      </c>
      <c r="D2489">
        <v>32318.880859000001</v>
      </c>
      <c r="E2489">
        <v>33798.011719000002</v>
      </c>
      <c r="F2489">
        <v>33798.011719000002</v>
      </c>
      <c r="G2489">
        <v>27436021028</v>
      </c>
    </row>
    <row r="2490" spans="1:7">
      <c r="A2490" s="12">
        <v>44387</v>
      </c>
      <c r="B2490">
        <v>33811.242187999997</v>
      </c>
      <c r="C2490">
        <v>34209.070312999997</v>
      </c>
      <c r="D2490">
        <v>33116.011719000002</v>
      </c>
      <c r="E2490">
        <v>33520.519530999998</v>
      </c>
      <c r="F2490">
        <v>33520.519530999998</v>
      </c>
      <c r="G2490">
        <v>22971873468</v>
      </c>
    </row>
    <row r="2491" spans="1:7">
      <c r="A2491" s="12">
        <v>44388</v>
      </c>
      <c r="B2491">
        <v>33509.078125</v>
      </c>
      <c r="C2491">
        <v>34584.703125</v>
      </c>
      <c r="D2491">
        <v>33346.738280999998</v>
      </c>
      <c r="E2491">
        <v>34240.1875</v>
      </c>
      <c r="F2491">
        <v>34240.1875</v>
      </c>
      <c r="G2491">
        <v>20108729370</v>
      </c>
    </row>
    <row r="2492" spans="1:7">
      <c r="A2492" s="12">
        <v>44389</v>
      </c>
      <c r="B2492">
        <v>34254.015625</v>
      </c>
      <c r="C2492">
        <v>34592.15625</v>
      </c>
      <c r="D2492">
        <v>32697.308593999998</v>
      </c>
      <c r="E2492">
        <v>33155.847655999998</v>
      </c>
      <c r="F2492">
        <v>33155.847655999998</v>
      </c>
      <c r="G2492">
        <v>24321499537</v>
      </c>
    </row>
    <row r="2493" spans="1:7">
      <c r="A2493" s="12">
        <v>44390</v>
      </c>
      <c r="B2493">
        <v>33125.46875</v>
      </c>
      <c r="C2493">
        <v>33327.101562999997</v>
      </c>
      <c r="D2493">
        <v>32261.419922000001</v>
      </c>
      <c r="E2493">
        <v>32702.025390999999</v>
      </c>
      <c r="F2493">
        <v>32702.025390999999</v>
      </c>
      <c r="G2493">
        <v>19120856669</v>
      </c>
    </row>
    <row r="2494" spans="1:7">
      <c r="A2494" s="12">
        <v>44391</v>
      </c>
      <c r="B2494">
        <v>32723.845702999999</v>
      </c>
      <c r="C2494">
        <v>33061.398437999997</v>
      </c>
      <c r="D2494">
        <v>31639.125</v>
      </c>
      <c r="E2494">
        <v>32822.347655999998</v>
      </c>
      <c r="F2494">
        <v>32822.347655999998</v>
      </c>
      <c r="G2494">
        <v>21376531210</v>
      </c>
    </row>
    <row r="2495" spans="1:7">
      <c r="A2495" s="12">
        <v>44392</v>
      </c>
      <c r="B2495">
        <v>32827.875</v>
      </c>
      <c r="C2495">
        <v>33159.640625</v>
      </c>
      <c r="D2495">
        <v>31175.708984000001</v>
      </c>
      <c r="E2495">
        <v>31780.730468999998</v>
      </c>
      <c r="F2495">
        <v>31780.730468999998</v>
      </c>
      <c r="G2495">
        <v>21300524237</v>
      </c>
    </row>
    <row r="2496" spans="1:7">
      <c r="A2496" s="12">
        <v>44393</v>
      </c>
      <c r="B2496">
        <v>31841.550781000002</v>
      </c>
      <c r="C2496">
        <v>32218.40625</v>
      </c>
      <c r="D2496">
        <v>31100.673827999999</v>
      </c>
      <c r="E2496">
        <v>31421.539063</v>
      </c>
      <c r="F2496">
        <v>31421.539063</v>
      </c>
      <c r="G2496">
        <v>23699476918</v>
      </c>
    </row>
    <row r="2497" spans="1:7">
      <c r="A2497" s="12">
        <v>44394</v>
      </c>
      <c r="B2497">
        <v>31397.308593999998</v>
      </c>
      <c r="C2497">
        <v>31935.945313</v>
      </c>
      <c r="D2497">
        <v>31223.990234000001</v>
      </c>
      <c r="E2497">
        <v>31533.068359000001</v>
      </c>
      <c r="F2497">
        <v>31533.068359000001</v>
      </c>
      <c r="G2497">
        <v>18895018942</v>
      </c>
    </row>
    <row r="2498" spans="1:7">
      <c r="A2498" s="12">
        <v>44395</v>
      </c>
      <c r="B2498">
        <v>31533.884765999999</v>
      </c>
      <c r="C2498">
        <v>32398.996093999998</v>
      </c>
      <c r="D2498">
        <v>31215.492188</v>
      </c>
      <c r="E2498">
        <v>31796.810547000001</v>
      </c>
      <c r="F2498">
        <v>31796.810547000001</v>
      </c>
      <c r="G2498">
        <v>18787986667</v>
      </c>
    </row>
    <row r="2499" spans="1:7">
      <c r="A2499" s="12">
        <v>44396</v>
      </c>
      <c r="B2499">
        <v>31800.011718999998</v>
      </c>
      <c r="C2499">
        <v>31885.859375</v>
      </c>
      <c r="D2499">
        <v>30563.734375</v>
      </c>
      <c r="E2499">
        <v>30817.832031000002</v>
      </c>
      <c r="F2499">
        <v>30817.832031000002</v>
      </c>
      <c r="G2499">
        <v>20434789545</v>
      </c>
    </row>
    <row r="2500" spans="1:7">
      <c r="A2500" s="12">
        <v>44397</v>
      </c>
      <c r="B2500">
        <v>30838.285156000002</v>
      </c>
      <c r="C2500">
        <v>31006.1875</v>
      </c>
      <c r="D2500">
        <v>29360.955077999999</v>
      </c>
      <c r="E2500">
        <v>29807.347656000002</v>
      </c>
      <c r="F2500">
        <v>29807.347656000002</v>
      </c>
      <c r="G2500">
        <v>23148267245</v>
      </c>
    </row>
    <row r="2501" spans="1:7">
      <c r="A2501" s="12">
        <v>44398</v>
      </c>
      <c r="B2501">
        <v>29796.285156000002</v>
      </c>
      <c r="C2501">
        <v>32752.326172000001</v>
      </c>
      <c r="D2501">
        <v>29526.183593999998</v>
      </c>
      <c r="E2501">
        <v>32110.693359000001</v>
      </c>
      <c r="F2501">
        <v>32110.693359000001</v>
      </c>
      <c r="G2501">
        <v>28203024559</v>
      </c>
    </row>
    <row r="2502" spans="1:7">
      <c r="A2502" s="12">
        <v>44399</v>
      </c>
      <c r="B2502">
        <v>32138.873047000001</v>
      </c>
      <c r="C2502">
        <v>32576.400390999999</v>
      </c>
      <c r="D2502">
        <v>31745.298827999999</v>
      </c>
      <c r="E2502">
        <v>32313.105468999998</v>
      </c>
      <c r="F2502">
        <v>32313.105468999998</v>
      </c>
      <c r="G2502">
        <v>19555230518</v>
      </c>
    </row>
    <row r="2503" spans="1:7">
      <c r="A2503" s="12">
        <v>44400</v>
      </c>
      <c r="B2503">
        <v>32305.958984000001</v>
      </c>
      <c r="C2503">
        <v>33581.550780999998</v>
      </c>
      <c r="D2503">
        <v>32057.892577999999</v>
      </c>
      <c r="E2503">
        <v>33581.550780999998</v>
      </c>
      <c r="F2503">
        <v>33581.550780999998</v>
      </c>
      <c r="G2503">
        <v>22552046192</v>
      </c>
    </row>
    <row r="2504" spans="1:7">
      <c r="A2504" s="12">
        <v>44401</v>
      </c>
      <c r="B2504">
        <v>33593.730469000002</v>
      </c>
      <c r="C2504">
        <v>34490.390625</v>
      </c>
      <c r="D2504">
        <v>33424.859375</v>
      </c>
      <c r="E2504">
        <v>34292.445312999997</v>
      </c>
      <c r="F2504">
        <v>34292.445312999997</v>
      </c>
      <c r="G2504">
        <v>21664706865</v>
      </c>
    </row>
    <row r="2505" spans="1:7">
      <c r="A2505" s="12">
        <v>44402</v>
      </c>
      <c r="B2505">
        <v>34290.292969000002</v>
      </c>
      <c r="C2505">
        <v>35364.925780999998</v>
      </c>
      <c r="D2505">
        <v>33881.835937999997</v>
      </c>
      <c r="E2505">
        <v>35350.1875</v>
      </c>
      <c r="F2505">
        <v>35350.1875</v>
      </c>
      <c r="G2505">
        <v>20856685287</v>
      </c>
    </row>
    <row r="2506" spans="1:7">
      <c r="A2506" s="12">
        <v>44403</v>
      </c>
      <c r="B2506">
        <v>35384.03125</v>
      </c>
      <c r="C2506">
        <v>40499.675780999998</v>
      </c>
      <c r="D2506">
        <v>35287.3125</v>
      </c>
      <c r="E2506">
        <v>37337.535155999998</v>
      </c>
      <c r="F2506">
        <v>37337.535155999998</v>
      </c>
      <c r="G2506">
        <v>51022126212</v>
      </c>
    </row>
    <row r="2507" spans="1:7">
      <c r="A2507" s="12">
        <v>44404</v>
      </c>
      <c r="B2507">
        <v>37276.035155999998</v>
      </c>
      <c r="C2507">
        <v>39406.941405999998</v>
      </c>
      <c r="D2507">
        <v>36441.726562999997</v>
      </c>
      <c r="E2507">
        <v>39406.941405999998</v>
      </c>
      <c r="F2507">
        <v>39406.941405999998</v>
      </c>
      <c r="G2507">
        <v>35097370560</v>
      </c>
    </row>
    <row r="2508" spans="1:7">
      <c r="A2508" s="12">
        <v>44405</v>
      </c>
      <c r="B2508">
        <v>39503.1875</v>
      </c>
      <c r="C2508">
        <v>40816.070312999997</v>
      </c>
      <c r="D2508">
        <v>38862.4375</v>
      </c>
      <c r="E2508">
        <v>39995.90625</v>
      </c>
      <c r="F2508">
        <v>39995.90625</v>
      </c>
      <c r="G2508">
        <v>38702404695</v>
      </c>
    </row>
    <row r="2509" spans="1:7">
      <c r="A2509" s="12">
        <v>44406</v>
      </c>
      <c r="B2509">
        <v>39995.453125</v>
      </c>
      <c r="C2509">
        <v>40593.070312999997</v>
      </c>
      <c r="D2509">
        <v>39352.058594000002</v>
      </c>
      <c r="E2509">
        <v>40008.421875</v>
      </c>
      <c r="F2509">
        <v>40008.421875</v>
      </c>
      <c r="G2509">
        <v>27167146027</v>
      </c>
    </row>
    <row r="2510" spans="1:7">
      <c r="A2510" s="12">
        <v>44407</v>
      </c>
      <c r="B2510">
        <v>40027.484375</v>
      </c>
      <c r="C2510">
        <v>42235.546875</v>
      </c>
      <c r="D2510">
        <v>38397.355469000002</v>
      </c>
      <c r="E2510">
        <v>42235.546875</v>
      </c>
      <c r="F2510">
        <v>42235.546875</v>
      </c>
      <c r="G2510">
        <v>33072782960</v>
      </c>
    </row>
    <row r="2511" spans="1:7">
      <c r="A2511" s="12">
        <v>44408</v>
      </c>
      <c r="B2511">
        <v>42196.304687999997</v>
      </c>
      <c r="C2511">
        <v>42231.449219000002</v>
      </c>
      <c r="D2511">
        <v>41110.832030999998</v>
      </c>
      <c r="E2511">
        <v>41626.195312999997</v>
      </c>
      <c r="F2511">
        <v>41626.195312999997</v>
      </c>
      <c r="G2511">
        <v>25802845343</v>
      </c>
    </row>
    <row r="2512" spans="1:7">
      <c r="A2512" s="12">
        <v>44409</v>
      </c>
      <c r="B2512">
        <v>41460.84375</v>
      </c>
      <c r="C2512">
        <v>42541.679687999997</v>
      </c>
      <c r="D2512">
        <v>39540.941405999998</v>
      </c>
      <c r="E2512">
        <v>39974.894530999998</v>
      </c>
      <c r="F2512">
        <v>39974.894530999998</v>
      </c>
      <c r="G2512">
        <v>26688438115</v>
      </c>
    </row>
    <row r="2513" spans="1:7">
      <c r="A2513" s="12">
        <v>44410</v>
      </c>
      <c r="B2513">
        <v>39907.261719000002</v>
      </c>
      <c r="C2513">
        <v>40419.179687999997</v>
      </c>
      <c r="D2513">
        <v>38746.347655999998</v>
      </c>
      <c r="E2513">
        <v>39201.945312999997</v>
      </c>
      <c r="F2513">
        <v>39201.945312999997</v>
      </c>
      <c r="G2513">
        <v>25595265436</v>
      </c>
    </row>
    <row r="2514" spans="1:7">
      <c r="A2514" s="12">
        <v>44411</v>
      </c>
      <c r="B2514">
        <v>39178.402344000002</v>
      </c>
      <c r="C2514">
        <v>39750.03125</v>
      </c>
      <c r="D2514">
        <v>37782.050780999998</v>
      </c>
      <c r="E2514">
        <v>38152.980469000002</v>
      </c>
      <c r="F2514">
        <v>38152.980469000002</v>
      </c>
      <c r="G2514">
        <v>26189830450</v>
      </c>
    </row>
    <row r="2515" spans="1:7">
      <c r="A2515" s="12">
        <v>44412</v>
      </c>
      <c r="B2515">
        <v>38213.332030999998</v>
      </c>
      <c r="C2515">
        <v>39952.296875</v>
      </c>
      <c r="D2515">
        <v>37589.164062999997</v>
      </c>
      <c r="E2515">
        <v>39747.503905999998</v>
      </c>
      <c r="F2515">
        <v>39747.503905999998</v>
      </c>
      <c r="G2515">
        <v>25372562724</v>
      </c>
    </row>
    <row r="2516" spans="1:7">
      <c r="A2516" s="12">
        <v>44413</v>
      </c>
      <c r="B2516">
        <v>39744.515625</v>
      </c>
      <c r="C2516">
        <v>41341.933594000002</v>
      </c>
      <c r="D2516">
        <v>37458.003905999998</v>
      </c>
      <c r="E2516">
        <v>40869.554687999997</v>
      </c>
      <c r="F2516">
        <v>40869.554687999997</v>
      </c>
      <c r="G2516">
        <v>35185031017</v>
      </c>
    </row>
    <row r="2517" spans="1:7">
      <c r="A2517" s="12">
        <v>44414</v>
      </c>
      <c r="B2517">
        <v>40865.867187999997</v>
      </c>
      <c r="C2517">
        <v>43271.660155999998</v>
      </c>
      <c r="D2517">
        <v>39932.179687999997</v>
      </c>
      <c r="E2517">
        <v>42816.5</v>
      </c>
      <c r="F2517">
        <v>42816.5</v>
      </c>
      <c r="G2517">
        <v>38226483046</v>
      </c>
    </row>
    <row r="2518" spans="1:7">
      <c r="A2518" s="12">
        <v>44415</v>
      </c>
      <c r="B2518">
        <v>42832.796875</v>
      </c>
      <c r="C2518">
        <v>44689.859375</v>
      </c>
      <c r="D2518">
        <v>42618.566405999998</v>
      </c>
      <c r="E2518">
        <v>44555.800780999998</v>
      </c>
      <c r="F2518">
        <v>44555.800780999998</v>
      </c>
      <c r="G2518">
        <v>40030862141</v>
      </c>
    </row>
    <row r="2519" spans="1:7">
      <c r="A2519" s="12">
        <v>44416</v>
      </c>
      <c r="B2519">
        <v>44574.4375</v>
      </c>
      <c r="C2519">
        <v>45282.351562999997</v>
      </c>
      <c r="D2519">
        <v>43331.910155999998</v>
      </c>
      <c r="E2519">
        <v>43798.117187999997</v>
      </c>
      <c r="F2519">
        <v>43798.117187999997</v>
      </c>
      <c r="G2519">
        <v>36302664750</v>
      </c>
    </row>
    <row r="2520" spans="1:7">
      <c r="A2520" s="12">
        <v>44417</v>
      </c>
      <c r="B2520">
        <v>43791.925780999998</v>
      </c>
      <c r="C2520">
        <v>46456.832030999998</v>
      </c>
      <c r="D2520">
        <v>42848.6875</v>
      </c>
      <c r="E2520">
        <v>46365.402344000002</v>
      </c>
      <c r="F2520">
        <v>46365.402344000002</v>
      </c>
      <c r="G2520">
        <v>38734079049</v>
      </c>
    </row>
    <row r="2521" spans="1:7">
      <c r="A2521" s="12">
        <v>44418</v>
      </c>
      <c r="B2521">
        <v>46280.847655999998</v>
      </c>
      <c r="C2521">
        <v>46637.988280999998</v>
      </c>
      <c r="D2521">
        <v>44705.554687999997</v>
      </c>
      <c r="E2521">
        <v>45585.03125</v>
      </c>
      <c r="F2521">
        <v>45585.03125</v>
      </c>
      <c r="G2521">
        <v>33546019517</v>
      </c>
    </row>
    <row r="2522" spans="1:7">
      <c r="A2522" s="12">
        <v>44419</v>
      </c>
      <c r="B2522">
        <v>45599.703125</v>
      </c>
      <c r="C2522">
        <v>46735.632812999997</v>
      </c>
      <c r="D2522">
        <v>45351.710937999997</v>
      </c>
      <c r="E2522">
        <v>45593.636719000002</v>
      </c>
      <c r="F2522">
        <v>45593.636719000002</v>
      </c>
      <c r="G2522">
        <v>34319709073</v>
      </c>
    </row>
    <row r="2523" spans="1:7">
      <c r="A2523" s="12">
        <v>44420</v>
      </c>
      <c r="B2523">
        <v>45576.878905999998</v>
      </c>
      <c r="C2523">
        <v>46228.910155999998</v>
      </c>
      <c r="D2523">
        <v>43861.445312999997</v>
      </c>
      <c r="E2523">
        <v>44428.289062999997</v>
      </c>
      <c r="F2523">
        <v>44428.289062999997</v>
      </c>
      <c r="G2523">
        <v>33723620826</v>
      </c>
    </row>
    <row r="2524" spans="1:7">
      <c r="A2524" s="12">
        <v>44421</v>
      </c>
      <c r="B2524">
        <v>44439.691405999998</v>
      </c>
      <c r="C2524">
        <v>47831.976562999997</v>
      </c>
      <c r="D2524">
        <v>44282.417969000002</v>
      </c>
      <c r="E2524">
        <v>47793.320312999997</v>
      </c>
      <c r="F2524">
        <v>47793.320312999997</v>
      </c>
      <c r="G2524">
        <v>31744259539</v>
      </c>
    </row>
    <row r="2525" spans="1:7">
      <c r="A2525" s="12">
        <v>44422</v>
      </c>
      <c r="B2525">
        <v>47810.6875</v>
      </c>
      <c r="C2525">
        <v>48098.683594000002</v>
      </c>
      <c r="D2525">
        <v>46177.632812999997</v>
      </c>
      <c r="E2525">
        <v>47096.945312999997</v>
      </c>
      <c r="F2525">
        <v>47096.945312999997</v>
      </c>
      <c r="G2525">
        <v>31211354442</v>
      </c>
    </row>
    <row r="2526" spans="1:7">
      <c r="A2526" s="12">
        <v>44423</v>
      </c>
      <c r="B2526">
        <v>47096.667969000002</v>
      </c>
      <c r="C2526">
        <v>47357.105469000002</v>
      </c>
      <c r="D2526">
        <v>45579.589844000002</v>
      </c>
      <c r="E2526">
        <v>47047.003905999998</v>
      </c>
      <c r="F2526">
        <v>47047.003905999998</v>
      </c>
      <c r="G2526">
        <v>30988958446</v>
      </c>
    </row>
    <row r="2527" spans="1:7">
      <c r="A2527" s="12">
        <v>44424</v>
      </c>
      <c r="B2527">
        <v>47019.960937999997</v>
      </c>
      <c r="C2527">
        <v>47998.097655999998</v>
      </c>
      <c r="D2527">
        <v>45700.320312999997</v>
      </c>
      <c r="E2527">
        <v>46004.484375</v>
      </c>
      <c r="F2527">
        <v>46004.484375</v>
      </c>
      <c r="G2527">
        <v>32776876610</v>
      </c>
    </row>
    <row r="2528" spans="1:7">
      <c r="A2528" s="12">
        <v>44425</v>
      </c>
      <c r="B2528">
        <v>45936.457030999998</v>
      </c>
      <c r="C2528">
        <v>47139.570312999997</v>
      </c>
      <c r="D2528">
        <v>44512.417969000002</v>
      </c>
      <c r="E2528">
        <v>44695.359375</v>
      </c>
      <c r="F2528">
        <v>44695.359375</v>
      </c>
      <c r="G2528">
        <v>33451362600</v>
      </c>
    </row>
    <row r="2529" spans="1:7">
      <c r="A2529" s="12">
        <v>44426</v>
      </c>
      <c r="B2529">
        <v>44686.75</v>
      </c>
      <c r="C2529">
        <v>45952.0625</v>
      </c>
      <c r="D2529">
        <v>44364.027344000002</v>
      </c>
      <c r="E2529">
        <v>44801.1875</v>
      </c>
      <c r="F2529">
        <v>44801.1875</v>
      </c>
      <c r="G2529">
        <v>32194123075</v>
      </c>
    </row>
    <row r="2530" spans="1:7">
      <c r="A2530" s="12">
        <v>44427</v>
      </c>
      <c r="B2530">
        <v>44741.882812999997</v>
      </c>
      <c r="C2530">
        <v>46970.761719000002</v>
      </c>
      <c r="D2530">
        <v>43998.316405999998</v>
      </c>
      <c r="E2530">
        <v>46717.578125</v>
      </c>
      <c r="F2530">
        <v>46717.578125</v>
      </c>
      <c r="G2530">
        <v>37204312299</v>
      </c>
    </row>
    <row r="2531" spans="1:7">
      <c r="A2531" s="12">
        <v>44428</v>
      </c>
      <c r="B2531">
        <v>46723.121094000002</v>
      </c>
      <c r="C2531">
        <v>49342.152344000002</v>
      </c>
      <c r="D2531">
        <v>46650.707030999998</v>
      </c>
      <c r="E2531">
        <v>49339.175780999998</v>
      </c>
      <c r="F2531">
        <v>49339.175780999998</v>
      </c>
      <c r="G2531">
        <v>34706867452</v>
      </c>
    </row>
    <row r="2532" spans="1:7">
      <c r="A2532" s="12">
        <v>44429</v>
      </c>
      <c r="B2532">
        <v>49327.074219000002</v>
      </c>
      <c r="C2532">
        <v>49717.019530999998</v>
      </c>
      <c r="D2532">
        <v>48312.199219000002</v>
      </c>
      <c r="E2532">
        <v>48905.492187999997</v>
      </c>
      <c r="F2532">
        <v>48905.492187999997</v>
      </c>
      <c r="G2532">
        <v>40585205312</v>
      </c>
    </row>
    <row r="2533" spans="1:7">
      <c r="A2533" s="12">
        <v>44430</v>
      </c>
      <c r="B2533">
        <v>48869.105469000002</v>
      </c>
      <c r="C2533">
        <v>49471.609375</v>
      </c>
      <c r="D2533">
        <v>48199.941405999998</v>
      </c>
      <c r="E2533">
        <v>49321.652344000002</v>
      </c>
      <c r="F2533">
        <v>49321.652344000002</v>
      </c>
      <c r="G2533">
        <v>25370975378</v>
      </c>
    </row>
    <row r="2534" spans="1:7">
      <c r="A2534" s="12">
        <v>44431</v>
      </c>
      <c r="B2534">
        <v>49291.675780999998</v>
      </c>
      <c r="C2534">
        <v>50482.078125</v>
      </c>
      <c r="D2534">
        <v>49074.605469000002</v>
      </c>
      <c r="E2534">
        <v>49546.148437999997</v>
      </c>
      <c r="F2534">
        <v>49546.148437999997</v>
      </c>
      <c r="G2534">
        <v>34305053719</v>
      </c>
    </row>
    <row r="2535" spans="1:7">
      <c r="A2535" s="12">
        <v>44432</v>
      </c>
      <c r="B2535">
        <v>49562.347655999998</v>
      </c>
      <c r="C2535">
        <v>49878.769530999998</v>
      </c>
      <c r="D2535">
        <v>47687.117187999997</v>
      </c>
      <c r="E2535">
        <v>47706.117187999997</v>
      </c>
      <c r="F2535">
        <v>47706.117187999997</v>
      </c>
      <c r="G2535">
        <v>35361168834</v>
      </c>
    </row>
    <row r="2536" spans="1:7">
      <c r="A2536" s="12">
        <v>44433</v>
      </c>
      <c r="B2536">
        <v>47727.257812999997</v>
      </c>
      <c r="C2536">
        <v>49202.878905999998</v>
      </c>
      <c r="D2536">
        <v>47163.613280999998</v>
      </c>
      <c r="E2536">
        <v>48960.789062999997</v>
      </c>
      <c r="F2536">
        <v>48960.789062999997</v>
      </c>
      <c r="G2536">
        <v>32646349931</v>
      </c>
    </row>
    <row r="2537" spans="1:7">
      <c r="A2537" s="12">
        <v>44434</v>
      </c>
      <c r="B2537">
        <v>49002.640625</v>
      </c>
      <c r="C2537">
        <v>49347.582030999998</v>
      </c>
      <c r="D2537">
        <v>46405.78125</v>
      </c>
      <c r="E2537">
        <v>46942.21875</v>
      </c>
      <c r="F2537">
        <v>46942.21875</v>
      </c>
      <c r="G2537">
        <v>32666549568</v>
      </c>
    </row>
    <row r="2538" spans="1:7">
      <c r="A2538" s="12">
        <v>44435</v>
      </c>
      <c r="B2538">
        <v>46894.554687999997</v>
      </c>
      <c r="C2538">
        <v>49112.785155999998</v>
      </c>
      <c r="D2538">
        <v>46394.28125</v>
      </c>
      <c r="E2538">
        <v>49058.667969000002</v>
      </c>
      <c r="F2538">
        <v>49058.667969000002</v>
      </c>
      <c r="G2538">
        <v>34511076995</v>
      </c>
    </row>
    <row r="2539" spans="1:7">
      <c r="A2539" s="12">
        <v>44436</v>
      </c>
      <c r="B2539">
        <v>49072.585937999997</v>
      </c>
      <c r="C2539">
        <v>49283.503905999998</v>
      </c>
      <c r="D2539">
        <v>48499.238280999998</v>
      </c>
      <c r="E2539">
        <v>48902.402344000002</v>
      </c>
      <c r="F2539">
        <v>48902.402344000002</v>
      </c>
      <c r="G2539">
        <v>28568103401</v>
      </c>
    </row>
    <row r="2540" spans="1:7">
      <c r="A2540" s="12">
        <v>44437</v>
      </c>
      <c r="B2540">
        <v>48911.25</v>
      </c>
      <c r="C2540">
        <v>49644.113280999998</v>
      </c>
      <c r="D2540">
        <v>47925.855469000002</v>
      </c>
      <c r="E2540">
        <v>48829.832030999998</v>
      </c>
      <c r="F2540">
        <v>48829.832030999998</v>
      </c>
      <c r="G2540">
        <v>25889650240</v>
      </c>
    </row>
    <row r="2541" spans="1:7">
      <c r="A2541" s="12">
        <v>44438</v>
      </c>
      <c r="B2541">
        <v>48834.851562999997</v>
      </c>
      <c r="C2541">
        <v>48925.605469000002</v>
      </c>
      <c r="D2541">
        <v>46950.273437999997</v>
      </c>
      <c r="E2541">
        <v>47054.984375</v>
      </c>
      <c r="F2541">
        <v>47054.984375</v>
      </c>
      <c r="G2541">
        <v>31847007016</v>
      </c>
    </row>
    <row r="2542" spans="1:7">
      <c r="A2542" s="12">
        <v>44439</v>
      </c>
      <c r="B2542">
        <v>47024.339844000002</v>
      </c>
      <c r="C2542">
        <v>48189.550780999998</v>
      </c>
      <c r="D2542">
        <v>46750.09375</v>
      </c>
      <c r="E2542">
        <v>47166.6875</v>
      </c>
      <c r="F2542">
        <v>47166.6875</v>
      </c>
      <c r="G2542">
        <v>34730363427</v>
      </c>
    </row>
    <row r="2543" spans="1:7">
      <c r="A2543" s="12">
        <v>44440</v>
      </c>
      <c r="B2543">
        <v>47099.773437999997</v>
      </c>
      <c r="C2543">
        <v>49111.089844000002</v>
      </c>
      <c r="D2543">
        <v>46562.4375</v>
      </c>
      <c r="E2543">
        <v>48847.027344000002</v>
      </c>
      <c r="F2543">
        <v>48847.027344000002</v>
      </c>
      <c r="G2543">
        <v>39139399125</v>
      </c>
    </row>
    <row r="2544" spans="1:7">
      <c r="A2544" s="12">
        <v>44441</v>
      </c>
      <c r="B2544">
        <v>48807.847655999998</v>
      </c>
      <c r="C2544">
        <v>50343.421875</v>
      </c>
      <c r="D2544">
        <v>48652.320312999997</v>
      </c>
      <c r="E2544">
        <v>49327.722655999998</v>
      </c>
      <c r="F2544">
        <v>49327.722655999998</v>
      </c>
      <c r="G2544">
        <v>39508070319</v>
      </c>
    </row>
    <row r="2545" spans="1:7">
      <c r="A2545" s="12">
        <v>44442</v>
      </c>
      <c r="B2545">
        <v>49288.25</v>
      </c>
      <c r="C2545">
        <v>50982.273437999997</v>
      </c>
      <c r="D2545">
        <v>48386.085937999997</v>
      </c>
      <c r="E2545">
        <v>50025.375</v>
      </c>
      <c r="F2545">
        <v>50025.375</v>
      </c>
      <c r="G2545">
        <v>43206179619</v>
      </c>
    </row>
    <row r="2546" spans="1:7">
      <c r="A2546" s="12">
        <v>44443</v>
      </c>
      <c r="B2546">
        <v>50009.324219000002</v>
      </c>
      <c r="C2546">
        <v>50545.582030999998</v>
      </c>
      <c r="D2546">
        <v>49548.78125</v>
      </c>
      <c r="E2546">
        <v>49944.625</v>
      </c>
      <c r="F2546">
        <v>49944.625</v>
      </c>
      <c r="G2546">
        <v>37471327794</v>
      </c>
    </row>
    <row r="2547" spans="1:7">
      <c r="A2547" s="12">
        <v>44444</v>
      </c>
      <c r="B2547">
        <v>49937.859375</v>
      </c>
      <c r="C2547">
        <v>51868.679687999997</v>
      </c>
      <c r="D2547">
        <v>49538.597655999998</v>
      </c>
      <c r="E2547">
        <v>51753.410155999998</v>
      </c>
      <c r="F2547">
        <v>51753.410155999998</v>
      </c>
      <c r="G2547">
        <v>30322676319</v>
      </c>
    </row>
    <row r="2548" spans="1:7">
      <c r="A2548" s="12">
        <v>44445</v>
      </c>
      <c r="B2548">
        <v>51769.003905999998</v>
      </c>
      <c r="C2548">
        <v>52700.941405999998</v>
      </c>
      <c r="D2548">
        <v>51053.679687999997</v>
      </c>
      <c r="E2548">
        <v>52633.535155999998</v>
      </c>
      <c r="F2548">
        <v>52633.535155999998</v>
      </c>
      <c r="G2548">
        <v>38884105426</v>
      </c>
    </row>
    <row r="2549" spans="1:7">
      <c r="A2549" s="12">
        <v>44446</v>
      </c>
      <c r="B2549">
        <v>52660.480469000002</v>
      </c>
      <c r="C2549">
        <v>52853.765625</v>
      </c>
      <c r="D2549">
        <v>43285.207030999998</v>
      </c>
      <c r="E2549">
        <v>46811.128905999998</v>
      </c>
      <c r="F2549">
        <v>46811.128905999998</v>
      </c>
      <c r="G2549">
        <v>65210059683</v>
      </c>
    </row>
    <row r="2550" spans="1:7">
      <c r="A2550" s="12">
        <v>44447</v>
      </c>
      <c r="B2550">
        <v>46827.761719000002</v>
      </c>
      <c r="C2550">
        <v>47334.054687999997</v>
      </c>
      <c r="D2550">
        <v>44561.394530999998</v>
      </c>
      <c r="E2550">
        <v>46091.390625</v>
      </c>
      <c r="F2550">
        <v>46091.390625</v>
      </c>
      <c r="G2550">
        <v>49007762488</v>
      </c>
    </row>
    <row r="2551" spans="1:7">
      <c r="A2551" s="12">
        <v>44448</v>
      </c>
      <c r="B2551">
        <v>45774.742187999997</v>
      </c>
      <c r="C2551">
        <v>47261.949219000002</v>
      </c>
      <c r="D2551">
        <v>45669.738280999998</v>
      </c>
      <c r="E2551">
        <v>46391.421875</v>
      </c>
      <c r="F2551">
        <v>46391.421875</v>
      </c>
      <c r="G2551">
        <v>38672657013</v>
      </c>
    </row>
    <row r="2552" spans="1:7">
      <c r="A2552" s="12">
        <v>44449</v>
      </c>
      <c r="B2552">
        <v>46396.664062999997</v>
      </c>
      <c r="C2552">
        <v>47031.742187999997</v>
      </c>
      <c r="D2552">
        <v>44344.484375</v>
      </c>
      <c r="E2552">
        <v>44883.910155999998</v>
      </c>
      <c r="F2552">
        <v>44883.910155999998</v>
      </c>
      <c r="G2552">
        <v>39154666597</v>
      </c>
    </row>
    <row r="2553" spans="1:7">
      <c r="A2553" s="12">
        <v>44450</v>
      </c>
      <c r="B2553">
        <v>44869.839844000002</v>
      </c>
      <c r="C2553">
        <v>45969.292969000002</v>
      </c>
      <c r="D2553">
        <v>44818.265625</v>
      </c>
      <c r="E2553">
        <v>45201.457030999998</v>
      </c>
      <c r="F2553">
        <v>45201.457030999998</v>
      </c>
      <c r="G2553">
        <v>34499835245</v>
      </c>
    </row>
    <row r="2554" spans="1:7">
      <c r="A2554" s="12">
        <v>44451</v>
      </c>
      <c r="B2554">
        <v>45206.628905999998</v>
      </c>
      <c r="C2554">
        <v>46364.878905999998</v>
      </c>
      <c r="D2554">
        <v>44790.460937999997</v>
      </c>
      <c r="E2554">
        <v>46063.269530999998</v>
      </c>
      <c r="F2554">
        <v>46063.269530999998</v>
      </c>
      <c r="G2554">
        <v>27881980161</v>
      </c>
    </row>
    <row r="2555" spans="1:7">
      <c r="A2555" s="12">
        <v>44452</v>
      </c>
      <c r="B2555">
        <v>46057.214844000002</v>
      </c>
      <c r="C2555">
        <v>46598.679687999997</v>
      </c>
      <c r="D2555">
        <v>43591.320312999997</v>
      </c>
      <c r="E2555">
        <v>44963.074219000002</v>
      </c>
      <c r="F2555">
        <v>44963.074219000002</v>
      </c>
      <c r="G2555">
        <v>40969943253</v>
      </c>
    </row>
    <row r="2556" spans="1:7">
      <c r="A2556" s="12">
        <v>44453</v>
      </c>
      <c r="B2556">
        <v>44960.050780999998</v>
      </c>
      <c r="C2556">
        <v>47218.125</v>
      </c>
      <c r="D2556">
        <v>44752.332030999998</v>
      </c>
      <c r="E2556">
        <v>47092.492187999997</v>
      </c>
      <c r="F2556">
        <v>47092.492187999997</v>
      </c>
      <c r="G2556">
        <v>38652152880</v>
      </c>
    </row>
    <row r="2557" spans="1:7">
      <c r="A2557" s="12">
        <v>44454</v>
      </c>
      <c r="B2557">
        <v>47098</v>
      </c>
      <c r="C2557">
        <v>48450.46875</v>
      </c>
      <c r="D2557">
        <v>46773.328125</v>
      </c>
      <c r="E2557">
        <v>48176.347655999998</v>
      </c>
      <c r="F2557">
        <v>48176.347655999998</v>
      </c>
      <c r="G2557">
        <v>30484496466</v>
      </c>
    </row>
    <row r="2558" spans="1:7">
      <c r="A2558" s="12">
        <v>44455</v>
      </c>
      <c r="B2558">
        <v>48158.90625</v>
      </c>
      <c r="C2558">
        <v>48486.828125</v>
      </c>
      <c r="D2558">
        <v>47079.558594000002</v>
      </c>
      <c r="E2558">
        <v>47783.359375</v>
      </c>
      <c r="F2558">
        <v>47783.359375</v>
      </c>
      <c r="G2558">
        <v>31764293754</v>
      </c>
    </row>
    <row r="2559" spans="1:7">
      <c r="A2559" s="12">
        <v>44456</v>
      </c>
      <c r="B2559">
        <v>47771.003905999998</v>
      </c>
      <c r="C2559">
        <v>48160.921875</v>
      </c>
      <c r="D2559">
        <v>46832.523437999997</v>
      </c>
      <c r="E2559">
        <v>47267.519530999998</v>
      </c>
      <c r="F2559">
        <v>47267.519530999998</v>
      </c>
      <c r="G2559">
        <v>28727713711</v>
      </c>
    </row>
    <row r="2560" spans="1:7">
      <c r="A2560" s="12">
        <v>44457</v>
      </c>
      <c r="B2560">
        <v>47273.527344000002</v>
      </c>
      <c r="C2560">
        <v>48791.78125</v>
      </c>
      <c r="D2560">
        <v>47087.285155999998</v>
      </c>
      <c r="E2560">
        <v>48278.363280999998</v>
      </c>
      <c r="F2560">
        <v>48278.363280999998</v>
      </c>
      <c r="G2560">
        <v>28575630451</v>
      </c>
    </row>
    <row r="2561" spans="1:7">
      <c r="A2561" s="12">
        <v>44458</v>
      </c>
      <c r="B2561">
        <v>48268.855469000002</v>
      </c>
      <c r="C2561">
        <v>48328.367187999997</v>
      </c>
      <c r="D2561">
        <v>46919.804687999997</v>
      </c>
      <c r="E2561">
        <v>47260.21875</v>
      </c>
      <c r="F2561">
        <v>47260.21875</v>
      </c>
      <c r="G2561">
        <v>26967722648</v>
      </c>
    </row>
    <row r="2562" spans="1:7">
      <c r="A2562" s="12">
        <v>44459</v>
      </c>
      <c r="B2562">
        <v>47261.40625</v>
      </c>
      <c r="C2562">
        <v>47328.199219000002</v>
      </c>
      <c r="D2562">
        <v>42598.914062999997</v>
      </c>
      <c r="E2562">
        <v>42843.800780999998</v>
      </c>
      <c r="F2562">
        <v>42843.800780999998</v>
      </c>
      <c r="G2562">
        <v>43909845642</v>
      </c>
    </row>
    <row r="2563" spans="1:7">
      <c r="A2563" s="12">
        <v>44460</v>
      </c>
      <c r="B2563">
        <v>43012.234375</v>
      </c>
      <c r="C2563">
        <v>43607.609375</v>
      </c>
      <c r="D2563">
        <v>39787.609375</v>
      </c>
      <c r="E2563">
        <v>40693.675780999998</v>
      </c>
      <c r="F2563">
        <v>40693.675780999998</v>
      </c>
      <c r="G2563">
        <v>48701090088</v>
      </c>
    </row>
    <row r="2564" spans="1:7">
      <c r="A2564" s="12">
        <v>44461</v>
      </c>
      <c r="B2564">
        <v>40677.953125</v>
      </c>
      <c r="C2564">
        <v>43978.621094000002</v>
      </c>
      <c r="D2564">
        <v>40625.632812999997</v>
      </c>
      <c r="E2564">
        <v>43574.507812999997</v>
      </c>
      <c r="F2564">
        <v>43574.507812999997</v>
      </c>
      <c r="G2564">
        <v>38139709246</v>
      </c>
    </row>
    <row r="2565" spans="1:7">
      <c r="A2565" s="12">
        <v>44462</v>
      </c>
      <c r="B2565">
        <v>43560.296875</v>
      </c>
      <c r="C2565">
        <v>44942.175780999998</v>
      </c>
      <c r="D2565">
        <v>43109.339844000002</v>
      </c>
      <c r="E2565">
        <v>44895.097655999998</v>
      </c>
      <c r="F2565">
        <v>44895.097655999998</v>
      </c>
      <c r="G2565">
        <v>34244064430</v>
      </c>
    </row>
    <row r="2566" spans="1:7">
      <c r="A2566" s="12">
        <v>44463</v>
      </c>
      <c r="B2566">
        <v>44894.300780999998</v>
      </c>
      <c r="C2566">
        <v>45080.492187999997</v>
      </c>
      <c r="D2566">
        <v>40936.558594000002</v>
      </c>
      <c r="E2566">
        <v>42839.75</v>
      </c>
      <c r="F2566">
        <v>42839.75</v>
      </c>
      <c r="G2566">
        <v>42839345714</v>
      </c>
    </row>
    <row r="2567" spans="1:7">
      <c r="A2567" s="12">
        <v>44464</v>
      </c>
      <c r="B2567">
        <v>42840.890625</v>
      </c>
      <c r="C2567">
        <v>42996.257812999997</v>
      </c>
      <c r="D2567">
        <v>41759.921875</v>
      </c>
      <c r="E2567">
        <v>42716.59375</v>
      </c>
      <c r="F2567">
        <v>42716.59375</v>
      </c>
      <c r="G2567">
        <v>31604717236</v>
      </c>
    </row>
    <row r="2568" spans="1:7">
      <c r="A2568" s="12">
        <v>44465</v>
      </c>
      <c r="B2568">
        <v>42721.628905999998</v>
      </c>
      <c r="C2568">
        <v>43919.300780999998</v>
      </c>
      <c r="D2568">
        <v>40848.460937999997</v>
      </c>
      <c r="E2568">
        <v>43208.539062999997</v>
      </c>
      <c r="F2568">
        <v>43208.539062999997</v>
      </c>
      <c r="G2568">
        <v>30661222077</v>
      </c>
    </row>
    <row r="2569" spans="1:7">
      <c r="A2569" s="12">
        <v>44466</v>
      </c>
      <c r="B2569">
        <v>43234.183594000002</v>
      </c>
      <c r="C2569">
        <v>44313.246094000002</v>
      </c>
      <c r="D2569">
        <v>42190.632812999997</v>
      </c>
      <c r="E2569">
        <v>42235.730469000002</v>
      </c>
      <c r="F2569">
        <v>42235.730469000002</v>
      </c>
      <c r="G2569">
        <v>30980029059</v>
      </c>
    </row>
    <row r="2570" spans="1:7">
      <c r="A2570" s="12">
        <v>44467</v>
      </c>
      <c r="B2570">
        <v>42200.898437999997</v>
      </c>
      <c r="C2570">
        <v>42775.144530999998</v>
      </c>
      <c r="D2570">
        <v>40931.664062999997</v>
      </c>
      <c r="E2570">
        <v>41034.542969000002</v>
      </c>
      <c r="F2570">
        <v>41034.542969000002</v>
      </c>
      <c r="G2570">
        <v>30214940550</v>
      </c>
    </row>
    <row r="2571" spans="1:7">
      <c r="A2571" s="12">
        <v>44468</v>
      </c>
      <c r="B2571">
        <v>41064.984375</v>
      </c>
      <c r="C2571">
        <v>42545.257812999997</v>
      </c>
      <c r="D2571">
        <v>40829.667969000002</v>
      </c>
      <c r="E2571">
        <v>41564.363280999998</v>
      </c>
      <c r="F2571">
        <v>41564.363280999998</v>
      </c>
      <c r="G2571">
        <v>30602359905</v>
      </c>
    </row>
    <row r="2572" spans="1:7">
      <c r="A2572" s="12">
        <v>44469</v>
      </c>
      <c r="B2572">
        <v>41551.269530999998</v>
      </c>
      <c r="C2572">
        <v>44092.601562999997</v>
      </c>
      <c r="D2572">
        <v>41444.582030999998</v>
      </c>
      <c r="E2572">
        <v>43790.894530999998</v>
      </c>
      <c r="F2572">
        <v>43790.894530999998</v>
      </c>
      <c r="G2572">
        <v>31141681925</v>
      </c>
    </row>
    <row r="2573" spans="1:7">
      <c r="A2573" s="12">
        <v>44470</v>
      </c>
      <c r="B2573">
        <v>43816.742187999997</v>
      </c>
      <c r="C2573">
        <v>48436.011719000002</v>
      </c>
      <c r="D2573">
        <v>43320.023437999997</v>
      </c>
      <c r="E2573">
        <v>48116.941405999998</v>
      </c>
      <c r="F2573">
        <v>48116.941405999998</v>
      </c>
      <c r="G2573">
        <v>42850641582</v>
      </c>
    </row>
    <row r="2574" spans="1:7">
      <c r="A2574" s="12">
        <v>44471</v>
      </c>
      <c r="B2574">
        <v>48137.46875</v>
      </c>
      <c r="C2574">
        <v>48282.0625</v>
      </c>
      <c r="D2574">
        <v>47465.496094000002</v>
      </c>
      <c r="E2574">
        <v>47711.488280999998</v>
      </c>
      <c r="F2574">
        <v>47711.488280999998</v>
      </c>
      <c r="G2574">
        <v>30614346492</v>
      </c>
    </row>
    <row r="2575" spans="1:7">
      <c r="A2575" s="12">
        <v>44472</v>
      </c>
      <c r="B2575">
        <v>47680.027344000002</v>
      </c>
      <c r="C2575">
        <v>49130.691405999998</v>
      </c>
      <c r="D2575">
        <v>47157.289062999997</v>
      </c>
      <c r="E2575">
        <v>48199.953125</v>
      </c>
      <c r="F2575">
        <v>48199.953125</v>
      </c>
      <c r="G2575">
        <v>26638115879</v>
      </c>
    </row>
    <row r="2576" spans="1:7">
      <c r="A2576" s="12">
        <v>44473</v>
      </c>
      <c r="B2576">
        <v>48208.90625</v>
      </c>
      <c r="C2576">
        <v>49456.777344000002</v>
      </c>
      <c r="D2576">
        <v>47045.003905999998</v>
      </c>
      <c r="E2576">
        <v>49112.902344000002</v>
      </c>
      <c r="F2576">
        <v>49112.902344000002</v>
      </c>
      <c r="G2576">
        <v>33383173002</v>
      </c>
    </row>
    <row r="2577" spans="1:7">
      <c r="A2577" s="12">
        <v>44474</v>
      </c>
      <c r="B2577">
        <v>49174.960937999997</v>
      </c>
      <c r="C2577">
        <v>51839.984375</v>
      </c>
      <c r="D2577">
        <v>49072.839844000002</v>
      </c>
      <c r="E2577">
        <v>51514.8125</v>
      </c>
      <c r="F2577">
        <v>51514.8125</v>
      </c>
      <c r="G2577">
        <v>35873904236</v>
      </c>
    </row>
    <row r="2578" spans="1:7">
      <c r="A2578" s="12">
        <v>44475</v>
      </c>
      <c r="B2578">
        <v>51486.664062999997</v>
      </c>
      <c r="C2578">
        <v>55568.464844000002</v>
      </c>
      <c r="D2578">
        <v>50488.191405999998</v>
      </c>
      <c r="E2578">
        <v>55361.449219000002</v>
      </c>
      <c r="F2578">
        <v>55361.449219000002</v>
      </c>
      <c r="G2578">
        <v>49034730168</v>
      </c>
    </row>
    <row r="2579" spans="1:7">
      <c r="A2579" s="12">
        <v>44476</v>
      </c>
      <c r="B2579">
        <v>55338.625</v>
      </c>
      <c r="C2579">
        <v>55338.625</v>
      </c>
      <c r="D2579">
        <v>53525.46875</v>
      </c>
      <c r="E2579">
        <v>53805.984375</v>
      </c>
      <c r="F2579">
        <v>53805.984375</v>
      </c>
      <c r="G2579">
        <v>36807860413</v>
      </c>
    </row>
    <row r="2580" spans="1:7">
      <c r="A2580" s="12">
        <v>44477</v>
      </c>
      <c r="B2580">
        <v>53802.144530999998</v>
      </c>
      <c r="C2580">
        <v>55922.980469000002</v>
      </c>
      <c r="D2580">
        <v>53688.054687999997</v>
      </c>
      <c r="E2580">
        <v>53967.847655999998</v>
      </c>
      <c r="F2580">
        <v>53967.847655999998</v>
      </c>
      <c r="G2580">
        <v>34800873924</v>
      </c>
    </row>
    <row r="2581" spans="1:7">
      <c r="A2581" s="12">
        <v>44478</v>
      </c>
      <c r="B2581">
        <v>53929.78125</v>
      </c>
      <c r="C2581">
        <v>55397.945312999997</v>
      </c>
      <c r="D2581">
        <v>53735.144530999998</v>
      </c>
      <c r="E2581">
        <v>54968.222655999998</v>
      </c>
      <c r="F2581">
        <v>54968.222655999998</v>
      </c>
      <c r="G2581">
        <v>32491211414</v>
      </c>
    </row>
    <row r="2582" spans="1:7">
      <c r="A2582" s="12">
        <v>44479</v>
      </c>
      <c r="B2582">
        <v>54952.820312999997</v>
      </c>
      <c r="C2582">
        <v>56401.304687999997</v>
      </c>
      <c r="D2582">
        <v>54264.257812999997</v>
      </c>
      <c r="E2582">
        <v>54771.578125</v>
      </c>
      <c r="F2582">
        <v>54771.578125</v>
      </c>
      <c r="G2582">
        <v>39527792364</v>
      </c>
    </row>
    <row r="2583" spans="1:7">
      <c r="A2583" s="12">
        <v>44480</v>
      </c>
      <c r="B2583">
        <v>54734.125</v>
      </c>
      <c r="C2583">
        <v>57793.039062999997</v>
      </c>
      <c r="D2583">
        <v>54519.765625</v>
      </c>
      <c r="E2583">
        <v>57484.789062999997</v>
      </c>
      <c r="F2583">
        <v>57484.789062999997</v>
      </c>
      <c r="G2583">
        <v>42637331698</v>
      </c>
    </row>
    <row r="2584" spans="1:7">
      <c r="A2584" s="12">
        <v>44481</v>
      </c>
      <c r="B2584">
        <v>57526.832030999998</v>
      </c>
      <c r="C2584">
        <v>57627.878905999998</v>
      </c>
      <c r="D2584">
        <v>54477.972655999998</v>
      </c>
      <c r="E2584">
        <v>56041.058594000002</v>
      </c>
      <c r="F2584">
        <v>56041.058594000002</v>
      </c>
      <c r="G2584">
        <v>41083758949</v>
      </c>
    </row>
    <row r="2585" spans="1:7">
      <c r="A2585" s="12">
        <v>44482</v>
      </c>
      <c r="B2585">
        <v>56038.257812999997</v>
      </c>
      <c r="C2585">
        <v>57688.660155999998</v>
      </c>
      <c r="D2585">
        <v>54370.972655999998</v>
      </c>
      <c r="E2585">
        <v>57401.097655999998</v>
      </c>
      <c r="F2585">
        <v>57401.097655999998</v>
      </c>
      <c r="G2585">
        <v>41684252783</v>
      </c>
    </row>
    <row r="2586" spans="1:7">
      <c r="A2586" s="12">
        <v>44483</v>
      </c>
      <c r="B2586">
        <v>57372.832030999998</v>
      </c>
      <c r="C2586">
        <v>58478.734375</v>
      </c>
      <c r="D2586">
        <v>56957.074219000002</v>
      </c>
      <c r="E2586">
        <v>57321.523437999997</v>
      </c>
      <c r="F2586">
        <v>57321.523437999997</v>
      </c>
      <c r="G2586">
        <v>36615791366</v>
      </c>
    </row>
    <row r="2587" spans="1:7">
      <c r="A2587" s="12">
        <v>44484</v>
      </c>
      <c r="B2587">
        <v>57345.902344000002</v>
      </c>
      <c r="C2587">
        <v>62757.128905999998</v>
      </c>
      <c r="D2587">
        <v>56868.144530999998</v>
      </c>
      <c r="E2587">
        <v>61593.949219000002</v>
      </c>
      <c r="F2587">
        <v>61593.949219000002</v>
      </c>
      <c r="G2587">
        <v>51780081801</v>
      </c>
    </row>
    <row r="2588" spans="1:7">
      <c r="A2588" s="12">
        <v>44485</v>
      </c>
      <c r="B2588">
        <v>61609.527344000002</v>
      </c>
      <c r="C2588">
        <v>62274.476562999997</v>
      </c>
      <c r="D2588">
        <v>60206.121094000002</v>
      </c>
      <c r="E2588">
        <v>60892.179687999997</v>
      </c>
      <c r="F2588">
        <v>60892.179687999997</v>
      </c>
      <c r="G2588">
        <v>34250964237</v>
      </c>
    </row>
    <row r="2589" spans="1:7">
      <c r="A2589" s="12">
        <v>44486</v>
      </c>
      <c r="B2589">
        <v>60887.652344000002</v>
      </c>
      <c r="C2589">
        <v>61645.523437999997</v>
      </c>
      <c r="D2589">
        <v>59164.46875</v>
      </c>
      <c r="E2589">
        <v>61553.617187999997</v>
      </c>
      <c r="F2589">
        <v>61553.617187999997</v>
      </c>
      <c r="G2589">
        <v>29032367511</v>
      </c>
    </row>
    <row r="2590" spans="1:7">
      <c r="A2590" s="12">
        <v>44487</v>
      </c>
      <c r="B2590">
        <v>61548.804687999997</v>
      </c>
      <c r="C2590">
        <v>62614.660155999998</v>
      </c>
      <c r="D2590">
        <v>60012.757812999997</v>
      </c>
      <c r="E2590">
        <v>62026.078125</v>
      </c>
      <c r="F2590">
        <v>62026.078125</v>
      </c>
      <c r="G2590">
        <v>38055562075</v>
      </c>
    </row>
    <row r="2591" spans="1:7">
      <c r="A2591" s="12">
        <v>44488</v>
      </c>
      <c r="B2591">
        <v>62043.164062999997</v>
      </c>
      <c r="C2591">
        <v>64434.535155999998</v>
      </c>
      <c r="D2591">
        <v>61622.933594000002</v>
      </c>
      <c r="E2591">
        <v>64261.992187999997</v>
      </c>
      <c r="F2591">
        <v>64261.992187999997</v>
      </c>
      <c r="G2591">
        <v>40471196346</v>
      </c>
    </row>
    <row r="2592" spans="1:7">
      <c r="A2592" s="12">
        <v>44489</v>
      </c>
      <c r="B2592">
        <v>64284.585937999997</v>
      </c>
      <c r="C2592">
        <v>66930.390625</v>
      </c>
      <c r="D2592">
        <v>63610.675780999998</v>
      </c>
      <c r="E2592">
        <v>65992.835938000004</v>
      </c>
      <c r="F2592">
        <v>65992.835938000004</v>
      </c>
      <c r="G2592">
        <v>40788955582</v>
      </c>
    </row>
    <row r="2593" spans="1:7">
      <c r="A2593" s="12">
        <v>44490</v>
      </c>
      <c r="B2593">
        <v>66002.234375</v>
      </c>
      <c r="C2593">
        <v>66600.546875</v>
      </c>
      <c r="D2593">
        <v>62117.410155999998</v>
      </c>
      <c r="E2593">
        <v>62210.171875</v>
      </c>
      <c r="F2593">
        <v>62210.171875</v>
      </c>
      <c r="G2593">
        <v>45908121370</v>
      </c>
    </row>
    <row r="2594" spans="1:7">
      <c r="A2594" s="12">
        <v>44491</v>
      </c>
      <c r="B2594">
        <v>62237.890625</v>
      </c>
      <c r="C2594">
        <v>63715.023437999997</v>
      </c>
      <c r="D2594">
        <v>60122.796875</v>
      </c>
      <c r="E2594">
        <v>60692.265625</v>
      </c>
      <c r="F2594">
        <v>60692.265625</v>
      </c>
      <c r="G2594">
        <v>38434082775</v>
      </c>
    </row>
    <row r="2595" spans="1:7">
      <c r="A2595" s="12">
        <v>44492</v>
      </c>
      <c r="B2595">
        <v>60694.628905999998</v>
      </c>
      <c r="C2595">
        <v>61743.878905999998</v>
      </c>
      <c r="D2595">
        <v>59826.523437999997</v>
      </c>
      <c r="E2595">
        <v>61393.617187999997</v>
      </c>
      <c r="F2595">
        <v>61393.617187999997</v>
      </c>
      <c r="G2595">
        <v>26882546034</v>
      </c>
    </row>
    <row r="2596" spans="1:7">
      <c r="A2596" s="12">
        <v>44493</v>
      </c>
      <c r="B2596">
        <v>61368.34375</v>
      </c>
      <c r="C2596">
        <v>61505.804687999997</v>
      </c>
      <c r="D2596">
        <v>59643.34375</v>
      </c>
      <c r="E2596">
        <v>60930.835937999997</v>
      </c>
      <c r="F2596">
        <v>60930.835937999997</v>
      </c>
      <c r="G2596">
        <v>27316183882</v>
      </c>
    </row>
    <row r="2597" spans="1:7">
      <c r="A2597" s="12">
        <v>44494</v>
      </c>
      <c r="B2597">
        <v>60893.925780999998</v>
      </c>
      <c r="C2597">
        <v>63729.324219000002</v>
      </c>
      <c r="D2597">
        <v>60691.800780999998</v>
      </c>
      <c r="E2597">
        <v>63039.824219000002</v>
      </c>
      <c r="F2597">
        <v>63039.824219000002</v>
      </c>
      <c r="G2597">
        <v>31064911614</v>
      </c>
    </row>
    <row r="2598" spans="1:7">
      <c r="A2598" s="12">
        <v>44495</v>
      </c>
      <c r="B2598">
        <v>63032.761719000002</v>
      </c>
      <c r="C2598">
        <v>63229.027344000002</v>
      </c>
      <c r="D2598">
        <v>59991.160155999998</v>
      </c>
      <c r="E2598">
        <v>60363.792969000002</v>
      </c>
      <c r="F2598">
        <v>60363.792969000002</v>
      </c>
      <c r="G2598">
        <v>34878965587</v>
      </c>
    </row>
    <row r="2599" spans="1:7">
      <c r="A2599" s="12">
        <v>44496</v>
      </c>
      <c r="B2599">
        <v>60352</v>
      </c>
      <c r="C2599">
        <v>61435.183594000002</v>
      </c>
      <c r="D2599">
        <v>58208.1875</v>
      </c>
      <c r="E2599">
        <v>58482.386719000002</v>
      </c>
      <c r="F2599">
        <v>58482.386719000002</v>
      </c>
      <c r="G2599">
        <v>43657076893</v>
      </c>
    </row>
    <row r="2600" spans="1:7">
      <c r="A2600" s="12">
        <v>44497</v>
      </c>
      <c r="B2600">
        <v>58470.730469000002</v>
      </c>
      <c r="C2600">
        <v>62128.632812999997</v>
      </c>
      <c r="D2600">
        <v>58206.917969000002</v>
      </c>
      <c r="E2600">
        <v>60622.136719000002</v>
      </c>
      <c r="F2600">
        <v>60622.136719000002</v>
      </c>
      <c r="G2600">
        <v>45257083247</v>
      </c>
    </row>
    <row r="2601" spans="1:7">
      <c r="A2601" s="12">
        <v>44498</v>
      </c>
      <c r="B2601">
        <v>60624.871094000002</v>
      </c>
      <c r="C2601">
        <v>62927.609375</v>
      </c>
      <c r="D2601">
        <v>60329.964844000002</v>
      </c>
      <c r="E2601">
        <v>62227.964844000002</v>
      </c>
      <c r="F2601">
        <v>62227.964844000002</v>
      </c>
      <c r="G2601">
        <v>36856881767</v>
      </c>
    </row>
    <row r="2602" spans="1:7">
      <c r="A2602" s="12">
        <v>44499</v>
      </c>
      <c r="B2602">
        <v>62239.363280999998</v>
      </c>
      <c r="C2602">
        <v>62330.144530999998</v>
      </c>
      <c r="D2602">
        <v>60918.386719000002</v>
      </c>
      <c r="E2602">
        <v>61888.832030999998</v>
      </c>
      <c r="F2602">
        <v>61888.832030999998</v>
      </c>
      <c r="G2602">
        <v>32157938616</v>
      </c>
    </row>
    <row r="2603" spans="1:7">
      <c r="A2603" s="12">
        <v>44500</v>
      </c>
      <c r="B2603">
        <v>61850.488280999998</v>
      </c>
      <c r="C2603">
        <v>62406.171875</v>
      </c>
      <c r="D2603">
        <v>60074.328125</v>
      </c>
      <c r="E2603">
        <v>61318.957030999998</v>
      </c>
      <c r="F2603">
        <v>61318.957030999998</v>
      </c>
      <c r="G2603">
        <v>32241199927</v>
      </c>
    </row>
    <row r="2604" spans="1:7">
      <c r="A2604" s="12">
        <v>44501</v>
      </c>
      <c r="B2604">
        <v>61320.449219000002</v>
      </c>
      <c r="C2604">
        <v>62419.003905999998</v>
      </c>
      <c r="D2604">
        <v>59695.183594000002</v>
      </c>
      <c r="E2604">
        <v>61004.40625</v>
      </c>
      <c r="F2604">
        <v>61004.40625</v>
      </c>
      <c r="G2604">
        <v>36150572843</v>
      </c>
    </row>
    <row r="2605" spans="1:7">
      <c r="A2605" s="12">
        <v>44502</v>
      </c>
      <c r="B2605">
        <v>60963.253905999998</v>
      </c>
      <c r="C2605">
        <v>64242.792969000002</v>
      </c>
      <c r="D2605">
        <v>60673.054687999997</v>
      </c>
      <c r="E2605">
        <v>63226.402344000002</v>
      </c>
      <c r="F2605">
        <v>63226.402344000002</v>
      </c>
      <c r="G2605">
        <v>37746665647</v>
      </c>
    </row>
    <row r="2606" spans="1:7">
      <c r="A2606" s="12">
        <v>44503</v>
      </c>
      <c r="B2606">
        <v>63254.335937999997</v>
      </c>
      <c r="C2606">
        <v>63516.9375</v>
      </c>
      <c r="D2606">
        <v>61184.238280999998</v>
      </c>
      <c r="E2606">
        <v>62970.046875</v>
      </c>
      <c r="F2606">
        <v>62970.046875</v>
      </c>
      <c r="G2606">
        <v>36124731509</v>
      </c>
    </row>
    <row r="2607" spans="1:7">
      <c r="A2607" s="12">
        <v>44504</v>
      </c>
      <c r="B2607">
        <v>62941.804687999997</v>
      </c>
      <c r="C2607">
        <v>63123.289062999997</v>
      </c>
      <c r="D2607">
        <v>60799.664062999997</v>
      </c>
      <c r="E2607">
        <v>61452.230469000002</v>
      </c>
      <c r="F2607">
        <v>61452.230469000002</v>
      </c>
      <c r="G2607">
        <v>32615846901</v>
      </c>
    </row>
    <row r="2608" spans="1:7">
      <c r="A2608" s="12">
        <v>44505</v>
      </c>
      <c r="B2608">
        <v>61460.078125</v>
      </c>
      <c r="C2608">
        <v>62541.46875</v>
      </c>
      <c r="D2608">
        <v>60844.609375</v>
      </c>
      <c r="E2608">
        <v>61125.675780999998</v>
      </c>
      <c r="F2608">
        <v>61125.675780999998</v>
      </c>
      <c r="G2608">
        <v>30605102446</v>
      </c>
    </row>
    <row r="2609" spans="1:7">
      <c r="A2609" s="12">
        <v>44506</v>
      </c>
      <c r="B2609">
        <v>61068.875</v>
      </c>
      <c r="C2609">
        <v>61590.683594000002</v>
      </c>
      <c r="D2609">
        <v>60163.78125</v>
      </c>
      <c r="E2609">
        <v>61527.480469000002</v>
      </c>
      <c r="F2609">
        <v>61527.480469000002</v>
      </c>
      <c r="G2609">
        <v>29094934221</v>
      </c>
    </row>
    <row r="2610" spans="1:7">
      <c r="A2610" s="12">
        <v>44507</v>
      </c>
      <c r="B2610">
        <v>61554.921875</v>
      </c>
      <c r="C2610">
        <v>63326.988280999998</v>
      </c>
      <c r="D2610">
        <v>61432.488280999998</v>
      </c>
      <c r="E2610">
        <v>63326.988280999998</v>
      </c>
      <c r="F2610">
        <v>63326.988280999998</v>
      </c>
      <c r="G2610">
        <v>24726754302</v>
      </c>
    </row>
    <row r="2611" spans="1:7">
      <c r="A2611" s="12">
        <v>44508</v>
      </c>
      <c r="B2611">
        <v>63344.066405999998</v>
      </c>
      <c r="C2611">
        <v>67673.742188000004</v>
      </c>
      <c r="D2611">
        <v>63344.066405999998</v>
      </c>
      <c r="E2611">
        <v>67566.828125</v>
      </c>
      <c r="F2611">
        <v>67566.828125</v>
      </c>
      <c r="G2611">
        <v>41125608330</v>
      </c>
    </row>
    <row r="2612" spans="1:7">
      <c r="A2612" s="12">
        <v>44509</v>
      </c>
      <c r="B2612">
        <v>67549.734375</v>
      </c>
      <c r="C2612">
        <v>68530.335938000004</v>
      </c>
      <c r="D2612">
        <v>66382.0625</v>
      </c>
      <c r="E2612">
        <v>66971.828125</v>
      </c>
      <c r="F2612">
        <v>66971.828125</v>
      </c>
      <c r="G2612">
        <v>42357991721</v>
      </c>
    </row>
    <row r="2613" spans="1:7">
      <c r="A2613" s="12">
        <v>44510</v>
      </c>
      <c r="B2613">
        <v>66953.335938000004</v>
      </c>
      <c r="C2613">
        <v>68789.625</v>
      </c>
      <c r="D2613">
        <v>63208.113280999998</v>
      </c>
      <c r="E2613">
        <v>64995.230469000002</v>
      </c>
      <c r="F2613">
        <v>64995.230469000002</v>
      </c>
      <c r="G2613">
        <v>48730828378</v>
      </c>
    </row>
    <row r="2614" spans="1:7">
      <c r="A2614" s="12">
        <v>44511</v>
      </c>
      <c r="B2614">
        <v>64978.890625</v>
      </c>
      <c r="C2614">
        <v>65579.015625</v>
      </c>
      <c r="D2614">
        <v>64180.488280999998</v>
      </c>
      <c r="E2614">
        <v>64949.960937999997</v>
      </c>
      <c r="F2614">
        <v>64949.960937999997</v>
      </c>
      <c r="G2614">
        <v>35880633236</v>
      </c>
    </row>
    <row r="2615" spans="1:7">
      <c r="A2615" s="12">
        <v>44512</v>
      </c>
      <c r="B2615">
        <v>64863.980469000002</v>
      </c>
      <c r="C2615">
        <v>65460.816405999998</v>
      </c>
      <c r="D2615">
        <v>62333.914062999997</v>
      </c>
      <c r="E2615">
        <v>64155.941405999998</v>
      </c>
      <c r="F2615">
        <v>64155.941405999998</v>
      </c>
      <c r="G2615">
        <v>36084893887</v>
      </c>
    </row>
    <row r="2616" spans="1:7">
      <c r="A2616" s="12">
        <v>44513</v>
      </c>
      <c r="B2616">
        <v>64158.121094000002</v>
      </c>
      <c r="C2616">
        <v>64915.675780999998</v>
      </c>
      <c r="D2616">
        <v>63303.734375</v>
      </c>
      <c r="E2616">
        <v>64469.527344000002</v>
      </c>
      <c r="F2616">
        <v>64469.527344000002</v>
      </c>
      <c r="G2616">
        <v>30474228777</v>
      </c>
    </row>
    <row r="2617" spans="1:7">
      <c r="A2617" s="12">
        <v>44514</v>
      </c>
      <c r="B2617">
        <v>64455.371094000002</v>
      </c>
      <c r="C2617">
        <v>65495.179687999997</v>
      </c>
      <c r="D2617">
        <v>63647.808594000002</v>
      </c>
      <c r="E2617">
        <v>65466.839844000002</v>
      </c>
      <c r="F2617">
        <v>65466.839844000002</v>
      </c>
      <c r="G2617">
        <v>25122092191</v>
      </c>
    </row>
    <row r="2618" spans="1:7">
      <c r="A2618" s="12">
        <v>44515</v>
      </c>
      <c r="B2618">
        <v>65521.289062999997</v>
      </c>
      <c r="C2618">
        <v>66281.570313000004</v>
      </c>
      <c r="D2618">
        <v>63548.144530999998</v>
      </c>
      <c r="E2618">
        <v>63557.871094000002</v>
      </c>
      <c r="F2618">
        <v>63557.871094000002</v>
      </c>
      <c r="G2618">
        <v>30558763548</v>
      </c>
    </row>
    <row r="2619" spans="1:7">
      <c r="A2619" s="12">
        <v>44516</v>
      </c>
      <c r="B2619">
        <v>63721.195312999997</v>
      </c>
      <c r="C2619">
        <v>63721.195312999997</v>
      </c>
      <c r="D2619">
        <v>59016.335937999997</v>
      </c>
      <c r="E2619">
        <v>60161.246094000002</v>
      </c>
      <c r="F2619">
        <v>60161.246094000002</v>
      </c>
      <c r="G2619">
        <v>46844335592</v>
      </c>
    </row>
    <row r="2620" spans="1:7">
      <c r="A2620" s="12">
        <v>44517</v>
      </c>
      <c r="B2620">
        <v>60139.621094000002</v>
      </c>
      <c r="C2620">
        <v>60823.609375</v>
      </c>
      <c r="D2620">
        <v>58515.410155999998</v>
      </c>
      <c r="E2620">
        <v>60368.011719000002</v>
      </c>
      <c r="F2620">
        <v>60368.011719000002</v>
      </c>
      <c r="G2620">
        <v>39178392930</v>
      </c>
    </row>
    <row r="2621" spans="1:7">
      <c r="A2621" s="12">
        <v>44518</v>
      </c>
      <c r="B2621">
        <v>60360.136719000002</v>
      </c>
      <c r="C2621">
        <v>60948.5</v>
      </c>
      <c r="D2621">
        <v>56550.792969000002</v>
      </c>
      <c r="E2621">
        <v>56942.136719000002</v>
      </c>
      <c r="F2621">
        <v>56942.136719000002</v>
      </c>
      <c r="G2621">
        <v>41388338699</v>
      </c>
    </row>
    <row r="2622" spans="1:7">
      <c r="A2622" s="12">
        <v>44519</v>
      </c>
      <c r="B2622">
        <v>56896.128905999998</v>
      </c>
      <c r="C2622">
        <v>58351.113280999998</v>
      </c>
      <c r="D2622">
        <v>55705.179687999997</v>
      </c>
      <c r="E2622">
        <v>58119.578125</v>
      </c>
      <c r="F2622">
        <v>58119.578125</v>
      </c>
      <c r="G2622">
        <v>38702407772</v>
      </c>
    </row>
    <row r="2623" spans="1:7">
      <c r="A2623" s="12">
        <v>44520</v>
      </c>
      <c r="B2623">
        <v>58115.082030999998</v>
      </c>
      <c r="C2623">
        <v>59859.878905999998</v>
      </c>
      <c r="D2623">
        <v>57469.726562999997</v>
      </c>
      <c r="E2623">
        <v>59697.195312999997</v>
      </c>
      <c r="F2623">
        <v>59697.195312999997</v>
      </c>
      <c r="G2623">
        <v>30624264863</v>
      </c>
    </row>
    <row r="2624" spans="1:7">
      <c r="A2624" s="12">
        <v>44521</v>
      </c>
      <c r="B2624">
        <v>59730.507812999997</v>
      </c>
      <c r="C2624">
        <v>60004.425780999998</v>
      </c>
      <c r="D2624">
        <v>58618.929687999997</v>
      </c>
      <c r="E2624">
        <v>58730.476562999997</v>
      </c>
      <c r="F2624">
        <v>58730.476562999997</v>
      </c>
      <c r="G2624">
        <v>26123447605</v>
      </c>
    </row>
    <row r="2625" spans="1:7">
      <c r="A2625" s="12">
        <v>44522</v>
      </c>
      <c r="B2625">
        <v>58706.847655999998</v>
      </c>
      <c r="C2625">
        <v>59266.359375</v>
      </c>
      <c r="D2625">
        <v>55679.839844000002</v>
      </c>
      <c r="E2625">
        <v>56289.289062999997</v>
      </c>
      <c r="F2625">
        <v>56289.289062999997</v>
      </c>
      <c r="G2625">
        <v>35036121783</v>
      </c>
    </row>
    <row r="2626" spans="1:7">
      <c r="A2626" s="12">
        <v>44523</v>
      </c>
      <c r="B2626">
        <v>56304.554687999997</v>
      </c>
      <c r="C2626">
        <v>57875.515625</v>
      </c>
      <c r="D2626">
        <v>55632.761719000002</v>
      </c>
      <c r="E2626">
        <v>57569.074219000002</v>
      </c>
      <c r="F2626">
        <v>57569.074219000002</v>
      </c>
      <c r="G2626">
        <v>37485803899</v>
      </c>
    </row>
    <row r="2627" spans="1:7">
      <c r="A2627" s="12">
        <v>44524</v>
      </c>
      <c r="B2627">
        <v>57565.851562999997</v>
      </c>
      <c r="C2627">
        <v>57803.066405999998</v>
      </c>
      <c r="D2627">
        <v>55964.222655999998</v>
      </c>
      <c r="E2627">
        <v>56280.425780999998</v>
      </c>
      <c r="F2627">
        <v>56280.425780999998</v>
      </c>
      <c r="G2627">
        <v>36635566789</v>
      </c>
    </row>
    <row r="2628" spans="1:7">
      <c r="A2628" s="12">
        <v>44525</v>
      </c>
      <c r="B2628">
        <v>57165.417969000002</v>
      </c>
      <c r="C2628">
        <v>59367.96875</v>
      </c>
      <c r="D2628">
        <v>57146.683594000002</v>
      </c>
      <c r="E2628">
        <v>57274.679687999997</v>
      </c>
      <c r="F2628">
        <v>57274.679687999997</v>
      </c>
      <c r="G2628">
        <v>34284016248</v>
      </c>
    </row>
    <row r="2629" spans="1:7">
      <c r="A2629" s="12">
        <v>44526</v>
      </c>
      <c r="B2629">
        <v>58960.285155999998</v>
      </c>
      <c r="C2629">
        <v>59183.480469000002</v>
      </c>
      <c r="D2629">
        <v>53569.765625</v>
      </c>
      <c r="E2629">
        <v>53569.765625</v>
      </c>
      <c r="F2629">
        <v>53569.765625</v>
      </c>
      <c r="G2629">
        <v>41810748221</v>
      </c>
    </row>
    <row r="2630" spans="1:7">
      <c r="A2630" s="12">
        <v>44527</v>
      </c>
      <c r="B2630">
        <v>53736.429687999997</v>
      </c>
      <c r="C2630">
        <v>55329.257812999997</v>
      </c>
      <c r="D2630">
        <v>53668.355469000002</v>
      </c>
      <c r="E2630">
        <v>54815.078125</v>
      </c>
      <c r="F2630">
        <v>54815.078125</v>
      </c>
      <c r="G2630">
        <v>30560857714</v>
      </c>
    </row>
    <row r="2631" spans="1:7">
      <c r="A2631" s="12">
        <v>44528</v>
      </c>
      <c r="B2631">
        <v>54813.023437999997</v>
      </c>
      <c r="C2631">
        <v>57393.84375</v>
      </c>
      <c r="D2631">
        <v>53576.734375</v>
      </c>
      <c r="E2631">
        <v>57248.457030999998</v>
      </c>
      <c r="F2631">
        <v>57248.457030999998</v>
      </c>
      <c r="G2631">
        <v>28116886357</v>
      </c>
    </row>
    <row r="2632" spans="1:7">
      <c r="A2632" s="12">
        <v>44529</v>
      </c>
      <c r="B2632">
        <v>57291.90625</v>
      </c>
      <c r="C2632">
        <v>58872.878905999998</v>
      </c>
      <c r="D2632">
        <v>56792.527344000002</v>
      </c>
      <c r="E2632">
        <v>57806.566405999998</v>
      </c>
      <c r="F2632">
        <v>57806.566405999998</v>
      </c>
      <c r="G2632">
        <v>32370840356</v>
      </c>
    </row>
    <row r="2633" spans="1:7">
      <c r="A2633" s="12">
        <v>44530</v>
      </c>
      <c r="B2633">
        <v>57830.113280999998</v>
      </c>
      <c r="C2633">
        <v>59113.402344000002</v>
      </c>
      <c r="D2633">
        <v>56057.28125</v>
      </c>
      <c r="E2633">
        <v>57005.425780999998</v>
      </c>
      <c r="F2633">
        <v>57005.425780999998</v>
      </c>
      <c r="G2633">
        <v>36708594618</v>
      </c>
    </row>
    <row r="2634" spans="1:7">
      <c r="A2634" s="12">
        <v>44531</v>
      </c>
      <c r="B2634">
        <v>56907.964844000002</v>
      </c>
      <c r="C2634">
        <v>59041.683594000002</v>
      </c>
      <c r="D2634">
        <v>56553.082030999998</v>
      </c>
      <c r="E2634">
        <v>57229.828125</v>
      </c>
      <c r="F2634">
        <v>57229.828125</v>
      </c>
      <c r="G2634">
        <v>36858195307</v>
      </c>
    </row>
    <row r="2635" spans="1:7">
      <c r="A2635" s="12">
        <v>44532</v>
      </c>
      <c r="B2635">
        <v>57217.371094000002</v>
      </c>
      <c r="C2635">
        <v>57349.234375</v>
      </c>
      <c r="D2635">
        <v>55895.132812999997</v>
      </c>
      <c r="E2635">
        <v>56477.816405999998</v>
      </c>
      <c r="F2635">
        <v>56477.816405999998</v>
      </c>
      <c r="G2635">
        <v>32379968686</v>
      </c>
    </row>
    <row r="2636" spans="1:7">
      <c r="A2636" s="12">
        <v>44533</v>
      </c>
      <c r="B2636">
        <v>56509.164062999997</v>
      </c>
      <c r="C2636">
        <v>57482.167969000002</v>
      </c>
      <c r="D2636">
        <v>52496.585937999997</v>
      </c>
      <c r="E2636">
        <v>53598.246094000002</v>
      </c>
      <c r="F2636">
        <v>53598.246094000002</v>
      </c>
      <c r="G2636">
        <v>39789134215</v>
      </c>
    </row>
    <row r="2637" spans="1:7">
      <c r="A2637" s="12">
        <v>44534</v>
      </c>
      <c r="B2637">
        <v>53727.878905999998</v>
      </c>
      <c r="C2637">
        <v>53904.679687999997</v>
      </c>
      <c r="D2637">
        <v>42874.617187999997</v>
      </c>
      <c r="E2637">
        <v>49200.703125</v>
      </c>
      <c r="F2637">
        <v>49200.703125</v>
      </c>
      <c r="G2637">
        <v>61385677469</v>
      </c>
    </row>
    <row r="2638" spans="1:7">
      <c r="A2638" s="12">
        <v>44535</v>
      </c>
      <c r="B2638">
        <v>49201.519530999998</v>
      </c>
      <c r="C2638">
        <v>49768.148437999997</v>
      </c>
      <c r="D2638">
        <v>47857.496094000002</v>
      </c>
      <c r="E2638">
        <v>49368.847655999998</v>
      </c>
      <c r="F2638">
        <v>49368.847655999998</v>
      </c>
      <c r="G2638">
        <v>37198201161</v>
      </c>
    </row>
    <row r="2639" spans="1:7">
      <c r="A2639" s="12">
        <v>44536</v>
      </c>
      <c r="B2639">
        <v>49413.480469000002</v>
      </c>
      <c r="C2639">
        <v>50929.519530999998</v>
      </c>
      <c r="D2639">
        <v>47281.035155999998</v>
      </c>
      <c r="E2639">
        <v>50582.625</v>
      </c>
      <c r="F2639">
        <v>50582.625</v>
      </c>
      <c r="G2639">
        <v>37707308001</v>
      </c>
    </row>
    <row r="2640" spans="1:7">
      <c r="A2640" s="12">
        <v>44537</v>
      </c>
      <c r="B2640">
        <v>50581.828125</v>
      </c>
      <c r="C2640">
        <v>51934.78125</v>
      </c>
      <c r="D2640">
        <v>50175.808594000002</v>
      </c>
      <c r="E2640">
        <v>50700.085937999997</v>
      </c>
      <c r="F2640">
        <v>50700.085937999997</v>
      </c>
      <c r="G2640">
        <v>33676814852</v>
      </c>
    </row>
    <row r="2641" spans="1:7">
      <c r="A2641" s="12">
        <v>44538</v>
      </c>
      <c r="B2641">
        <v>50667.648437999997</v>
      </c>
      <c r="C2641">
        <v>51171.375</v>
      </c>
      <c r="D2641">
        <v>48765.988280999998</v>
      </c>
      <c r="E2641">
        <v>50504.796875</v>
      </c>
      <c r="F2641">
        <v>50504.796875</v>
      </c>
      <c r="G2641">
        <v>28479699446</v>
      </c>
    </row>
    <row r="2642" spans="1:7">
      <c r="A2642" s="12">
        <v>44539</v>
      </c>
      <c r="B2642">
        <v>50450.082030999998</v>
      </c>
      <c r="C2642">
        <v>50797.164062999997</v>
      </c>
      <c r="D2642">
        <v>47358.351562999997</v>
      </c>
      <c r="E2642">
        <v>47672.121094000002</v>
      </c>
      <c r="F2642">
        <v>47672.121094000002</v>
      </c>
      <c r="G2642">
        <v>29603577251</v>
      </c>
    </row>
    <row r="2643" spans="1:7">
      <c r="A2643" s="12">
        <v>44540</v>
      </c>
      <c r="B2643">
        <v>47642.144530999998</v>
      </c>
      <c r="C2643">
        <v>50015.253905999998</v>
      </c>
      <c r="D2643">
        <v>47023.699219000002</v>
      </c>
      <c r="E2643">
        <v>47243.304687999997</v>
      </c>
      <c r="F2643">
        <v>47243.304687999997</v>
      </c>
      <c r="G2643">
        <v>30966005122</v>
      </c>
    </row>
    <row r="2644" spans="1:7">
      <c r="A2644" s="12">
        <v>44541</v>
      </c>
      <c r="B2644">
        <v>47264.632812999997</v>
      </c>
      <c r="C2644">
        <v>49458.210937999997</v>
      </c>
      <c r="D2644">
        <v>46942.347655999998</v>
      </c>
      <c r="E2644">
        <v>49362.507812999997</v>
      </c>
      <c r="F2644">
        <v>49362.507812999997</v>
      </c>
      <c r="G2644">
        <v>25775869261</v>
      </c>
    </row>
    <row r="2645" spans="1:7">
      <c r="A2645" s="12">
        <v>44542</v>
      </c>
      <c r="B2645">
        <v>49354.855469000002</v>
      </c>
      <c r="C2645">
        <v>50724.867187999997</v>
      </c>
      <c r="D2645">
        <v>48725.851562999997</v>
      </c>
      <c r="E2645">
        <v>50098.335937999997</v>
      </c>
      <c r="F2645">
        <v>50098.335937999997</v>
      </c>
      <c r="G2645">
        <v>21939223599</v>
      </c>
    </row>
    <row r="2646" spans="1:7">
      <c r="A2646" s="12">
        <v>44543</v>
      </c>
      <c r="B2646">
        <v>50114.742187999997</v>
      </c>
      <c r="C2646">
        <v>50205</v>
      </c>
      <c r="D2646">
        <v>45894.847655999998</v>
      </c>
      <c r="E2646">
        <v>46737.480469000002</v>
      </c>
      <c r="F2646">
        <v>46737.480469000002</v>
      </c>
      <c r="G2646">
        <v>32166727776</v>
      </c>
    </row>
    <row r="2647" spans="1:7">
      <c r="A2647" s="12">
        <v>44544</v>
      </c>
      <c r="B2647">
        <v>46709.824219000002</v>
      </c>
      <c r="C2647">
        <v>48431.398437999997</v>
      </c>
      <c r="D2647">
        <v>46424.496094000002</v>
      </c>
      <c r="E2647">
        <v>46612.632812999997</v>
      </c>
      <c r="F2647">
        <v>46612.632812999997</v>
      </c>
      <c r="G2647">
        <v>34638619079</v>
      </c>
    </row>
    <row r="2648" spans="1:7">
      <c r="A2648" s="12">
        <v>44545</v>
      </c>
      <c r="B2648">
        <v>48379.753905999998</v>
      </c>
      <c r="C2648">
        <v>49473.957030999998</v>
      </c>
      <c r="D2648">
        <v>46671.964844000002</v>
      </c>
      <c r="E2648">
        <v>48896.722655999998</v>
      </c>
      <c r="F2648">
        <v>48896.722655999998</v>
      </c>
      <c r="G2648">
        <v>36541828520</v>
      </c>
    </row>
    <row r="2649" spans="1:7">
      <c r="A2649" s="12">
        <v>44546</v>
      </c>
      <c r="B2649">
        <v>48900.464844000002</v>
      </c>
      <c r="C2649">
        <v>49425.574219000002</v>
      </c>
      <c r="D2649">
        <v>47529.878905999998</v>
      </c>
      <c r="E2649">
        <v>47665.425780999998</v>
      </c>
      <c r="F2649">
        <v>47665.425780999998</v>
      </c>
      <c r="G2649">
        <v>27268150947</v>
      </c>
    </row>
    <row r="2650" spans="1:7">
      <c r="A2650" s="12">
        <v>44547</v>
      </c>
      <c r="B2650">
        <v>47653.730469000002</v>
      </c>
      <c r="C2650">
        <v>48004.894530999998</v>
      </c>
      <c r="D2650">
        <v>45618.214844000002</v>
      </c>
      <c r="E2650">
        <v>46202.144530999998</v>
      </c>
      <c r="F2650">
        <v>46202.144530999998</v>
      </c>
      <c r="G2650">
        <v>32902725329</v>
      </c>
    </row>
    <row r="2651" spans="1:7">
      <c r="A2651" s="12">
        <v>44548</v>
      </c>
      <c r="B2651">
        <v>46219.253905999998</v>
      </c>
      <c r="C2651">
        <v>47313.828125</v>
      </c>
      <c r="D2651">
        <v>45598.441405999998</v>
      </c>
      <c r="E2651">
        <v>46848.777344000002</v>
      </c>
      <c r="F2651">
        <v>46848.777344000002</v>
      </c>
      <c r="G2651">
        <v>26098292690</v>
      </c>
    </row>
    <row r="2652" spans="1:7">
      <c r="A2652" s="12">
        <v>44549</v>
      </c>
      <c r="B2652">
        <v>46853.867187999997</v>
      </c>
      <c r="C2652">
        <v>48089.664062999997</v>
      </c>
      <c r="D2652">
        <v>46502.953125</v>
      </c>
      <c r="E2652">
        <v>46707.015625</v>
      </c>
      <c r="F2652">
        <v>46707.015625</v>
      </c>
      <c r="G2652">
        <v>25154053861</v>
      </c>
    </row>
    <row r="2653" spans="1:7">
      <c r="A2653" s="12">
        <v>44550</v>
      </c>
      <c r="B2653">
        <v>46707.0625</v>
      </c>
      <c r="C2653">
        <v>47401.71875</v>
      </c>
      <c r="D2653">
        <v>45579.808594000002</v>
      </c>
      <c r="E2653">
        <v>46880.277344000002</v>
      </c>
      <c r="F2653">
        <v>46880.277344000002</v>
      </c>
      <c r="G2653">
        <v>30961902129</v>
      </c>
    </row>
    <row r="2654" spans="1:7">
      <c r="A2654" s="12">
        <v>44551</v>
      </c>
      <c r="B2654">
        <v>46886.078125</v>
      </c>
      <c r="C2654">
        <v>49300.917969000002</v>
      </c>
      <c r="D2654">
        <v>46698.773437999997</v>
      </c>
      <c r="E2654">
        <v>48936.613280999998</v>
      </c>
      <c r="F2654">
        <v>48936.613280999998</v>
      </c>
      <c r="G2654">
        <v>27055803928</v>
      </c>
    </row>
    <row r="2655" spans="1:7">
      <c r="A2655" s="12">
        <v>44552</v>
      </c>
      <c r="B2655">
        <v>48937.097655999998</v>
      </c>
      <c r="C2655">
        <v>49544.796875</v>
      </c>
      <c r="D2655">
        <v>48450.941405999998</v>
      </c>
      <c r="E2655">
        <v>48628.511719000002</v>
      </c>
      <c r="F2655">
        <v>48628.511719000002</v>
      </c>
      <c r="G2655">
        <v>24447979559</v>
      </c>
    </row>
    <row r="2656" spans="1:7">
      <c r="A2656" s="12">
        <v>44553</v>
      </c>
      <c r="B2656">
        <v>48626.34375</v>
      </c>
      <c r="C2656">
        <v>51332.339844000002</v>
      </c>
      <c r="D2656">
        <v>48065.835937999997</v>
      </c>
      <c r="E2656">
        <v>50784.539062999997</v>
      </c>
      <c r="F2656">
        <v>50784.539062999997</v>
      </c>
      <c r="G2656">
        <v>28223878108</v>
      </c>
    </row>
    <row r="2657" spans="1:7">
      <c r="A2657" s="12">
        <v>44554</v>
      </c>
      <c r="B2657">
        <v>50806.050780999998</v>
      </c>
      <c r="C2657">
        <v>51814.027344000002</v>
      </c>
      <c r="D2657">
        <v>50514.496094000002</v>
      </c>
      <c r="E2657">
        <v>50822.195312999997</v>
      </c>
      <c r="F2657">
        <v>50822.195312999997</v>
      </c>
      <c r="G2657">
        <v>24367912228</v>
      </c>
    </row>
    <row r="2658" spans="1:7">
      <c r="A2658" s="12">
        <v>44555</v>
      </c>
      <c r="B2658">
        <v>50854.917969000002</v>
      </c>
      <c r="C2658">
        <v>51176.597655999998</v>
      </c>
      <c r="D2658">
        <v>50236.707030999998</v>
      </c>
      <c r="E2658">
        <v>50429.859375</v>
      </c>
      <c r="F2658">
        <v>50429.859375</v>
      </c>
      <c r="G2658">
        <v>19030650914</v>
      </c>
    </row>
    <row r="2659" spans="1:7">
      <c r="A2659" s="12">
        <v>44556</v>
      </c>
      <c r="B2659">
        <v>50428.691405999998</v>
      </c>
      <c r="C2659">
        <v>51196.378905999998</v>
      </c>
      <c r="D2659">
        <v>49623.105469000002</v>
      </c>
      <c r="E2659">
        <v>50809.515625</v>
      </c>
      <c r="F2659">
        <v>50809.515625</v>
      </c>
      <c r="G2659">
        <v>20964372926</v>
      </c>
    </row>
    <row r="2660" spans="1:7">
      <c r="A2660" s="12">
        <v>44557</v>
      </c>
      <c r="B2660">
        <v>50802.609375</v>
      </c>
      <c r="C2660">
        <v>51956.328125</v>
      </c>
      <c r="D2660">
        <v>50499.46875</v>
      </c>
      <c r="E2660">
        <v>50640.417969000002</v>
      </c>
      <c r="F2660">
        <v>50640.417969000002</v>
      </c>
      <c r="G2660">
        <v>24324345758</v>
      </c>
    </row>
    <row r="2661" spans="1:7">
      <c r="A2661" s="12">
        <v>44558</v>
      </c>
      <c r="B2661">
        <v>50679.859375</v>
      </c>
      <c r="C2661">
        <v>50679.859375</v>
      </c>
      <c r="D2661">
        <v>47414.210937999997</v>
      </c>
      <c r="E2661">
        <v>47588.855469000002</v>
      </c>
      <c r="F2661">
        <v>47588.855469000002</v>
      </c>
      <c r="G2661">
        <v>33430376883</v>
      </c>
    </row>
    <row r="2662" spans="1:7">
      <c r="A2662" s="12">
        <v>44559</v>
      </c>
      <c r="B2662">
        <v>47623.871094000002</v>
      </c>
      <c r="C2662">
        <v>48119.742187999997</v>
      </c>
      <c r="D2662">
        <v>46201.496094000002</v>
      </c>
      <c r="E2662">
        <v>46444.710937999997</v>
      </c>
      <c r="F2662">
        <v>46444.710937999997</v>
      </c>
      <c r="G2662">
        <v>30049226299</v>
      </c>
    </row>
    <row r="2663" spans="1:7">
      <c r="A2663" s="12">
        <v>44560</v>
      </c>
      <c r="B2663">
        <v>46490.605469000002</v>
      </c>
      <c r="C2663">
        <v>47879.964844000002</v>
      </c>
      <c r="D2663">
        <v>46060.3125</v>
      </c>
      <c r="E2663">
        <v>47178.125</v>
      </c>
      <c r="F2663">
        <v>47178.125</v>
      </c>
      <c r="G2663">
        <v>26686491018</v>
      </c>
    </row>
    <row r="2664" spans="1:7">
      <c r="A2664" s="12">
        <v>44561</v>
      </c>
      <c r="B2664">
        <v>47169.371094000002</v>
      </c>
      <c r="C2664">
        <v>48472.527344000002</v>
      </c>
      <c r="D2664">
        <v>45819.953125</v>
      </c>
      <c r="E2664">
        <v>46306.445312999997</v>
      </c>
      <c r="F2664">
        <v>46306.445312999997</v>
      </c>
      <c r="G2664">
        <v>36974172400</v>
      </c>
    </row>
    <row r="2665" spans="1:7">
      <c r="A2665" s="12">
        <v>44562</v>
      </c>
      <c r="B2665">
        <v>46311.746094000002</v>
      </c>
      <c r="C2665">
        <v>47827.3125</v>
      </c>
      <c r="D2665">
        <v>46288.484375</v>
      </c>
      <c r="E2665">
        <v>47686.8125</v>
      </c>
      <c r="F2665">
        <v>47686.8125</v>
      </c>
      <c r="G2665">
        <v>24582667004</v>
      </c>
    </row>
    <row r="2666" spans="1:7">
      <c r="A2666" s="12">
        <v>44563</v>
      </c>
      <c r="B2666">
        <v>47680.925780999998</v>
      </c>
      <c r="C2666">
        <v>47881.40625</v>
      </c>
      <c r="D2666">
        <v>46856.9375</v>
      </c>
      <c r="E2666">
        <v>47345.21875</v>
      </c>
      <c r="F2666">
        <v>47345.21875</v>
      </c>
      <c r="G2666">
        <v>27951569547</v>
      </c>
    </row>
    <row r="2667" spans="1:7">
      <c r="A2667" s="12">
        <v>44564</v>
      </c>
      <c r="B2667">
        <v>47343.542969000002</v>
      </c>
      <c r="C2667">
        <v>47510.726562999997</v>
      </c>
      <c r="D2667">
        <v>45835.964844000002</v>
      </c>
      <c r="E2667">
        <v>46458.117187999997</v>
      </c>
      <c r="F2667">
        <v>46458.117187999997</v>
      </c>
      <c r="G2667">
        <v>33071628362</v>
      </c>
    </row>
    <row r="2668" spans="1:7">
      <c r="A2668" s="12">
        <v>44565</v>
      </c>
      <c r="B2668">
        <v>46458.851562999997</v>
      </c>
      <c r="C2668">
        <v>47406.546875</v>
      </c>
      <c r="D2668">
        <v>45752.464844000002</v>
      </c>
      <c r="E2668">
        <v>45897.574219000002</v>
      </c>
      <c r="F2668">
        <v>45897.574219000002</v>
      </c>
      <c r="G2668">
        <v>42494677905</v>
      </c>
    </row>
    <row r="2669" spans="1:7">
      <c r="A2669" s="12">
        <v>44566</v>
      </c>
      <c r="B2669">
        <v>45899.359375</v>
      </c>
      <c r="C2669">
        <v>46929.046875</v>
      </c>
      <c r="D2669">
        <v>42798.222655999998</v>
      </c>
      <c r="E2669">
        <v>43569.003905999998</v>
      </c>
      <c r="F2669">
        <v>43569.003905999998</v>
      </c>
      <c r="G2669">
        <v>36851084859</v>
      </c>
    </row>
    <row r="2670" spans="1:7">
      <c r="A2670" s="12">
        <v>44567</v>
      </c>
      <c r="B2670">
        <v>43565.511719000002</v>
      </c>
      <c r="C2670">
        <v>43748.71875</v>
      </c>
      <c r="D2670">
        <v>42645.539062999997</v>
      </c>
      <c r="E2670">
        <v>43160.929687999997</v>
      </c>
      <c r="F2670">
        <v>43160.929687999997</v>
      </c>
      <c r="G2670">
        <v>30208048289</v>
      </c>
    </row>
    <row r="2671" spans="1:7">
      <c r="A2671" s="12">
        <v>44568</v>
      </c>
      <c r="B2671">
        <v>43153.570312999997</v>
      </c>
      <c r="C2671">
        <v>43153.570312999997</v>
      </c>
      <c r="D2671">
        <v>41077.445312999997</v>
      </c>
      <c r="E2671">
        <v>41557.902344000002</v>
      </c>
      <c r="F2671">
        <v>41557.902344000002</v>
      </c>
      <c r="G2671">
        <v>84196607520</v>
      </c>
    </row>
    <row r="2672" spans="1:7">
      <c r="A2672" s="12">
        <v>44569</v>
      </c>
      <c r="B2672">
        <v>41561.464844000002</v>
      </c>
      <c r="C2672">
        <v>42228.941405999998</v>
      </c>
      <c r="D2672">
        <v>40672.277344000002</v>
      </c>
      <c r="E2672">
        <v>41733.941405999998</v>
      </c>
      <c r="F2672">
        <v>41733.941405999998</v>
      </c>
      <c r="G2672">
        <v>28066355845</v>
      </c>
    </row>
    <row r="2673" spans="1:7">
      <c r="A2673" s="12">
        <v>44570</v>
      </c>
      <c r="B2673">
        <v>41734.726562999997</v>
      </c>
      <c r="C2673">
        <v>42663.949219000002</v>
      </c>
      <c r="D2673">
        <v>41338.160155999998</v>
      </c>
      <c r="E2673">
        <v>41911.601562999997</v>
      </c>
      <c r="F2673">
        <v>41911.601562999997</v>
      </c>
      <c r="G2673">
        <v>21294384372</v>
      </c>
    </row>
    <row r="2674" spans="1:7">
      <c r="A2674" s="12">
        <v>44571</v>
      </c>
      <c r="B2674">
        <v>41910.230469000002</v>
      </c>
      <c r="C2674">
        <v>42199.484375</v>
      </c>
      <c r="D2674">
        <v>39796.570312999997</v>
      </c>
      <c r="E2674">
        <v>41821.261719000002</v>
      </c>
      <c r="F2674">
        <v>41821.261719000002</v>
      </c>
      <c r="G2674">
        <v>32104232331</v>
      </c>
    </row>
    <row r="2675" spans="1:7">
      <c r="A2675" s="12">
        <v>44572</v>
      </c>
      <c r="B2675">
        <v>41819.507812999997</v>
      </c>
      <c r="C2675">
        <v>43001.15625</v>
      </c>
      <c r="D2675">
        <v>41407.753905999998</v>
      </c>
      <c r="E2675">
        <v>42735.855469000002</v>
      </c>
      <c r="F2675">
        <v>42735.855469000002</v>
      </c>
      <c r="G2675">
        <v>26327648900</v>
      </c>
    </row>
    <row r="2676" spans="1:7">
      <c r="A2676" s="12">
        <v>44573</v>
      </c>
      <c r="B2676">
        <v>42742.179687999997</v>
      </c>
      <c r="C2676">
        <v>44135.367187999997</v>
      </c>
      <c r="D2676">
        <v>42528.988280999998</v>
      </c>
      <c r="E2676">
        <v>43949.101562999997</v>
      </c>
      <c r="F2676">
        <v>43949.101562999997</v>
      </c>
      <c r="G2676">
        <v>33499938689</v>
      </c>
    </row>
    <row r="2677" spans="1:7">
      <c r="A2677" s="12">
        <v>44574</v>
      </c>
      <c r="B2677">
        <v>43946.742187999997</v>
      </c>
      <c r="C2677">
        <v>44278.421875</v>
      </c>
      <c r="D2677">
        <v>42447.042969000002</v>
      </c>
      <c r="E2677">
        <v>42591.570312999997</v>
      </c>
      <c r="F2677">
        <v>42591.570312999997</v>
      </c>
      <c r="G2677">
        <v>47691135082</v>
      </c>
    </row>
    <row r="2678" spans="1:7">
      <c r="A2678" s="12">
        <v>44575</v>
      </c>
      <c r="B2678">
        <v>42598.871094000002</v>
      </c>
      <c r="C2678">
        <v>43346.6875</v>
      </c>
      <c r="D2678">
        <v>41982.617187999997</v>
      </c>
      <c r="E2678">
        <v>43099.699219000002</v>
      </c>
      <c r="F2678">
        <v>43099.699219000002</v>
      </c>
      <c r="G2678">
        <v>23577403399</v>
      </c>
    </row>
    <row r="2679" spans="1:7">
      <c r="A2679" s="12">
        <v>44576</v>
      </c>
      <c r="B2679">
        <v>43101.898437999997</v>
      </c>
      <c r="C2679">
        <v>43724.671875</v>
      </c>
      <c r="D2679">
        <v>42669.035155999998</v>
      </c>
      <c r="E2679">
        <v>43177.398437999997</v>
      </c>
      <c r="F2679">
        <v>43177.398437999997</v>
      </c>
      <c r="G2679">
        <v>18371348298</v>
      </c>
    </row>
    <row r="2680" spans="1:7">
      <c r="A2680" s="12">
        <v>44577</v>
      </c>
      <c r="B2680">
        <v>43172.039062999997</v>
      </c>
      <c r="C2680">
        <v>43436.808594000002</v>
      </c>
      <c r="D2680">
        <v>42691.023437999997</v>
      </c>
      <c r="E2680">
        <v>43113.878905999998</v>
      </c>
      <c r="F2680">
        <v>43113.878905999998</v>
      </c>
      <c r="G2680">
        <v>17902097845</v>
      </c>
    </row>
    <row r="2681" spans="1:7">
      <c r="A2681" s="12">
        <v>44578</v>
      </c>
      <c r="B2681">
        <v>43118.121094000002</v>
      </c>
      <c r="C2681">
        <v>43179.390625</v>
      </c>
      <c r="D2681">
        <v>41680.320312999997</v>
      </c>
      <c r="E2681">
        <v>42250.550780999998</v>
      </c>
      <c r="F2681">
        <v>42250.550780999998</v>
      </c>
      <c r="G2681">
        <v>21690904261</v>
      </c>
    </row>
    <row r="2682" spans="1:7">
      <c r="A2682" s="12">
        <v>44579</v>
      </c>
      <c r="B2682">
        <v>42250.074219000002</v>
      </c>
      <c r="C2682">
        <v>42534.402344000002</v>
      </c>
      <c r="D2682">
        <v>41392.214844000002</v>
      </c>
      <c r="E2682">
        <v>42375.632812999997</v>
      </c>
      <c r="F2682">
        <v>42375.632812999997</v>
      </c>
      <c r="G2682">
        <v>22417209227</v>
      </c>
    </row>
    <row r="2683" spans="1:7">
      <c r="A2683" s="12">
        <v>44580</v>
      </c>
      <c r="B2683">
        <v>42374.039062999997</v>
      </c>
      <c r="C2683">
        <v>42478.304687999997</v>
      </c>
      <c r="D2683">
        <v>41242.914062999997</v>
      </c>
      <c r="E2683">
        <v>41744.328125</v>
      </c>
      <c r="F2683">
        <v>41744.328125</v>
      </c>
      <c r="G2683">
        <v>23091543258</v>
      </c>
    </row>
    <row r="2684" spans="1:7">
      <c r="A2684" s="12">
        <v>44581</v>
      </c>
      <c r="B2684">
        <v>41744.027344000002</v>
      </c>
      <c r="C2684">
        <v>43413.023437999997</v>
      </c>
      <c r="D2684">
        <v>40672.824219000002</v>
      </c>
      <c r="E2684">
        <v>40680.417969000002</v>
      </c>
      <c r="F2684">
        <v>40680.417969000002</v>
      </c>
      <c r="G2684">
        <v>20382033940</v>
      </c>
    </row>
    <row r="2685" spans="1:7">
      <c r="A2685" s="12">
        <v>44582</v>
      </c>
      <c r="B2685">
        <v>40699.605469000002</v>
      </c>
      <c r="C2685">
        <v>41060.527344000002</v>
      </c>
      <c r="D2685">
        <v>35791.425780999998</v>
      </c>
      <c r="E2685">
        <v>36457.316405999998</v>
      </c>
      <c r="F2685">
        <v>36457.316405999998</v>
      </c>
      <c r="G2685">
        <v>43011992031</v>
      </c>
    </row>
    <row r="2686" spans="1:7">
      <c r="A2686" s="12">
        <v>44583</v>
      </c>
      <c r="B2686">
        <v>36471.589844000002</v>
      </c>
      <c r="C2686">
        <v>36688.8125</v>
      </c>
      <c r="D2686">
        <v>34349.25</v>
      </c>
      <c r="E2686">
        <v>35030.25</v>
      </c>
      <c r="F2686">
        <v>35030.25</v>
      </c>
      <c r="G2686">
        <v>39714385405</v>
      </c>
    </row>
    <row r="2687" spans="1:7">
      <c r="A2687" s="12">
        <v>44584</v>
      </c>
      <c r="B2687">
        <v>35047.359375</v>
      </c>
      <c r="C2687">
        <v>36433.3125</v>
      </c>
      <c r="D2687">
        <v>34784.96875</v>
      </c>
      <c r="E2687">
        <v>36276.804687999997</v>
      </c>
      <c r="F2687">
        <v>36276.804687999997</v>
      </c>
      <c r="G2687">
        <v>26017975951</v>
      </c>
    </row>
    <row r="2688" spans="1:7">
      <c r="A2688" s="12">
        <v>44585</v>
      </c>
      <c r="B2688">
        <v>36275.734375</v>
      </c>
      <c r="C2688">
        <v>37247.519530999998</v>
      </c>
      <c r="D2688">
        <v>33184.058594000002</v>
      </c>
      <c r="E2688">
        <v>36654.328125</v>
      </c>
      <c r="F2688">
        <v>36654.328125</v>
      </c>
      <c r="G2688">
        <v>41856658597</v>
      </c>
    </row>
    <row r="2689" spans="1:7">
      <c r="A2689" s="12">
        <v>44586</v>
      </c>
      <c r="B2689">
        <v>36654.804687999997</v>
      </c>
      <c r="C2689">
        <v>37444.570312999997</v>
      </c>
      <c r="D2689">
        <v>35779.429687999997</v>
      </c>
      <c r="E2689">
        <v>36954.003905999998</v>
      </c>
      <c r="F2689">
        <v>36954.003905999998</v>
      </c>
      <c r="G2689">
        <v>26428189594</v>
      </c>
    </row>
    <row r="2690" spans="1:7">
      <c r="A2690" s="12">
        <v>44587</v>
      </c>
      <c r="B2690">
        <v>36950.515625</v>
      </c>
      <c r="C2690">
        <v>38825.410155999998</v>
      </c>
      <c r="D2690">
        <v>36374.90625</v>
      </c>
      <c r="E2690">
        <v>36852.121094000002</v>
      </c>
      <c r="F2690">
        <v>36852.121094000002</v>
      </c>
      <c r="G2690">
        <v>31324598034</v>
      </c>
    </row>
    <row r="2691" spans="1:7">
      <c r="A2691" s="12">
        <v>44588</v>
      </c>
      <c r="B2691">
        <v>36841.878905999998</v>
      </c>
      <c r="C2691">
        <v>37148.324219000002</v>
      </c>
      <c r="D2691">
        <v>35629.28125</v>
      </c>
      <c r="E2691">
        <v>37138.234375</v>
      </c>
      <c r="F2691">
        <v>37138.234375</v>
      </c>
      <c r="G2691">
        <v>25041426629</v>
      </c>
    </row>
    <row r="2692" spans="1:7">
      <c r="A2692" s="12">
        <v>44589</v>
      </c>
      <c r="B2692">
        <v>37128.445312999997</v>
      </c>
      <c r="C2692">
        <v>37952.878905999998</v>
      </c>
      <c r="D2692">
        <v>36211.109375</v>
      </c>
      <c r="E2692">
        <v>37784.332030999998</v>
      </c>
      <c r="F2692">
        <v>37784.332030999998</v>
      </c>
      <c r="G2692">
        <v>22238830523</v>
      </c>
    </row>
    <row r="2693" spans="1:7">
      <c r="A2693" s="12">
        <v>44590</v>
      </c>
      <c r="B2693">
        <v>37780.714844000002</v>
      </c>
      <c r="C2693">
        <v>38576.261719000002</v>
      </c>
      <c r="D2693">
        <v>37406.472655999998</v>
      </c>
      <c r="E2693">
        <v>38138.179687999997</v>
      </c>
      <c r="F2693">
        <v>38138.179687999997</v>
      </c>
      <c r="G2693">
        <v>17194183075</v>
      </c>
    </row>
    <row r="2694" spans="1:7">
      <c r="A2694" s="12">
        <v>44591</v>
      </c>
      <c r="B2694">
        <v>38151.917969000002</v>
      </c>
      <c r="C2694">
        <v>38266.339844000002</v>
      </c>
      <c r="D2694">
        <v>37437.710937999997</v>
      </c>
      <c r="E2694">
        <v>37917.601562999997</v>
      </c>
      <c r="F2694">
        <v>37917.601562999997</v>
      </c>
      <c r="G2694">
        <v>14643548444</v>
      </c>
    </row>
    <row r="2695" spans="1:7">
      <c r="A2695" s="12">
        <v>44592</v>
      </c>
      <c r="B2695">
        <v>37920.28125</v>
      </c>
      <c r="C2695">
        <v>38647.261719000002</v>
      </c>
      <c r="D2695">
        <v>36733.574219000002</v>
      </c>
      <c r="E2695">
        <v>38483.125</v>
      </c>
      <c r="F2695">
        <v>38483.125</v>
      </c>
      <c r="G2695">
        <v>20734730465</v>
      </c>
    </row>
    <row r="2696" spans="1:7">
      <c r="A2696" s="12">
        <v>44593</v>
      </c>
      <c r="B2696">
        <v>38481.765625</v>
      </c>
      <c r="C2696">
        <v>39115.132812999997</v>
      </c>
      <c r="D2696">
        <v>38113.664062999997</v>
      </c>
      <c r="E2696">
        <v>38743.273437999997</v>
      </c>
      <c r="F2696">
        <v>38743.273437999997</v>
      </c>
      <c r="G2696">
        <v>20288500328</v>
      </c>
    </row>
    <row r="2697" spans="1:7">
      <c r="A2697" s="12">
        <v>44594</v>
      </c>
      <c r="B2697">
        <v>38743.714844000002</v>
      </c>
      <c r="C2697">
        <v>38834.617187999997</v>
      </c>
      <c r="D2697">
        <v>36832.730469000002</v>
      </c>
      <c r="E2697">
        <v>36952.984375</v>
      </c>
      <c r="F2697">
        <v>36952.984375</v>
      </c>
      <c r="G2697">
        <v>19155189416</v>
      </c>
    </row>
    <row r="2698" spans="1:7">
      <c r="A2698" s="12">
        <v>44595</v>
      </c>
      <c r="B2698">
        <v>36944.804687999997</v>
      </c>
      <c r="C2698">
        <v>37154.601562999997</v>
      </c>
      <c r="D2698">
        <v>36375.539062999997</v>
      </c>
      <c r="E2698">
        <v>37154.601562999997</v>
      </c>
      <c r="F2698">
        <v>37154.601562999997</v>
      </c>
      <c r="G2698">
        <v>18591534769</v>
      </c>
    </row>
    <row r="2699" spans="1:7">
      <c r="A2699" s="12">
        <v>44596</v>
      </c>
      <c r="B2699">
        <v>37149.265625</v>
      </c>
      <c r="C2699">
        <v>41527.785155999998</v>
      </c>
      <c r="D2699">
        <v>37093.628905999998</v>
      </c>
      <c r="E2699">
        <v>41500.875</v>
      </c>
      <c r="F2699">
        <v>41500.875</v>
      </c>
      <c r="G2699">
        <v>29412210792</v>
      </c>
    </row>
    <row r="2700" spans="1:7">
      <c r="A2700" s="12">
        <v>44597</v>
      </c>
      <c r="B2700">
        <v>41501.480469000002</v>
      </c>
      <c r="C2700">
        <v>41847.164062999997</v>
      </c>
      <c r="D2700">
        <v>41038.097655999998</v>
      </c>
      <c r="E2700">
        <v>41441.164062999997</v>
      </c>
      <c r="F2700">
        <v>41441.164062999997</v>
      </c>
      <c r="G2700">
        <v>19652846215</v>
      </c>
    </row>
    <row r="2701" spans="1:7">
      <c r="A2701" s="12">
        <v>44598</v>
      </c>
      <c r="B2701">
        <v>41441.121094000002</v>
      </c>
      <c r="C2701">
        <v>42500.785155999998</v>
      </c>
      <c r="D2701">
        <v>41244.90625</v>
      </c>
      <c r="E2701">
        <v>42412.433594000002</v>
      </c>
      <c r="F2701">
        <v>42412.433594000002</v>
      </c>
      <c r="G2701">
        <v>16142097334</v>
      </c>
    </row>
    <row r="2702" spans="1:7">
      <c r="A2702" s="12">
        <v>44599</v>
      </c>
      <c r="B2702">
        <v>42406.78125</v>
      </c>
      <c r="C2702">
        <v>44401.863280999998</v>
      </c>
      <c r="D2702">
        <v>41748.15625</v>
      </c>
      <c r="E2702">
        <v>43840.285155999998</v>
      </c>
      <c r="F2702">
        <v>43840.285155999998</v>
      </c>
      <c r="G2702">
        <v>28641855926</v>
      </c>
    </row>
    <row r="2703" spans="1:7">
      <c r="A2703" s="12">
        <v>44600</v>
      </c>
      <c r="B2703">
        <v>43854.652344000002</v>
      </c>
      <c r="C2703">
        <v>45293.867187999997</v>
      </c>
      <c r="D2703">
        <v>42807.835937999997</v>
      </c>
      <c r="E2703">
        <v>44118.445312999997</v>
      </c>
      <c r="F2703">
        <v>44118.445312999997</v>
      </c>
      <c r="G2703">
        <v>33079398868</v>
      </c>
    </row>
    <row r="2704" spans="1:7">
      <c r="A2704" s="12">
        <v>44601</v>
      </c>
      <c r="B2704">
        <v>44096.703125</v>
      </c>
      <c r="C2704">
        <v>44727.800780999998</v>
      </c>
      <c r="D2704">
        <v>43232.96875</v>
      </c>
      <c r="E2704">
        <v>44338.796875</v>
      </c>
      <c r="F2704">
        <v>44338.796875</v>
      </c>
      <c r="G2704">
        <v>23245887300</v>
      </c>
    </row>
    <row r="2705" spans="1:7">
      <c r="A2705" s="12">
        <v>44602</v>
      </c>
      <c r="B2705">
        <v>44347.800780999998</v>
      </c>
      <c r="C2705">
        <v>45661.171875</v>
      </c>
      <c r="D2705">
        <v>43402.808594000002</v>
      </c>
      <c r="E2705">
        <v>43565.113280999998</v>
      </c>
      <c r="F2705">
        <v>43565.113280999998</v>
      </c>
      <c r="G2705">
        <v>32142048537</v>
      </c>
    </row>
    <row r="2706" spans="1:7">
      <c r="A2706" s="12">
        <v>44603</v>
      </c>
      <c r="B2706">
        <v>43571.128905999998</v>
      </c>
      <c r="C2706">
        <v>43810.832030999998</v>
      </c>
      <c r="D2706">
        <v>42114.539062999997</v>
      </c>
      <c r="E2706">
        <v>42407.9375</v>
      </c>
      <c r="F2706">
        <v>42407.9375</v>
      </c>
      <c r="G2706">
        <v>26954925781</v>
      </c>
    </row>
    <row r="2707" spans="1:7">
      <c r="A2707" s="12">
        <v>44604</v>
      </c>
      <c r="B2707">
        <v>42412.300780999998</v>
      </c>
      <c r="C2707">
        <v>42992.550780999998</v>
      </c>
      <c r="D2707">
        <v>41852.574219000002</v>
      </c>
      <c r="E2707">
        <v>42244.46875</v>
      </c>
      <c r="F2707">
        <v>42244.46875</v>
      </c>
      <c r="G2707">
        <v>18152390304</v>
      </c>
    </row>
    <row r="2708" spans="1:7">
      <c r="A2708" s="12">
        <v>44605</v>
      </c>
      <c r="B2708">
        <v>42236.566405999998</v>
      </c>
      <c r="C2708">
        <v>42693.054687999997</v>
      </c>
      <c r="D2708">
        <v>41950.941405999998</v>
      </c>
      <c r="E2708">
        <v>42197.515625</v>
      </c>
      <c r="F2708">
        <v>42197.515625</v>
      </c>
      <c r="G2708">
        <v>14741589015</v>
      </c>
    </row>
    <row r="2709" spans="1:7">
      <c r="A2709" s="12">
        <v>44606</v>
      </c>
      <c r="B2709">
        <v>42157.398437999997</v>
      </c>
      <c r="C2709">
        <v>42775.777344000002</v>
      </c>
      <c r="D2709">
        <v>41681.957030999998</v>
      </c>
      <c r="E2709">
        <v>42586.917969000002</v>
      </c>
      <c r="F2709">
        <v>42586.917969000002</v>
      </c>
      <c r="G2709">
        <v>20827783012</v>
      </c>
    </row>
    <row r="2710" spans="1:7">
      <c r="A2710" s="12">
        <v>44607</v>
      </c>
      <c r="B2710">
        <v>42586.464844000002</v>
      </c>
      <c r="C2710">
        <v>44667.21875</v>
      </c>
      <c r="D2710">
        <v>42491.035155999998</v>
      </c>
      <c r="E2710">
        <v>44575.203125</v>
      </c>
      <c r="F2710">
        <v>44575.203125</v>
      </c>
      <c r="G2710">
        <v>22721659051</v>
      </c>
    </row>
    <row r="2711" spans="1:7">
      <c r="A2711" s="12">
        <v>44608</v>
      </c>
      <c r="B2711">
        <v>44578.277344000002</v>
      </c>
      <c r="C2711">
        <v>44578.277344000002</v>
      </c>
      <c r="D2711">
        <v>43456.691405999998</v>
      </c>
      <c r="E2711">
        <v>43961.859375</v>
      </c>
      <c r="F2711">
        <v>43961.859375</v>
      </c>
      <c r="G2711">
        <v>19792547657</v>
      </c>
    </row>
    <row r="2712" spans="1:7">
      <c r="A2712" s="12">
        <v>44609</v>
      </c>
      <c r="B2712">
        <v>43937.070312999997</v>
      </c>
      <c r="C2712">
        <v>44132.972655999998</v>
      </c>
      <c r="D2712">
        <v>40249.371094000002</v>
      </c>
      <c r="E2712">
        <v>40538.011719000002</v>
      </c>
      <c r="F2712">
        <v>40538.011719000002</v>
      </c>
      <c r="G2712">
        <v>26246662813</v>
      </c>
    </row>
    <row r="2713" spans="1:7">
      <c r="A2713" s="12">
        <v>44610</v>
      </c>
      <c r="B2713">
        <v>40552.132812999997</v>
      </c>
      <c r="C2713">
        <v>40929.152344000002</v>
      </c>
      <c r="D2713">
        <v>39637.617187999997</v>
      </c>
      <c r="E2713">
        <v>40030.976562999997</v>
      </c>
      <c r="F2713">
        <v>40030.976562999997</v>
      </c>
      <c r="G2713">
        <v>23310007704</v>
      </c>
    </row>
    <row r="2714" spans="1:7">
      <c r="A2714" s="12">
        <v>44611</v>
      </c>
      <c r="B2714">
        <v>40026.023437999997</v>
      </c>
      <c r="C2714">
        <v>40418.878905999998</v>
      </c>
      <c r="D2714">
        <v>39713.058594000002</v>
      </c>
      <c r="E2714">
        <v>40122.15625</v>
      </c>
      <c r="F2714">
        <v>40122.15625</v>
      </c>
      <c r="G2714">
        <v>13736557863</v>
      </c>
    </row>
    <row r="2715" spans="1:7">
      <c r="A2715" s="12">
        <v>44612</v>
      </c>
      <c r="B2715">
        <v>40118.101562999997</v>
      </c>
      <c r="C2715">
        <v>40119.890625</v>
      </c>
      <c r="D2715">
        <v>38112.8125</v>
      </c>
      <c r="E2715">
        <v>38431.378905999998</v>
      </c>
      <c r="F2715">
        <v>38431.378905999998</v>
      </c>
      <c r="G2715">
        <v>18340576452</v>
      </c>
    </row>
    <row r="2716" spans="1:7">
      <c r="A2716" s="12">
        <v>44613</v>
      </c>
      <c r="B2716">
        <v>38423.210937999997</v>
      </c>
      <c r="C2716">
        <v>39394.4375</v>
      </c>
      <c r="D2716">
        <v>36950.476562999997</v>
      </c>
      <c r="E2716">
        <v>37075.28125</v>
      </c>
      <c r="F2716">
        <v>37075.28125</v>
      </c>
      <c r="G2716">
        <v>29280402798</v>
      </c>
    </row>
    <row r="2717" spans="1:7">
      <c r="A2717" s="12">
        <v>44614</v>
      </c>
      <c r="B2717">
        <v>37068.769530999998</v>
      </c>
      <c r="C2717">
        <v>38359.855469000002</v>
      </c>
      <c r="D2717">
        <v>36488.933594000002</v>
      </c>
      <c r="E2717">
        <v>38286.027344000002</v>
      </c>
      <c r="F2717">
        <v>38286.027344000002</v>
      </c>
      <c r="G2717">
        <v>25493150450</v>
      </c>
    </row>
    <row r="2718" spans="1:7">
      <c r="A2718" s="12">
        <v>44615</v>
      </c>
      <c r="B2718">
        <v>38285.28125</v>
      </c>
      <c r="C2718">
        <v>39122.394530999998</v>
      </c>
      <c r="D2718">
        <v>37201.816405999998</v>
      </c>
      <c r="E2718">
        <v>37296.570312999997</v>
      </c>
      <c r="F2718">
        <v>37296.570312999997</v>
      </c>
      <c r="G2718">
        <v>21849073843</v>
      </c>
    </row>
    <row r="2719" spans="1:7">
      <c r="A2719" s="12">
        <v>44616</v>
      </c>
      <c r="B2719">
        <v>37278.566405999998</v>
      </c>
      <c r="C2719">
        <v>38968.839844000002</v>
      </c>
      <c r="D2719">
        <v>34459.21875</v>
      </c>
      <c r="E2719">
        <v>38332.609375</v>
      </c>
      <c r="F2719">
        <v>38332.609375</v>
      </c>
      <c r="G2719">
        <v>46383802093</v>
      </c>
    </row>
    <row r="2720" spans="1:7">
      <c r="A2720" s="12">
        <v>44617</v>
      </c>
      <c r="B2720">
        <v>38333.746094000002</v>
      </c>
      <c r="C2720">
        <v>39630.324219000002</v>
      </c>
      <c r="D2720">
        <v>38111.34375</v>
      </c>
      <c r="E2720">
        <v>39214.21875</v>
      </c>
      <c r="F2720">
        <v>39214.21875</v>
      </c>
      <c r="G2720">
        <v>26545599159</v>
      </c>
    </row>
    <row r="2721" spans="1:7">
      <c r="A2721" s="12">
        <v>44618</v>
      </c>
      <c r="B2721">
        <v>39213.082030999998</v>
      </c>
      <c r="C2721">
        <v>40005.347655999998</v>
      </c>
      <c r="D2721">
        <v>38702.535155999998</v>
      </c>
      <c r="E2721">
        <v>39105.148437999997</v>
      </c>
      <c r="F2721">
        <v>39105.148437999997</v>
      </c>
      <c r="G2721">
        <v>17467554129</v>
      </c>
    </row>
    <row r="2722" spans="1:7">
      <c r="A2722" s="12">
        <v>44619</v>
      </c>
      <c r="B2722">
        <v>39098.699219000002</v>
      </c>
      <c r="C2722">
        <v>39778.941405999998</v>
      </c>
      <c r="D2722">
        <v>37268.976562999997</v>
      </c>
      <c r="E2722">
        <v>37709.785155999998</v>
      </c>
      <c r="F2722">
        <v>37709.785155999998</v>
      </c>
      <c r="G2722">
        <v>23450127612</v>
      </c>
    </row>
    <row r="2723" spans="1:7">
      <c r="A2723" s="12">
        <v>44620</v>
      </c>
      <c r="B2723">
        <v>37706</v>
      </c>
      <c r="C2723">
        <v>43760.457030999998</v>
      </c>
      <c r="D2723">
        <v>37518.214844000002</v>
      </c>
      <c r="E2723">
        <v>43193.234375</v>
      </c>
      <c r="F2723">
        <v>43193.234375</v>
      </c>
      <c r="G2723">
        <v>35690014104</v>
      </c>
    </row>
    <row r="2724" spans="1:7">
      <c r="A2724" s="12">
        <v>44621</v>
      </c>
      <c r="B2724">
        <v>43194.503905999998</v>
      </c>
      <c r="C2724">
        <v>44793.601562999997</v>
      </c>
      <c r="D2724">
        <v>42952.585937999997</v>
      </c>
      <c r="E2724">
        <v>44354.636719000002</v>
      </c>
      <c r="F2724">
        <v>44354.636719000002</v>
      </c>
      <c r="G2724">
        <v>32479047645</v>
      </c>
    </row>
    <row r="2725" spans="1:7">
      <c r="A2725" s="12">
        <v>44622</v>
      </c>
      <c r="B2725">
        <v>44357.617187999997</v>
      </c>
      <c r="C2725">
        <v>45077.578125</v>
      </c>
      <c r="D2725">
        <v>43432.851562999997</v>
      </c>
      <c r="E2725">
        <v>43924.117187999997</v>
      </c>
      <c r="F2725">
        <v>43924.117187999997</v>
      </c>
      <c r="G2725">
        <v>29183112630</v>
      </c>
    </row>
    <row r="2726" spans="1:7">
      <c r="A2726" s="12">
        <v>44623</v>
      </c>
      <c r="B2726">
        <v>43925.195312999997</v>
      </c>
      <c r="C2726">
        <v>44021.578125</v>
      </c>
      <c r="D2726">
        <v>41914.75</v>
      </c>
      <c r="E2726">
        <v>42451.789062999997</v>
      </c>
      <c r="F2726">
        <v>42451.789062999997</v>
      </c>
      <c r="G2726">
        <v>24967782593</v>
      </c>
    </row>
    <row r="2727" spans="1:7">
      <c r="A2727" s="12">
        <v>44624</v>
      </c>
      <c r="B2727">
        <v>42458.140625</v>
      </c>
      <c r="C2727">
        <v>42479.613280999998</v>
      </c>
      <c r="D2727">
        <v>38805.847655999998</v>
      </c>
      <c r="E2727">
        <v>39137.605469000002</v>
      </c>
      <c r="F2727">
        <v>39137.605469000002</v>
      </c>
      <c r="G2727">
        <v>28516271427</v>
      </c>
    </row>
    <row r="2728" spans="1:7">
      <c r="A2728" s="12">
        <v>44625</v>
      </c>
      <c r="B2728">
        <v>39148.449219000002</v>
      </c>
      <c r="C2728">
        <v>39566.335937999997</v>
      </c>
      <c r="D2728">
        <v>38777.035155999998</v>
      </c>
      <c r="E2728">
        <v>39400.585937999997</v>
      </c>
      <c r="F2728">
        <v>39400.585937999997</v>
      </c>
      <c r="G2728">
        <v>16975917450</v>
      </c>
    </row>
    <row r="2729" spans="1:7">
      <c r="A2729" s="12">
        <v>44626</v>
      </c>
      <c r="B2729">
        <v>39404.199219000002</v>
      </c>
      <c r="C2729">
        <v>39640.175780999998</v>
      </c>
      <c r="D2729">
        <v>38211.648437999997</v>
      </c>
      <c r="E2729">
        <v>38419.984375</v>
      </c>
      <c r="F2729">
        <v>38419.984375</v>
      </c>
      <c r="G2729">
        <v>19745229902</v>
      </c>
    </row>
    <row r="2730" spans="1:7">
      <c r="A2730" s="12">
        <v>44627</v>
      </c>
      <c r="B2730">
        <v>38429.304687999997</v>
      </c>
      <c r="C2730">
        <v>39430.226562999997</v>
      </c>
      <c r="D2730">
        <v>37260.203125</v>
      </c>
      <c r="E2730">
        <v>38062.039062999997</v>
      </c>
      <c r="F2730">
        <v>38062.039062999997</v>
      </c>
      <c r="G2730">
        <v>28546143503</v>
      </c>
    </row>
    <row r="2731" spans="1:7">
      <c r="A2731" s="12">
        <v>44628</v>
      </c>
      <c r="B2731">
        <v>38059.902344000002</v>
      </c>
      <c r="C2731">
        <v>39304.441405999998</v>
      </c>
      <c r="D2731">
        <v>37957.386719000002</v>
      </c>
      <c r="E2731">
        <v>38737.269530999998</v>
      </c>
      <c r="F2731">
        <v>38737.269530999998</v>
      </c>
      <c r="G2731">
        <v>25776583476</v>
      </c>
    </row>
    <row r="2732" spans="1:7">
      <c r="A2732" s="12">
        <v>44629</v>
      </c>
      <c r="B2732">
        <v>38742.816405999998</v>
      </c>
      <c r="C2732">
        <v>42465.671875</v>
      </c>
      <c r="D2732">
        <v>38706.09375</v>
      </c>
      <c r="E2732">
        <v>41982.925780999998</v>
      </c>
      <c r="F2732">
        <v>41982.925780999998</v>
      </c>
      <c r="G2732">
        <v>32284121034</v>
      </c>
    </row>
    <row r="2733" spans="1:7">
      <c r="A2733" s="12">
        <v>44630</v>
      </c>
      <c r="B2733">
        <v>41974.070312999997</v>
      </c>
      <c r="C2733">
        <v>42004.726562999997</v>
      </c>
      <c r="D2733">
        <v>38832.941405999998</v>
      </c>
      <c r="E2733">
        <v>39437.460937999997</v>
      </c>
      <c r="F2733">
        <v>39437.460937999997</v>
      </c>
      <c r="G2733">
        <v>31078064711</v>
      </c>
    </row>
    <row r="2734" spans="1:7">
      <c r="A2734" s="12">
        <v>44631</v>
      </c>
      <c r="B2734">
        <v>39439.96875</v>
      </c>
      <c r="C2734">
        <v>40081.679687999997</v>
      </c>
      <c r="D2734">
        <v>38347.433594000002</v>
      </c>
      <c r="E2734">
        <v>38794.972655999998</v>
      </c>
      <c r="F2734">
        <v>38794.972655999998</v>
      </c>
      <c r="G2734">
        <v>26364890465</v>
      </c>
    </row>
    <row r="2735" spans="1:7">
      <c r="A2735" s="12">
        <v>44632</v>
      </c>
      <c r="B2735">
        <v>38794.464844000002</v>
      </c>
      <c r="C2735">
        <v>39308.597655999998</v>
      </c>
      <c r="D2735">
        <v>38772.535155999998</v>
      </c>
      <c r="E2735">
        <v>38904.011719000002</v>
      </c>
      <c r="F2735">
        <v>38904.011719000002</v>
      </c>
      <c r="G2735">
        <v>14616450657</v>
      </c>
    </row>
    <row r="2736" spans="1:7">
      <c r="A2736" s="12">
        <v>44633</v>
      </c>
      <c r="B2736">
        <v>38884.726562999997</v>
      </c>
      <c r="C2736">
        <v>39209.351562999997</v>
      </c>
      <c r="D2736">
        <v>37728.144530999998</v>
      </c>
      <c r="E2736">
        <v>37849.664062999997</v>
      </c>
      <c r="F2736">
        <v>37849.664062999997</v>
      </c>
      <c r="G2736">
        <v>17300745310</v>
      </c>
    </row>
    <row r="2737" spans="1:7">
      <c r="A2737" s="12">
        <v>44634</v>
      </c>
      <c r="B2737">
        <v>37846.316405999998</v>
      </c>
      <c r="C2737">
        <v>39742.5</v>
      </c>
      <c r="D2737">
        <v>37680.734375</v>
      </c>
      <c r="E2737">
        <v>39666.753905999998</v>
      </c>
      <c r="F2737">
        <v>39666.753905999998</v>
      </c>
      <c r="G2737">
        <v>24322159070</v>
      </c>
    </row>
    <row r="2738" spans="1:7">
      <c r="A2738" s="12">
        <v>44635</v>
      </c>
      <c r="B2738">
        <v>39664.25</v>
      </c>
      <c r="C2738">
        <v>39794.628905999998</v>
      </c>
      <c r="D2738">
        <v>38310.210937999997</v>
      </c>
      <c r="E2738">
        <v>39338.785155999998</v>
      </c>
      <c r="F2738">
        <v>39338.785155999998</v>
      </c>
      <c r="G2738">
        <v>23934000868</v>
      </c>
    </row>
    <row r="2739" spans="1:7">
      <c r="A2739" s="12">
        <v>44636</v>
      </c>
      <c r="B2739">
        <v>39335.570312999997</v>
      </c>
      <c r="C2739">
        <v>41465.453125</v>
      </c>
      <c r="D2739">
        <v>39022.347655999998</v>
      </c>
      <c r="E2739">
        <v>41143.929687999997</v>
      </c>
      <c r="F2739">
        <v>41143.929687999997</v>
      </c>
      <c r="G2739">
        <v>39616916192</v>
      </c>
    </row>
    <row r="2740" spans="1:7">
      <c r="A2740" s="12">
        <v>44637</v>
      </c>
      <c r="B2740">
        <v>41140.84375</v>
      </c>
      <c r="C2740">
        <v>41287.535155999998</v>
      </c>
      <c r="D2740">
        <v>40662.871094000002</v>
      </c>
      <c r="E2740">
        <v>40951.378905999998</v>
      </c>
      <c r="F2740">
        <v>40951.378905999998</v>
      </c>
      <c r="G2740">
        <v>22009601093</v>
      </c>
    </row>
    <row r="2741" spans="1:7">
      <c r="A2741" s="12">
        <v>44638</v>
      </c>
      <c r="B2741">
        <v>40944.839844000002</v>
      </c>
      <c r="C2741">
        <v>42195.746094000002</v>
      </c>
      <c r="D2741">
        <v>40302.398437999997</v>
      </c>
      <c r="E2741">
        <v>41801.15625</v>
      </c>
      <c r="F2741">
        <v>41801.15625</v>
      </c>
      <c r="G2741">
        <v>34421564942</v>
      </c>
    </row>
    <row r="2742" spans="1:7">
      <c r="A2742" s="12">
        <v>44639</v>
      </c>
      <c r="B2742">
        <v>41794.648437999997</v>
      </c>
      <c r="C2742">
        <v>42316.554687999997</v>
      </c>
      <c r="D2742">
        <v>41602.667969000002</v>
      </c>
      <c r="E2742">
        <v>42190.652344000002</v>
      </c>
      <c r="F2742">
        <v>42190.652344000002</v>
      </c>
      <c r="G2742">
        <v>19664853187</v>
      </c>
    </row>
    <row r="2743" spans="1:7">
      <c r="A2743" s="12">
        <v>44640</v>
      </c>
      <c r="B2743">
        <v>42191.40625</v>
      </c>
      <c r="C2743">
        <v>42241.164062999997</v>
      </c>
      <c r="D2743">
        <v>41004.757812999997</v>
      </c>
      <c r="E2743">
        <v>41247.824219000002</v>
      </c>
      <c r="F2743">
        <v>41247.824219000002</v>
      </c>
      <c r="G2743">
        <v>20127946682</v>
      </c>
    </row>
    <row r="2744" spans="1:7">
      <c r="A2744" s="12">
        <v>44641</v>
      </c>
      <c r="B2744">
        <v>41246.132812999997</v>
      </c>
      <c r="C2744">
        <v>41454.410155999998</v>
      </c>
      <c r="D2744">
        <v>40668.042969000002</v>
      </c>
      <c r="E2744">
        <v>41077.996094000002</v>
      </c>
      <c r="F2744">
        <v>41077.996094000002</v>
      </c>
      <c r="G2744">
        <v>24615543271</v>
      </c>
    </row>
    <row r="2745" spans="1:7">
      <c r="A2745" s="12">
        <v>44642</v>
      </c>
      <c r="B2745">
        <v>41074.105469000002</v>
      </c>
      <c r="C2745">
        <v>43124.707030999998</v>
      </c>
      <c r="D2745">
        <v>40948.28125</v>
      </c>
      <c r="E2745">
        <v>42358.808594000002</v>
      </c>
      <c r="F2745">
        <v>42358.808594000002</v>
      </c>
      <c r="G2745">
        <v>32004652376</v>
      </c>
    </row>
    <row r="2746" spans="1:7">
      <c r="A2746" s="12">
        <v>44643</v>
      </c>
      <c r="B2746">
        <v>42364.378905999998</v>
      </c>
      <c r="C2746">
        <v>42893.507812999997</v>
      </c>
      <c r="D2746">
        <v>41877.507812999997</v>
      </c>
      <c r="E2746">
        <v>42892.957030999998</v>
      </c>
      <c r="F2746">
        <v>42892.957030999998</v>
      </c>
      <c r="G2746">
        <v>25242943069</v>
      </c>
    </row>
    <row r="2747" spans="1:7">
      <c r="A2747" s="12">
        <v>44644</v>
      </c>
      <c r="B2747">
        <v>42886.652344000002</v>
      </c>
      <c r="C2747">
        <v>44131.855469000002</v>
      </c>
      <c r="D2747">
        <v>42726.164062999997</v>
      </c>
      <c r="E2747">
        <v>43960.933594000002</v>
      </c>
      <c r="F2747">
        <v>43960.933594000002</v>
      </c>
      <c r="G2747">
        <v>31042992291</v>
      </c>
    </row>
    <row r="2748" spans="1:7">
      <c r="A2748" s="12">
        <v>44645</v>
      </c>
      <c r="B2748">
        <v>43964.546875</v>
      </c>
      <c r="C2748">
        <v>44999.492187999997</v>
      </c>
      <c r="D2748">
        <v>43706.285155999998</v>
      </c>
      <c r="E2748">
        <v>44348.730469000002</v>
      </c>
      <c r="F2748">
        <v>44348.730469000002</v>
      </c>
      <c r="G2748">
        <v>30574413034</v>
      </c>
    </row>
    <row r="2749" spans="1:7">
      <c r="A2749" s="12">
        <v>44646</v>
      </c>
      <c r="B2749">
        <v>44349.859375</v>
      </c>
      <c r="C2749">
        <v>44735.996094000002</v>
      </c>
      <c r="D2749">
        <v>44166.273437999997</v>
      </c>
      <c r="E2749">
        <v>44500.828125</v>
      </c>
      <c r="F2749">
        <v>44500.828125</v>
      </c>
      <c r="G2749">
        <v>16950455995</v>
      </c>
    </row>
    <row r="2750" spans="1:7">
      <c r="A2750" s="12">
        <v>44647</v>
      </c>
      <c r="B2750">
        <v>44505.355469000002</v>
      </c>
      <c r="C2750">
        <v>46827.546875</v>
      </c>
      <c r="D2750">
        <v>44437.292969000002</v>
      </c>
      <c r="E2750">
        <v>46820.492187999997</v>
      </c>
      <c r="F2750">
        <v>46820.492187999997</v>
      </c>
      <c r="G2750">
        <v>28160889722</v>
      </c>
    </row>
    <row r="2751" spans="1:7">
      <c r="A2751" s="12">
        <v>44648</v>
      </c>
      <c r="B2751">
        <v>46821.851562999997</v>
      </c>
      <c r="C2751">
        <v>48086.835937999997</v>
      </c>
      <c r="D2751">
        <v>46690.203125</v>
      </c>
      <c r="E2751">
        <v>47128.003905999998</v>
      </c>
      <c r="F2751">
        <v>47128.003905999998</v>
      </c>
      <c r="G2751">
        <v>36362175703</v>
      </c>
    </row>
    <row r="2752" spans="1:7">
      <c r="A2752" s="12">
        <v>44649</v>
      </c>
      <c r="B2752">
        <v>47100.4375</v>
      </c>
      <c r="C2752">
        <v>48022.289062999997</v>
      </c>
      <c r="D2752">
        <v>47100.4375</v>
      </c>
      <c r="E2752">
        <v>47465.730469000002</v>
      </c>
      <c r="F2752">
        <v>47465.730469000002</v>
      </c>
      <c r="G2752">
        <v>31397059069</v>
      </c>
    </row>
    <row r="2753" spans="1:7">
      <c r="A2753" s="12">
        <v>44650</v>
      </c>
      <c r="B2753">
        <v>47456.898437999997</v>
      </c>
      <c r="C2753">
        <v>47655.148437999997</v>
      </c>
      <c r="D2753">
        <v>46746.210937999997</v>
      </c>
      <c r="E2753">
        <v>47062.664062999997</v>
      </c>
      <c r="F2753">
        <v>47062.664062999997</v>
      </c>
      <c r="G2753">
        <v>29333883962</v>
      </c>
    </row>
    <row r="2754" spans="1:7">
      <c r="A2754" s="12">
        <v>44651</v>
      </c>
      <c r="B2754">
        <v>47062.148437999997</v>
      </c>
      <c r="C2754">
        <v>47512.027344000002</v>
      </c>
      <c r="D2754">
        <v>45390.539062999997</v>
      </c>
      <c r="E2754">
        <v>45538.675780999998</v>
      </c>
      <c r="F2754">
        <v>45538.675780999998</v>
      </c>
      <c r="G2754">
        <v>33327427106</v>
      </c>
    </row>
    <row r="2755" spans="1:7">
      <c r="A2755" s="12">
        <v>44652</v>
      </c>
      <c r="B2755">
        <v>45554.164062999997</v>
      </c>
      <c r="C2755">
        <v>46616.242187999997</v>
      </c>
      <c r="D2755">
        <v>44403.140625</v>
      </c>
      <c r="E2755">
        <v>46281.644530999998</v>
      </c>
      <c r="F2755">
        <v>46281.644530999998</v>
      </c>
      <c r="G2755">
        <v>38162644287</v>
      </c>
    </row>
    <row r="2756" spans="1:7">
      <c r="A2756" s="12">
        <v>44653</v>
      </c>
      <c r="B2756">
        <v>46285.5</v>
      </c>
      <c r="C2756">
        <v>47028.28125</v>
      </c>
      <c r="D2756">
        <v>45782.511719000002</v>
      </c>
      <c r="E2756">
        <v>45868.949219000002</v>
      </c>
      <c r="F2756">
        <v>45868.949219000002</v>
      </c>
      <c r="G2756">
        <v>29336594194</v>
      </c>
    </row>
    <row r="2757" spans="1:7">
      <c r="A2757" s="12">
        <v>44654</v>
      </c>
      <c r="B2757">
        <v>45859.128905999998</v>
      </c>
      <c r="C2757">
        <v>47313.476562999997</v>
      </c>
      <c r="D2757">
        <v>45634.105469000002</v>
      </c>
      <c r="E2757">
        <v>46453.566405999998</v>
      </c>
      <c r="F2757">
        <v>46453.566405999998</v>
      </c>
      <c r="G2757">
        <v>25414397610</v>
      </c>
    </row>
    <row r="2758" spans="1:7">
      <c r="A2758" s="12">
        <v>44655</v>
      </c>
      <c r="B2758">
        <v>46445.273437999997</v>
      </c>
      <c r="C2758">
        <v>46791.089844000002</v>
      </c>
      <c r="D2758">
        <v>45235.816405999998</v>
      </c>
      <c r="E2758">
        <v>46622.675780999998</v>
      </c>
      <c r="F2758">
        <v>46622.675780999998</v>
      </c>
      <c r="G2758">
        <v>32499785455</v>
      </c>
    </row>
    <row r="2759" spans="1:7">
      <c r="A2759" s="12">
        <v>44656</v>
      </c>
      <c r="B2759">
        <v>46624.507812999997</v>
      </c>
      <c r="C2759">
        <v>47106.140625</v>
      </c>
      <c r="D2759">
        <v>45544.808594000002</v>
      </c>
      <c r="E2759">
        <v>45555.992187999997</v>
      </c>
      <c r="F2759">
        <v>45555.992187999997</v>
      </c>
      <c r="G2759">
        <v>29640604055</v>
      </c>
    </row>
    <row r="2760" spans="1:7">
      <c r="A2760" s="12">
        <v>44657</v>
      </c>
      <c r="B2760">
        <v>45544.355469000002</v>
      </c>
      <c r="C2760">
        <v>45544.355469000002</v>
      </c>
      <c r="D2760">
        <v>43193.953125</v>
      </c>
      <c r="E2760">
        <v>43206.738280999998</v>
      </c>
      <c r="F2760">
        <v>43206.738280999998</v>
      </c>
      <c r="G2760">
        <v>39393395788</v>
      </c>
    </row>
    <row r="2761" spans="1:7">
      <c r="A2761" s="12">
        <v>44658</v>
      </c>
      <c r="B2761">
        <v>43207.5</v>
      </c>
      <c r="C2761">
        <v>43860.699219000002</v>
      </c>
      <c r="D2761">
        <v>42899.90625</v>
      </c>
      <c r="E2761">
        <v>43503.847655999998</v>
      </c>
      <c r="F2761">
        <v>43503.847655999998</v>
      </c>
      <c r="G2761">
        <v>26101973106</v>
      </c>
    </row>
    <row r="2762" spans="1:7">
      <c r="A2762" s="12">
        <v>44659</v>
      </c>
      <c r="B2762">
        <v>43505.136719000002</v>
      </c>
      <c r="C2762">
        <v>43903.019530999998</v>
      </c>
      <c r="D2762">
        <v>42183.289062999997</v>
      </c>
      <c r="E2762">
        <v>42287.664062999997</v>
      </c>
      <c r="F2762">
        <v>42287.664062999997</v>
      </c>
      <c r="G2762">
        <v>27215995394</v>
      </c>
    </row>
    <row r="2763" spans="1:7">
      <c r="A2763" s="12">
        <v>44660</v>
      </c>
      <c r="B2763">
        <v>42282.078125</v>
      </c>
      <c r="C2763">
        <v>42786.816405999998</v>
      </c>
      <c r="D2763">
        <v>42183.253905999998</v>
      </c>
      <c r="E2763">
        <v>42782.136719000002</v>
      </c>
      <c r="F2763">
        <v>42782.136719000002</v>
      </c>
      <c r="G2763">
        <v>16050772496</v>
      </c>
    </row>
    <row r="2764" spans="1:7">
      <c r="A2764" s="12">
        <v>44661</v>
      </c>
      <c r="B2764">
        <v>42781.089844000002</v>
      </c>
      <c r="C2764">
        <v>43376.378905999998</v>
      </c>
      <c r="D2764">
        <v>42021.207030999998</v>
      </c>
      <c r="E2764">
        <v>42207.671875</v>
      </c>
      <c r="F2764">
        <v>42207.671875</v>
      </c>
      <c r="G2764">
        <v>17654475582</v>
      </c>
    </row>
    <row r="2765" spans="1:7">
      <c r="A2765" s="12">
        <v>44662</v>
      </c>
      <c r="B2765">
        <v>42201.039062999997</v>
      </c>
      <c r="C2765">
        <v>42424.589844000002</v>
      </c>
      <c r="D2765">
        <v>39373.058594000002</v>
      </c>
      <c r="E2765">
        <v>39521.902344000002</v>
      </c>
      <c r="F2765">
        <v>39521.902344000002</v>
      </c>
      <c r="G2765">
        <v>33949912166</v>
      </c>
    </row>
    <row r="2766" spans="1:7">
      <c r="A2766" s="12">
        <v>44663</v>
      </c>
      <c r="B2766">
        <v>39533.714844000002</v>
      </c>
      <c r="C2766">
        <v>40617.585937999997</v>
      </c>
      <c r="D2766">
        <v>39388.328125</v>
      </c>
      <c r="E2766">
        <v>40127.183594000002</v>
      </c>
      <c r="F2766">
        <v>40127.183594000002</v>
      </c>
      <c r="G2766">
        <v>30991500854</v>
      </c>
    </row>
    <row r="2767" spans="1:7">
      <c r="A2767" s="12">
        <v>44664</v>
      </c>
      <c r="B2767">
        <v>40123.570312999997</v>
      </c>
      <c r="C2767">
        <v>41430.054687999997</v>
      </c>
      <c r="D2767">
        <v>39712.746094000002</v>
      </c>
      <c r="E2767">
        <v>41166.730469000002</v>
      </c>
      <c r="F2767">
        <v>41166.730469000002</v>
      </c>
      <c r="G2767">
        <v>27691105228</v>
      </c>
    </row>
    <row r="2768" spans="1:7">
      <c r="A2768" s="12">
        <v>44665</v>
      </c>
      <c r="B2768">
        <v>41160.21875</v>
      </c>
      <c r="C2768">
        <v>41451.480469000002</v>
      </c>
      <c r="D2768">
        <v>39695.746094000002</v>
      </c>
      <c r="E2768">
        <v>39935.515625</v>
      </c>
      <c r="F2768">
        <v>39935.515625</v>
      </c>
      <c r="G2768">
        <v>24342001973</v>
      </c>
    </row>
    <row r="2769" spans="1:7">
      <c r="A2769" s="12">
        <v>44666</v>
      </c>
      <c r="B2769">
        <v>39939.402344000002</v>
      </c>
      <c r="C2769">
        <v>40617.722655999998</v>
      </c>
      <c r="D2769">
        <v>39866.832030999998</v>
      </c>
      <c r="E2769">
        <v>40553.464844000002</v>
      </c>
      <c r="F2769">
        <v>40553.464844000002</v>
      </c>
      <c r="G2769">
        <v>21756855753</v>
      </c>
    </row>
    <row r="2770" spans="1:7">
      <c r="A2770" s="12">
        <v>44667</v>
      </c>
      <c r="B2770">
        <v>40552.316405999998</v>
      </c>
      <c r="C2770">
        <v>40633.679687999997</v>
      </c>
      <c r="D2770">
        <v>40078.425780999998</v>
      </c>
      <c r="E2770">
        <v>40424.484375</v>
      </c>
      <c r="F2770">
        <v>40424.484375</v>
      </c>
      <c r="G2770">
        <v>16833150693</v>
      </c>
    </row>
    <row r="2771" spans="1:7">
      <c r="A2771" s="12">
        <v>44668</v>
      </c>
      <c r="B2771">
        <v>40417.777344000002</v>
      </c>
      <c r="C2771">
        <v>40570.726562999997</v>
      </c>
      <c r="D2771">
        <v>39620.894530999998</v>
      </c>
      <c r="E2771">
        <v>39716.953125</v>
      </c>
      <c r="F2771">
        <v>39716.953125</v>
      </c>
      <c r="G2771">
        <v>19087633042</v>
      </c>
    </row>
    <row r="2772" spans="1:7">
      <c r="A2772" s="12">
        <v>44669</v>
      </c>
      <c r="B2772">
        <v>39721.203125</v>
      </c>
      <c r="C2772">
        <v>40986.320312999997</v>
      </c>
      <c r="D2772">
        <v>38696.191405999998</v>
      </c>
      <c r="E2772">
        <v>40826.214844000002</v>
      </c>
      <c r="F2772">
        <v>40826.214844000002</v>
      </c>
      <c r="G2772">
        <v>33705182072</v>
      </c>
    </row>
    <row r="2773" spans="1:7">
      <c r="A2773" s="12">
        <v>44670</v>
      </c>
      <c r="B2773">
        <v>40828.175780999998</v>
      </c>
      <c r="C2773">
        <v>41672.960937999997</v>
      </c>
      <c r="D2773">
        <v>40618.632812999997</v>
      </c>
      <c r="E2773">
        <v>41502.75</v>
      </c>
      <c r="F2773">
        <v>41502.75</v>
      </c>
      <c r="G2773">
        <v>25303206547</v>
      </c>
    </row>
    <row r="2774" spans="1:7">
      <c r="A2774" s="12">
        <v>44671</v>
      </c>
      <c r="B2774">
        <v>41501.746094000002</v>
      </c>
      <c r="C2774">
        <v>42126.300780999998</v>
      </c>
      <c r="D2774">
        <v>40961.097655999998</v>
      </c>
      <c r="E2774">
        <v>41374.378905999998</v>
      </c>
      <c r="F2774">
        <v>41374.378905999998</v>
      </c>
      <c r="G2774">
        <v>27819532341</v>
      </c>
    </row>
    <row r="2775" spans="1:7">
      <c r="A2775" s="12">
        <v>44672</v>
      </c>
      <c r="B2775">
        <v>41371.515625</v>
      </c>
      <c r="C2775">
        <v>42893.582030999998</v>
      </c>
      <c r="D2775">
        <v>40063.828125</v>
      </c>
      <c r="E2775">
        <v>40527.363280999998</v>
      </c>
      <c r="F2775">
        <v>40527.363280999998</v>
      </c>
      <c r="G2775">
        <v>35372786395</v>
      </c>
    </row>
    <row r="2776" spans="1:7">
      <c r="A2776" s="12">
        <v>44673</v>
      </c>
      <c r="B2776">
        <v>40525.863280999998</v>
      </c>
      <c r="C2776">
        <v>40777.757812999997</v>
      </c>
      <c r="D2776">
        <v>39315.417969000002</v>
      </c>
      <c r="E2776">
        <v>39740.320312999997</v>
      </c>
      <c r="F2776">
        <v>39740.320312999997</v>
      </c>
      <c r="G2776">
        <v>28011716745</v>
      </c>
    </row>
    <row r="2777" spans="1:7">
      <c r="A2777" s="12">
        <v>44674</v>
      </c>
      <c r="B2777">
        <v>39738.722655999998</v>
      </c>
      <c r="C2777">
        <v>39935.859375</v>
      </c>
      <c r="D2777">
        <v>39352.203125</v>
      </c>
      <c r="E2777">
        <v>39486.730469000002</v>
      </c>
      <c r="F2777">
        <v>39486.730469000002</v>
      </c>
      <c r="G2777">
        <v>16138021249</v>
      </c>
    </row>
    <row r="2778" spans="1:7">
      <c r="A2778" s="12">
        <v>44675</v>
      </c>
      <c r="B2778">
        <v>39478.375</v>
      </c>
      <c r="C2778">
        <v>39845.925780999998</v>
      </c>
      <c r="D2778">
        <v>39233.539062999997</v>
      </c>
      <c r="E2778">
        <v>39469.292969000002</v>
      </c>
      <c r="F2778">
        <v>39469.292969000002</v>
      </c>
      <c r="G2778">
        <v>17964398167</v>
      </c>
    </row>
    <row r="2779" spans="1:7">
      <c r="A2779" s="12">
        <v>44676</v>
      </c>
      <c r="B2779">
        <v>39472.605469000002</v>
      </c>
      <c r="C2779">
        <v>40491.753905999998</v>
      </c>
      <c r="D2779">
        <v>38338.378905999998</v>
      </c>
      <c r="E2779">
        <v>40458.308594000002</v>
      </c>
      <c r="F2779">
        <v>40458.308594000002</v>
      </c>
      <c r="G2779">
        <v>35445730570</v>
      </c>
    </row>
    <row r="2780" spans="1:7">
      <c r="A2780" s="12">
        <v>44677</v>
      </c>
      <c r="B2780">
        <v>40448.421875</v>
      </c>
      <c r="C2780">
        <v>40713.890625</v>
      </c>
      <c r="D2780">
        <v>37884.984375</v>
      </c>
      <c r="E2780">
        <v>38117.460937999997</v>
      </c>
      <c r="F2780">
        <v>38117.460937999997</v>
      </c>
      <c r="G2780">
        <v>34569088416</v>
      </c>
    </row>
    <row r="2781" spans="1:7">
      <c r="A2781" s="12">
        <v>44678</v>
      </c>
      <c r="B2781">
        <v>38120.300780999998</v>
      </c>
      <c r="C2781">
        <v>39397.917969000002</v>
      </c>
      <c r="D2781">
        <v>37997.3125</v>
      </c>
      <c r="E2781">
        <v>39241.121094000002</v>
      </c>
      <c r="F2781">
        <v>39241.121094000002</v>
      </c>
      <c r="G2781">
        <v>30981015184</v>
      </c>
    </row>
    <row r="2782" spans="1:7">
      <c r="A2782" s="12">
        <v>44679</v>
      </c>
      <c r="B2782">
        <v>39241.429687999997</v>
      </c>
      <c r="C2782">
        <v>40269.464844000002</v>
      </c>
      <c r="D2782">
        <v>38941.421875</v>
      </c>
      <c r="E2782">
        <v>39773.828125</v>
      </c>
      <c r="F2782">
        <v>39773.828125</v>
      </c>
      <c r="G2782">
        <v>33903704907</v>
      </c>
    </row>
    <row r="2783" spans="1:7">
      <c r="A2783" s="12">
        <v>44680</v>
      </c>
      <c r="B2783">
        <v>39768.617187999997</v>
      </c>
      <c r="C2783">
        <v>39887.269530999998</v>
      </c>
      <c r="D2783">
        <v>38235.535155999998</v>
      </c>
      <c r="E2783">
        <v>38609.824219000002</v>
      </c>
      <c r="F2783">
        <v>38609.824219000002</v>
      </c>
      <c r="G2783">
        <v>30882994649</v>
      </c>
    </row>
    <row r="2784" spans="1:7">
      <c r="A2784" s="12">
        <v>44681</v>
      </c>
      <c r="B2784">
        <v>38605.859375</v>
      </c>
      <c r="C2784">
        <v>38771.210937999997</v>
      </c>
      <c r="D2784">
        <v>37697.941405999998</v>
      </c>
      <c r="E2784">
        <v>37714.875</v>
      </c>
      <c r="F2784">
        <v>37714.875</v>
      </c>
      <c r="G2784">
        <v>23895713731</v>
      </c>
    </row>
    <row r="2785" spans="1:7">
      <c r="A2785" s="12">
        <v>44682</v>
      </c>
      <c r="B2785">
        <v>37713.265625</v>
      </c>
      <c r="C2785">
        <v>38627.859375</v>
      </c>
      <c r="D2785">
        <v>37585.789062999997</v>
      </c>
      <c r="E2785">
        <v>38469.09375</v>
      </c>
      <c r="F2785">
        <v>38469.09375</v>
      </c>
      <c r="G2785">
        <v>27002760110</v>
      </c>
    </row>
    <row r="2786" spans="1:7">
      <c r="A2786" s="12">
        <v>44683</v>
      </c>
      <c r="B2786">
        <v>38472.1875</v>
      </c>
      <c r="C2786">
        <v>39074.972655999998</v>
      </c>
      <c r="D2786">
        <v>38156.5625</v>
      </c>
      <c r="E2786">
        <v>38529.328125</v>
      </c>
      <c r="F2786">
        <v>38529.328125</v>
      </c>
      <c r="G2786">
        <v>32922642426</v>
      </c>
    </row>
    <row r="2787" spans="1:7">
      <c r="A2787" s="12">
        <v>44684</v>
      </c>
      <c r="B2787">
        <v>38528.109375</v>
      </c>
      <c r="C2787">
        <v>38629.996094000002</v>
      </c>
      <c r="D2787">
        <v>37585.621094000002</v>
      </c>
      <c r="E2787">
        <v>37750.453125</v>
      </c>
      <c r="F2787">
        <v>37750.453125</v>
      </c>
      <c r="G2787">
        <v>27326943244</v>
      </c>
    </row>
    <row r="2788" spans="1:7">
      <c r="A2788" s="12">
        <v>44685</v>
      </c>
      <c r="B2788">
        <v>37748.011719000002</v>
      </c>
      <c r="C2788">
        <v>39902.949219000002</v>
      </c>
      <c r="D2788">
        <v>37732.058594000002</v>
      </c>
      <c r="E2788">
        <v>39698.371094000002</v>
      </c>
      <c r="F2788">
        <v>39698.371094000002</v>
      </c>
      <c r="G2788">
        <v>36754404490</v>
      </c>
    </row>
    <row r="2789" spans="1:7">
      <c r="A2789" s="12">
        <v>44686</v>
      </c>
      <c r="B2789">
        <v>39695.746094000002</v>
      </c>
      <c r="C2789">
        <v>39789.28125</v>
      </c>
      <c r="D2789">
        <v>35856.515625</v>
      </c>
      <c r="E2789">
        <v>36575.140625</v>
      </c>
      <c r="F2789">
        <v>36575.140625</v>
      </c>
      <c r="G2789">
        <v>43106256317</v>
      </c>
    </row>
    <row r="2790" spans="1:7">
      <c r="A2790" s="12">
        <v>44687</v>
      </c>
      <c r="B2790">
        <v>36573.183594000002</v>
      </c>
      <c r="C2790">
        <v>36624.359375</v>
      </c>
      <c r="D2790">
        <v>35482.132812999997</v>
      </c>
      <c r="E2790">
        <v>36040.921875</v>
      </c>
      <c r="F2790">
        <v>36040.921875</v>
      </c>
      <c r="G2790">
        <v>37795577489</v>
      </c>
    </row>
    <row r="2791" spans="1:7">
      <c r="A2791" s="12">
        <v>44688</v>
      </c>
      <c r="B2791">
        <v>36042.503905999998</v>
      </c>
      <c r="C2791">
        <v>36129.925780999998</v>
      </c>
      <c r="D2791">
        <v>34940.824219000002</v>
      </c>
      <c r="E2791">
        <v>35501.953125</v>
      </c>
      <c r="F2791">
        <v>35501.953125</v>
      </c>
      <c r="G2791">
        <v>24375896406</v>
      </c>
    </row>
    <row r="2792" spans="1:7">
      <c r="A2792" s="12">
        <v>44689</v>
      </c>
      <c r="B2792">
        <v>35502.941405999998</v>
      </c>
      <c r="C2792">
        <v>35502.941405999998</v>
      </c>
      <c r="D2792">
        <v>33878.964844000002</v>
      </c>
      <c r="E2792">
        <v>34059.265625</v>
      </c>
      <c r="F2792">
        <v>34059.265625</v>
      </c>
      <c r="G2792">
        <v>36763041910</v>
      </c>
    </row>
    <row r="2793" spans="1:7">
      <c r="A2793" s="12">
        <v>44690</v>
      </c>
      <c r="B2793">
        <v>34060.015625</v>
      </c>
      <c r="C2793">
        <v>34222.074219000002</v>
      </c>
      <c r="D2793">
        <v>30296.953125</v>
      </c>
      <c r="E2793">
        <v>30296.953125</v>
      </c>
      <c r="F2793">
        <v>30296.953125</v>
      </c>
      <c r="G2793">
        <v>63355494961</v>
      </c>
    </row>
    <row r="2794" spans="1:7">
      <c r="A2794" s="12">
        <v>44691</v>
      </c>
      <c r="B2794">
        <v>30273.654297000001</v>
      </c>
      <c r="C2794">
        <v>32596.308593999998</v>
      </c>
      <c r="D2794">
        <v>29944.802734000001</v>
      </c>
      <c r="E2794">
        <v>31022.90625</v>
      </c>
      <c r="F2794">
        <v>31022.90625</v>
      </c>
      <c r="G2794">
        <v>59811038817</v>
      </c>
    </row>
    <row r="2795" spans="1:7">
      <c r="A2795" s="12">
        <v>44692</v>
      </c>
      <c r="B2795">
        <v>31016.183593999998</v>
      </c>
      <c r="C2795">
        <v>32013.402343999998</v>
      </c>
      <c r="D2795">
        <v>28170.414063</v>
      </c>
      <c r="E2795">
        <v>28936.355468999998</v>
      </c>
      <c r="F2795">
        <v>28936.355468999998</v>
      </c>
      <c r="G2795">
        <v>70388855818</v>
      </c>
    </row>
    <row r="2796" spans="1:7">
      <c r="A2796" s="12">
        <v>44693</v>
      </c>
      <c r="B2796">
        <v>28936.734375</v>
      </c>
      <c r="C2796">
        <v>30032.439452999999</v>
      </c>
      <c r="D2796">
        <v>26350.490234000001</v>
      </c>
      <c r="E2796">
        <v>29047.751952999999</v>
      </c>
      <c r="F2796">
        <v>29047.751952999999</v>
      </c>
      <c r="G2796">
        <v>66989173272</v>
      </c>
    </row>
    <row r="2797" spans="1:7">
      <c r="A2797" s="12">
        <v>44694</v>
      </c>
      <c r="B2797">
        <v>29030.910156000002</v>
      </c>
      <c r="C2797">
        <v>30924.802734000001</v>
      </c>
      <c r="D2797">
        <v>28782.330077999999</v>
      </c>
      <c r="E2797">
        <v>29283.103515999999</v>
      </c>
      <c r="F2797">
        <v>29283.103515999999</v>
      </c>
      <c r="G2797">
        <v>42841124537</v>
      </c>
    </row>
    <row r="2798" spans="1:7">
      <c r="A2798" s="12">
        <v>44695</v>
      </c>
      <c r="B2798">
        <v>29285.642577999999</v>
      </c>
      <c r="C2798">
        <v>30192.802734000001</v>
      </c>
      <c r="D2798">
        <v>28702.910156000002</v>
      </c>
      <c r="E2798">
        <v>30101.265625</v>
      </c>
      <c r="F2798">
        <v>30101.265625</v>
      </c>
      <c r="G2798">
        <v>28579868620</v>
      </c>
    </row>
    <row r="2799" spans="1:7">
      <c r="A2799" s="12">
        <v>44696</v>
      </c>
      <c r="B2799">
        <v>30098.585938</v>
      </c>
      <c r="C2799">
        <v>31308.191406000002</v>
      </c>
      <c r="D2799">
        <v>29527.740234000001</v>
      </c>
      <c r="E2799">
        <v>31305.113281000002</v>
      </c>
      <c r="F2799">
        <v>31305.113281000002</v>
      </c>
      <c r="G2799">
        <v>25835372065</v>
      </c>
    </row>
    <row r="2800" spans="1:7">
      <c r="A2800" s="12">
        <v>44697</v>
      </c>
      <c r="B2800">
        <v>31304.375</v>
      </c>
      <c r="C2800">
        <v>31305.341797000001</v>
      </c>
      <c r="D2800">
        <v>29251.884765999999</v>
      </c>
      <c r="E2800">
        <v>29862.917968999998</v>
      </c>
      <c r="F2800">
        <v>29862.917968999998</v>
      </c>
      <c r="G2800">
        <v>32613897286</v>
      </c>
    </row>
    <row r="2801" spans="1:7">
      <c r="A2801" s="12">
        <v>44698</v>
      </c>
      <c r="B2801">
        <v>29862.408202999999</v>
      </c>
      <c r="C2801">
        <v>30694.490234000001</v>
      </c>
      <c r="D2801">
        <v>29570.302734000001</v>
      </c>
      <c r="E2801">
        <v>30425.857422000001</v>
      </c>
      <c r="F2801">
        <v>30425.857422000001</v>
      </c>
      <c r="G2801">
        <v>29101473475</v>
      </c>
    </row>
    <row r="2802" spans="1:7">
      <c r="A2802" s="12">
        <v>44699</v>
      </c>
      <c r="B2802">
        <v>30424.478515999999</v>
      </c>
      <c r="C2802">
        <v>30618.716797000001</v>
      </c>
      <c r="D2802">
        <v>28720.271484000001</v>
      </c>
      <c r="E2802">
        <v>28720.271484000001</v>
      </c>
      <c r="F2802">
        <v>28720.271484000001</v>
      </c>
      <c r="G2802">
        <v>31285268319</v>
      </c>
    </row>
    <row r="2803" spans="1:7">
      <c r="A2803" s="12">
        <v>44700</v>
      </c>
      <c r="B2803">
        <v>28720.359375</v>
      </c>
      <c r="C2803">
        <v>30430.751952999999</v>
      </c>
      <c r="D2803">
        <v>28708.955077999999</v>
      </c>
      <c r="E2803">
        <v>30314.333984000001</v>
      </c>
      <c r="F2803">
        <v>30314.333984000001</v>
      </c>
      <c r="G2803">
        <v>33773447707</v>
      </c>
    </row>
    <row r="2804" spans="1:7">
      <c r="A2804" s="12">
        <v>44701</v>
      </c>
      <c r="B2804">
        <v>30311.119140999999</v>
      </c>
      <c r="C2804">
        <v>30664.976563</v>
      </c>
      <c r="D2804">
        <v>28793.605468999998</v>
      </c>
      <c r="E2804">
        <v>29200.740234000001</v>
      </c>
      <c r="F2804">
        <v>29200.740234000001</v>
      </c>
      <c r="G2804">
        <v>30749382605</v>
      </c>
    </row>
    <row r="2805" spans="1:7">
      <c r="A2805" s="12">
        <v>44702</v>
      </c>
      <c r="B2805">
        <v>29199.859375</v>
      </c>
      <c r="C2805">
        <v>29588.869140999999</v>
      </c>
      <c r="D2805">
        <v>29027.394531000002</v>
      </c>
      <c r="E2805">
        <v>29432.226563</v>
      </c>
      <c r="F2805">
        <v>29432.226563</v>
      </c>
      <c r="G2805">
        <v>17274840442</v>
      </c>
    </row>
    <row r="2806" spans="1:7">
      <c r="A2806" s="12">
        <v>44703</v>
      </c>
      <c r="B2806">
        <v>29432.472656000002</v>
      </c>
      <c r="C2806">
        <v>30425.861327999999</v>
      </c>
      <c r="D2806">
        <v>29275.183593999998</v>
      </c>
      <c r="E2806">
        <v>30323.722656000002</v>
      </c>
      <c r="F2806">
        <v>30323.722656000002</v>
      </c>
      <c r="G2806">
        <v>21631532270</v>
      </c>
    </row>
    <row r="2807" spans="1:7">
      <c r="A2807" s="12">
        <v>44704</v>
      </c>
      <c r="B2807">
        <v>30309.396484000001</v>
      </c>
      <c r="C2807">
        <v>30590.585938</v>
      </c>
      <c r="D2807">
        <v>28975.560547000001</v>
      </c>
      <c r="E2807">
        <v>29098.910156000002</v>
      </c>
      <c r="F2807">
        <v>29098.910156000002</v>
      </c>
      <c r="G2807">
        <v>31483454557</v>
      </c>
    </row>
    <row r="2808" spans="1:7">
      <c r="A2808" s="12">
        <v>44705</v>
      </c>
      <c r="B2808">
        <v>29101.125</v>
      </c>
      <c r="C2808">
        <v>29774.355468999998</v>
      </c>
      <c r="D2808">
        <v>28786.589843999998</v>
      </c>
      <c r="E2808">
        <v>29655.585938</v>
      </c>
      <c r="F2808">
        <v>29655.585938</v>
      </c>
      <c r="G2808">
        <v>26616506245</v>
      </c>
    </row>
    <row r="2809" spans="1:7">
      <c r="A2809" s="12">
        <v>44706</v>
      </c>
      <c r="B2809">
        <v>29653.134765999999</v>
      </c>
      <c r="C2809">
        <v>30157.785156000002</v>
      </c>
      <c r="D2809">
        <v>29384.949218999998</v>
      </c>
      <c r="E2809">
        <v>29562.361327999999</v>
      </c>
      <c r="F2809">
        <v>29562.361327999999</v>
      </c>
      <c r="G2809">
        <v>27525063551</v>
      </c>
    </row>
    <row r="2810" spans="1:7">
      <c r="A2810" s="12">
        <v>44707</v>
      </c>
      <c r="B2810">
        <v>29564.777343999998</v>
      </c>
      <c r="C2810">
        <v>29834.160156000002</v>
      </c>
      <c r="D2810">
        <v>28261.90625</v>
      </c>
      <c r="E2810">
        <v>29267.224609000001</v>
      </c>
      <c r="F2810">
        <v>29267.224609000001</v>
      </c>
      <c r="G2810">
        <v>36774325352</v>
      </c>
    </row>
    <row r="2811" spans="1:7">
      <c r="A2811" s="12">
        <v>44708</v>
      </c>
      <c r="B2811">
        <v>29251.140625</v>
      </c>
      <c r="C2811">
        <v>29346.943359000001</v>
      </c>
      <c r="D2811">
        <v>28326.613281000002</v>
      </c>
      <c r="E2811">
        <v>28627.574218999998</v>
      </c>
      <c r="F2811">
        <v>28627.574218999998</v>
      </c>
      <c r="G2811">
        <v>36582005748</v>
      </c>
    </row>
    <row r="2812" spans="1:7">
      <c r="A2812" s="12">
        <v>44709</v>
      </c>
      <c r="B2812">
        <v>28622.625</v>
      </c>
      <c r="C2812">
        <v>28814.900390999999</v>
      </c>
      <c r="D2812">
        <v>28554.566406000002</v>
      </c>
      <c r="E2812">
        <v>28814.900390999999</v>
      </c>
      <c r="F2812">
        <v>28814.900390999999</v>
      </c>
      <c r="G2812">
        <v>35519577634</v>
      </c>
    </row>
    <row r="2813" spans="1:7">
      <c r="A2813" s="12">
        <v>44710</v>
      </c>
      <c r="B2813">
        <v>29019.867188</v>
      </c>
      <c r="C2813">
        <v>29498.009765999999</v>
      </c>
      <c r="D2813">
        <v>28841.107422000001</v>
      </c>
      <c r="E2813">
        <v>29445.957031000002</v>
      </c>
      <c r="F2813">
        <v>29445.957031000002</v>
      </c>
      <c r="G2813">
        <v>18093886409</v>
      </c>
    </row>
    <row r="2814" spans="1:7">
      <c r="A2814" s="12">
        <v>44711</v>
      </c>
      <c r="B2814">
        <v>29443.365234000001</v>
      </c>
      <c r="C2814">
        <v>31949.630859000001</v>
      </c>
      <c r="D2814">
        <v>29303.572265999999</v>
      </c>
      <c r="E2814">
        <v>31726.390625</v>
      </c>
      <c r="F2814">
        <v>31726.390625</v>
      </c>
      <c r="G2814">
        <v>39277993274</v>
      </c>
    </row>
    <row r="2815" spans="1:7">
      <c r="A2815" s="12">
        <v>44712</v>
      </c>
      <c r="B2815">
        <v>31723.865234000001</v>
      </c>
      <c r="C2815">
        <v>32249.863281000002</v>
      </c>
      <c r="D2815">
        <v>31286.154297000001</v>
      </c>
      <c r="E2815">
        <v>31792.310547000001</v>
      </c>
      <c r="F2815">
        <v>31792.310547000001</v>
      </c>
      <c r="G2815">
        <v>33538210634</v>
      </c>
    </row>
    <row r="2816" spans="1:7">
      <c r="A2816" s="12">
        <v>44713</v>
      </c>
      <c r="B2816">
        <v>31792.554688</v>
      </c>
      <c r="C2816">
        <v>31957.285156000002</v>
      </c>
      <c r="D2816">
        <v>29501.587890999999</v>
      </c>
      <c r="E2816">
        <v>29799.080077999999</v>
      </c>
      <c r="F2816">
        <v>29799.080077999999</v>
      </c>
      <c r="G2816">
        <v>41135817341</v>
      </c>
    </row>
    <row r="2817" spans="1:7">
      <c r="A2817" s="12">
        <v>44714</v>
      </c>
      <c r="B2817">
        <v>29794.890625</v>
      </c>
      <c r="C2817">
        <v>30604.734375</v>
      </c>
      <c r="D2817">
        <v>29652.705077999999</v>
      </c>
      <c r="E2817">
        <v>30467.488281000002</v>
      </c>
      <c r="F2817">
        <v>30467.488281000002</v>
      </c>
      <c r="G2817">
        <v>29083562061</v>
      </c>
    </row>
    <row r="2818" spans="1:7">
      <c r="A2818" s="12">
        <v>44715</v>
      </c>
      <c r="B2818">
        <v>30467.806640999999</v>
      </c>
      <c r="C2818">
        <v>30633.035156000002</v>
      </c>
      <c r="D2818">
        <v>29375.689452999999</v>
      </c>
      <c r="E2818">
        <v>29704.390625</v>
      </c>
      <c r="F2818">
        <v>29704.390625</v>
      </c>
      <c r="G2818">
        <v>26175547452</v>
      </c>
    </row>
    <row r="2819" spans="1:7">
      <c r="A2819" s="12">
        <v>44716</v>
      </c>
      <c r="B2819">
        <v>29706.138672000001</v>
      </c>
      <c r="C2819">
        <v>29930.564452999999</v>
      </c>
      <c r="D2819">
        <v>29500.005859000001</v>
      </c>
      <c r="E2819">
        <v>29832.914063</v>
      </c>
      <c r="F2819">
        <v>29832.914063</v>
      </c>
      <c r="G2819">
        <v>16588370958</v>
      </c>
    </row>
    <row r="2820" spans="1:7">
      <c r="A2820" s="12">
        <v>44717</v>
      </c>
      <c r="B2820">
        <v>29835.117188</v>
      </c>
      <c r="C2820">
        <v>30117.744140999999</v>
      </c>
      <c r="D2820">
        <v>29574.449218999998</v>
      </c>
      <c r="E2820">
        <v>29906.662109000001</v>
      </c>
      <c r="F2820">
        <v>29906.662109000001</v>
      </c>
      <c r="G2820">
        <v>17264085441</v>
      </c>
    </row>
    <row r="2821" spans="1:7">
      <c r="A2821" s="12">
        <v>44718</v>
      </c>
      <c r="B2821">
        <v>29910.283202999999</v>
      </c>
      <c r="C2821">
        <v>31693.291015999999</v>
      </c>
      <c r="D2821">
        <v>29894.1875</v>
      </c>
      <c r="E2821">
        <v>31370.671875</v>
      </c>
      <c r="F2821">
        <v>31370.671875</v>
      </c>
      <c r="G2821">
        <v>31947336829</v>
      </c>
    </row>
    <row r="2822" spans="1:7">
      <c r="A2822" s="12">
        <v>44719</v>
      </c>
      <c r="B2822">
        <v>31371.742188</v>
      </c>
      <c r="C2822">
        <v>31489.683593999998</v>
      </c>
      <c r="D2822">
        <v>29311.683593999998</v>
      </c>
      <c r="E2822">
        <v>31155.478515999999</v>
      </c>
      <c r="F2822">
        <v>31155.478515999999</v>
      </c>
      <c r="G2822">
        <v>40770974039</v>
      </c>
    </row>
    <row r="2823" spans="1:7">
      <c r="A2823" s="12">
        <v>44720</v>
      </c>
      <c r="B2823">
        <v>31151.480468999998</v>
      </c>
      <c r="C2823">
        <v>31253.691406000002</v>
      </c>
      <c r="D2823">
        <v>29944.404297000001</v>
      </c>
      <c r="E2823">
        <v>30214.355468999998</v>
      </c>
      <c r="F2823">
        <v>30214.355468999998</v>
      </c>
      <c r="G2823">
        <v>30242059107</v>
      </c>
    </row>
    <row r="2824" spans="1:7">
      <c r="A2824" s="12">
        <v>44721</v>
      </c>
      <c r="B2824">
        <v>30215.279297000001</v>
      </c>
      <c r="C2824">
        <v>30609.310547000001</v>
      </c>
      <c r="D2824">
        <v>30020.265625</v>
      </c>
      <c r="E2824">
        <v>30111.998047000001</v>
      </c>
      <c r="F2824">
        <v>30111.998047000001</v>
      </c>
      <c r="G2824">
        <v>21692004719</v>
      </c>
    </row>
    <row r="2825" spans="1:7">
      <c r="A2825" s="12">
        <v>44722</v>
      </c>
      <c r="B2825">
        <v>30110.330077999999</v>
      </c>
      <c r="C2825">
        <v>30245.808593999998</v>
      </c>
      <c r="D2825">
        <v>28978.146484000001</v>
      </c>
      <c r="E2825">
        <v>29083.804688</v>
      </c>
      <c r="F2825">
        <v>29083.804688</v>
      </c>
      <c r="G2825">
        <v>29867476527</v>
      </c>
    </row>
    <row r="2826" spans="1:7">
      <c r="A2826" s="12">
        <v>44723</v>
      </c>
      <c r="B2826">
        <v>29084.666015999999</v>
      </c>
      <c r="C2826">
        <v>29401.916015999999</v>
      </c>
      <c r="D2826">
        <v>28236.212890999999</v>
      </c>
      <c r="E2826">
        <v>28360.810547000001</v>
      </c>
      <c r="F2826">
        <v>28360.810547000001</v>
      </c>
      <c r="G2826">
        <v>27246574439</v>
      </c>
    </row>
    <row r="2827" spans="1:7">
      <c r="A2827" s="12">
        <v>44724</v>
      </c>
      <c r="B2827">
        <v>28373.513672000001</v>
      </c>
      <c r="C2827">
        <v>28502.685547000001</v>
      </c>
      <c r="D2827">
        <v>26762.648438</v>
      </c>
      <c r="E2827">
        <v>26762.648438</v>
      </c>
      <c r="F2827">
        <v>26762.648438</v>
      </c>
      <c r="G2827">
        <v>34163220274</v>
      </c>
    </row>
    <row r="2828" spans="1:7">
      <c r="A2828" s="12">
        <v>44725</v>
      </c>
      <c r="B2828">
        <v>26737.578125</v>
      </c>
      <c r="C2828">
        <v>26795.589843999998</v>
      </c>
      <c r="D2828">
        <v>22141.257813</v>
      </c>
      <c r="E2828">
        <v>22487.388672000001</v>
      </c>
      <c r="F2828">
        <v>22487.388672000001</v>
      </c>
      <c r="G2828">
        <v>68204556440</v>
      </c>
    </row>
    <row r="2829" spans="1:7">
      <c r="A2829" s="12">
        <v>44726</v>
      </c>
      <c r="B2829">
        <v>22487.986327999999</v>
      </c>
      <c r="C2829">
        <v>23018.951172000001</v>
      </c>
      <c r="D2829">
        <v>20950.818359000001</v>
      </c>
      <c r="E2829">
        <v>22206.792968999998</v>
      </c>
      <c r="F2829">
        <v>22206.792968999998</v>
      </c>
      <c r="G2829">
        <v>50913575242</v>
      </c>
    </row>
    <row r="2830" spans="1:7">
      <c r="A2830" s="12">
        <v>44727</v>
      </c>
      <c r="B2830">
        <v>22196.730468999998</v>
      </c>
      <c r="C2830">
        <v>22642.671875</v>
      </c>
      <c r="D2830">
        <v>20178.376952999999</v>
      </c>
      <c r="E2830">
        <v>22572.839843999998</v>
      </c>
      <c r="F2830">
        <v>22572.839843999998</v>
      </c>
      <c r="G2830">
        <v>54912007015</v>
      </c>
    </row>
    <row r="2831" spans="1:7">
      <c r="A2831" s="12">
        <v>44728</v>
      </c>
      <c r="B2831">
        <v>22576.304688</v>
      </c>
      <c r="C2831">
        <v>22868.921875</v>
      </c>
      <c r="D2831">
        <v>20265.226563</v>
      </c>
      <c r="E2831">
        <v>20381.650390999999</v>
      </c>
      <c r="F2831">
        <v>20381.650390999999</v>
      </c>
      <c r="G2831">
        <v>31183975654</v>
      </c>
    </row>
    <row r="2832" spans="1:7">
      <c r="A2832" s="12">
        <v>44729</v>
      </c>
      <c r="B2832">
        <v>20385.71875</v>
      </c>
      <c r="C2832">
        <v>21243.3125</v>
      </c>
      <c r="D2832">
        <v>20326.519531000002</v>
      </c>
      <c r="E2832">
        <v>20471.482422000001</v>
      </c>
      <c r="F2832">
        <v>20471.482422000001</v>
      </c>
      <c r="G2832">
        <v>27132421514</v>
      </c>
    </row>
    <row r="2833" spans="1:7">
      <c r="A2833" s="12">
        <v>44730</v>
      </c>
      <c r="B2833">
        <v>20473.425781000002</v>
      </c>
      <c r="C2833">
        <v>20736.041015999999</v>
      </c>
      <c r="D2833">
        <v>17708.623047000001</v>
      </c>
      <c r="E2833">
        <v>19017.642577999999</v>
      </c>
      <c r="F2833">
        <v>19017.642577999999</v>
      </c>
      <c r="G2833">
        <v>42009436760</v>
      </c>
    </row>
    <row r="2834" spans="1:7">
      <c r="A2834" s="12">
        <v>44731</v>
      </c>
      <c r="B2834">
        <v>19010.902343999998</v>
      </c>
      <c r="C2834">
        <v>20683.822265999999</v>
      </c>
      <c r="D2834">
        <v>18067.152343999998</v>
      </c>
      <c r="E2834">
        <v>20553.271484000001</v>
      </c>
      <c r="F2834">
        <v>20553.271484000001</v>
      </c>
      <c r="G2834">
        <v>35329942625</v>
      </c>
    </row>
    <row r="2835" spans="1:7">
      <c r="A2835" s="12">
        <v>44732</v>
      </c>
      <c r="B2835">
        <v>20553.371093999998</v>
      </c>
      <c r="C2835">
        <v>20913.322265999999</v>
      </c>
      <c r="D2835">
        <v>19689.169922000001</v>
      </c>
      <c r="E2835">
        <v>20599.537109000001</v>
      </c>
      <c r="F2835">
        <v>20599.537109000001</v>
      </c>
      <c r="G2835">
        <v>30818458597</v>
      </c>
    </row>
    <row r="2836" spans="1:7">
      <c r="A2836" s="12">
        <v>44733</v>
      </c>
      <c r="B2836">
        <v>20594.294922000001</v>
      </c>
      <c r="C2836">
        <v>21620.628906000002</v>
      </c>
      <c r="D2836">
        <v>20415.0625</v>
      </c>
      <c r="E2836">
        <v>20710.597656000002</v>
      </c>
      <c r="F2836">
        <v>20710.597656000002</v>
      </c>
      <c r="G2836">
        <v>28970212744</v>
      </c>
    </row>
    <row r="2837" spans="1:7">
      <c r="A2837" s="12">
        <v>44734</v>
      </c>
      <c r="B2837">
        <v>20719.414063</v>
      </c>
      <c r="C2837">
        <v>20835.75</v>
      </c>
      <c r="D2837">
        <v>19848.078125</v>
      </c>
      <c r="E2837">
        <v>19987.029297000001</v>
      </c>
      <c r="F2837">
        <v>19987.029297000001</v>
      </c>
      <c r="G2837">
        <v>28574793478</v>
      </c>
    </row>
    <row r="2838" spans="1:7">
      <c r="A2838" s="12">
        <v>44735</v>
      </c>
      <c r="B2838">
        <v>19986.607422000001</v>
      </c>
      <c r="C2838">
        <v>21135.761718999998</v>
      </c>
      <c r="D2838">
        <v>19950.117188</v>
      </c>
      <c r="E2838">
        <v>21085.876952999999</v>
      </c>
      <c r="F2838">
        <v>21085.876952999999</v>
      </c>
      <c r="G2838">
        <v>26188097173</v>
      </c>
    </row>
    <row r="2839" spans="1:7">
      <c r="A2839" s="12">
        <v>44736</v>
      </c>
      <c r="B2839">
        <v>21084.648438</v>
      </c>
      <c r="C2839">
        <v>21472.917968999998</v>
      </c>
      <c r="D2839">
        <v>20777.511718999998</v>
      </c>
      <c r="E2839">
        <v>21231.65625</v>
      </c>
      <c r="F2839">
        <v>21231.65625</v>
      </c>
      <c r="G2839">
        <v>24957784918</v>
      </c>
    </row>
    <row r="2840" spans="1:7">
      <c r="A2840" s="12">
        <v>44737</v>
      </c>
      <c r="B2840">
        <v>21233.609375</v>
      </c>
      <c r="C2840">
        <v>21520.914063</v>
      </c>
      <c r="D2840">
        <v>20964.585938</v>
      </c>
      <c r="E2840">
        <v>21502.337890999999</v>
      </c>
      <c r="F2840">
        <v>21502.337890999999</v>
      </c>
      <c r="G2840">
        <v>18372538715</v>
      </c>
    </row>
    <row r="2841" spans="1:7">
      <c r="A2841" s="12">
        <v>44738</v>
      </c>
      <c r="B2841">
        <v>21496.494140999999</v>
      </c>
      <c r="C2841">
        <v>21783.724609000001</v>
      </c>
      <c r="D2841">
        <v>21016.269531000002</v>
      </c>
      <c r="E2841">
        <v>21027.294922000001</v>
      </c>
      <c r="F2841">
        <v>21027.294922000001</v>
      </c>
      <c r="G2841">
        <v>18027170497</v>
      </c>
    </row>
    <row r="2842" spans="1:7">
      <c r="A2842" s="12">
        <v>44739</v>
      </c>
      <c r="B2842">
        <v>21028.238281000002</v>
      </c>
      <c r="C2842">
        <v>21478.089843999998</v>
      </c>
      <c r="D2842">
        <v>20620.199218999998</v>
      </c>
      <c r="E2842">
        <v>20735.478515999999</v>
      </c>
      <c r="F2842">
        <v>20735.478515999999</v>
      </c>
      <c r="G2842">
        <v>20965695707</v>
      </c>
    </row>
    <row r="2843" spans="1:7">
      <c r="A2843" s="12">
        <v>44740</v>
      </c>
      <c r="B2843">
        <v>20731.544922000001</v>
      </c>
      <c r="C2843">
        <v>21164.423827999999</v>
      </c>
      <c r="D2843">
        <v>20228.8125</v>
      </c>
      <c r="E2843">
        <v>20280.634765999999</v>
      </c>
      <c r="F2843">
        <v>20280.634765999999</v>
      </c>
      <c r="G2843">
        <v>21381535161</v>
      </c>
    </row>
    <row r="2844" spans="1:7">
      <c r="A2844" s="12">
        <v>44741</v>
      </c>
      <c r="B2844">
        <v>20281.169922000001</v>
      </c>
      <c r="C2844">
        <v>20364.15625</v>
      </c>
      <c r="D2844">
        <v>19937.791015999999</v>
      </c>
      <c r="E2844">
        <v>20104.023438</v>
      </c>
      <c r="F2844">
        <v>20104.023438</v>
      </c>
      <c r="G2844">
        <v>23552740328</v>
      </c>
    </row>
    <row r="2845" spans="1:7">
      <c r="A2845" s="12">
        <v>44742</v>
      </c>
      <c r="B2845">
        <v>20108.3125</v>
      </c>
      <c r="C2845">
        <v>20141.160156000002</v>
      </c>
      <c r="D2845">
        <v>18729.65625</v>
      </c>
      <c r="E2845">
        <v>19784.726563</v>
      </c>
      <c r="F2845">
        <v>19784.726563</v>
      </c>
      <c r="G2845">
        <v>26267239923</v>
      </c>
    </row>
    <row r="2846" spans="1:7">
      <c r="A2846" s="12">
        <v>44743</v>
      </c>
      <c r="B2846">
        <v>19820.470702999999</v>
      </c>
      <c r="C2846">
        <v>20632.671875</v>
      </c>
      <c r="D2846">
        <v>19073.708984000001</v>
      </c>
      <c r="E2846">
        <v>19269.367188</v>
      </c>
      <c r="F2846">
        <v>19269.367188</v>
      </c>
      <c r="G2846">
        <v>30767551159</v>
      </c>
    </row>
    <row r="2847" spans="1:7">
      <c r="A2847" s="12">
        <v>44744</v>
      </c>
      <c r="B2847">
        <v>19274.835938</v>
      </c>
      <c r="C2847">
        <v>19371.748047000001</v>
      </c>
      <c r="D2847">
        <v>19027.082031000002</v>
      </c>
      <c r="E2847">
        <v>19242.255859000001</v>
      </c>
      <c r="F2847">
        <v>19242.255859000001</v>
      </c>
      <c r="G2847">
        <v>18100418740</v>
      </c>
    </row>
    <row r="2848" spans="1:7">
      <c r="A2848" s="12">
        <v>44745</v>
      </c>
      <c r="B2848">
        <v>19242.095702999999</v>
      </c>
      <c r="C2848">
        <v>19558.269531000002</v>
      </c>
      <c r="D2848">
        <v>18966.951172000001</v>
      </c>
      <c r="E2848">
        <v>19297.076172000001</v>
      </c>
      <c r="F2848">
        <v>19297.076172000001</v>
      </c>
      <c r="G2848">
        <v>16390821947</v>
      </c>
    </row>
    <row r="2849" spans="1:7">
      <c r="A2849" s="12">
        <v>44746</v>
      </c>
      <c r="B2849">
        <v>19297.314452999999</v>
      </c>
      <c r="C2849">
        <v>20258.748047000001</v>
      </c>
      <c r="D2849">
        <v>19063.066406000002</v>
      </c>
      <c r="E2849">
        <v>20231.261718999998</v>
      </c>
      <c r="F2849">
        <v>20231.261718999998</v>
      </c>
      <c r="G2849">
        <v>21594638208</v>
      </c>
    </row>
    <row r="2850" spans="1:7">
      <c r="A2850" s="12">
        <v>44747</v>
      </c>
      <c r="B2850">
        <v>20225.353515999999</v>
      </c>
      <c r="C2850">
        <v>20635.466797000001</v>
      </c>
      <c r="D2850">
        <v>19341.232422000001</v>
      </c>
      <c r="E2850">
        <v>20190.115234000001</v>
      </c>
      <c r="F2850">
        <v>20190.115234000001</v>
      </c>
      <c r="G2850">
        <v>26715546990</v>
      </c>
    </row>
    <row r="2851" spans="1:7">
      <c r="A2851" s="12">
        <v>44748</v>
      </c>
      <c r="B2851">
        <v>20194.619140999999</v>
      </c>
      <c r="C2851">
        <v>20595.529297000001</v>
      </c>
      <c r="D2851">
        <v>19823.511718999998</v>
      </c>
      <c r="E2851">
        <v>20548.246093999998</v>
      </c>
      <c r="F2851">
        <v>20548.246093999998</v>
      </c>
      <c r="G2851">
        <v>24598943708</v>
      </c>
    </row>
    <row r="2852" spans="1:7">
      <c r="A2852" s="12">
        <v>44749</v>
      </c>
      <c r="B2852">
        <v>20547.814452999999</v>
      </c>
      <c r="C2852">
        <v>21771.816406000002</v>
      </c>
      <c r="D2852">
        <v>20296.103515999999</v>
      </c>
      <c r="E2852">
        <v>21637.587890999999</v>
      </c>
      <c r="F2852">
        <v>21637.587890999999</v>
      </c>
      <c r="G2852">
        <v>25814972520</v>
      </c>
    </row>
    <row r="2853" spans="1:7">
      <c r="A2853" s="12">
        <v>44750</v>
      </c>
      <c r="B2853">
        <v>21637.154297000001</v>
      </c>
      <c r="C2853">
        <v>22314.941406000002</v>
      </c>
      <c r="D2853">
        <v>21257.453125</v>
      </c>
      <c r="E2853">
        <v>21731.117188</v>
      </c>
      <c r="F2853">
        <v>21731.117188</v>
      </c>
      <c r="G2853">
        <v>49899834488</v>
      </c>
    </row>
    <row r="2854" spans="1:7">
      <c r="A2854" s="12">
        <v>44751</v>
      </c>
      <c r="B2854">
        <v>21716.828125</v>
      </c>
      <c r="C2854">
        <v>21877.138672000001</v>
      </c>
      <c r="D2854">
        <v>21445.957031000002</v>
      </c>
      <c r="E2854">
        <v>21592.207031000002</v>
      </c>
      <c r="F2854">
        <v>21592.207031000002</v>
      </c>
      <c r="G2854">
        <v>29641127858</v>
      </c>
    </row>
    <row r="2855" spans="1:7">
      <c r="A2855" s="12">
        <v>44752</v>
      </c>
      <c r="B2855">
        <v>21591.080077999999</v>
      </c>
      <c r="C2855">
        <v>21591.080077999999</v>
      </c>
      <c r="D2855">
        <v>20727.123047000001</v>
      </c>
      <c r="E2855">
        <v>20860.449218999998</v>
      </c>
      <c r="F2855">
        <v>20860.449218999998</v>
      </c>
      <c r="G2855">
        <v>28688807249</v>
      </c>
    </row>
    <row r="2856" spans="1:7">
      <c r="A2856" s="12">
        <v>44753</v>
      </c>
      <c r="B2856">
        <v>20856.353515999999</v>
      </c>
      <c r="C2856">
        <v>20856.353515999999</v>
      </c>
      <c r="D2856">
        <v>19924.539063</v>
      </c>
      <c r="E2856">
        <v>19970.556640999999</v>
      </c>
      <c r="F2856">
        <v>19970.556640999999</v>
      </c>
      <c r="G2856">
        <v>24150249025</v>
      </c>
    </row>
    <row r="2857" spans="1:7">
      <c r="A2857" s="12">
        <v>44754</v>
      </c>
      <c r="B2857">
        <v>19970.474609000001</v>
      </c>
      <c r="C2857">
        <v>20043.445313</v>
      </c>
      <c r="D2857">
        <v>19308.53125</v>
      </c>
      <c r="E2857">
        <v>19323.914063</v>
      </c>
      <c r="F2857">
        <v>19323.914063</v>
      </c>
      <c r="G2857">
        <v>25810220018</v>
      </c>
    </row>
    <row r="2858" spans="1:7">
      <c r="A2858" s="12">
        <v>44755</v>
      </c>
      <c r="B2858">
        <v>19325.972656000002</v>
      </c>
      <c r="C2858">
        <v>20223.052734000001</v>
      </c>
      <c r="D2858">
        <v>18999.953125</v>
      </c>
      <c r="E2858">
        <v>20212.074218999998</v>
      </c>
      <c r="F2858">
        <v>20212.074218999998</v>
      </c>
      <c r="G2858">
        <v>33042430345</v>
      </c>
    </row>
    <row r="2859" spans="1:7">
      <c r="A2859" s="12">
        <v>44756</v>
      </c>
      <c r="B2859">
        <v>20211.466797000001</v>
      </c>
      <c r="C2859">
        <v>20789.894531000002</v>
      </c>
      <c r="D2859">
        <v>19689.257813</v>
      </c>
      <c r="E2859">
        <v>20569.919922000001</v>
      </c>
      <c r="F2859">
        <v>20569.919922000001</v>
      </c>
      <c r="G2859">
        <v>31158743333</v>
      </c>
    </row>
    <row r="2860" spans="1:7">
      <c r="A2860" s="12">
        <v>44757</v>
      </c>
      <c r="B2860">
        <v>20573.15625</v>
      </c>
      <c r="C2860">
        <v>21138.244140999999</v>
      </c>
      <c r="D2860">
        <v>20397</v>
      </c>
      <c r="E2860">
        <v>20836.328125</v>
      </c>
      <c r="F2860">
        <v>20836.328125</v>
      </c>
      <c r="G2860">
        <v>25905575359</v>
      </c>
    </row>
    <row r="2861" spans="1:7">
      <c r="A2861" s="12">
        <v>44758</v>
      </c>
      <c r="B2861">
        <v>20834.103515999999</v>
      </c>
      <c r="C2861">
        <v>21514.404297000001</v>
      </c>
      <c r="D2861">
        <v>20518.898438</v>
      </c>
      <c r="E2861">
        <v>21190.316406000002</v>
      </c>
      <c r="F2861">
        <v>21190.316406000002</v>
      </c>
      <c r="G2861">
        <v>24302954056</v>
      </c>
    </row>
    <row r="2862" spans="1:7">
      <c r="A2862" s="12">
        <v>44759</v>
      </c>
      <c r="B2862">
        <v>21195.041015999999</v>
      </c>
      <c r="C2862">
        <v>21600.640625</v>
      </c>
      <c r="D2862">
        <v>20778.179688</v>
      </c>
      <c r="E2862">
        <v>20779.34375</v>
      </c>
      <c r="F2862">
        <v>20779.34375</v>
      </c>
      <c r="G2862">
        <v>22927802083</v>
      </c>
    </row>
    <row r="2863" spans="1:7">
      <c r="A2863" s="12">
        <v>44760</v>
      </c>
      <c r="B2863">
        <v>20781.912109000001</v>
      </c>
      <c r="C2863">
        <v>22633.033202999999</v>
      </c>
      <c r="D2863">
        <v>20781.912109000001</v>
      </c>
      <c r="E2863">
        <v>22485.689452999999</v>
      </c>
      <c r="F2863">
        <v>22485.689452999999</v>
      </c>
      <c r="G2863">
        <v>39974475562</v>
      </c>
    </row>
    <row r="2864" spans="1:7">
      <c r="A2864" s="12">
        <v>44761</v>
      </c>
      <c r="B2864">
        <v>22467.849609000001</v>
      </c>
      <c r="C2864">
        <v>23666.962890999999</v>
      </c>
      <c r="D2864">
        <v>21683.40625</v>
      </c>
      <c r="E2864">
        <v>23389.433593999998</v>
      </c>
      <c r="F2864">
        <v>23389.433593999998</v>
      </c>
      <c r="G2864">
        <v>48765202697</v>
      </c>
    </row>
    <row r="2865" spans="1:7">
      <c r="A2865" s="12">
        <v>44762</v>
      </c>
      <c r="B2865">
        <v>23393.191406000002</v>
      </c>
      <c r="C2865">
        <v>24196.818359000001</v>
      </c>
      <c r="D2865">
        <v>23009.949218999998</v>
      </c>
      <c r="E2865">
        <v>23231.732422000001</v>
      </c>
      <c r="F2865">
        <v>23231.732422000001</v>
      </c>
      <c r="G2865">
        <v>42932549127</v>
      </c>
    </row>
    <row r="2866" spans="1:7">
      <c r="A2866" s="12">
        <v>44763</v>
      </c>
      <c r="B2866">
        <v>23233.201172000001</v>
      </c>
      <c r="C2866">
        <v>23388.322265999999</v>
      </c>
      <c r="D2866">
        <v>22431.148438</v>
      </c>
      <c r="E2866">
        <v>23164.628906000002</v>
      </c>
      <c r="F2866">
        <v>23164.628906000002</v>
      </c>
      <c r="G2866">
        <v>33631012204</v>
      </c>
    </row>
    <row r="2867" spans="1:7">
      <c r="A2867" s="12">
        <v>44764</v>
      </c>
      <c r="B2867">
        <v>23163.751952999999</v>
      </c>
      <c r="C2867">
        <v>23671.927734000001</v>
      </c>
      <c r="D2867">
        <v>22603.416015999999</v>
      </c>
      <c r="E2867">
        <v>22714.978515999999</v>
      </c>
      <c r="F2867">
        <v>22714.978515999999</v>
      </c>
      <c r="G2867">
        <v>31421555646</v>
      </c>
    </row>
    <row r="2868" spans="1:7">
      <c r="A2868" s="12">
        <v>44765</v>
      </c>
      <c r="B2868">
        <v>22706.984375</v>
      </c>
      <c r="C2868">
        <v>22977.210938</v>
      </c>
      <c r="D2868">
        <v>22002.910156000002</v>
      </c>
      <c r="E2868">
        <v>22465.478515999999</v>
      </c>
      <c r="F2868">
        <v>22465.478515999999</v>
      </c>
      <c r="G2868">
        <v>24021799169</v>
      </c>
    </row>
    <row r="2869" spans="1:7">
      <c r="A2869" s="12">
        <v>44766</v>
      </c>
      <c r="B2869">
        <v>22465.509765999999</v>
      </c>
      <c r="C2869">
        <v>22974.001952999999</v>
      </c>
      <c r="D2869">
        <v>22306.839843999998</v>
      </c>
      <c r="E2869">
        <v>22609.164063</v>
      </c>
      <c r="F2869">
        <v>22609.164063</v>
      </c>
      <c r="G2869">
        <v>23565495303</v>
      </c>
    </row>
    <row r="2870" spans="1:7">
      <c r="A2870" s="12">
        <v>44767</v>
      </c>
      <c r="B2870">
        <v>22607.15625</v>
      </c>
      <c r="C2870">
        <v>22649.121093999998</v>
      </c>
      <c r="D2870">
        <v>21361.642577999999</v>
      </c>
      <c r="E2870">
        <v>21361.701172000001</v>
      </c>
      <c r="F2870">
        <v>21361.701172000001</v>
      </c>
      <c r="G2870">
        <v>35574561406</v>
      </c>
    </row>
    <row r="2871" spans="1:7">
      <c r="A2871" s="12">
        <v>44768</v>
      </c>
      <c r="B2871">
        <v>21361.121093999998</v>
      </c>
      <c r="C2871">
        <v>21361.121093999998</v>
      </c>
      <c r="D2871">
        <v>20776.816406000002</v>
      </c>
      <c r="E2871">
        <v>21239.753906000002</v>
      </c>
      <c r="F2871">
        <v>21239.753906000002</v>
      </c>
      <c r="G2871">
        <v>28624673855</v>
      </c>
    </row>
    <row r="2872" spans="1:7">
      <c r="A2872" s="12">
        <v>44769</v>
      </c>
      <c r="B2872">
        <v>21244.169922000001</v>
      </c>
      <c r="C2872">
        <v>22986.529297000001</v>
      </c>
      <c r="D2872">
        <v>21070.806640999999</v>
      </c>
      <c r="E2872">
        <v>22930.548827999999</v>
      </c>
      <c r="F2872">
        <v>22930.548827999999</v>
      </c>
      <c r="G2872">
        <v>31758955233</v>
      </c>
    </row>
    <row r="2873" spans="1:7">
      <c r="A2873" s="12">
        <v>44770</v>
      </c>
      <c r="B2873">
        <v>22933.640625</v>
      </c>
      <c r="C2873">
        <v>24110.470702999999</v>
      </c>
      <c r="D2873">
        <v>22722.265625</v>
      </c>
      <c r="E2873">
        <v>23843.886718999998</v>
      </c>
      <c r="F2873">
        <v>23843.886718999998</v>
      </c>
      <c r="G2873">
        <v>40212386158</v>
      </c>
    </row>
    <row r="2874" spans="1:7">
      <c r="A2874" s="12">
        <v>44771</v>
      </c>
      <c r="B2874">
        <v>23845.212890999999</v>
      </c>
      <c r="C2874">
        <v>24294.787109000001</v>
      </c>
      <c r="D2874">
        <v>23481.173827999999</v>
      </c>
      <c r="E2874">
        <v>23804.632813</v>
      </c>
      <c r="F2874">
        <v>23804.632813</v>
      </c>
      <c r="G2874">
        <v>35887249746</v>
      </c>
    </row>
    <row r="2875" spans="1:7">
      <c r="A2875" s="12">
        <v>44772</v>
      </c>
      <c r="B2875">
        <v>23796.818359000001</v>
      </c>
      <c r="C2875">
        <v>24572.580077999999</v>
      </c>
      <c r="D2875">
        <v>23580.507813</v>
      </c>
      <c r="E2875">
        <v>23656.207031000002</v>
      </c>
      <c r="F2875">
        <v>23656.207031000002</v>
      </c>
      <c r="G2875">
        <v>28148218301</v>
      </c>
    </row>
    <row r="2876" spans="1:7">
      <c r="A2876" s="12">
        <v>44773</v>
      </c>
      <c r="B2876">
        <v>23652.070313</v>
      </c>
      <c r="C2876">
        <v>24121.642577999999</v>
      </c>
      <c r="D2876">
        <v>23275.703125</v>
      </c>
      <c r="E2876">
        <v>23336.896484000001</v>
      </c>
      <c r="F2876">
        <v>23336.896484000001</v>
      </c>
      <c r="G2876">
        <v>23553591896</v>
      </c>
    </row>
    <row r="2877" spans="1:7">
      <c r="A2877" s="12">
        <v>44774</v>
      </c>
      <c r="B2877">
        <v>23336.71875</v>
      </c>
      <c r="C2877">
        <v>23464.787109000001</v>
      </c>
      <c r="D2877">
        <v>22890.796875</v>
      </c>
      <c r="E2877">
        <v>23314.199218999998</v>
      </c>
      <c r="F2877">
        <v>23314.199218999998</v>
      </c>
      <c r="G2877">
        <v>25849159141</v>
      </c>
    </row>
    <row r="2878" spans="1:7">
      <c r="A2878" s="12">
        <v>44775</v>
      </c>
      <c r="B2878">
        <v>23308.433593999998</v>
      </c>
      <c r="C2878">
        <v>23415.041015999999</v>
      </c>
      <c r="D2878">
        <v>22710.083984000001</v>
      </c>
      <c r="E2878">
        <v>22978.117188</v>
      </c>
      <c r="F2878">
        <v>22978.117188</v>
      </c>
      <c r="G2878">
        <v>28389250717</v>
      </c>
    </row>
    <row r="2879" spans="1:7">
      <c r="A2879" s="12">
        <v>44776</v>
      </c>
      <c r="B2879">
        <v>22981.302734000001</v>
      </c>
      <c r="C2879">
        <v>23578.650390999999</v>
      </c>
      <c r="D2879">
        <v>22747.835938</v>
      </c>
      <c r="E2879">
        <v>22846.507813</v>
      </c>
      <c r="F2879">
        <v>22846.507813</v>
      </c>
      <c r="G2879">
        <v>26288169966</v>
      </c>
    </row>
    <row r="2880" spans="1:7">
      <c r="A2880" s="12">
        <v>44777</v>
      </c>
      <c r="B2880">
        <v>22848.214843999998</v>
      </c>
      <c r="C2880">
        <v>23198.009765999999</v>
      </c>
      <c r="D2880">
        <v>22485.701172000001</v>
      </c>
      <c r="E2880">
        <v>22630.957031000002</v>
      </c>
      <c r="F2880">
        <v>22630.957031000002</v>
      </c>
      <c r="G2880">
        <v>25120229769</v>
      </c>
    </row>
    <row r="2881" spans="1:7">
      <c r="A2881" s="12">
        <v>44778</v>
      </c>
      <c r="B2881">
        <v>22626.833984000001</v>
      </c>
      <c r="C2881">
        <v>23422.828125</v>
      </c>
      <c r="D2881">
        <v>22612.177734000001</v>
      </c>
      <c r="E2881">
        <v>23289.314452999999</v>
      </c>
      <c r="F2881">
        <v>23289.314452999999</v>
      </c>
      <c r="G2881">
        <v>28881249043</v>
      </c>
    </row>
    <row r="2882" spans="1:7">
      <c r="A2882" s="12">
        <v>44779</v>
      </c>
      <c r="B2882">
        <v>23291.423827999999</v>
      </c>
      <c r="C2882">
        <v>23326.5625</v>
      </c>
      <c r="D2882">
        <v>22961.279297000001</v>
      </c>
      <c r="E2882">
        <v>22961.279297000001</v>
      </c>
      <c r="F2882">
        <v>22961.279297000001</v>
      </c>
      <c r="G2882">
        <v>15978259885</v>
      </c>
    </row>
    <row r="2883" spans="1:7">
      <c r="A2883" s="12">
        <v>44780</v>
      </c>
      <c r="B2883">
        <v>22963.505859000001</v>
      </c>
      <c r="C2883">
        <v>23359.009765999999</v>
      </c>
      <c r="D2883">
        <v>22894.556640999999</v>
      </c>
      <c r="E2883">
        <v>23175.890625</v>
      </c>
      <c r="F2883">
        <v>23175.890625</v>
      </c>
      <c r="G2883">
        <v>15886817043</v>
      </c>
    </row>
    <row r="2884" spans="1:7">
      <c r="A2884" s="12">
        <v>44781</v>
      </c>
      <c r="B2884">
        <v>23179.527343999998</v>
      </c>
      <c r="C2884">
        <v>24203.689452999999</v>
      </c>
      <c r="D2884">
        <v>23176.546875</v>
      </c>
      <c r="E2884">
        <v>23809.486327999999</v>
      </c>
      <c r="F2884">
        <v>23809.486327999999</v>
      </c>
      <c r="G2884">
        <v>28575544847</v>
      </c>
    </row>
    <row r="2885" spans="1:7">
      <c r="A2885" s="12">
        <v>44782</v>
      </c>
      <c r="B2885">
        <v>23811.484375</v>
      </c>
      <c r="C2885">
        <v>23898.615234000001</v>
      </c>
      <c r="D2885">
        <v>22982</v>
      </c>
      <c r="E2885">
        <v>23164.318359000001</v>
      </c>
      <c r="F2885">
        <v>23164.318359000001</v>
      </c>
      <c r="G2885">
        <v>23555719219</v>
      </c>
    </row>
    <row r="2886" spans="1:7">
      <c r="A2886" s="12">
        <v>44783</v>
      </c>
      <c r="B2886">
        <v>23162.898438</v>
      </c>
      <c r="C2886">
        <v>24127.414063</v>
      </c>
      <c r="D2886">
        <v>22771.519531000002</v>
      </c>
      <c r="E2886">
        <v>23947.642577999999</v>
      </c>
      <c r="F2886">
        <v>23947.642577999999</v>
      </c>
      <c r="G2886">
        <v>32837431722</v>
      </c>
    </row>
    <row r="2887" spans="1:7">
      <c r="A2887" s="12">
        <v>44784</v>
      </c>
      <c r="B2887">
        <v>23948.345702999999</v>
      </c>
      <c r="C2887">
        <v>24822.628906000002</v>
      </c>
      <c r="D2887">
        <v>23900.996093999998</v>
      </c>
      <c r="E2887">
        <v>23957.529297000001</v>
      </c>
      <c r="F2887">
        <v>23957.529297000001</v>
      </c>
      <c r="G2887">
        <v>37127036580</v>
      </c>
    </row>
    <row r="2888" spans="1:7">
      <c r="A2888" s="12">
        <v>44785</v>
      </c>
      <c r="B2888">
        <v>23957.203125</v>
      </c>
      <c r="C2888">
        <v>24412.566406000002</v>
      </c>
      <c r="D2888">
        <v>23657.265625</v>
      </c>
      <c r="E2888">
        <v>24402.818359000001</v>
      </c>
      <c r="F2888">
        <v>24402.818359000001</v>
      </c>
      <c r="G2888">
        <v>27265804688</v>
      </c>
    </row>
    <row r="2889" spans="1:7">
      <c r="A2889" s="12">
        <v>44786</v>
      </c>
      <c r="B2889">
        <v>24402.1875</v>
      </c>
      <c r="C2889">
        <v>24860.050781000002</v>
      </c>
      <c r="D2889">
        <v>24346.115234000001</v>
      </c>
      <c r="E2889">
        <v>24424.068359000001</v>
      </c>
      <c r="F2889">
        <v>24424.068359000001</v>
      </c>
      <c r="G2889">
        <v>22987346289</v>
      </c>
    </row>
    <row r="2890" spans="1:7">
      <c r="A2890" s="12">
        <v>44787</v>
      </c>
      <c r="B2890">
        <v>24429.056640999999</v>
      </c>
      <c r="C2890">
        <v>24974.914063</v>
      </c>
      <c r="D2890">
        <v>24206.259765999999</v>
      </c>
      <c r="E2890">
        <v>24319.333984000001</v>
      </c>
      <c r="F2890">
        <v>24319.333984000001</v>
      </c>
      <c r="G2890">
        <v>22994133555</v>
      </c>
    </row>
    <row r="2891" spans="1:7">
      <c r="A2891" s="12">
        <v>44788</v>
      </c>
      <c r="B2891">
        <v>24318.316406000002</v>
      </c>
      <c r="C2891">
        <v>25135.589843999998</v>
      </c>
      <c r="D2891">
        <v>23839.775390999999</v>
      </c>
      <c r="E2891">
        <v>24136.972656000002</v>
      </c>
      <c r="F2891">
        <v>24136.972656000002</v>
      </c>
      <c r="G2891">
        <v>35123501685</v>
      </c>
    </row>
    <row r="2892" spans="1:7">
      <c r="A2892" s="12">
        <v>44789</v>
      </c>
      <c r="B2892">
        <v>24126.136718999998</v>
      </c>
      <c r="C2892">
        <v>24228.416015999999</v>
      </c>
      <c r="D2892">
        <v>23733.5</v>
      </c>
      <c r="E2892">
        <v>23883.291015999999</v>
      </c>
      <c r="F2892">
        <v>23883.291015999999</v>
      </c>
      <c r="G2892">
        <v>27753685646</v>
      </c>
    </row>
    <row r="2893" spans="1:7">
      <c r="A2893" s="12">
        <v>44790</v>
      </c>
      <c r="B2893">
        <v>23881.316406000002</v>
      </c>
      <c r="C2893">
        <v>24407.058593999998</v>
      </c>
      <c r="D2893">
        <v>23243.353515999999</v>
      </c>
      <c r="E2893">
        <v>23335.998047000001</v>
      </c>
      <c r="F2893">
        <v>23335.998047000001</v>
      </c>
      <c r="G2893">
        <v>30931623076</v>
      </c>
    </row>
    <row r="2894" spans="1:7">
      <c r="A2894" s="12">
        <v>44791</v>
      </c>
      <c r="B2894">
        <v>23341.039063</v>
      </c>
      <c r="C2894">
        <v>23563.832031000002</v>
      </c>
      <c r="D2894">
        <v>23177.601563</v>
      </c>
      <c r="E2894">
        <v>23212.738281000002</v>
      </c>
      <c r="F2894">
        <v>23212.738281000002</v>
      </c>
      <c r="G2894">
        <v>23747613147</v>
      </c>
    </row>
    <row r="2895" spans="1:7">
      <c r="A2895" s="12">
        <v>44792</v>
      </c>
      <c r="B2895">
        <v>23213.3125</v>
      </c>
      <c r="C2895">
        <v>23213.3125</v>
      </c>
      <c r="D2895">
        <v>20868.847656000002</v>
      </c>
      <c r="E2895">
        <v>20877.552734000001</v>
      </c>
      <c r="F2895">
        <v>20877.552734000001</v>
      </c>
      <c r="G2895">
        <v>40509610260</v>
      </c>
    </row>
    <row r="2896" spans="1:7">
      <c r="A2896" s="12">
        <v>44793</v>
      </c>
      <c r="B2896">
        <v>20872.841797000001</v>
      </c>
      <c r="C2896">
        <v>21350.806640999999</v>
      </c>
      <c r="D2896">
        <v>20856.730468999998</v>
      </c>
      <c r="E2896">
        <v>21166.060547000001</v>
      </c>
      <c r="F2896">
        <v>21166.060547000001</v>
      </c>
      <c r="G2896">
        <v>27595671000</v>
      </c>
    </row>
    <row r="2897" spans="1:7">
      <c r="A2897" s="12">
        <v>44794</v>
      </c>
      <c r="B2897">
        <v>21160.392577999999</v>
      </c>
      <c r="C2897">
        <v>21668.845702999999</v>
      </c>
      <c r="D2897">
        <v>21103.197265999999</v>
      </c>
      <c r="E2897">
        <v>21534.121093999998</v>
      </c>
      <c r="F2897">
        <v>21534.121093999998</v>
      </c>
      <c r="G2897">
        <v>23102307723</v>
      </c>
    </row>
    <row r="2898" spans="1:7">
      <c r="A2898" s="12">
        <v>44795</v>
      </c>
      <c r="B2898">
        <v>21531.462890999999</v>
      </c>
      <c r="C2898">
        <v>21531.462890999999</v>
      </c>
      <c r="D2898">
        <v>20939.183593999998</v>
      </c>
      <c r="E2898">
        <v>21398.908202999999</v>
      </c>
      <c r="F2898">
        <v>21398.908202999999</v>
      </c>
      <c r="G2898">
        <v>31666498758</v>
      </c>
    </row>
    <row r="2899" spans="1:7">
      <c r="A2899" s="12">
        <v>44796</v>
      </c>
      <c r="B2899">
        <v>21401.044922000001</v>
      </c>
      <c r="C2899">
        <v>21646.203125</v>
      </c>
      <c r="D2899">
        <v>20955.138672000001</v>
      </c>
      <c r="E2899">
        <v>21528.087890999999</v>
      </c>
      <c r="F2899">
        <v>21528.087890999999</v>
      </c>
      <c r="G2899">
        <v>31878280659</v>
      </c>
    </row>
    <row r="2900" spans="1:7">
      <c r="A2900" s="12">
        <v>44797</v>
      </c>
      <c r="B2900">
        <v>21526.455077999999</v>
      </c>
      <c r="C2900">
        <v>21783.076172000001</v>
      </c>
      <c r="D2900">
        <v>21195.005859000001</v>
      </c>
      <c r="E2900">
        <v>21395.019531000002</v>
      </c>
      <c r="F2900">
        <v>21395.019531000002</v>
      </c>
      <c r="G2900">
        <v>31962253368</v>
      </c>
    </row>
    <row r="2901" spans="1:7">
      <c r="A2901" s="12">
        <v>44798</v>
      </c>
      <c r="B2901">
        <v>21395.458984000001</v>
      </c>
      <c r="C2901">
        <v>21789.636718999998</v>
      </c>
      <c r="D2901">
        <v>21362.441406000002</v>
      </c>
      <c r="E2901">
        <v>21600.904297000001</v>
      </c>
      <c r="F2901">
        <v>21600.904297000001</v>
      </c>
      <c r="G2901">
        <v>31028679593</v>
      </c>
    </row>
    <row r="2902" spans="1:7">
      <c r="A2902" s="12">
        <v>44799</v>
      </c>
      <c r="B2902">
        <v>21596.085938</v>
      </c>
      <c r="C2902">
        <v>21804.908202999999</v>
      </c>
      <c r="D2902">
        <v>20199.482422000001</v>
      </c>
      <c r="E2902">
        <v>20260.019531000002</v>
      </c>
      <c r="F2902">
        <v>20260.019531000002</v>
      </c>
      <c r="G2902">
        <v>42326789564</v>
      </c>
    </row>
    <row r="2903" spans="1:7">
      <c r="A2903" s="12">
        <v>44800</v>
      </c>
      <c r="B2903">
        <v>20262.480468999998</v>
      </c>
      <c r="C2903">
        <v>20340.775390999999</v>
      </c>
      <c r="D2903">
        <v>19890.523438</v>
      </c>
      <c r="E2903">
        <v>20041.738281000002</v>
      </c>
      <c r="F2903">
        <v>20041.738281000002</v>
      </c>
      <c r="G2903">
        <v>30116729776</v>
      </c>
    </row>
    <row r="2904" spans="1:7">
      <c r="A2904" s="12">
        <v>44801</v>
      </c>
      <c r="B2904">
        <v>20041.035156000002</v>
      </c>
      <c r="C2904">
        <v>20139.054688</v>
      </c>
      <c r="D2904">
        <v>19616.814452999999</v>
      </c>
      <c r="E2904">
        <v>19616.814452999999</v>
      </c>
      <c r="F2904">
        <v>19616.814452999999</v>
      </c>
      <c r="G2904">
        <v>24366810591</v>
      </c>
    </row>
    <row r="2905" spans="1:7">
      <c r="A2905" s="12">
        <v>44802</v>
      </c>
      <c r="B2905">
        <v>19615.154297000001</v>
      </c>
      <c r="C2905">
        <v>20357.462890999999</v>
      </c>
      <c r="D2905">
        <v>19600.785156000002</v>
      </c>
      <c r="E2905">
        <v>20297.994140999999</v>
      </c>
      <c r="F2905">
        <v>20297.994140999999</v>
      </c>
      <c r="G2905">
        <v>32637854078</v>
      </c>
    </row>
    <row r="2906" spans="1:7">
      <c r="A2906" s="12">
        <v>44803</v>
      </c>
      <c r="B2906">
        <v>20298.611327999999</v>
      </c>
      <c r="C2906">
        <v>20542.644531000002</v>
      </c>
      <c r="D2906">
        <v>19617.640625</v>
      </c>
      <c r="E2906">
        <v>19796.808593999998</v>
      </c>
      <c r="F2906">
        <v>19796.808593999998</v>
      </c>
      <c r="G2906">
        <v>34483360283</v>
      </c>
    </row>
    <row r="2907" spans="1:7">
      <c r="A2907" s="12">
        <v>44804</v>
      </c>
      <c r="B2907">
        <v>19799.582031000002</v>
      </c>
      <c r="C2907">
        <v>20420.990234000001</v>
      </c>
      <c r="D2907">
        <v>19799.582031000002</v>
      </c>
      <c r="E2907">
        <v>20049.763672000001</v>
      </c>
      <c r="F2907">
        <v>20049.763672000001</v>
      </c>
      <c r="G2907">
        <v>33225232872</v>
      </c>
    </row>
    <row r="2908" spans="1:7">
      <c r="A2908" s="12">
        <v>44805</v>
      </c>
      <c r="B2908">
        <v>20050.498047000001</v>
      </c>
      <c r="C2908">
        <v>20198.390625</v>
      </c>
      <c r="D2908">
        <v>19653.96875</v>
      </c>
      <c r="E2908">
        <v>20127.140625</v>
      </c>
      <c r="F2908">
        <v>20127.140625</v>
      </c>
      <c r="G2908">
        <v>30182031010</v>
      </c>
    </row>
    <row r="2909" spans="1:7">
      <c r="A2909" s="12">
        <v>44806</v>
      </c>
      <c r="B2909">
        <v>20126.072265999999</v>
      </c>
      <c r="C2909">
        <v>20401.568359000001</v>
      </c>
      <c r="D2909">
        <v>19814.765625</v>
      </c>
      <c r="E2909">
        <v>19969.771484000001</v>
      </c>
      <c r="F2909">
        <v>19969.771484000001</v>
      </c>
      <c r="G2909">
        <v>29123998928</v>
      </c>
    </row>
    <row r="2910" spans="1:7">
      <c r="A2910" s="12">
        <v>44807</v>
      </c>
      <c r="B2910">
        <v>19969.71875</v>
      </c>
      <c r="C2910">
        <v>20037.009765999999</v>
      </c>
      <c r="D2910">
        <v>19698.355468999998</v>
      </c>
      <c r="E2910">
        <v>19832.087890999999</v>
      </c>
      <c r="F2910">
        <v>19832.087890999999</v>
      </c>
      <c r="G2910">
        <v>23613051457</v>
      </c>
    </row>
    <row r="2911" spans="1:7">
      <c r="A2911" s="12">
        <v>44808</v>
      </c>
      <c r="B2911">
        <v>19832.470702999999</v>
      </c>
      <c r="C2911">
        <v>19999.689452999999</v>
      </c>
      <c r="D2911">
        <v>19636.816406000002</v>
      </c>
      <c r="E2911">
        <v>19986.712890999999</v>
      </c>
      <c r="F2911">
        <v>19986.712890999999</v>
      </c>
      <c r="G2911">
        <v>25245861652</v>
      </c>
    </row>
    <row r="2912" spans="1:7">
      <c r="A2912" s="12">
        <v>44809</v>
      </c>
      <c r="B2912">
        <v>19988.789063</v>
      </c>
      <c r="C2912">
        <v>20031.160156000002</v>
      </c>
      <c r="D2912">
        <v>19673.046875</v>
      </c>
      <c r="E2912">
        <v>19812.371093999998</v>
      </c>
      <c r="F2912">
        <v>19812.371093999998</v>
      </c>
      <c r="G2912">
        <v>28813460025</v>
      </c>
    </row>
    <row r="2913" spans="1:7">
      <c r="A2913" s="12">
        <v>44810</v>
      </c>
      <c r="B2913">
        <v>19817.724609000001</v>
      </c>
      <c r="C2913">
        <v>20155.269531000002</v>
      </c>
      <c r="D2913">
        <v>18800.171875</v>
      </c>
      <c r="E2913">
        <v>18837.667968999998</v>
      </c>
      <c r="F2913">
        <v>18837.667968999998</v>
      </c>
      <c r="G2913">
        <v>43403978910</v>
      </c>
    </row>
    <row r="2914" spans="1:7">
      <c r="A2914" s="12">
        <v>44811</v>
      </c>
      <c r="B2914">
        <v>18837.683593999998</v>
      </c>
      <c r="C2914">
        <v>19427.171875</v>
      </c>
      <c r="D2914">
        <v>18644.466797000001</v>
      </c>
      <c r="E2914">
        <v>19290.324218999998</v>
      </c>
      <c r="F2914">
        <v>19290.324218999998</v>
      </c>
      <c r="G2914">
        <v>35239757134</v>
      </c>
    </row>
    <row r="2915" spans="1:7">
      <c r="A2915" s="12">
        <v>44812</v>
      </c>
      <c r="B2915">
        <v>19289.941406000002</v>
      </c>
      <c r="C2915">
        <v>19417.351563</v>
      </c>
      <c r="D2915">
        <v>19076.714843999998</v>
      </c>
      <c r="E2915">
        <v>19329.833984000001</v>
      </c>
      <c r="F2915">
        <v>19329.833984000001</v>
      </c>
      <c r="G2915">
        <v>32194477850</v>
      </c>
    </row>
    <row r="2916" spans="1:7">
      <c r="A2916" s="12">
        <v>44813</v>
      </c>
      <c r="B2916">
        <v>19328.140625</v>
      </c>
      <c r="C2916">
        <v>21439.410156000002</v>
      </c>
      <c r="D2916">
        <v>19310.962890999999</v>
      </c>
      <c r="E2916">
        <v>21381.152343999998</v>
      </c>
      <c r="F2916">
        <v>21381.152343999998</v>
      </c>
      <c r="G2916">
        <v>48469528171</v>
      </c>
    </row>
    <row r="2917" spans="1:7">
      <c r="A2917" s="12">
        <v>44814</v>
      </c>
      <c r="B2917">
        <v>21376.912109000001</v>
      </c>
      <c r="C2917">
        <v>21760.275390999999</v>
      </c>
      <c r="D2917">
        <v>21168.722656000002</v>
      </c>
      <c r="E2917">
        <v>21680.539063</v>
      </c>
      <c r="F2917">
        <v>21680.539063</v>
      </c>
      <c r="G2917">
        <v>36913738894</v>
      </c>
    </row>
    <row r="2918" spans="1:7">
      <c r="A2918" s="12">
        <v>44815</v>
      </c>
      <c r="B2918">
        <v>21678.542968999998</v>
      </c>
      <c r="C2918">
        <v>21770.552734000001</v>
      </c>
      <c r="D2918">
        <v>21406.945313</v>
      </c>
      <c r="E2918">
        <v>21769.255859000001</v>
      </c>
      <c r="F2918">
        <v>21769.255859000001</v>
      </c>
      <c r="G2918">
        <v>34493951963</v>
      </c>
    </row>
    <row r="2919" spans="1:7">
      <c r="A2919" s="12">
        <v>44816</v>
      </c>
      <c r="B2919">
        <v>21770.148438</v>
      </c>
      <c r="C2919">
        <v>22439.181640999999</v>
      </c>
      <c r="D2919">
        <v>21603.896484000001</v>
      </c>
      <c r="E2919">
        <v>22370.449218999998</v>
      </c>
      <c r="F2919">
        <v>22370.449218999998</v>
      </c>
      <c r="G2919">
        <v>50212088965</v>
      </c>
    </row>
    <row r="2920" spans="1:7">
      <c r="A2920" s="12">
        <v>44817</v>
      </c>
      <c r="B2920">
        <v>22371.480468999998</v>
      </c>
      <c r="C2920">
        <v>22673.820313</v>
      </c>
      <c r="D2920">
        <v>20062.669922000001</v>
      </c>
      <c r="E2920">
        <v>20296.707031000002</v>
      </c>
      <c r="F2920">
        <v>20296.707031000002</v>
      </c>
      <c r="G2920">
        <v>51091116622</v>
      </c>
    </row>
    <row r="2921" spans="1:7">
      <c r="A2921" s="12">
        <v>44818</v>
      </c>
      <c r="B2921">
        <v>20184.554688</v>
      </c>
      <c r="C2921">
        <v>20467.201172000001</v>
      </c>
      <c r="D2921">
        <v>19793.396484000001</v>
      </c>
      <c r="E2921">
        <v>20241.089843999998</v>
      </c>
      <c r="F2921">
        <v>20241.089843999998</v>
      </c>
      <c r="G2921">
        <v>37872380889</v>
      </c>
    </row>
    <row r="2922" spans="1:7">
      <c r="A2922" s="12">
        <v>44819</v>
      </c>
      <c r="B2922">
        <v>20242.289063</v>
      </c>
      <c r="C2922">
        <v>20318.166015999999</v>
      </c>
      <c r="D2922">
        <v>19636.734375</v>
      </c>
      <c r="E2922">
        <v>19701.210938</v>
      </c>
      <c r="F2922">
        <v>19701.210938</v>
      </c>
      <c r="G2922">
        <v>36389011503</v>
      </c>
    </row>
    <row r="2923" spans="1:7">
      <c r="A2923" s="12">
        <v>44820</v>
      </c>
      <c r="B2923">
        <v>19704.005859000001</v>
      </c>
      <c r="C2923">
        <v>19870.628906000002</v>
      </c>
      <c r="D2923">
        <v>19400.076172000001</v>
      </c>
      <c r="E2923">
        <v>19772.583984000001</v>
      </c>
      <c r="F2923">
        <v>19772.583984000001</v>
      </c>
      <c r="G2923">
        <v>30123362273</v>
      </c>
    </row>
    <row r="2924" spans="1:7">
      <c r="A2924" s="12">
        <v>44821</v>
      </c>
      <c r="B2924">
        <v>19777.033202999999</v>
      </c>
      <c r="C2924">
        <v>20162.53125</v>
      </c>
      <c r="D2924">
        <v>19777.033202999999</v>
      </c>
      <c r="E2924">
        <v>20127.576172000001</v>
      </c>
      <c r="F2924">
        <v>20127.576172000001</v>
      </c>
      <c r="G2924">
        <v>24957448100</v>
      </c>
    </row>
    <row r="2925" spans="1:7">
      <c r="A2925" s="12">
        <v>44822</v>
      </c>
      <c r="B2925">
        <v>20127.234375</v>
      </c>
      <c r="C2925">
        <v>20127.234375</v>
      </c>
      <c r="D2925">
        <v>19387.492188</v>
      </c>
      <c r="E2925">
        <v>19419.505859000001</v>
      </c>
      <c r="F2925">
        <v>19419.505859000001</v>
      </c>
      <c r="G2925">
        <v>31254779144</v>
      </c>
    </row>
    <row r="2926" spans="1:7">
      <c r="A2926" s="12">
        <v>44823</v>
      </c>
      <c r="B2926">
        <v>19418.572265999999</v>
      </c>
      <c r="C2926">
        <v>19639.480468999998</v>
      </c>
      <c r="D2926">
        <v>18390.318359000001</v>
      </c>
      <c r="E2926">
        <v>19544.128906000002</v>
      </c>
      <c r="F2926">
        <v>19544.128906000002</v>
      </c>
      <c r="G2926">
        <v>40177002624</v>
      </c>
    </row>
    <row r="2927" spans="1:7">
      <c r="A2927" s="12">
        <v>44824</v>
      </c>
      <c r="B2927">
        <v>19545.591797000001</v>
      </c>
      <c r="C2927">
        <v>19602.457031000002</v>
      </c>
      <c r="D2927">
        <v>18813.455077999999</v>
      </c>
      <c r="E2927">
        <v>18890.789063</v>
      </c>
      <c r="F2927">
        <v>18890.789063</v>
      </c>
      <c r="G2927">
        <v>36791346508</v>
      </c>
    </row>
    <row r="2928" spans="1:7">
      <c r="A2928" s="12">
        <v>44825</v>
      </c>
      <c r="B2928">
        <v>18891.283202999999</v>
      </c>
      <c r="C2928">
        <v>19674.630859000001</v>
      </c>
      <c r="D2928">
        <v>18290.314452999999</v>
      </c>
      <c r="E2928">
        <v>18547.400390999999</v>
      </c>
      <c r="F2928">
        <v>18547.400390999999</v>
      </c>
      <c r="G2928">
        <v>46363793975</v>
      </c>
    </row>
    <row r="2929" spans="1:7">
      <c r="A2929" s="12">
        <v>44826</v>
      </c>
      <c r="B2929">
        <v>18534.650390999999</v>
      </c>
      <c r="C2929">
        <v>19456.910156000002</v>
      </c>
      <c r="D2929">
        <v>18415.591797000001</v>
      </c>
      <c r="E2929">
        <v>19413.550781000002</v>
      </c>
      <c r="F2929">
        <v>19413.550781000002</v>
      </c>
      <c r="G2929">
        <v>41135767926</v>
      </c>
    </row>
    <row r="2930" spans="1:7">
      <c r="A2930" s="12">
        <v>44827</v>
      </c>
      <c r="B2930">
        <v>19412.400390999999</v>
      </c>
      <c r="C2930">
        <v>19464.671875</v>
      </c>
      <c r="D2930">
        <v>18617.552734000001</v>
      </c>
      <c r="E2930">
        <v>19297.638672000001</v>
      </c>
      <c r="F2930">
        <v>19297.638672000001</v>
      </c>
      <c r="G2930">
        <v>38896078052</v>
      </c>
    </row>
    <row r="2931" spans="1:7">
      <c r="A2931" s="12">
        <v>44828</v>
      </c>
      <c r="B2931">
        <v>19296.990234000001</v>
      </c>
      <c r="C2931">
        <v>19310.197265999999</v>
      </c>
      <c r="D2931">
        <v>18861.974609000001</v>
      </c>
      <c r="E2931">
        <v>18937.011718999998</v>
      </c>
      <c r="F2931">
        <v>18937.011718999998</v>
      </c>
      <c r="G2931">
        <v>26149643168</v>
      </c>
    </row>
    <row r="2932" spans="1:7">
      <c r="A2932" s="12">
        <v>44829</v>
      </c>
      <c r="B2932">
        <v>18936.310547000001</v>
      </c>
      <c r="C2932">
        <v>19134.732422000001</v>
      </c>
      <c r="D2932">
        <v>18696.46875</v>
      </c>
      <c r="E2932">
        <v>18802.097656000002</v>
      </c>
      <c r="F2932">
        <v>18802.097656000002</v>
      </c>
      <c r="G2932">
        <v>23359966112</v>
      </c>
    </row>
    <row r="2933" spans="1:7">
      <c r="A2933" s="12">
        <v>44830</v>
      </c>
      <c r="B2933">
        <v>18803.900390999999</v>
      </c>
      <c r="C2933">
        <v>19274.873047000001</v>
      </c>
      <c r="D2933">
        <v>18721.285156000002</v>
      </c>
      <c r="E2933">
        <v>19222.671875</v>
      </c>
      <c r="F2933">
        <v>19222.671875</v>
      </c>
      <c r="G2933">
        <v>44148798321</v>
      </c>
    </row>
    <row r="2934" spans="1:7">
      <c r="A2934" s="12">
        <v>44831</v>
      </c>
      <c r="B2934">
        <v>19221.839843999998</v>
      </c>
      <c r="C2934">
        <v>20338.455077999999</v>
      </c>
      <c r="D2934">
        <v>18915.667968999998</v>
      </c>
      <c r="E2934">
        <v>19110.546875</v>
      </c>
      <c r="F2934">
        <v>19110.546875</v>
      </c>
      <c r="G2934">
        <v>58571439619</v>
      </c>
    </row>
    <row r="2935" spans="1:7">
      <c r="A2935" s="12">
        <v>44832</v>
      </c>
      <c r="B2935">
        <v>19104.621093999998</v>
      </c>
      <c r="C2935">
        <v>19688.34375</v>
      </c>
      <c r="D2935">
        <v>18553.296875</v>
      </c>
      <c r="E2935">
        <v>19426.720702999999</v>
      </c>
      <c r="F2935">
        <v>19426.720702999999</v>
      </c>
      <c r="G2935">
        <v>53071298734</v>
      </c>
    </row>
    <row r="2936" spans="1:7">
      <c r="A2936" s="12">
        <v>44833</v>
      </c>
      <c r="B2936">
        <v>19427.779297000001</v>
      </c>
      <c r="C2936">
        <v>19589.265625</v>
      </c>
      <c r="D2936">
        <v>18924.353515999999</v>
      </c>
      <c r="E2936">
        <v>19573.050781000002</v>
      </c>
      <c r="F2936">
        <v>19573.050781000002</v>
      </c>
      <c r="G2936">
        <v>41037843771</v>
      </c>
    </row>
    <row r="2937" spans="1:7">
      <c r="A2937" s="12">
        <v>44834</v>
      </c>
      <c r="B2937">
        <v>19573.431640999999</v>
      </c>
      <c r="C2937">
        <v>20109.849609000001</v>
      </c>
      <c r="D2937">
        <v>19265.662109000001</v>
      </c>
      <c r="E2937">
        <v>19431.789063</v>
      </c>
      <c r="F2937">
        <v>19431.789063</v>
      </c>
      <c r="G2937">
        <v>43975248085</v>
      </c>
    </row>
    <row r="2938" spans="1:7">
      <c r="A2938" s="12">
        <v>44835</v>
      </c>
      <c r="B2938">
        <v>19431.105468999998</v>
      </c>
      <c r="C2938">
        <v>19471.154297000001</v>
      </c>
      <c r="D2938">
        <v>19231.082031000002</v>
      </c>
      <c r="E2938">
        <v>19312.095702999999</v>
      </c>
      <c r="F2938">
        <v>19312.095702999999</v>
      </c>
      <c r="G2938">
        <v>18719537670</v>
      </c>
    </row>
    <row r="2939" spans="1:7">
      <c r="A2939" s="12">
        <v>44836</v>
      </c>
      <c r="B2939">
        <v>19311.849609000001</v>
      </c>
      <c r="C2939">
        <v>19370.308593999998</v>
      </c>
      <c r="D2939">
        <v>18970.621093999998</v>
      </c>
      <c r="E2939">
        <v>19044.107422000001</v>
      </c>
      <c r="F2939">
        <v>19044.107422000001</v>
      </c>
      <c r="G2939">
        <v>20765955327</v>
      </c>
    </row>
    <row r="2940" spans="1:7">
      <c r="A2940" s="12">
        <v>44837</v>
      </c>
      <c r="B2940">
        <v>19044.068359000001</v>
      </c>
      <c r="C2940">
        <v>19653.542968999998</v>
      </c>
      <c r="D2940">
        <v>19025.226563</v>
      </c>
      <c r="E2940">
        <v>19623.580077999999</v>
      </c>
      <c r="F2940">
        <v>19623.580077999999</v>
      </c>
      <c r="G2940">
        <v>30484729489</v>
      </c>
    </row>
    <row r="2941" spans="1:7">
      <c r="A2941" s="12">
        <v>44838</v>
      </c>
      <c r="B2941">
        <v>19623.583984000001</v>
      </c>
      <c r="C2941">
        <v>20380.34375</v>
      </c>
      <c r="D2941">
        <v>19523.839843999998</v>
      </c>
      <c r="E2941">
        <v>20336.84375</v>
      </c>
      <c r="F2941">
        <v>20336.84375</v>
      </c>
      <c r="G2941">
        <v>35887278685</v>
      </c>
    </row>
    <row r="2942" spans="1:7">
      <c r="A2942" s="12">
        <v>44839</v>
      </c>
      <c r="B2942">
        <v>20335.900390999999</v>
      </c>
      <c r="C2942">
        <v>20343.748047000001</v>
      </c>
      <c r="D2942">
        <v>19801.800781000002</v>
      </c>
      <c r="E2942">
        <v>20160.716797000001</v>
      </c>
      <c r="F2942">
        <v>20160.716797000001</v>
      </c>
      <c r="G2942">
        <v>33223790572</v>
      </c>
    </row>
    <row r="2943" spans="1:7">
      <c r="A2943" s="12">
        <v>44840</v>
      </c>
      <c r="B2943">
        <v>20161.039063</v>
      </c>
      <c r="C2943">
        <v>20408.392577999999</v>
      </c>
      <c r="D2943">
        <v>19900.087890999999</v>
      </c>
      <c r="E2943">
        <v>19955.443359000001</v>
      </c>
      <c r="F2943">
        <v>19955.443359000001</v>
      </c>
      <c r="G2943">
        <v>34711412966</v>
      </c>
    </row>
    <row r="2944" spans="1:7">
      <c r="A2944" s="12">
        <v>44841</v>
      </c>
      <c r="B2944">
        <v>19957.558593999998</v>
      </c>
      <c r="C2944">
        <v>20041.085938</v>
      </c>
      <c r="D2944">
        <v>19395.792968999998</v>
      </c>
      <c r="E2944">
        <v>19546.849609000001</v>
      </c>
      <c r="F2944">
        <v>19546.849609000001</v>
      </c>
      <c r="G2944">
        <v>29227315390</v>
      </c>
    </row>
    <row r="2945" spans="1:7">
      <c r="A2945" s="12">
        <v>44842</v>
      </c>
      <c r="B2945">
        <v>19546.328125</v>
      </c>
      <c r="C2945">
        <v>19601.695313</v>
      </c>
      <c r="D2945">
        <v>19299.414063</v>
      </c>
      <c r="E2945">
        <v>19416.568359000001</v>
      </c>
      <c r="F2945">
        <v>19416.568359000001</v>
      </c>
      <c r="G2945">
        <v>16437423167</v>
      </c>
    </row>
    <row r="2946" spans="1:7">
      <c r="A2946" s="12">
        <v>44843</v>
      </c>
      <c r="B2946">
        <v>19417.478515999999</v>
      </c>
      <c r="C2946">
        <v>19542.539063</v>
      </c>
      <c r="D2946">
        <v>19349.259765999999</v>
      </c>
      <c r="E2946">
        <v>19446.425781000002</v>
      </c>
      <c r="F2946">
        <v>19446.425781000002</v>
      </c>
      <c r="G2946">
        <v>16837262532</v>
      </c>
    </row>
    <row r="2947" spans="1:7">
      <c r="A2947" s="12">
        <v>44844</v>
      </c>
      <c r="B2947">
        <v>19446.416015999999</v>
      </c>
      <c r="C2947">
        <v>19515.466797000001</v>
      </c>
      <c r="D2947">
        <v>19102.978515999999</v>
      </c>
      <c r="E2947">
        <v>19141.484375</v>
      </c>
      <c r="F2947">
        <v>19141.484375</v>
      </c>
      <c r="G2947">
        <v>27425022774</v>
      </c>
    </row>
    <row r="2948" spans="1:7">
      <c r="A2948" s="12">
        <v>44845</v>
      </c>
      <c r="B2948">
        <v>19139</v>
      </c>
      <c r="C2948">
        <v>19241.960938</v>
      </c>
      <c r="D2948">
        <v>18925.603515999999</v>
      </c>
      <c r="E2948">
        <v>19051.417968999998</v>
      </c>
      <c r="F2948">
        <v>19051.417968999998</v>
      </c>
      <c r="G2948">
        <v>28711532910</v>
      </c>
    </row>
    <row r="2949" spans="1:7">
      <c r="A2949" s="12">
        <v>44846</v>
      </c>
      <c r="B2949">
        <v>19052.646484000001</v>
      </c>
      <c r="C2949">
        <v>19203.199218999998</v>
      </c>
      <c r="D2949">
        <v>19029.757813</v>
      </c>
      <c r="E2949">
        <v>19157.445313</v>
      </c>
      <c r="F2949">
        <v>19157.445313</v>
      </c>
      <c r="G2949">
        <v>24950173846</v>
      </c>
    </row>
    <row r="2950" spans="1:7">
      <c r="A2950" s="12">
        <v>44847</v>
      </c>
      <c r="B2950">
        <v>19156.966797000001</v>
      </c>
      <c r="C2950">
        <v>19453.328125</v>
      </c>
      <c r="D2950">
        <v>18319.822265999999</v>
      </c>
      <c r="E2950">
        <v>19382.904297000001</v>
      </c>
      <c r="F2950">
        <v>19382.904297000001</v>
      </c>
      <c r="G2950">
        <v>44219840004</v>
      </c>
    </row>
    <row r="2951" spans="1:7">
      <c r="A2951" s="12">
        <v>44848</v>
      </c>
      <c r="B2951">
        <v>19382.533202999999</v>
      </c>
      <c r="C2951">
        <v>19889.146484000001</v>
      </c>
      <c r="D2951">
        <v>19115.408202999999</v>
      </c>
      <c r="E2951">
        <v>19185.65625</v>
      </c>
      <c r="F2951">
        <v>19185.65625</v>
      </c>
      <c r="G2951">
        <v>38452356727</v>
      </c>
    </row>
    <row r="2952" spans="1:7">
      <c r="A2952" s="12">
        <v>44849</v>
      </c>
      <c r="B2952">
        <v>19185.4375</v>
      </c>
      <c r="C2952">
        <v>19212.541015999999</v>
      </c>
      <c r="D2952">
        <v>19019.25</v>
      </c>
      <c r="E2952">
        <v>19067.634765999999</v>
      </c>
      <c r="F2952">
        <v>19067.634765999999</v>
      </c>
      <c r="G2952">
        <v>16192235532</v>
      </c>
    </row>
    <row r="2953" spans="1:7">
      <c r="A2953" s="12">
        <v>44850</v>
      </c>
      <c r="B2953">
        <v>19068.914063</v>
      </c>
      <c r="C2953">
        <v>19389.603515999999</v>
      </c>
      <c r="D2953">
        <v>19068.914063</v>
      </c>
      <c r="E2953">
        <v>19268.09375</v>
      </c>
      <c r="F2953">
        <v>19268.09375</v>
      </c>
      <c r="G2953">
        <v>17988916650</v>
      </c>
    </row>
    <row r="2954" spans="1:7">
      <c r="A2954" s="12">
        <v>44851</v>
      </c>
      <c r="B2954">
        <v>19268.5625</v>
      </c>
      <c r="C2954">
        <v>19635.802734000001</v>
      </c>
      <c r="D2954">
        <v>19173.333984000001</v>
      </c>
      <c r="E2954">
        <v>19550.757813</v>
      </c>
      <c r="F2954">
        <v>19550.757813</v>
      </c>
      <c r="G2954">
        <v>27472552998</v>
      </c>
    </row>
    <row r="2955" spans="1:7">
      <c r="A2955" s="12">
        <v>44852</v>
      </c>
      <c r="B2955">
        <v>19550.466797000001</v>
      </c>
      <c r="C2955">
        <v>19666.994140999999</v>
      </c>
      <c r="D2955">
        <v>19144.769531000002</v>
      </c>
      <c r="E2955">
        <v>19334.416015999999</v>
      </c>
      <c r="F2955">
        <v>19334.416015999999</v>
      </c>
      <c r="G2955">
        <v>30580012344</v>
      </c>
    </row>
    <row r="2956" spans="1:7">
      <c r="A2956" s="12">
        <v>44853</v>
      </c>
      <c r="B2956">
        <v>19335.027343999998</v>
      </c>
      <c r="C2956">
        <v>19348.416015999999</v>
      </c>
      <c r="D2956">
        <v>19127.6875</v>
      </c>
      <c r="E2956">
        <v>19139.535156000002</v>
      </c>
      <c r="F2956">
        <v>19139.535156000002</v>
      </c>
      <c r="G2956">
        <v>22425387184</v>
      </c>
    </row>
    <row r="2957" spans="1:7">
      <c r="A2957" s="12">
        <v>44854</v>
      </c>
      <c r="B2957">
        <v>19138.085938</v>
      </c>
      <c r="C2957">
        <v>19315.199218999998</v>
      </c>
      <c r="D2957">
        <v>18971.458984000001</v>
      </c>
      <c r="E2957">
        <v>19053.740234000001</v>
      </c>
      <c r="F2957">
        <v>19053.740234000001</v>
      </c>
      <c r="G2957">
        <v>24493974420</v>
      </c>
    </row>
    <row r="2958" spans="1:7">
      <c r="A2958" s="12">
        <v>44855</v>
      </c>
      <c r="B2958">
        <v>19053.203125</v>
      </c>
      <c r="C2958">
        <v>19237.384765999999</v>
      </c>
      <c r="D2958">
        <v>18770.970702999999</v>
      </c>
      <c r="E2958">
        <v>19172.46875</v>
      </c>
      <c r="F2958">
        <v>19172.46875</v>
      </c>
      <c r="G2958">
        <v>32459287866</v>
      </c>
    </row>
    <row r="2959" spans="1:7">
      <c r="A2959" s="12">
        <v>44856</v>
      </c>
      <c r="B2959">
        <v>19172.380859000001</v>
      </c>
      <c r="C2959">
        <v>19248.068359000001</v>
      </c>
      <c r="D2959">
        <v>19132.244140999999</v>
      </c>
      <c r="E2959">
        <v>19208.189452999999</v>
      </c>
      <c r="F2959">
        <v>19208.189452999999</v>
      </c>
      <c r="G2959">
        <v>16104440957</v>
      </c>
    </row>
    <row r="2960" spans="1:7">
      <c r="A2960" s="12">
        <v>44857</v>
      </c>
      <c r="B2960">
        <v>19207.734375</v>
      </c>
      <c r="C2960">
        <v>19646.652343999998</v>
      </c>
      <c r="D2960">
        <v>19124.197265999999</v>
      </c>
      <c r="E2960">
        <v>19567.007813</v>
      </c>
      <c r="F2960">
        <v>19567.007813</v>
      </c>
      <c r="G2960">
        <v>22128794335</v>
      </c>
    </row>
    <row r="2961" spans="1:7">
      <c r="A2961" s="12">
        <v>44858</v>
      </c>
      <c r="B2961">
        <v>19567.769531000002</v>
      </c>
      <c r="C2961">
        <v>19589.125</v>
      </c>
      <c r="D2961">
        <v>19206.324218999998</v>
      </c>
      <c r="E2961">
        <v>19345.572265999999</v>
      </c>
      <c r="F2961">
        <v>19345.572265999999</v>
      </c>
      <c r="G2961">
        <v>30202235805</v>
      </c>
    </row>
    <row r="2962" spans="1:7">
      <c r="A2962" s="12">
        <v>44859</v>
      </c>
      <c r="B2962">
        <v>19344.964843999998</v>
      </c>
      <c r="C2962">
        <v>20348.412109000001</v>
      </c>
      <c r="D2962">
        <v>19261.447265999999</v>
      </c>
      <c r="E2962">
        <v>20095.857422000001</v>
      </c>
      <c r="F2962">
        <v>20095.857422000001</v>
      </c>
      <c r="G2962">
        <v>47761524910</v>
      </c>
    </row>
    <row r="2963" spans="1:7">
      <c r="A2963" s="12">
        <v>44860</v>
      </c>
      <c r="B2963">
        <v>20092.236327999999</v>
      </c>
      <c r="C2963">
        <v>20938.134765999999</v>
      </c>
      <c r="D2963">
        <v>20076.117188</v>
      </c>
      <c r="E2963">
        <v>20770.441406000002</v>
      </c>
      <c r="F2963">
        <v>20770.441406000002</v>
      </c>
      <c r="G2963">
        <v>58895950537</v>
      </c>
    </row>
    <row r="2964" spans="1:7">
      <c r="A2964" s="12">
        <v>44861</v>
      </c>
      <c r="B2964">
        <v>20772.802734000001</v>
      </c>
      <c r="C2964">
        <v>20854.044922000001</v>
      </c>
      <c r="D2964">
        <v>20255.373047000001</v>
      </c>
      <c r="E2964">
        <v>20285.835938</v>
      </c>
      <c r="F2964">
        <v>20285.835938</v>
      </c>
      <c r="G2964">
        <v>49625110402</v>
      </c>
    </row>
    <row r="2965" spans="1:7">
      <c r="A2965" s="12">
        <v>44862</v>
      </c>
      <c r="B2965">
        <v>20287.957031000002</v>
      </c>
      <c r="C2965">
        <v>20724.980468999998</v>
      </c>
      <c r="D2965">
        <v>20086.068359000001</v>
      </c>
      <c r="E2965">
        <v>20595.351563</v>
      </c>
      <c r="F2965">
        <v>20595.351563</v>
      </c>
      <c r="G2965">
        <v>43994715910</v>
      </c>
    </row>
    <row r="2966" spans="1:7">
      <c r="A2966" s="12">
        <v>44863</v>
      </c>
      <c r="B2966">
        <v>20595.103515999999</v>
      </c>
      <c r="C2966">
        <v>20988.394531000002</v>
      </c>
      <c r="D2966">
        <v>20566.484375</v>
      </c>
      <c r="E2966">
        <v>20818.476563</v>
      </c>
      <c r="F2966">
        <v>20818.476563</v>
      </c>
      <c r="G2966">
        <v>40369840645</v>
      </c>
    </row>
    <row r="2967" spans="1:7">
      <c r="A2967" s="12">
        <v>44864</v>
      </c>
      <c r="B2967">
        <v>20817.982422000001</v>
      </c>
      <c r="C2967">
        <v>20917.005859000001</v>
      </c>
      <c r="D2967">
        <v>20547.462890999999</v>
      </c>
      <c r="E2967">
        <v>20635.603515999999</v>
      </c>
      <c r="F2967">
        <v>20635.603515999999</v>
      </c>
      <c r="G2967">
        <v>31486345556</v>
      </c>
    </row>
    <row r="2968" spans="1:7">
      <c r="A2968" s="12">
        <v>44865</v>
      </c>
      <c r="B2968">
        <v>20633.695313</v>
      </c>
      <c r="C2968">
        <v>20795.320313</v>
      </c>
      <c r="D2968">
        <v>20287.458984000001</v>
      </c>
      <c r="E2968">
        <v>20495.773438</v>
      </c>
      <c r="F2968">
        <v>20495.773438</v>
      </c>
      <c r="G2968">
        <v>45668466815</v>
      </c>
    </row>
    <row r="2969" spans="1:7">
      <c r="A2969" s="12">
        <v>44866</v>
      </c>
      <c r="B2969">
        <v>20494.898438</v>
      </c>
      <c r="C2969">
        <v>20647.289063</v>
      </c>
      <c r="D2969">
        <v>20359.845702999999</v>
      </c>
      <c r="E2969">
        <v>20485.273438</v>
      </c>
      <c r="F2969">
        <v>20485.273438</v>
      </c>
      <c r="G2969">
        <v>39819303159</v>
      </c>
    </row>
    <row r="2970" spans="1:7">
      <c r="A2970" s="12">
        <v>44867</v>
      </c>
      <c r="B2970">
        <v>20482.958984000001</v>
      </c>
      <c r="C2970">
        <v>20742.810547000001</v>
      </c>
      <c r="D2970">
        <v>20087.134765999999</v>
      </c>
      <c r="E2970">
        <v>20159.503906000002</v>
      </c>
      <c r="F2970">
        <v>20159.503906000002</v>
      </c>
      <c r="G2970">
        <v>55552169483</v>
      </c>
    </row>
    <row r="2971" spans="1:7">
      <c r="A2971" s="12">
        <v>44868</v>
      </c>
      <c r="B2971">
        <v>20162.689452999999</v>
      </c>
      <c r="C2971">
        <v>20382.095702999999</v>
      </c>
      <c r="D2971">
        <v>20086.240234000001</v>
      </c>
      <c r="E2971">
        <v>20209.988281000002</v>
      </c>
      <c r="F2971">
        <v>20209.988281000002</v>
      </c>
      <c r="G2971">
        <v>43228750179</v>
      </c>
    </row>
    <row r="2972" spans="1:7">
      <c r="A2972" s="12">
        <v>44869</v>
      </c>
      <c r="B2972">
        <v>20208.769531000002</v>
      </c>
      <c r="C2972">
        <v>21209.560547000001</v>
      </c>
      <c r="D2972">
        <v>20188.019531000002</v>
      </c>
      <c r="E2972">
        <v>21147.230468999998</v>
      </c>
      <c r="F2972">
        <v>21147.230468999998</v>
      </c>
      <c r="G2972">
        <v>64072727950</v>
      </c>
    </row>
    <row r="2973" spans="1:7">
      <c r="A2973" s="12">
        <v>44870</v>
      </c>
      <c r="B2973">
        <v>21144.832031000002</v>
      </c>
      <c r="C2973">
        <v>21446.886718999998</v>
      </c>
      <c r="D2973">
        <v>21097.634765999999</v>
      </c>
      <c r="E2973">
        <v>21282.691406000002</v>
      </c>
      <c r="F2973">
        <v>21282.691406000002</v>
      </c>
      <c r="G2973">
        <v>37846047609</v>
      </c>
    </row>
    <row r="2974" spans="1:7">
      <c r="A2974" s="12">
        <v>44871</v>
      </c>
      <c r="B2974">
        <v>21285.056640999999</v>
      </c>
      <c r="C2974">
        <v>21345.376952999999</v>
      </c>
      <c r="D2974">
        <v>20920.191406000002</v>
      </c>
      <c r="E2974">
        <v>20926.486327999999</v>
      </c>
      <c r="F2974">
        <v>20926.486327999999</v>
      </c>
      <c r="G2974">
        <v>35082693210</v>
      </c>
    </row>
    <row r="2975" spans="1:7">
      <c r="A2975" s="12">
        <v>44872</v>
      </c>
      <c r="B2975">
        <v>20924.621093999998</v>
      </c>
      <c r="C2975">
        <v>21053.246093999998</v>
      </c>
      <c r="D2975">
        <v>20489.972656000002</v>
      </c>
      <c r="E2975">
        <v>20602.816406000002</v>
      </c>
      <c r="F2975">
        <v>20602.816406000002</v>
      </c>
      <c r="G2975">
        <v>53510852236</v>
      </c>
    </row>
    <row r="2976" spans="1:7">
      <c r="A2976" s="12">
        <v>44873</v>
      </c>
      <c r="B2976">
        <v>20600.671875</v>
      </c>
      <c r="C2976">
        <v>20664.607422000001</v>
      </c>
      <c r="D2976">
        <v>17603.544922000001</v>
      </c>
      <c r="E2976">
        <v>18541.271484000001</v>
      </c>
      <c r="F2976">
        <v>18541.271484000001</v>
      </c>
      <c r="G2976">
        <v>118992465607</v>
      </c>
    </row>
    <row r="2977" spans="1:7">
      <c r="A2977" s="12">
        <v>44874</v>
      </c>
      <c r="B2977">
        <v>18543.761718999998</v>
      </c>
      <c r="C2977">
        <v>18590.458984000001</v>
      </c>
      <c r="D2977">
        <v>15682.692383</v>
      </c>
      <c r="E2977">
        <v>15880.780273</v>
      </c>
      <c r="F2977">
        <v>15880.780273</v>
      </c>
      <c r="G2977">
        <v>102905151606</v>
      </c>
    </row>
    <row r="2978" spans="1:7">
      <c r="A2978" s="12">
        <v>44875</v>
      </c>
      <c r="B2978">
        <v>15883.158203000001</v>
      </c>
      <c r="C2978">
        <v>18054.3125</v>
      </c>
      <c r="D2978">
        <v>15834.018555000001</v>
      </c>
      <c r="E2978">
        <v>17586.771484000001</v>
      </c>
      <c r="F2978">
        <v>17586.771484000001</v>
      </c>
      <c r="G2978">
        <v>83202283721</v>
      </c>
    </row>
    <row r="2979" spans="1:7">
      <c r="A2979" s="12">
        <v>44876</v>
      </c>
      <c r="B2979">
        <v>17583.251952999999</v>
      </c>
      <c r="C2979">
        <v>17650.943359000001</v>
      </c>
      <c r="D2979">
        <v>16543.482422000001</v>
      </c>
      <c r="E2979">
        <v>17034.292968999998</v>
      </c>
      <c r="F2979">
        <v>17034.292968999998</v>
      </c>
      <c r="G2979">
        <v>55871616488</v>
      </c>
    </row>
    <row r="2980" spans="1:7">
      <c r="A2980" s="12">
        <v>44877</v>
      </c>
      <c r="B2980">
        <v>17036.875</v>
      </c>
      <c r="C2980">
        <v>17066.675781000002</v>
      </c>
      <c r="D2980">
        <v>16651.775390999999</v>
      </c>
      <c r="E2980">
        <v>16799.185547000001</v>
      </c>
      <c r="F2980">
        <v>16799.185547000001</v>
      </c>
      <c r="G2980">
        <v>29717699419</v>
      </c>
    </row>
    <row r="2981" spans="1:7">
      <c r="A2981" s="12">
        <v>44878</v>
      </c>
      <c r="B2981">
        <v>16799.722656000002</v>
      </c>
      <c r="C2981">
        <v>16920.765625</v>
      </c>
      <c r="D2981">
        <v>16320.634765999999</v>
      </c>
      <c r="E2981">
        <v>16353.365234000001</v>
      </c>
      <c r="F2981">
        <v>16353.365234000001</v>
      </c>
      <c r="G2981">
        <v>27209183682</v>
      </c>
    </row>
    <row r="2982" spans="1:7">
      <c r="A2982" s="12">
        <v>44879</v>
      </c>
      <c r="B2982">
        <v>16352.028319999999</v>
      </c>
      <c r="C2982">
        <v>17109.324218999998</v>
      </c>
      <c r="D2982">
        <v>15872.941406</v>
      </c>
      <c r="E2982">
        <v>16618.199218999998</v>
      </c>
      <c r="F2982">
        <v>16618.199218999998</v>
      </c>
      <c r="G2982">
        <v>49630243054</v>
      </c>
    </row>
    <row r="2983" spans="1:7">
      <c r="A2983" s="12">
        <v>44880</v>
      </c>
      <c r="B2983">
        <v>16617.484375</v>
      </c>
      <c r="C2983">
        <v>17051.962890999999</v>
      </c>
      <c r="D2983">
        <v>16542.550781000002</v>
      </c>
      <c r="E2983">
        <v>16884.613281000002</v>
      </c>
      <c r="F2983">
        <v>16884.613281000002</v>
      </c>
      <c r="G2983">
        <v>36599436183</v>
      </c>
    </row>
    <row r="2984" spans="1:7">
      <c r="A2984" s="12">
        <v>44881</v>
      </c>
      <c r="B2984">
        <v>16884.341797000001</v>
      </c>
      <c r="C2984">
        <v>16960.294922000001</v>
      </c>
      <c r="D2984">
        <v>16430.111327999999</v>
      </c>
      <c r="E2984">
        <v>16669.439452999999</v>
      </c>
      <c r="F2984">
        <v>16669.439452999999</v>
      </c>
      <c r="G2984">
        <v>33925512989</v>
      </c>
    </row>
    <row r="2985" spans="1:7">
      <c r="A2985" s="12">
        <v>44882</v>
      </c>
      <c r="B2985">
        <v>16670.425781000002</v>
      </c>
      <c r="C2985">
        <v>16726.439452999999</v>
      </c>
      <c r="D2985">
        <v>16460.683593999998</v>
      </c>
      <c r="E2985">
        <v>16687.517577999999</v>
      </c>
      <c r="F2985">
        <v>16687.517577999999</v>
      </c>
      <c r="G2985">
        <v>27868914022</v>
      </c>
    </row>
    <row r="2986" spans="1:7">
      <c r="A2986" s="12">
        <v>44883</v>
      </c>
      <c r="B2986">
        <v>16687.912109000001</v>
      </c>
      <c r="C2986">
        <v>16947.058593999998</v>
      </c>
      <c r="D2986">
        <v>16564.611327999999</v>
      </c>
      <c r="E2986">
        <v>16697.777343999998</v>
      </c>
      <c r="F2986">
        <v>16697.777343999998</v>
      </c>
      <c r="G2986">
        <v>26862218609</v>
      </c>
    </row>
    <row r="2987" spans="1:7">
      <c r="A2987" s="12">
        <v>44884</v>
      </c>
      <c r="B2987">
        <v>16696.220702999999</v>
      </c>
      <c r="C2987">
        <v>16797.876952999999</v>
      </c>
      <c r="D2987">
        <v>16570.410156000002</v>
      </c>
      <c r="E2987">
        <v>16711.546875</v>
      </c>
      <c r="F2987">
        <v>16711.546875</v>
      </c>
      <c r="G2987">
        <v>16106223492</v>
      </c>
    </row>
    <row r="2988" spans="1:7">
      <c r="A2988" s="12">
        <v>44885</v>
      </c>
      <c r="B2988">
        <v>16712.919922000001</v>
      </c>
      <c r="C2988">
        <v>16746.779297000001</v>
      </c>
      <c r="D2988">
        <v>16248.692383</v>
      </c>
      <c r="E2988">
        <v>16291.832031</v>
      </c>
      <c r="F2988">
        <v>16291.832031</v>
      </c>
      <c r="G2988">
        <v>21313378652</v>
      </c>
    </row>
    <row r="2989" spans="1:7">
      <c r="A2989" s="12">
        <v>44886</v>
      </c>
      <c r="B2989">
        <v>16291.223633</v>
      </c>
      <c r="C2989">
        <v>16291.223633</v>
      </c>
      <c r="D2989">
        <v>15599.046875</v>
      </c>
      <c r="E2989">
        <v>15787.284180000001</v>
      </c>
      <c r="F2989">
        <v>15787.284180000001</v>
      </c>
      <c r="G2989">
        <v>37429485518</v>
      </c>
    </row>
    <row r="2990" spans="1:7">
      <c r="A2990" s="12">
        <v>44887</v>
      </c>
      <c r="B2990">
        <v>15782.300781</v>
      </c>
      <c r="C2990">
        <v>16253.047852</v>
      </c>
      <c r="D2990">
        <v>15656.606444999999</v>
      </c>
      <c r="E2990">
        <v>16189.769531</v>
      </c>
      <c r="F2990">
        <v>16189.769531</v>
      </c>
      <c r="G2990">
        <v>30726828760</v>
      </c>
    </row>
    <row r="2991" spans="1:7">
      <c r="A2991" s="12">
        <v>44888</v>
      </c>
      <c r="B2991">
        <v>16195.588867</v>
      </c>
      <c r="C2991">
        <v>16638.193359000001</v>
      </c>
      <c r="D2991">
        <v>16170.502930000001</v>
      </c>
      <c r="E2991">
        <v>16610.707031000002</v>
      </c>
      <c r="F2991">
        <v>16610.707031000002</v>
      </c>
      <c r="G2991">
        <v>32958875628</v>
      </c>
    </row>
    <row r="2992" spans="1:7">
      <c r="A2992" s="12">
        <v>44889</v>
      </c>
      <c r="B2992">
        <v>16611.636718999998</v>
      </c>
      <c r="C2992">
        <v>16771.474609000001</v>
      </c>
      <c r="D2992">
        <v>16501.767577999999</v>
      </c>
      <c r="E2992">
        <v>16604.464843999998</v>
      </c>
      <c r="F2992">
        <v>16604.464843999998</v>
      </c>
      <c r="G2992">
        <v>26129037414</v>
      </c>
    </row>
    <row r="2993" spans="1:7">
      <c r="A2993" s="12">
        <v>44890</v>
      </c>
      <c r="B2993">
        <v>16602.269531000002</v>
      </c>
      <c r="C2993">
        <v>16603.316406000002</v>
      </c>
      <c r="D2993">
        <v>16388.404297000001</v>
      </c>
      <c r="E2993">
        <v>16521.841797000001</v>
      </c>
      <c r="F2993">
        <v>16521.841797000001</v>
      </c>
      <c r="G2993">
        <v>18678255976</v>
      </c>
    </row>
    <row r="2994" spans="1:7">
      <c r="A2994" s="12">
        <v>44891</v>
      </c>
      <c r="B2994">
        <v>16521.576172000001</v>
      </c>
      <c r="C2994">
        <v>16666.863281000002</v>
      </c>
      <c r="D2994">
        <v>16416.228515999999</v>
      </c>
      <c r="E2994">
        <v>16464.28125</v>
      </c>
      <c r="F2994">
        <v>16464.28125</v>
      </c>
      <c r="G2994">
        <v>18000008764</v>
      </c>
    </row>
    <row r="2995" spans="1:7">
      <c r="A2995" s="12">
        <v>44892</v>
      </c>
      <c r="B2995">
        <v>16463.882813</v>
      </c>
      <c r="C2995">
        <v>16594.40625</v>
      </c>
      <c r="D2995">
        <v>16437.025390999999</v>
      </c>
      <c r="E2995">
        <v>16444.626952999999</v>
      </c>
      <c r="F2995">
        <v>16444.626952999999</v>
      </c>
      <c r="G2995">
        <v>20443898509</v>
      </c>
    </row>
    <row r="2996" spans="1:7">
      <c r="A2996" s="12">
        <v>44893</v>
      </c>
      <c r="B2996">
        <v>16440.222656000002</v>
      </c>
      <c r="C2996">
        <v>16482.933593999998</v>
      </c>
      <c r="D2996">
        <v>16054.530273</v>
      </c>
      <c r="E2996">
        <v>16217.322265999999</v>
      </c>
      <c r="F2996">
        <v>16217.322265999999</v>
      </c>
      <c r="G2996">
        <v>27743025156</v>
      </c>
    </row>
    <row r="2997" spans="1:7">
      <c r="A2997" s="12">
        <v>44894</v>
      </c>
      <c r="B2997">
        <v>16217.639648</v>
      </c>
      <c r="C2997">
        <v>16522.257813</v>
      </c>
      <c r="D2997">
        <v>16139.396484000001</v>
      </c>
      <c r="E2997">
        <v>16444.982422000001</v>
      </c>
      <c r="F2997">
        <v>16444.982422000001</v>
      </c>
      <c r="G2997">
        <v>23581685468</v>
      </c>
    </row>
    <row r="2998" spans="1:7">
      <c r="A2998" s="12">
        <v>44895</v>
      </c>
      <c r="B2998">
        <v>16445.476563</v>
      </c>
      <c r="C2998">
        <v>17190.9375</v>
      </c>
      <c r="D2998">
        <v>16445.476563</v>
      </c>
      <c r="E2998">
        <v>17168.566406000002</v>
      </c>
      <c r="F2998">
        <v>17168.566406000002</v>
      </c>
      <c r="G2998">
        <v>29523576583</v>
      </c>
    </row>
    <row r="2999" spans="1:7">
      <c r="A2999" s="12">
        <v>44896</v>
      </c>
      <c r="B2999">
        <v>17168.001952999999</v>
      </c>
      <c r="C2999">
        <v>17197.498047000001</v>
      </c>
      <c r="D2999">
        <v>16888.388672000001</v>
      </c>
      <c r="E2999">
        <v>16967.132813</v>
      </c>
      <c r="F2999">
        <v>16967.132813</v>
      </c>
      <c r="G2999">
        <v>22895392882</v>
      </c>
    </row>
    <row r="3000" spans="1:7">
      <c r="A3000" s="12">
        <v>44897</v>
      </c>
      <c r="B3000">
        <v>16968.683593999998</v>
      </c>
      <c r="C3000">
        <v>17088.660156000002</v>
      </c>
      <c r="D3000">
        <v>16877.880859000001</v>
      </c>
      <c r="E3000">
        <v>17088.660156000002</v>
      </c>
      <c r="F3000">
        <v>17088.660156000002</v>
      </c>
      <c r="G3000">
        <v>19539705127</v>
      </c>
    </row>
    <row r="3001" spans="1:7">
      <c r="A3001" s="12">
        <v>44898</v>
      </c>
      <c r="B3001">
        <v>17090.097656000002</v>
      </c>
      <c r="C3001">
        <v>17116.041015999999</v>
      </c>
      <c r="D3001">
        <v>16888.140625</v>
      </c>
      <c r="E3001">
        <v>16908.236327999999</v>
      </c>
      <c r="F3001">
        <v>16908.236327999999</v>
      </c>
      <c r="G3001">
        <v>16217776704</v>
      </c>
    </row>
    <row r="3002" spans="1:7">
      <c r="A3002" s="12">
        <v>44899</v>
      </c>
      <c r="B3002">
        <v>16908.169922000001</v>
      </c>
      <c r="C3002">
        <v>17157.767577999999</v>
      </c>
      <c r="D3002">
        <v>16903.439452999999</v>
      </c>
      <c r="E3002">
        <v>17130.486327999999</v>
      </c>
      <c r="F3002">
        <v>17130.486327999999</v>
      </c>
      <c r="G3002">
        <v>16824520830</v>
      </c>
    </row>
    <row r="3003" spans="1:7">
      <c r="A3003" s="12">
        <v>44900</v>
      </c>
      <c r="B3003">
        <v>17128.894531000002</v>
      </c>
      <c r="C3003">
        <v>17378.152343999998</v>
      </c>
      <c r="D3003">
        <v>16922.431640999999</v>
      </c>
      <c r="E3003">
        <v>16974.826172000001</v>
      </c>
      <c r="F3003">
        <v>16974.826172000001</v>
      </c>
      <c r="G3003">
        <v>22209086834</v>
      </c>
    </row>
    <row r="3004" spans="1:7">
      <c r="A3004" s="12">
        <v>44901</v>
      </c>
      <c r="B3004">
        <v>16975.238281000002</v>
      </c>
      <c r="C3004">
        <v>17091.863281000002</v>
      </c>
      <c r="D3004">
        <v>16939.921875</v>
      </c>
      <c r="E3004">
        <v>17089.503906000002</v>
      </c>
      <c r="F3004">
        <v>17089.503906000002</v>
      </c>
      <c r="G3004">
        <v>19889922369</v>
      </c>
    </row>
    <row r="3005" spans="1:7">
      <c r="A3005" s="12">
        <v>44902</v>
      </c>
      <c r="B3005">
        <v>17089.505859000001</v>
      </c>
      <c r="C3005">
        <v>17109.376952999999</v>
      </c>
      <c r="D3005">
        <v>16750.558593999998</v>
      </c>
      <c r="E3005">
        <v>16848.126952999999</v>
      </c>
      <c r="F3005">
        <v>16848.126952999999</v>
      </c>
      <c r="G3005">
        <v>19675404389</v>
      </c>
    </row>
    <row r="3006" spans="1:7">
      <c r="A3006" s="12">
        <v>44903</v>
      </c>
      <c r="B3006">
        <v>16847.349609000001</v>
      </c>
      <c r="C3006">
        <v>17267.916015999999</v>
      </c>
      <c r="D3006">
        <v>16788.783202999999</v>
      </c>
      <c r="E3006">
        <v>17233.474609000001</v>
      </c>
      <c r="F3006">
        <v>17233.474609000001</v>
      </c>
      <c r="G3006">
        <v>20496603770</v>
      </c>
    </row>
    <row r="3007" spans="1:7">
      <c r="A3007" s="12">
        <v>44904</v>
      </c>
      <c r="B3007">
        <v>17232.148438</v>
      </c>
      <c r="C3007">
        <v>17280.546875</v>
      </c>
      <c r="D3007">
        <v>17100.835938</v>
      </c>
      <c r="E3007">
        <v>17133.152343999998</v>
      </c>
      <c r="F3007">
        <v>17133.152343999998</v>
      </c>
      <c r="G3007">
        <v>20328426366</v>
      </c>
    </row>
    <row r="3008" spans="1:7">
      <c r="A3008" s="12">
        <v>44905</v>
      </c>
      <c r="B3008">
        <v>17134.220702999999</v>
      </c>
      <c r="C3008">
        <v>17216.826172000001</v>
      </c>
      <c r="D3008">
        <v>17120.683593999998</v>
      </c>
      <c r="E3008">
        <v>17128.724609000001</v>
      </c>
      <c r="F3008">
        <v>17128.724609000001</v>
      </c>
      <c r="G3008">
        <v>12706781969</v>
      </c>
    </row>
    <row r="3009" spans="1:7">
      <c r="A3009" s="12">
        <v>44906</v>
      </c>
      <c r="B3009">
        <v>17129.710938</v>
      </c>
      <c r="C3009">
        <v>17245.634765999999</v>
      </c>
      <c r="D3009">
        <v>17091.820313</v>
      </c>
      <c r="E3009">
        <v>17104.193359000001</v>
      </c>
      <c r="F3009">
        <v>17104.193359000001</v>
      </c>
      <c r="G3009">
        <v>14122486832</v>
      </c>
    </row>
    <row r="3010" spans="1:7">
      <c r="A3010" s="12">
        <v>44907</v>
      </c>
      <c r="B3010">
        <v>17102.5</v>
      </c>
      <c r="C3010">
        <v>17212.564452999999</v>
      </c>
      <c r="D3010">
        <v>16899.394531000002</v>
      </c>
      <c r="E3010">
        <v>17206.4375</v>
      </c>
      <c r="F3010">
        <v>17206.4375</v>
      </c>
      <c r="G3010">
        <v>19617581341</v>
      </c>
    </row>
    <row r="3011" spans="1:7">
      <c r="A3011" s="12">
        <v>44908</v>
      </c>
      <c r="B3011">
        <v>17206.441406000002</v>
      </c>
      <c r="C3011">
        <v>17930.085938</v>
      </c>
      <c r="D3011">
        <v>17111.763672000001</v>
      </c>
      <c r="E3011">
        <v>17781.318359000001</v>
      </c>
      <c r="F3011">
        <v>17781.318359000001</v>
      </c>
      <c r="G3011">
        <v>26634741631</v>
      </c>
    </row>
    <row r="3012" spans="1:7">
      <c r="A3012" s="12">
        <v>44909</v>
      </c>
      <c r="B3012">
        <v>17782.066406000002</v>
      </c>
      <c r="C3012">
        <v>18318.53125</v>
      </c>
      <c r="D3012">
        <v>17739.513672000001</v>
      </c>
      <c r="E3012">
        <v>17815.650390999999</v>
      </c>
      <c r="F3012">
        <v>17815.650390999999</v>
      </c>
      <c r="G3012">
        <v>25534481470</v>
      </c>
    </row>
    <row r="3013" spans="1:7">
      <c r="A3013" s="12">
        <v>44910</v>
      </c>
      <c r="B3013">
        <v>17813.644531000002</v>
      </c>
      <c r="C3013">
        <v>17846.744140999999</v>
      </c>
      <c r="D3013">
        <v>17322.589843999998</v>
      </c>
      <c r="E3013">
        <v>17364.865234000001</v>
      </c>
      <c r="F3013">
        <v>17364.865234000001</v>
      </c>
      <c r="G3013">
        <v>20964448341</v>
      </c>
    </row>
    <row r="3014" spans="1:7">
      <c r="A3014" s="12">
        <v>44911</v>
      </c>
      <c r="B3014">
        <v>17364.546875</v>
      </c>
      <c r="C3014">
        <v>17505.525390999999</v>
      </c>
      <c r="D3014">
        <v>16584.701172000001</v>
      </c>
      <c r="E3014">
        <v>16647.484375</v>
      </c>
      <c r="F3014">
        <v>16647.484375</v>
      </c>
      <c r="G3014">
        <v>24031608960</v>
      </c>
    </row>
    <row r="3015" spans="1:7">
      <c r="A3015" s="12">
        <v>44912</v>
      </c>
      <c r="B3015">
        <v>16646.982422000001</v>
      </c>
      <c r="C3015">
        <v>16800.589843999998</v>
      </c>
      <c r="D3015">
        <v>16614.029297000001</v>
      </c>
      <c r="E3015">
        <v>16795.091797000001</v>
      </c>
      <c r="F3015">
        <v>16795.091797000001</v>
      </c>
      <c r="G3015">
        <v>14463581825</v>
      </c>
    </row>
    <row r="3016" spans="1:7">
      <c r="A3016" s="12">
        <v>44913</v>
      </c>
      <c r="B3016">
        <v>16795.609375</v>
      </c>
      <c r="C3016">
        <v>16815.386718999998</v>
      </c>
      <c r="D3016">
        <v>16697.820313</v>
      </c>
      <c r="E3016">
        <v>16757.976563</v>
      </c>
      <c r="F3016">
        <v>16757.976563</v>
      </c>
      <c r="G3016">
        <v>10924354698</v>
      </c>
    </row>
    <row r="3017" spans="1:7">
      <c r="A3017" s="12">
        <v>44914</v>
      </c>
      <c r="B3017">
        <v>16759.041015999999</v>
      </c>
      <c r="C3017">
        <v>16807.527343999998</v>
      </c>
      <c r="D3017">
        <v>16398.136718999998</v>
      </c>
      <c r="E3017">
        <v>16439.679688</v>
      </c>
      <c r="F3017">
        <v>16439.679688</v>
      </c>
      <c r="G3017">
        <v>17221074814</v>
      </c>
    </row>
    <row r="3018" spans="1:7">
      <c r="A3018" s="12">
        <v>44915</v>
      </c>
      <c r="B3018">
        <v>16441.787109000001</v>
      </c>
      <c r="C3018">
        <v>17012.984375</v>
      </c>
      <c r="D3018">
        <v>16427.867188</v>
      </c>
      <c r="E3018">
        <v>16906.304688</v>
      </c>
      <c r="F3018">
        <v>16906.304688</v>
      </c>
      <c r="G3018">
        <v>22722096615</v>
      </c>
    </row>
    <row r="3019" spans="1:7">
      <c r="A3019" s="12">
        <v>44916</v>
      </c>
      <c r="B3019">
        <v>16904.527343999998</v>
      </c>
      <c r="C3019">
        <v>16916.800781000002</v>
      </c>
      <c r="D3019">
        <v>16755.912109000001</v>
      </c>
      <c r="E3019">
        <v>16817.535156000002</v>
      </c>
      <c r="F3019">
        <v>16817.535156000002</v>
      </c>
      <c r="G3019">
        <v>14882945045</v>
      </c>
    </row>
    <row r="3020" spans="1:7">
      <c r="A3020" s="12">
        <v>44917</v>
      </c>
      <c r="B3020">
        <v>16818.380859000001</v>
      </c>
      <c r="C3020">
        <v>16866.673827999999</v>
      </c>
      <c r="D3020">
        <v>16592.408202999999</v>
      </c>
      <c r="E3020">
        <v>16830.341797000001</v>
      </c>
      <c r="F3020">
        <v>16830.341797000001</v>
      </c>
      <c r="G3020">
        <v>16441573050</v>
      </c>
    </row>
    <row r="3021" spans="1:7">
      <c r="A3021" s="12">
        <v>44918</v>
      </c>
      <c r="B3021">
        <v>16829.644531000002</v>
      </c>
      <c r="C3021">
        <v>16905.21875</v>
      </c>
      <c r="D3021">
        <v>16794.458984000001</v>
      </c>
      <c r="E3021">
        <v>16796.953125</v>
      </c>
      <c r="F3021">
        <v>16796.953125</v>
      </c>
      <c r="G3021">
        <v>15329265213</v>
      </c>
    </row>
    <row r="3022" spans="1:7">
      <c r="A3022" s="12">
        <v>44919</v>
      </c>
      <c r="B3022">
        <v>16796.976563</v>
      </c>
      <c r="C3022">
        <v>16864.703125</v>
      </c>
      <c r="D3022">
        <v>16793.527343999998</v>
      </c>
      <c r="E3022">
        <v>16847.755859000001</v>
      </c>
      <c r="F3022">
        <v>16847.755859000001</v>
      </c>
      <c r="G3022">
        <v>9744636213</v>
      </c>
    </row>
    <row r="3023" spans="1:7">
      <c r="A3023" s="12">
        <v>44920</v>
      </c>
      <c r="B3023">
        <v>16847.505859000001</v>
      </c>
      <c r="C3023">
        <v>16860.554688</v>
      </c>
      <c r="D3023">
        <v>16755.253906000002</v>
      </c>
      <c r="E3023">
        <v>16841.986327999999</v>
      </c>
      <c r="F3023">
        <v>16841.986327999999</v>
      </c>
      <c r="G3023">
        <v>11656379938</v>
      </c>
    </row>
    <row r="3024" spans="1:7">
      <c r="A3024" s="12">
        <v>44921</v>
      </c>
      <c r="B3024">
        <v>16842.25</v>
      </c>
      <c r="C3024">
        <v>16920.123047000001</v>
      </c>
      <c r="D3024">
        <v>16812.369140999999</v>
      </c>
      <c r="E3024">
        <v>16919.804688</v>
      </c>
      <c r="F3024">
        <v>16919.804688</v>
      </c>
      <c r="G3024">
        <v>11886957804</v>
      </c>
    </row>
    <row r="3025" spans="1:7">
      <c r="A3025" s="12">
        <v>44922</v>
      </c>
      <c r="B3025">
        <v>16919.291015999999</v>
      </c>
      <c r="C3025">
        <v>16959.845702999999</v>
      </c>
      <c r="D3025">
        <v>16642.072265999999</v>
      </c>
      <c r="E3025">
        <v>16717.173827999999</v>
      </c>
      <c r="F3025">
        <v>16717.173827999999</v>
      </c>
      <c r="G3025">
        <v>15748580239</v>
      </c>
    </row>
    <row r="3026" spans="1:7">
      <c r="A3026" s="12">
        <v>44923</v>
      </c>
      <c r="B3026">
        <v>16716.400390999999</v>
      </c>
      <c r="C3026">
        <v>16768.169922000001</v>
      </c>
      <c r="D3026">
        <v>16497.556640999999</v>
      </c>
      <c r="E3026">
        <v>16552.572265999999</v>
      </c>
      <c r="F3026">
        <v>16552.572265999999</v>
      </c>
      <c r="G3026">
        <v>17005713920</v>
      </c>
    </row>
    <row r="3027" spans="1:7">
      <c r="A3027" s="12">
        <v>44924</v>
      </c>
      <c r="B3027">
        <v>16552.322265999999</v>
      </c>
      <c r="C3027">
        <v>16651.755859000001</v>
      </c>
      <c r="D3027">
        <v>16508.683593999998</v>
      </c>
      <c r="E3027">
        <v>16642.341797000001</v>
      </c>
      <c r="F3027">
        <v>16642.341797000001</v>
      </c>
      <c r="G3027">
        <v>14472237479</v>
      </c>
    </row>
    <row r="3028" spans="1:7">
      <c r="A3028" s="12">
        <v>44925</v>
      </c>
      <c r="B3028">
        <v>16641.330077999999</v>
      </c>
      <c r="C3028">
        <v>16643.427734000001</v>
      </c>
      <c r="D3028">
        <v>16408.474609000001</v>
      </c>
      <c r="E3028">
        <v>16602.585938</v>
      </c>
      <c r="F3028">
        <v>16602.585938</v>
      </c>
      <c r="G3028">
        <v>15929162910</v>
      </c>
    </row>
    <row r="3029" spans="1:7">
      <c r="A3029" s="12">
        <v>44926</v>
      </c>
      <c r="B3029">
        <v>16603.673827999999</v>
      </c>
      <c r="C3029">
        <v>16628.986327999999</v>
      </c>
      <c r="D3029">
        <v>16517.519531000002</v>
      </c>
      <c r="E3029">
        <v>16547.496093999998</v>
      </c>
      <c r="F3029">
        <v>16547.496093999998</v>
      </c>
      <c r="G3029">
        <v>11239186456</v>
      </c>
    </row>
    <row r="3030" spans="1:7">
      <c r="A3030" s="12">
        <v>44927</v>
      </c>
      <c r="B3030">
        <v>16547.914063</v>
      </c>
      <c r="C3030">
        <v>16630.439452999999</v>
      </c>
      <c r="D3030">
        <v>16521.234375</v>
      </c>
      <c r="E3030">
        <v>16625.080077999999</v>
      </c>
      <c r="F3030">
        <v>16625.080077999999</v>
      </c>
      <c r="G3030">
        <v>9244361700</v>
      </c>
    </row>
    <row r="3031" spans="1:7">
      <c r="A3031" s="12">
        <v>44928</v>
      </c>
      <c r="B3031">
        <v>16625.509765999999</v>
      </c>
      <c r="C3031">
        <v>16759.34375</v>
      </c>
      <c r="D3031">
        <v>16572.228515999999</v>
      </c>
      <c r="E3031">
        <v>16688.470702999999</v>
      </c>
      <c r="F3031">
        <v>16688.470702999999</v>
      </c>
      <c r="G3031">
        <v>12097775227</v>
      </c>
    </row>
    <row r="3032" spans="1:7">
      <c r="A3032" s="12">
        <v>44929</v>
      </c>
      <c r="B3032">
        <v>16688.847656000002</v>
      </c>
      <c r="C3032">
        <v>16760.447265999999</v>
      </c>
      <c r="D3032">
        <v>16622.371093999998</v>
      </c>
      <c r="E3032">
        <v>16679.857422000001</v>
      </c>
      <c r="F3032">
        <v>16679.857422000001</v>
      </c>
      <c r="G3032">
        <v>13903079207</v>
      </c>
    </row>
    <row r="3033" spans="1:7">
      <c r="A3033" s="12">
        <v>44930</v>
      </c>
      <c r="B3033">
        <v>16680.205077999999</v>
      </c>
      <c r="C3033">
        <v>16964.585938</v>
      </c>
      <c r="D3033">
        <v>16667.763672000001</v>
      </c>
      <c r="E3033">
        <v>16863.238281000002</v>
      </c>
      <c r="F3033">
        <v>16863.238281000002</v>
      </c>
      <c r="G3033">
        <v>18421743322</v>
      </c>
    </row>
    <row r="3034" spans="1:7">
      <c r="A3034" s="12">
        <v>44931</v>
      </c>
      <c r="B3034">
        <v>16863.472656000002</v>
      </c>
      <c r="C3034">
        <v>16884.021484000001</v>
      </c>
      <c r="D3034">
        <v>16790.283202999999</v>
      </c>
      <c r="E3034">
        <v>16836.736327999999</v>
      </c>
      <c r="F3034">
        <v>16836.736327999999</v>
      </c>
      <c r="G3034">
        <v>13692758566</v>
      </c>
    </row>
    <row r="3035" spans="1:7">
      <c r="A3035" s="12">
        <v>44932</v>
      </c>
      <c r="B3035">
        <v>16836.472656000002</v>
      </c>
      <c r="C3035">
        <v>16991.994140999999</v>
      </c>
      <c r="D3035">
        <v>16716.421875</v>
      </c>
      <c r="E3035">
        <v>16951.96875</v>
      </c>
      <c r="F3035">
        <v>16951.96875</v>
      </c>
      <c r="G3035">
        <v>14413662913</v>
      </c>
    </row>
    <row r="3036" spans="1:7">
      <c r="A3036" s="12">
        <v>44933</v>
      </c>
      <c r="B3036">
        <v>16952.117188</v>
      </c>
      <c r="C3036">
        <v>16975.017577999999</v>
      </c>
      <c r="D3036">
        <v>16914.191406000002</v>
      </c>
      <c r="E3036">
        <v>16955.078125</v>
      </c>
      <c r="F3036">
        <v>16955.078125</v>
      </c>
      <c r="G3036">
        <v>7714767174</v>
      </c>
    </row>
    <row r="3037" spans="1:7">
      <c r="A3037" s="12">
        <v>44934</v>
      </c>
      <c r="B3037">
        <v>16954.146484000001</v>
      </c>
      <c r="C3037">
        <v>17091.144531000002</v>
      </c>
      <c r="D3037">
        <v>16924.050781000002</v>
      </c>
      <c r="E3037">
        <v>17091.144531000002</v>
      </c>
      <c r="F3037">
        <v>17091.144531000002</v>
      </c>
      <c r="G3037">
        <v>9768827914</v>
      </c>
    </row>
    <row r="3038" spans="1:7">
      <c r="A3038" s="12">
        <v>44935</v>
      </c>
      <c r="B3038">
        <v>17093.992188</v>
      </c>
      <c r="C3038">
        <v>17389.957031000002</v>
      </c>
      <c r="D3038">
        <v>17093.992188</v>
      </c>
      <c r="E3038">
        <v>17196.554688</v>
      </c>
      <c r="F3038">
        <v>17196.554688</v>
      </c>
      <c r="G3038">
        <v>18624736866</v>
      </c>
    </row>
    <row r="3039" spans="1:7">
      <c r="A3039" s="12">
        <v>44936</v>
      </c>
      <c r="B3039">
        <v>17192.949218999998</v>
      </c>
      <c r="C3039">
        <v>17484.720702999999</v>
      </c>
      <c r="D3039">
        <v>17162.990234000001</v>
      </c>
      <c r="E3039">
        <v>17446.292968999998</v>
      </c>
      <c r="F3039">
        <v>17446.292968999998</v>
      </c>
      <c r="G3039">
        <v>15808338949</v>
      </c>
    </row>
    <row r="3040" spans="1:7">
      <c r="A3040" s="12">
        <v>44937</v>
      </c>
      <c r="B3040">
        <v>17446.359375</v>
      </c>
      <c r="C3040">
        <v>17934.896484000001</v>
      </c>
      <c r="D3040">
        <v>17337.994140999999</v>
      </c>
      <c r="E3040">
        <v>17934.896484000001</v>
      </c>
      <c r="F3040">
        <v>17934.896484000001</v>
      </c>
      <c r="G3040">
        <v>18372283782</v>
      </c>
    </row>
    <row r="3041" spans="1:7">
      <c r="A3041" s="12">
        <v>44938</v>
      </c>
      <c r="B3041">
        <v>18117.59375</v>
      </c>
      <c r="C3041">
        <v>19030.087890999999</v>
      </c>
      <c r="D3041">
        <v>17995.203125</v>
      </c>
      <c r="E3041">
        <v>18869.587890999999</v>
      </c>
      <c r="F3041">
        <v>18869.587890999999</v>
      </c>
      <c r="G3041">
        <v>34971338710</v>
      </c>
    </row>
    <row r="3042" spans="1:7">
      <c r="A3042" s="12">
        <v>44939</v>
      </c>
      <c r="B3042">
        <v>18868.90625</v>
      </c>
      <c r="C3042">
        <v>19964.322265999999</v>
      </c>
      <c r="D3042">
        <v>18753.164063</v>
      </c>
      <c r="E3042">
        <v>19909.574218999998</v>
      </c>
      <c r="F3042">
        <v>19909.574218999998</v>
      </c>
      <c r="G3042">
        <v>29225029694</v>
      </c>
    </row>
    <row r="3043" spans="1:7">
      <c r="A3043" s="12">
        <v>44940</v>
      </c>
      <c r="B3043">
        <v>19910.537109000001</v>
      </c>
      <c r="C3043">
        <v>21075.142577999999</v>
      </c>
      <c r="D3043">
        <v>19907.828125</v>
      </c>
      <c r="E3043">
        <v>20976.298827999999</v>
      </c>
      <c r="F3043">
        <v>20976.298827999999</v>
      </c>
      <c r="G3043">
        <v>38967784639</v>
      </c>
    </row>
    <row r="3044" spans="1:7">
      <c r="A3044" s="12">
        <v>44941</v>
      </c>
      <c r="B3044">
        <v>20977.484375</v>
      </c>
      <c r="C3044">
        <v>20993.748047000001</v>
      </c>
      <c r="D3044">
        <v>20606.986327999999</v>
      </c>
      <c r="E3044">
        <v>20880.798827999999</v>
      </c>
      <c r="F3044">
        <v>20880.798827999999</v>
      </c>
      <c r="G3044">
        <v>19298407543</v>
      </c>
    </row>
    <row r="3045" spans="1:7">
      <c r="A3045" s="12">
        <v>44942</v>
      </c>
      <c r="B3045">
        <v>20882.224609000001</v>
      </c>
      <c r="C3045">
        <v>21360.875</v>
      </c>
      <c r="D3045">
        <v>20715.746093999998</v>
      </c>
      <c r="E3045">
        <v>21169.632813</v>
      </c>
      <c r="F3045">
        <v>21169.632813</v>
      </c>
      <c r="G3045">
        <v>26792494050</v>
      </c>
    </row>
    <row r="3046" spans="1:7">
      <c r="A3046" s="12">
        <v>44943</v>
      </c>
      <c r="B3046">
        <v>21175.833984000001</v>
      </c>
      <c r="C3046">
        <v>21438.660156000002</v>
      </c>
      <c r="D3046">
        <v>20978.533202999999</v>
      </c>
      <c r="E3046">
        <v>21161.519531000002</v>
      </c>
      <c r="F3046">
        <v>21161.519531000002</v>
      </c>
      <c r="G3046">
        <v>24999983362</v>
      </c>
    </row>
    <row r="3047" spans="1:7">
      <c r="A3047" s="12">
        <v>44944</v>
      </c>
      <c r="B3047">
        <v>21161.050781000002</v>
      </c>
      <c r="C3047">
        <v>21564.501952999999</v>
      </c>
      <c r="D3047">
        <v>20541.544922000001</v>
      </c>
      <c r="E3047">
        <v>20688.78125</v>
      </c>
      <c r="F3047">
        <v>20688.78125</v>
      </c>
      <c r="G3047">
        <v>30005625418</v>
      </c>
    </row>
    <row r="3048" spans="1:7">
      <c r="A3048" s="12">
        <v>44945</v>
      </c>
      <c r="B3048">
        <v>20686.746093999998</v>
      </c>
      <c r="C3048">
        <v>21163.011718999998</v>
      </c>
      <c r="D3048">
        <v>20685.380859000001</v>
      </c>
      <c r="E3048">
        <v>21086.792968999998</v>
      </c>
      <c r="F3048">
        <v>21086.792968999998</v>
      </c>
      <c r="G3048">
        <v>21152848261</v>
      </c>
    </row>
    <row r="3049" spans="1:7">
      <c r="A3049" s="12">
        <v>44946</v>
      </c>
      <c r="B3049">
        <v>21085.373047000001</v>
      </c>
      <c r="C3049">
        <v>22692.357422000001</v>
      </c>
      <c r="D3049">
        <v>20919.126952999999</v>
      </c>
      <c r="E3049">
        <v>22676.552734000001</v>
      </c>
      <c r="F3049">
        <v>22676.552734000001</v>
      </c>
      <c r="G3049">
        <v>28799154319</v>
      </c>
    </row>
    <row r="3050" spans="1:7">
      <c r="A3050" s="12">
        <v>44947</v>
      </c>
      <c r="B3050">
        <v>22677.427734000001</v>
      </c>
      <c r="C3050">
        <v>23282.347656000002</v>
      </c>
      <c r="D3050">
        <v>22511.833984000001</v>
      </c>
      <c r="E3050">
        <v>22777.625</v>
      </c>
      <c r="F3050">
        <v>22777.625</v>
      </c>
      <c r="G3050">
        <v>32442278429</v>
      </c>
    </row>
    <row r="3051" spans="1:7">
      <c r="A3051" s="12">
        <v>44948</v>
      </c>
      <c r="B3051">
        <v>22777.986327999999</v>
      </c>
      <c r="C3051">
        <v>23056.730468999998</v>
      </c>
      <c r="D3051">
        <v>22387.900390999999</v>
      </c>
      <c r="E3051">
        <v>22720.416015999999</v>
      </c>
      <c r="F3051">
        <v>22720.416015999999</v>
      </c>
      <c r="G3051">
        <v>24746386230</v>
      </c>
    </row>
    <row r="3052" spans="1:7">
      <c r="A3052" s="12">
        <v>44949</v>
      </c>
      <c r="B3052">
        <v>22721.087890999999</v>
      </c>
      <c r="C3052">
        <v>23126.486327999999</v>
      </c>
      <c r="D3052">
        <v>22654.304688</v>
      </c>
      <c r="E3052">
        <v>22934.431640999999</v>
      </c>
      <c r="F3052">
        <v>22934.431640999999</v>
      </c>
      <c r="G3052">
        <v>26518700512</v>
      </c>
    </row>
    <row r="3053" spans="1:7">
      <c r="A3053" s="12">
        <v>44950</v>
      </c>
      <c r="B3053">
        <v>22929.626952999999</v>
      </c>
      <c r="C3053">
        <v>23134.011718999998</v>
      </c>
      <c r="D3053">
        <v>22549.744140999999</v>
      </c>
      <c r="E3053">
        <v>22636.46875</v>
      </c>
      <c r="F3053">
        <v>22636.46875</v>
      </c>
      <c r="G3053">
        <v>26405069715</v>
      </c>
    </row>
    <row r="3054" spans="1:7">
      <c r="A3054" s="12">
        <v>44951</v>
      </c>
      <c r="B3054">
        <v>22639.267577999999</v>
      </c>
      <c r="C3054">
        <v>23722.099609000001</v>
      </c>
      <c r="D3054">
        <v>22406.076172000001</v>
      </c>
      <c r="E3054">
        <v>23117.859375</v>
      </c>
      <c r="F3054">
        <v>23117.859375</v>
      </c>
      <c r="G3054">
        <v>30685366709</v>
      </c>
    </row>
    <row r="3055" spans="1:7">
      <c r="A3055" s="12">
        <v>44952</v>
      </c>
      <c r="B3055">
        <v>23108.955077999999</v>
      </c>
      <c r="C3055">
        <v>23237.078125</v>
      </c>
      <c r="D3055">
        <v>22911.373047000001</v>
      </c>
      <c r="E3055">
        <v>23032.777343999998</v>
      </c>
      <c r="F3055">
        <v>23032.777343999998</v>
      </c>
      <c r="G3055">
        <v>26357839322</v>
      </c>
    </row>
    <row r="3056" spans="1:7">
      <c r="A3056" s="12">
        <v>44953</v>
      </c>
      <c r="B3056">
        <v>23030.716797000001</v>
      </c>
      <c r="C3056">
        <v>23417.720702999999</v>
      </c>
      <c r="D3056">
        <v>22654.59375</v>
      </c>
      <c r="E3056">
        <v>23078.728515999999</v>
      </c>
      <c r="F3056">
        <v>23078.728515999999</v>
      </c>
      <c r="G3056">
        <v>25383335641</v>
      </c>
    </row>
    <row r="3057" spans="1:7">
      <c r="A3057" s="12">
        <v>44954</v>
      </c>
      <c r="B3057">
        <v>23079.964843999998</v>
      </c>
      <c r="C3057">
        <v>23165.896484000001</v>
      </c>
      <c r="D3057">
        <v>22908.845702999999</v>
      </c>
      <c r="E3057">
        <v>23031.089843999998</v>
      </c>
      <c r="F3057">
        <v>23031.089843999998</v>
      </c>
      <c r="G3057">
        <v>14712928379</v>
      </c>
    </row>
    <row r="3058" spans="1:7">
      <c r="A3058" s="12">
        <v>44955</v>
      </c>
      <c r="B3058">
        <v>23031.449218999998</v>
      </c>
      <c r="C3058">
        <v>23919.890625</v>
      </c>
      <c r="D3058">
        <v>22985.070313</v>
      </c>
      <c r="E3058">
        <v>23774.566406000002</v>
      </c>
      <c r="F3058">
        <v>23774.566406000002</v>
      </c>
      <c r="G3058">
        <v>27423687259</v>
      </c>
    </row>
    <row r="3059" spans="1:7">
      <c r="A3059" s="12">
        <v>44956</v>
      </c>
      <c r="B3059">
        <v>23774.648438</v>
      </c>
      <c r="C3059">
        <v>23789.347656000002</v>
      </c>
      <c r="D3059">
        <v>22657.582031000002</v>
      </c>
      <c r="E3059">
        <v>22840.138672000001</v>
      </c>
      <c r="F3059">
        <v>22840.138672000001</v>
      </c>
      <c r="G3059">
        <v>27205595568</v>
      </c>
    </row>
    <row r="3060" spans="1:7">
      <c r="A3060" s="12">
        <v>44957</v>
      </c>
      <c r="B3060">
        <v>22840.796875</v>
      </c>
      <c r="C3060">
        <v>23225.021484000001</v>
      </c>
      <c r="D3060">
        <v>22765.568359000001</v>
      </c>
      <c r="E3060">
        <v>23139.283202999999</v>
      </c>
      <c r="F3060">
        <v>23139.283202999999</v>
      </c>
      <c r="G3060">
        <v>22837828665</v>
      </c>
    </row>
    <row r="3061" spans="1:7">
      <c r="A3061" s="12">
        <v>44958</v>
      </c>
      <c r="B3061">
        <v>23137.835938</v>
      </c>
      <c r="C3061">
        <v>23764.539063</v>
      </c>
      <c r="D3061">
        <v>22877.75</v>
      </c>
      <c r="E3061">
        <v>23723.769531000002</v>
      </c>
      <c r="F3061">
        <v>23723.769531000002</v>
      </c>
      <c r="G3061">
        <v>26683255504</v>
      </c>
    </row>
    <row r="3062" spans="1:7">
      <c r="A3062" s="12">
        <v>44959</v>
      </c>
      <c r="B3062">
        <v>23720.824218999998</v>
      </c>
      <c r="C3062">
        <v>24167.210938</v>
      </c>
      <c r="D3062">
        <v>23468.595702999999</v>
      </c>
      <c r="E3062">
        <v>23471.871093999998</v>
      </c>
      <c r="F3062">
        <v>23471.871093999998</v>
      </c>
      <c r="G3062">
        <v>32066936882</v>
      </c>
    </row>
    <row r="3063" spans="1:7">
      <c r="A3063" s="12">
        <v>44960</v>
      </c>
      <c r="B3063">
        <v>23469.412109000001</v>
      </c>
      <c r="C3063">
        <v>23678.103515999999</v>
      </c>
      <c r="D3063">
        <v>23279.955077999999</v>
      </c>
      <c r="E3063">
        <v>23449.322265999999</v>
      </c>
      <c r="F3063">
        <v>23449.322265999999</v>
      </c>
      <c r="G3063">
        <v>27083066007</v>
      </c>
    </row>
    <row r="3064" spans="1:7">
      <c r="A3064" s="12">
        <v>44961</v>
      </c>
      <c r="B3064">
        <v>23446.320313</v>
      </c>
      <c r="C3064">
        <v>23556.949218999998</v>
      </c>
      <c r="D3064">
        <v>23291.794922000001</v>
      </c>
      <c r="E3064">
        <v>23331.847656000002</v>
      </c>
      <c r="F3064">
        <v>23331.847656000002</v>
      </c>
      <c r="G3064">
        <v>15639298538</v>
      </c>
    </row>
    <row r="3065" spans="1:7">
      <c r="A3065" s="12">
        <v>44962</v>
      </c>
      <c r="B3065">
        <v>23332.248047000001</v>
      </c>
      <c r="C3065">
        <v>23423.435547000001</v>
      </c>
      <c r="D3065">
        <v>22841.759765999999</v>
      </c>
      <c r="E3065">
        <v>22955.666015999999</v>
      </c>
      <c r="F3065">
        <v>22955.666015999999</v>
      </c>
      <c r="G3065">
        <v>19564262605</v>
      </c>
    </row>
    <row r="3066" spans="1:7">
      <c r="A3066" s="12">
        <v>44963</v>
      </c>
      <c r="B3066">
        <v>22954.021484000001</v>
      </c>
      <c r="C3066">
        <v>23119.279297000001</v>
      </c>
      <c r="D3066">
        <v>22692.025390999999</v>
      </c>
      <c r="E3066">
        <v>22760.109375</v>
      </c>
      <c r="F3066">
        <v>22760.109375</v>
      </c>
      <c r="G3066">
        <v>23825006542</v>
      </c>
    </row>
    <row r="3067" spans="1:7">
      <c r="A3067" s="12">
        <v>44964</v>
      </c>
      <c r="B3067">
        <v>22757.267577999999</v>
      </c>
      <c r="C3067">
        <v>23310.974609000001</v>
      </c>
      <c r="D3067">
        <v>22756.257813</v>
      </c>
      <c r="E3067">
        <v>23264.291015999999</v>
      </c>
      <c r="F3067">
        <v>23264.291015999999</v>
      </c>
      <c r="G3067">
        <v>27187964471</v>
      </c>
    </row>
    <row r="3068" spans="1:7">
      <c r="A3068" s="12">
        <v>44965</v>
      </c>
      <c r="B3068">
        <v>23263.416015999999</v>
      </c>
      <c r="C3068">
        <v>23367.958984000001</v>
      </c>
      <c r="D3068">
        <v>22731.097656000002</v>
      </c>
      <c r="E3068">
        <v>22939.398438</v>
      </c>
      <c r="F3068">
        <v>22939.398438</v>
      </c>
      <c r="G3068">
        <v>25371367758</v>
      </c>
    </row>
    <row r="3069" spans="1:7">
      <c r="A3069" s="12">
        <v>44966</v>
      </c>
      <c r="B3069">
        <v>22946.566406000002</v>
      </c>
      <c r="C3069">
        <v>22996.4375</v>
      </c>
      <c r="D3069">
        <v>21773.974609000001</v>
      </c>
      <c r="E3069">
        <v>21819.039063</v>
      </c>
      <c r="F3069">
        <v>21819.039063</v>
      </c>
      <c r="G3069">
        <v>32572572185</v>
      </c>
    </row>
    <row r="3070" spans="1:7">
      <c r="A3070" s="12">
        <v>44967</v>
      </c>
      <c r="B3070">
        <v>21819.005859000001</v>
      </c>
      <c r="C3070">
        <v>21941.185547000001</v>
      </c>
      <c r="D3070">
        <v>21539.392577999999</v>
      </c>
      <c r="E3070">
        <v>21651.183593999998</v>
      </c>
      <c r="F3070">
        <v>21651.183593999998</v>
      </c>
      <c r="G3070">
        <v>27078406594</v>
      </c>
    </row>
    <row r="3071" spans="1:7">
      <c r="A3071" s="12">
        <v>44968</v>
      </c>
      <c r="B3071">
        <v>21651.841797000001</v>
      </c>
      <c r="C3071">
        <v>21891.410156000002</v>
      </c>
      <c r="D3071">
        <v>21618.449218999998</v>
      </c>
      <c r="E3071">
        <v>21870.875</v>
      </c>
      <c r="F3071">
        <v>21870.875</v>
      </c>
      <c r="G3071">
        <v>16356226232</v>
      </c>
    </row>
    <row r="3072" spans="1:7">
      <c r="A3072" s="12">
        <v>44969</v>
      </c>
      <c r="B3072">
        <v>21870.902343999998</v>
      </c>
      <c r="C3072">
        <v>22060.994140999999</v>
      </c>
      <c r="D3072">
        <v>21682.828125</v>
      </c>
      <c r="E3072">
        <v>21788.203125</v>
      </c>
      <c r="F3072">
        <v>21788.203125</v>
      </c>
      <c r="G3072">
        <v>17821046406</v>
      </c>
    </row>
    <row r="3073" spans="1:7">
      <c r="A3073" s="12">
        <v>44970</v>
      </c>
      <c r="B3073">
        <v>21787</v>
      </c>
      <c r="C3073">
        <v>21898.414063</v>
      </c>
      <c r="D3073">
        <v>21460.087890999999</v>
      </c>
      <c r="E3073">
        <v>21808.101563</v>
      </c>
      <c r="F3073">
        <v>21808.101563</v>
      </c>
      <c r="G3073">
        <v>23918742607</v>
      </c>
    </row>
    <row r="3074" spans="1:7">
      <c r="A3074" s="12">
        <v>44971</v>
      </c>
      <c r="B3074">
        <v>21801.822265999999</v>
      </c>
      <c r="C3074">
        <v>22293.140625</v>
      </c>
      <c r="D3074">
        <v>21632.394531000002</v>
      </c>
      <c r="E3074">
        <v>22220.804688</v>
      </c>
      <c r="F3074">
        <v>22220.804688</v>
      </c>
      <c r="G3074">
        <v>26792596581</v>
      </c>
    </row>
    <row r="3075" spans="1:7">
      <c r="A3075" s="12">
        <v>44972</v>
      </c>
      <c r="B3075">
        <v>22220.585938</v>
      </c>
      <c r="C3075">
        <v>24307.841797000001</v>
      </c>
      <c r="D3075">
        <v>22082.769531000002</v>
      </c>
      <c r="E3075">
        <v>24307.841797000001</v>
      </c>
      <c r="F3075">
        <v>24307.841797000001</v>
      </c>
      <c r="G3075">
        <v>32483312909</v>
      </c>
    </row>
    <row r="3076" spans="1:7">
      <c r="A3076" s="12">
        <v>44973</v>
      </c>
      <c r="B3076">
        <v>24307.349609000001</v>
      </c>
      <c r="C3076">
        <v>25134.117188</v>
      </c>
      <c r="D3076">
        <v>23602.523438</v>
      </c>
      <c r="E3076">
        <v>23623.474609000001</v>
      </c>
      <c r="F3076">
        <v>23623.474609000001</v>
      </c>
      <c r="G3076">
        <v>39316664596</v>
      </c>
    </row>
    <row r="3077" spans="1:7">
      <c r="A3077" s="12">
        <v>44974</v>
      </c>
      <c r="B3077">
        <v>23621.283202999999</v>
      </c>
      <c r="C3077">
        <v>24924.041015999999</v>
      </c>
      <c r="D3077">
        <v>23460.755859000001</v>
      </c>
      <c r="E3077">
        <v>24565.601563</v>
      </c>
      <c r="F3077">
        <v>24565.601563</v>
      </c>
      <c r="G3077">
        <v>41358451255</v>
      </c>
    </row>
    <row r="3078" spans="1:7">
      <c r="A3078" s="12">
        <v>44975</v>
      </c>
      <c r="B3078">
        <v>24565.296875</v>
      </c>
      <c r="C3078">
        <v>24798.835938</v>
      </c>
      <c r="D3078">
        <v>24468.373047000001</v>
      </c>
      <c r="E3078">
        <v>24641.277343999998</v>
      </c>
      <c r="F3078">
        <v>24641.277343999998</v>
      </c>
      <c r="G3078">
        <v>19625427158</v>
      </c>
    </row>
    <row r="3079" spans="1:7">
      <c r="A3079" s="12">
        <v>44976</v>
      </c>
      <c r="B3079">
        <v>24640.027343999998</v>
      </c>
      <c r="C3079">
        <v>25093.054688</v>
      </c>
      <c r="D3079">
        <v>24327.642577999999</v>
      </c>
      <c r="E3079">
        <v>24327.642577999999</v>
      </c>
      <c r="F3079">
        <v>24327.642577999999</v>
      </c>
      <c r="G3079">
        <v>25555105670</v>
      </c>
    </row>
    <row r="3080" spans="1:7">
      <c r="A3080" s="12">
        <v>44977</v>
      </c>
      <c r="B3080">
        <v>24336.623047000001</v>
      </c>
      <c r="C3080">
        <v>25020.458984000001</v>
      </c>
      <c r="D3080">
        <v>23927.910156000002</v>
      </c>
      <c r="E3080">
        <v>24829.148438</v>
      </c>
      <c r="F3080">
        <v>24829.148438</v>
      </c>
      <c r="G3080">
        <v>28987376573</v>
      </c>
    </row>
    <row r="3081" spans="1:7">
      <c r="A3081" s="12">
        <v>44978</v>
      </c>
      <c r="B3081">
        <v>24833.048827999999</v>
      </c>
      <c r="C3081">
        <v>25126.851563</v>
      </c>
      <c r="D3081">
        <v>24200.363281000002</v>
      </c>
      <c r="E3081">
        <v>24436.353515999999</v>
      </c>
      <c r="F3081">
        <v>24436.353515999999</v>
      </c>
      <c r="G3081">
        <v>31252098714</v>
      </c>
    </row>
    <row r="3082" spans="1:7">
      <c r="A3082" s="12">
        <v>44979</v>
      </c>
      <c r="B3082">
        <v>24437.417968999998</v>
      </c>
      <c r="C3082">
        <v>24472.339843999998</v>
      </c>
      <c r="D3082">
        <v>23644.318359000001</v>
      </c>
      <c r="E3082">
        <v>24188.84375</v>
      </c>
      <c r="F3082">
        <v>24188.84375</v>
      </c>
      <c r="G3082">
        <v>30199996781</v>
      </c>
    </row>
    <row r="3083" spans="1:7">
      <c r="A3083" s="12">
        <v>44980</v>
      </c>
      <c r="B3083">
        <v>24190.71875</v>
      </c>
      <c r="C3083">
        <v>24572.089843999998</v>
      </c>
      <c r="D3083">
        <v>23693.919922000001</v>
      </c>
      <c r="E3083">
        <v>23947.492188</v>
      </c>
      <c r="F3083">
        <v>23947.492188</v>
      </c>
      <c r="G3083">
        <v>30476264066</v>
      </c>
    </row>
    <row r="3084" spans="1:7">
      <c r="A3084" s="12">
        <v>44981</v>
      </c>
      <c r="B3084">
        <v>23946.007813</v>
      </c>
      <c r="C3084">
        <v>24103.705077999999</v>
      </c>
      <c r="D3084">
        <v>23007.072265999999</v>
      </c>
      <c r="E3084">
        <v>23198.126952999999</v>
      </c>
      <c r="F3084">
        <v>23198.126952999999</v>
      </c>
      <c r="G3084">
        <v>26811744928</v>
      </c>
    </row>
    <row r="3085" spans="1:7">
      <c r="A3085" s="12">
        <v>44982</v>
      </c>
      <c r="B3085">
        <v>23200.125</v>
      </c>
      <c r="C3085">
        <v>23210.210938</v>
      </c>
      <c r="D3085">
        <v>22861.558593999998</v>
      </c>
      <c r="E3085">
        <v>23175.375</v>
      </c>
      <c r="F3085">
        <v>23175.375</v>
      </c>
      <c r="G3085">
        <v>16100721565</v>
      </c>
    </row>
    <row r="3086" spans="1:7">
      <c r="A3086" s="12">
        <v>44983</v>
      </c>
      <c r="B3086">
        <v>23174.150390999999</v>
      </c>
      <c r="C3086">
        <v>23654.367188</v>
      </c>
      <c r="D3086">
        <v>23084.220702999999</v>
      </c>
      <c r="E3086">
        <v>23561.212890999999</v>
      </c>
      <c r="F3086">
        <v>23561.212890999999</v>
      </c>
      <c r="G3086">
        <v>16644534842</v>
      </c>
    </row>
    <row r="3087" spans="1:7">
      <c r="A3087" s="12">
        <v>44984</v>
      </c>
      <c r="B3087">
        <v>23561.451172000001</v>
      </c>
      <c r="C3087">
        <v>23857.890625</v>
      </c>
      <c r="D3087">
        <v>23205.878906000002</v>
      </c>
      <c r="E3087">
        <v>23522.871093999998</v>
      </c>
      <c r="F3087">
        <v>23522.871093999998</v>
      </c>
      <c r="G3087">
        <v>22660763494</v>
      </c>
    </row>
    <row r="3088" spans="1:7">
      <c r="A3088" s="12">
        <v>44985</v>
      </c>
      <c r="B3088">
        <v>23521.837890999999</v>
      </c>
      <c r="C3088">
        <v>23585.384765999999</v>
      </c>
      <c r="D3088">
        <v>23077.650390999999</v>
      </c>
      <c r="E3088">
        <v>23147.353515999999</v>
      </c>
      <c r="F3088">
        <v>23147.353515999999</v>
      </c>
      <c r="G3088">
        <v>20535363434</v>
      </c>
    </row>
    <row r="3089" spans="1:7">
      <c r="A3089" s="12">
        <v>44986</v>
      </c>
      <c r="B3089">
        <v>23150.929688</v>
      </c>
      <c r="C3089">
        <v>23880.632813</v>
      </c>
      <c r="D3089">
        <v>23088.626952999999</v>
      </c>
      <c r="E3089">
        <v>23646.550781000002</v>
      </c>
      <c r="F3089">
        <v>23646.550781000002</v>
      </c>
      <c r="G3089">
        <v>24662841200</v>
      </c>
    </row>
    <row r="3090" spans="1:7">
      <c r="A3090" s="12">
        <v>44987</v>
      </c>
      <c r="B3090">
        <v>23647.019531000002</v>
      </c>
      <c r="C3090">
        <v>23739.138672000001</v>
      </c>
      <c r="D3090">
        <v>23245.021484000001</v>
      </c>
      <c r="E3090">
        <v>23475.466797000001</v>
      </c>
      <c r="F3090">
        <v>23475.466797000001</v>
      </c>
      <c r="G3090">
        <v>20386398516</v>
      </c>
    </row>
    <row r="3091" spans="1:7">
      <c r="A3091" s="12">
        <v>44988</v>
      </c>
      <c r="B3091">
        <v>23476.632813</v>
      </c>
      <c r="C3091">
        <v>23479.347656000002</v>
      </c>
      <c r="D3091">
        <v>22213.238281000002</v>
      </c>
      <c r="E3091">
        <v>22362.679688</v>
      </c>
      <c r="F3091">
        <v>22362.679688</v>
      </c>
      <c r="G3091">
        <v>26062404610</v>
      </c>
    </row>
    <row r="3092" spans="1:7">
      <c r="A3092" s="12">
        <v>44989</v>
      </c>
      <c r="B3092">
        <v>22362.923827999999</v>
      </c>
      <c r="C3092">
        <v>22405.177734000001</v>
      </c>
      <c r="D3092">
        <v>22198.980468999998</v>
      </c>
      <c r="E3092">
        <v>22353.349609000001</v>
      </c>
      <c r="F3092">
        <v>22353.349609000001</v>
      </c>
      <c r="G3092">
        <v>11166012913</v>
      </c>
    </row>
    <row r="3093" spans="1:7">
      <c r="A3093" s="12">
        <v>44990</v>
      </c>
      <c r="B3093">
        <v>22354.144531000002</v>
      </c>
      <c r="C3093">
        <v>22613.685547000001</v>
      </c>
      <c r="D3093">
        <v>22307.142577999999</v>
      </c>
      <c r="E3093">
        <v>22435.513672000001</v>
      </c>
      <c r="F3093">
        <v>22435.513672000001</v>
      </c>
      <c r="G3093">
        <v>13317001733</v>
      </c>
    </row>
    <row r="3094" spans="1:7">
      <c r="A3094" s="12">
        <v>44991</v>
      </c>
      <c r="B3094">
        <v>22436.816406000002</v>
      </c>
      <c r="C3094">
        <v>22584.292968999998</v>
      </c>
      <c r="D3094">
        <v>22331.314452999999</v>
      </c>
      <c r="E3094">
        <v>22429.757813</v>
      </c>
      <c r="F3094">
        <v>22429.757813</v>
      </c>
      <c r="G3094">
        <v>17353192895</v>
      </c>
    </row>
    <row r="3095" spans="1:7">
      <c r="A3095" s="12">
        <v>44992</v>
      </c>
      <c r="B3095">
        <v>22428.322265999999</v>
      </c>
      <c r="C3095">
        <v>22527.417968999998</v>
      </c>
      <c r="D3095">
        <v>22011.261718999998</v>
      </c>
      <c r="E3095">
        <v>22219.769531000002</v>
      </c>
      <c r="F3095">
        <v>22219.769531000002</v>
      </c>
      <c r="G3095">
        <v>22765452204</v>
      </c>
    </row>
    <row r="3096" spans="1:7">
      <c r="A3096" s="12">
        <v>44993</v>
      </c>
      <c r="B3096">
        <v>22216.441406000002</v>
      </c>
      <c r="C3096">
        <v>22268.896484000001</v>
      </c>
      <c r="D3096">
        <v>21708.050781000002</v>
      </c>
      <c r="E3096">
        <v>21718.080077999999</v>
      </c>
      <c r="F3096">
        <v>21718.080077999999</v>
      </c>
      <c r="G3096">
        <v>22536575684</v>
      </c>
    </row>
    <row r="3097" spans="1:7">
      <c r="A3097" s="12">
        <v>44994</v>
      </c>
      <c r="B3097">
        <v>21720.080077999999</v>
      </c>
      <c r="C3097">
        <v>21802.716797000001</v>
      </c>
      <c r="D3097">
        <v>20210.306640999999</v>
      </c>
      <c r="E3097">
        <v>20363.021484000001</v>
      </c>
      <c r="F3097">
        <v>20363.021484000001</v>
      </c>
      <c r="G3097">
        <v>30364664171</v>
      </c>
    </row>
    <row r="3098" spans="1:7">
      <c r="A3098" s="12">
        <v>44995</v>
      </c>
      <c r="B3098">
        <v>20367.001952999999</v>
      </c>
      <c r="C3098">
        <v>20370.595702999999</v>
      </c>
      <c r="D3098">
        <v>19628.253906000002</v>
      </c>
      <c r="E3098">
        <v>20187.244140999999</v>
      </c>
      <c r="F3098">
        <v>20187.244140999999</v>
      </c>
      <c r="G3098">
        <v>39578257695</v>
      </c>
    </row>
    <row r="3099" spans="1:7">
      <c r="A3099" s="12">
        <v>44996</v>
      </c>
      <c r="B3099">
        <v>20187.876952999999</v>
      </c>
      <c r="C3099">
        <v>20792.525390999999</v>
      </c>
      <c r="D3099">
        <v>20068.660156000002</v>
      </c>
      <c r="E3099">
        <v>20632.410156000002</v>
      </c>
      <c r="F3099">
        <v>20632.410156000002</v>
      </c>
      <c r="G3099">
        <v>30180288176</v>
      </c>
    </row>
    <row r="3100" spans="1:7">
      <c r="A3100" s="12">
        <v>44997</v>
      </c>
      <c r="B3100">
        <v>20628.029297000001</v>
      </c>
      <c r="C3100">
        <v>22185.03125</v>
      </c>
      <c r="D3100">
        <v>20448.806640999999</v>
      </c>
      <c r="E3100">
        <v>22163.949218999998</v>
      </c>
      <c r="F3100">
        <v>22163.949218999998</v>
      </c>
      <c r="G3100">
        <v>29279035521</v>
      </c>
    </row>
    <row r="3101" spans="1:7">
      <c r="A3101" s="12">
        <v>44998</v>
      </c>
      <c r="B3101">
        <v>22156.40625</v>
      </c>
      <c r="C3101">
        <v>24550.837890999999</v>
      </c>
      <c r="D3101">
        <v>21918.199218999998</v>
      </c>
      <c r="E3101">
        <v>24197.533202999999</v>
      </c>
      <c r="F3101">
        <v>24197.533202999999</v>
      </c>
      <c r="G3101">
        <v>49466362688</v>
      </c>
    </row>
    <row r="3102" spans="1:7">
      <c r="A3102" s="12">
        <v>44999</v>
      </c>
      <c r="B3102">
        <v>24201.765625</v>
      </c>
      <c r="C3102">
        <v>26514.716797000001</v>
      </c>
      <c r="D3102">
        <v>24081.183593999998</v>
      </c>
      <c r="E3102">
        <v>24746.074218999998</v>
      </c>
      <c r="F3102">
        <v>24746.074218999998</v>
      </c>
      <c r="G3102">
        <v>54622230164</v>
      </c>
    </row>
    <row r="3103" spans="1:7">
      <c r="A3103" s="12">
        <v>45000</v>
      </c>
      <c r="B3103">
        <v>24770.925781000002</v>
      </c>
      <c r="C3103">
        <v>25240.615234000001</v>
      </c>
      <c r="D3103">
        <v>23964.910156000002</v>
      </c>
      <c r="E3103">
        <v>24375.960938</v>
      </c>
      <c r="F3103">
        <v>24375.960938</v>
      </c>
      <c r="G3103">
        <v>43655701450</v>
      </c>
    </row>
    <row r="3104" spans="1:7">
      <c r="A3104" s="12">
        <v>45001</v>
      </c>
      <c r="B3104">
        <v>24373.457031000002</v>
      </c>
      <c r="C3104">
        <v>25190.326172000001</v>
      </c>
      <c r="D3104">
        <v>24225.111327999999</v>
      </c>
      <c r="E3104">
        <v>25052.789063</v>
      </c>
      <c r="F3104">
        <v>25052.789063</v>
      </c>
      <c r="G3104">
        <v>33866061747</v>
      </c>
    </row>
    <row r="3105" spans="1:7">
      <c r="A3105" s="12">
        <v>45002</v>
      </c>
      <c r="B3105">
        <v>25055.123047000001</v>
      </c>
      <c r="C3105">
        <v>27787.8125</v>
      </c>
      <c r="D3105">
        <v>24955.169922000001</v>
      </c>
      <c r="E3105">
        <v>27423.929688</v>
      </c>
      <c r="F3105">
        <v>27423.929688</v>
      </c>
      <c r="G3105">
        <v>50730261335</v>
      </c>
    </row>
    <row r="3106" spans="1:7">
      <c r="A3106" s="12">
        <v>45003</v>
      </c>
      <c r="B3106">
        <v>27448.117188</v>
      </c>
      <c r="C3106">
        <v>27725.953125</v>
      </c>
      <c r="D3106">
        <v>26636.261718999998</v>
      </c>
      <c r="E3106">
        <v>26965.878906000002</v>
      </c>
      <c r="F3106">
        <v>26965.878906000002</v>
      </c>
      <c r="G3106">
        <v>35723036817</v>
      </c>
    </row>
    <row r="3107" spans="1:7">
      <c r="A3107" s="12">
        <v>45004</v>
      </c>
      <c r="B3107">
        <v>26969.503906000002</v>
      </c>
      <c r="C3107">
        <v>28440.560547000001</v>
      </c>
      <c r="D3107">
        <v>26907.716797000001</v>
      </c>
      <c r="E3107">
        <v>28038.675781000002</v>
      </c>
      <c r="F3107">
        <v>28038.675781000002</v>
      </c>
      <c r="G3107">
        <v>37769448859</v>
      </c>
    </row>
    <row r="3108" spans="1:7">
      <c r="A3108" s="12">
        <v>45005</v>
      </c>
      <c r="B3108">
        <v>28041.601563</v>
      </c>
      <c r="C3108">
        <v>28527.724609000001</v>
      </c>
      <c r="D3108">
        <v>27242.880859000001</v>
      </c>
      <c r="E3108">
        <v>27767.236327999999</v>
      </c>
      <c r="F3108">
        <v>27767.236327999999</v>
      </c>
      <c r="G3108">
        <v>44774027664</v>
      </c>
    </row>
    <row r="3109" spans="1:7">
      <c r="A3109" s="12">
        <v>45006</v>
      </c>
      <c r="B3109">
        <v>27768.392577999999</v>
      </c>
      <c r="C3109">
        <v>28439.5625</v>
      </c>
      <c r="D3109">
        <v>27439.646484000001</v>
      </c>
      <c r="E3109">
        <v>28175.816406000002</v>
      </c>
      <c r="F3109">
        <v>28175.816406000002</v>
      </c>
      <c r="G3109">
        <v>36102192830</v>
      </c>
    </row>
    <row r="3110" spans="1:7">
      <c r="A3110" s="12">
        <v>45007</v>
      </c>
      <c r="B3110">
        <v>28158.720702999999</v>
      </c>
      <c r="C3110">
        <v>28803.335938</v>
      </c>
      <c r="D3110">
        <v>26759.996093999998</v>
      </c>
      <c r="E3110">
        <v>27307.4375</v>
      </c>
      <c r="F3110">
        <v>27307.4375</v>
      </c>
      <c r="G3110">
        <v>33382021890</v>
      </c>
    </row>
    <row r="3111" spans="1:7">
      <c r="A3111" s="12">
        <v>45008</v>
      </c>
      <c r="B3111">
        <v>27301.957031000002</v>
      </c>
      <c r="C3111">
        <v>28729.84375</v>
      </c>
      <c r="D3111">
        <v>27183.363281000002</v>
      </c>
      <c r="E3111">
        <v>28333.972656000002</v>
      </c>
      <c r="F3111">
        <v>28333.972656000002</v>
      </c>
      <c r="G3111">
        <v>24220433689</v>
      </c>
    </row>
    <row r="3112" spans="1:7">
      <c r="A3112" s="12">
        <v>45009</v>
      </c>
      <c r="B3112">
        <v>28324.111327999999</v>
      </c>
      <c r="C3112">
        <v>28388.4375</v>
      </c>
      <c r="D3112">
        <v>27039.265625</v>
      </c>
      <c r="E3112">
        <v>27493.285156000002</v>
      </c>
      <c r="F3112">
        <v>27493.285156000002</v>
      </c>
      <c r="G3112">
        <v>25980310960</v>
      </c>
    </row>
    <row r="3113" spans="1:7">
      <c r="A3113" s="12">
        <v>45010</v>
      </c>
      <c r="B3113">
        <v>27487.337890999999</v>
      </c>
      <c r="C3113">
        <v>27791.826172000001</v>
      </c>
      <c r="D3113">
        <v>27196.234375</v>
      </c>
      <c r="E3113">
        <v>27494.707031000002</v>
      </c>
      <c r="F3113">
        <v>27494.707031000002</v>
      </c>
      <c r="G3113">
        <v>13383005987</v>
      </c>
    </row>
    <row r="3114" spans="1:7">
      <c r="A3114" s="12">
        <v>45011</v>
      </c>
      <c r="B3114">
        <v>27495.523438</v>
      </c>
      <c r="C3114">
        <v>28178.144531000002</v>
      </c>
      <c r="D3114">
        <v>27445.046875</v>
      </c>
      <c r="E3114">
        <v>27994.330077999999</v>
      </c>
      <c r="F3114">
        <v>27994.330077999999</v>
      </c>
      <c r="G3114">
        <v>13878363192</v>
      </c>
    </row>
    <row r="3115" spans="1:7">
      <c r="A3115" s="12">
        <v>45012</v>
      </c>
      <c r="B3115">
        <v>27994.068359000001</v>
      </c>
      <c r="C3115">
        <v>28037.925781000002</v>
      </c>
      <c r="D3115">
        <v>26606.689452999999</v>
      </c>
      <c r="E3115">
        <v>27139.888672000001</v>
      </c>
      <c r="F3115">
        <v>27139.888672000001</v>
      </c>
      <c r="G3115">
        <v>18188895178</v>
      </c>
    </row>
    <row r="3116" spans="1:7">
      <c r="A3116" s="12">
        <v>45013</v>
      </c>
      <c r="B3116">
        <v>27132.888672000001</v>
      </c>
      <c r="C3116">
        <v>27460.71875</v>
      </c>
      <c r="D3116">
        <v>26677.818359000001</v>
      </c>
      <c r="E3116">
        <v>27268.130859000001</v>
      </c>
      <c r="F3116">
        <v>27268.130859000001</v>
      </c>
      <c r="G3116">
        <v>17783600385</v>
      </c>
    </row>
    <row r="3117" spans="1:7">
      <c r="A3117" s="12">
        <v>45014</v>
      </c>
      <c r="B3117">
        <v>27267.03125</v>
      </c>
      <c r="C3117">
        <v>28619.542968999998</v>
      </c>
      <c r="D3117">
        <v>27259.662109000001</v>
      </c>
      <c r="E3117">
        <v>28348.441406000002</v>
      </c>
      <c r="F3117">
        <v>28348.441406000002</v>
      </c>
      <c r="G3117">
        <v>20684945906</v>
      </c>
    </row>
    <row r="3118" spans="1:7">
      <c r="A3118" s="12">
        <v>45015</v>
      </c>
      <c r="B3118">
        <v>28350.140625</v>
      </c>
      <c r="C3118">
        <v>29159.902343999998</v>
      </c>
      <c r="D3118">
        <v>27720.160156000002</v>
      </c>
      <c r="E3118">
        <v>28033.5625</v>
      </c>
      <c r="F3118">
        <v>28033.5625</v>
      </c>
      <c r="G3118">
        <v>22435349951</v>
      </c>
    </row>
    <row r="3119" spans="1:7">
      <c r="A3119" s="12">
        <v>45016</v>
      </c>
      <c r="B3119">
        <v>28032.261718999998</v>
      </c>
      <c r="C3119">
        <v>28639.896484000001</v>
      </c>
      <c r="D3119">
        <v>27583.714843999998</v>
      </c>
      <c r="E3119">
        <v>28478.484375</v>
      </c>
      <c r="F3119">
        <v>28478.484375</v>
      </c>
      <c r="G3119">
        <v>19001327598</v>
      </c>
    </row>
    <row r="3120" spans="1:7">
      <c r="A3120" s="12">
        <v>45017</v>
      </c>
      <c r="B3120">
        <v>28473.332031000002</v>
      </c>
      <c r="C3120">
        <v>28802.457031000002</v>
      </c>
      <c r="D3120">
        <v>28297.171875</v>
      </c>
      <c r="E3120">
        <v>28411.035156000002</v>
      </c>
      <c r="F3120">
        <v>28411.035156000002</v>
      </c>
      <c r="G3120">
        <v>10876469901</v>
      </c>
    </row>
    <row r="3121" spans="1:7">
      <c r="A3121" s="12">
        <v>45018</v>
      </c>
      <c r="B3121">
        <v>28462.845702999999</v>
      </c>
      <c r="C3121">
        <v>28518.958984000001</v>
      </c>
      <c r="D3121">
        <v>27884.087890999999</v>
      </c>
      <c r="E3121">
        <v>28199.308593999998</v>
      </c>
      <c r="F3121">
        <v>28199.308593999998</v>
      </c>
      <c r="G3121">
        <v>12284641999</v>
      </c>
    </row>
    <row r="3122" spans="1:7">
      <c r="A3122" s="12">
        <v>45019</v>
      </c>
      <c r="B3122">
        <v>28183.080077999999</v>
      </c>
      <c r="C3122">
        <v>28475.623047000001</v>
      </c>
      <c r="D3122">
        <v>27276.720702999999</v>
      </c>
      <c r="E3122">
        <v>27790.220702999999</v>
      </c>
      <c r="F3122">
        <v>27790.220702999999</v>
      </c>
      <c r="G3122">
        <v>19556501327</v>
      </c>
    </row>
    <row r="3123" spans="1:7">
      <c r="A3123" s="12">
        <v>45020</v>
      </c>
      <c r="B3123">
        <v>27795.273438</v>
      </c>
      <c r="C3123">
        <v>28433.742188</v>
      </c>
      <c r="D3123">
        <v>27681.304688</v>
      </c>
      <c r="E3123">
        <v>28168.089843999998</v>
      </c>
      <c r="F3123">
        <v>28168.089843999998</v>
      </c>
      <c r="G3123">
        <v>15284538859</v>
      </c>
    </row>
    <row r="3124" spans="1:7">
      <c r="A3124" s="12">
        <v>45021</v>
      </c>
      <c r="B3124">
        <v>28169.726563</v>
      </c>
      <c r="C3124">
        <v>28739.238281000002</v>
      </c>
      <c r="D3124">
        <v>27843.763672000001</v>
      </c>
      <c r="E3124">
        <v>28177.984375</v>
      </c>
      <c r="F3124">
        <v>28177.984375</v>
      </c>
      <c r="G3124">
        <v>17052315986</v>
      </c>
    </row>
    <row r="3125" spans="1:7">
      <c r="A3125" s="12">
        <v>45022</v>
      </c>
      <c r="B3125">
        <v>28175.226563</v>
      </c>
      <c r="C3125">
        <v>28178.384765999999</v>
      </c>
      <c r="D3125">
        <v>27738.759765999999</v>
      </c>
      <c r="E3125">
        <v>28044.140625</v>
      </c>
      <c r="F3125">
        <v>28044.140625</v>
      </c>
      <c r="G3125">
        <v>13837809380</v>
      </c>
    </row>
    <row r="3126" spans="1:7">
      <c r="A3126" s="12">
        <v>45023</v>
      </c>
      <c r="B3126">
        <v>28038.966797000001</v>
      </c>
      <c r="C3126">
        <v>28111.59375</v>
      </c>
      <c r="D3126">
        <v>27794.03125</v>
      </c>
      <c r="E3126">
        <v>27925.859375</v>
      </c>
      <c r="F3126">
        <v>27925.859375</v>
      </c>
      <c r="G3126">
        <v>10861680497</v>
      </c>
    </row>
    <row r="3127" spans="1:7">
      <c r="A3127" s="12">
        <v>45024</v>
      </c>
      <c r="B3127">
        <v>27920.513672000001</v>
      </c>
      <c r="C3127">
        <v>28159.863281000002</v>
      </c>
      <c r="D3127">
        <v>27883.386718999998</v>
      </c>
      <c r="E3127">
        <v>27947.794922000001</v>
      </c>
      <c r="F3127">
        <v>27947.794922000001</v>
      </c>
      <c r="G3127">
        <v>9373255556</v>
      </c>
    </row>
    <row r="3128" spans="1:7">
      <c r="A3128" s="12">
        <v>45025</v>
      </c>
      <c r="B3128">
        <v>27952.367188</v>
      </c>
      <c r="C3128">
        <v>28532.830077999999</v>
      </c>
      <c r="D3128">
        <v>27828.480468999998</v>
      </c>
      <c r="E3128">
        <v>28333.050781000002</v>
      </c>
      <c r="F3128">
        <v>28333.050781000002</v>
      </c>
      <c r="G3128">
        <v>12175322951</v>
      </c>
    </row>
    <row r="3129" spans="1:7">
      <c r="A3129" s="12">
        <v>45026</v>
      </c>
      <c r="B3129">
        <v>28336.027343999998</v>
      </c>
      <c r="C3129">
        <v>29771.464843999998</v>
      </c>
      <c r="D3129">
        <v>28189.271484000001</v>
      </c>
      <c r="E3129">
        <v>29652.980468999998</v>
      </c>
      <c r="F3129">
        <v>29652.980468999998</v>
      </c>
      <c r="G3129">
        <v>19282400094</v>
      </c>
    </row>
    <row r="3130" spans="1:7">
      <c r="A3130" s="12">
        <v>45027</v>
      </c>
      <c r="B3130">
        <v>29653.679688</v>
      </c>
      <c r="C3130">
        <v>30509.083984000001</v>
      </c>
      <c r="D3130">
        <v>29609.300781000002</v>
      </c>
      <c r="E3130">
        <v>30235.058593999998</v>
      </c>
      <c r="F3130">
        <v>30235.058593999998</v>
      </c>
      <c r="G3130">
        <v>20121259843</v>
      </c>
    </row>
    <row r="3131" spans="1:7">
      <c r="A3131" s="12">
        <v>45028</v>
      </c>
      <c r="B3131">
        <v>30231.582031000002</v>
      </c>
      <c r="C3131">
        <v>30462.480468999998</v>
      </c>
      <c r="D3131">
        <v>29725.574218999998</v>
      </c>
      <c r="E3131">
        <v>30139.052734000001</v>
      </c>
      <c r="F3131">
        <v>30139.052734000001</v>
      </c>
      <c r="G3131">
        <v>18651929926</v>
      </c>
    </row>
    <row r="3132" spans="1:7">
      <c r="A3132" s="12">
        <v>45029</v>
      </c>
      <c r="B3132">
        <v>29892.740234000001</v>
      </c>
      <c r="C3132">
        <v>30539.845702999999</v>
      </c>
      <c r="D3132">
        <v>29878.623047000001</v>
      </c>
      <c r="E3132">
        <v>30399.066406000002</v>
      </c>
      <c r="F3132">
        <v>30399.066406000002</v>
      </c>
      <c r="G3132">
        <v>17487721001</v>
      </c>
    </row>
    <row r="3133" spans="1:7">
      <c r="A3133" s="12">
        <v>45030</v>
      </c>
      <c r="B3133">
        <v>30409.5625</v>
      </c>
      <c r="C3133">
        <v>31005.607422000001</v>
      </c>
      <c r="D3133">
        <v>30044.498047000001</v>
      </c>
      <c r="E3133">
        <v>30485.699218999998</v>
      </c>
      <c r="F3133">
        <v>30485.699218999998</v>
      </c>
      <c r="G3133">
        <v>22659995079</v>
      </c>
    </row>
    <row r="3134" spans="1:7">
      <c r="A3134" s="12">
        <v>45031</v>
      </c>
      <c r="B3134">
        <v>30490.75</v>
      </c>
      <c r="C3134">
        <v>30601.740234000001</v>
      </c>
      <c r="D3134">
        <v>30245.882813</v>
      </c>
      <c r="E3134">
        <v>30318.496093999998</v>
      </c>
      <c r="F3134">
        <v>30318.496093999998</v>
      </c>
      <c r="G3134">
        <v>11940685378</v>
      </c>
    </row>
    <row r="3135" spans="1:7">
      <c r="A3135" s="12">
        <v>45032</v>
      </c>
      <c r="B3135">
        <v>30315.976563</v>
      </c>
      <c r="C3135">
        <v>30555.537109000001</v>
      </c>
      <c r="D3135">
        <v>30157.832031000002</v>
      </c>
      <c r="E3135">
        <v>30315.355468999998</v>
      </c>
      <c r="F3135">
        <v>30315.355468999998</v>
      </c>
      <c r="G3135">
        <v>12854816417</v>
      </c>
    </row>
    <row r="3136" spans="1:7">
      <c r="A3136" s="12">
        <v>45033</v>
      </c>
      <c r="B3136">
        <v>30317.146484000001</v>
      </c>
      <c r="C3136">
        <v>30319.197265999999</v>
      </c>
      <c r="D3136">
        <v>29275.371093999998</v>
      </c>
      <c r="E3136">
        <v>29445.044922000001</v>
      </c>
      <c r="F3136">
        <v>29445.044922000001</v>
      </c>
      <c r="G3136">
        <v>17872186762</v>
      </c>
    </row>
    <row r="3137" spans="1:7">
      <c r="A3137" s="12">
        <v>45034</v>
      </c>
      <c r="B3137">
        <v>29449.091797000001</v>
      </c>
      <c r="C3137">
        <v>30470.302734000001</v>
      </c>
      <c r="D3137">
        <v>29154.849609000001</v>
      </c>
      <c r="E3137">
        <v>30397.552734000001</v>
      </c>
      <c r="F3137">
        <v>30397.552734000001</v>
      </c>
      <c r="G3137">
        <v>19480529496</v>
      </c>
    </row>
    <row r="3138" spans="1:7">
      <c r="A3138" s="12">
        <v>45035</v>
      </c>
      <c r="B3138">
        <v>30394.1875</v>
      </c>
      <c r="C3138">
        <v>30411.054688</v>
      </c>
      <c r="D3138">
        <v>28669.898438</v>
      </c>
      <c r="E3138">
        <v>28822.679688</v>
      </c>
      <c r="F3138">
        <v>28822.679688</v>
      </c>
      <c r="G3138">
        <v>24571565421</v>
      </c>
    </row>
    <row r="3139" spans="1:7">
      <c r="A3139" s="12">
        <v>45036</v>
      </c>
      <c r="B3139">
        <v>28823.683593999998</v>
      </c>
      <c r="C3139">
        <v>29076.400390999999</v>
      </c>
      <c r="D3139">
        <v>28037.257813</v>
      </c>
      <c r="E3139">
        <v>28245.988281000002</v>
      </c>
      <c r="F3139">
        <v>28245.988281000002</v>
      </c>
      <c r="G3139">
        <v>21340360360</v>
      </c>
    </row>
    <row r="3140" spans="1:7">
      <c r="A3140" s="12">
        <v>45037</v>
      </c>
      <c r="B3140">
        <v>28249.230468999998</v>
      </c>
      <c r="C3140">
        <v>28349.96875</v>
      </c>
      <c r="D3140">
        <v>27177.365234000001</v>
      </c>
      <c r="E3140">
        <v>27276.910156000002</v>
      </c>
      <c r="F3140">
        <v>27276.910156000002</v>
      </c>
      <c r="G3140">
        <v>20759504330</v>
      </c>
    </row>
    <row r="3141" spans="1:7">
      <c r="A3141" s="12">
        <v>45038</v>
      </c>
      <c r="B3141">
        <v>27265.894531000002</v>
      </c>
      <c r="C3141">
        <v>27872.142577999999</v>
      </c>
      <c r="D3141">
        <v>27169.570313</v>
      </c>
      <c r="E3141">
        <v>27817.5</v>
      </c>
      <c r="F3141">
        <v>27817.5</v>
      </c>
      <c r="G3141">
        <v>13125734602</v>
      </c>
    </row>
    <row r="3142" spans="1:7">
      <c r="A3142" s="12">
        <v>45039</v>
      </c>
      <c r="B3142">
        <v>27816.144531000002</v>
      </c>
      <c r="C3142">
        <v>27820.244140999999</v>
      </c>
      <c r="D3142">
        <v>27400.314452999999</v>
      </c>
      <c r="E3142">
        <v>27591.384765999999</v>
      </c>
      <c r="F3142">
        <v>27591.384765999999</v>
      </c>
      <c r="G3142">
        <v>12785446832</v>
      </c>
    </row>
    <row r="3143" spans="1:7">
      <c r="A3143" s="12">
        <v>45040</v>
      </c>
      <c r="B3143">
        <v>27591.730468999998</v>
      </c>
      <c r="C3143">
        <v>27979.982422000001</v>
      </c>
      <c r="D3143">
        <v>27070.849609000001</v>
      </c>
      <c r="E3143">
        <v>27525.339843999998</v>
      </c>
      <c r="F3143">
        <v>27525.339843999998</v>
      </c>
      <c r="G3143">
        <v>17703288330</v>
      </c>
    </row>
    <row r="3144" spans="1:7">
      <c r="A3144" s="12">
        <v>45041</v>
      </c>
      <c r="B3144">
        <v>27514.873047000001</v>
      </c>
      <c r="C3144">
        <v>28371.078125</v>
      </c>
      <c r="D3144">
        <v>27207.931640999999</v>
      </c>
      <c r="E3144">
        <v>28307.597656000002</v>
      </c>
      <c r="F3144">
        <v>28307.597656000002</v>
      </c>
      <c r="G3144">
        <v>17733373139</v>
      </c>
    </row>
    <row r="3145" spans="1:7">
      <c r="A3145" s="12">
        <v>45042</v>
      </c>
      <c r="B3145">
        <v>28300.058593999998</v>
      </c>
      <c r="C3145">
        <v>29995.837890999999</v>
      </c>
      <c r="D3145">
        <v>27324.548827999999</v>
      </c>
      <c r="E3145">
        <v>28422.701172000001</v>
      </c>
      <c r="F3145">
        <v>28422.701172000001</v>
      </c>
      <c r="G3145">
        <v>31854242019</v>
      </c>
    </row>
    <row r="3146" spans="1:7">
      <c r="A3146" s="12">
        <v>45043</v>
      </c>
      <c r="B3146">
        <v>28428.464843999998</v>
      </c>
      <c r="C3146">
        <v>29871.546875</v>
      </c>
      <c r="D3146">
        <v>28402.886718999998</v>
      </c>
      <c r="E3146">
        <v>29473.787109000001</v>
      </c>
      <c r="F3146">
        <v>29473.787109000001</v>
      </c>
      <c r="G3146">
        <v>27153445027</v>
      </c>
    </row>
    <row r="3147" spans="1:7">
      <c r="A3147" s="12">
        <v>45044</v>
      </c>
      <c r="B3147">
        <v>29481.013672000001</v>
      </c>
      <c r="C3147">
        <v>29572.791015999999</v>
      </c>
      <c r="D3147">
        <v>28929.609375</v>
      </c>
      <c r="E3147">
        <v>29340.261718999998</v>
      </c>
      <c r="F3147">
        <v>29340.261718999998</v>
      </c>
      <c r="G3147">
        <v>17544464887</v>
      </c>
    </row>
    <row r="3148" spans="1:7">
      <c r="A3148" s="12">
        <v>45045</v>
      </c>
      <c r="B3148">
        <v>29336.566406000002</v>
      </c>
      <c r="C3148">
        <v>29452.455077999999</v>
      </c>
      <c r="D3148">
        <v>29088.042968999998</v>
      </c>
      <c r="E3148">
        <v>29248.488281000002</v>
      </c>
      <c r="F3148">
        <v>29248.488281000002</v>
      </c>
      <c r="G3148">
        <v>10662634333</v>
      </c>
    </row>
    <row r="3149" spans="1:7">
      <c r="A3149" s="12">
        <v>45046</v>
      </c>
      <c r="B3149">
        <v>29245.515625</v>
      </c>
      <c r="C3149">
        <v>29952.029297000001</v>
      </c>
      <c r="D3149">
        <v>29114.021484000001</v>
      </c>
      <c r="E3149">
        <v>29268.806640999999</v>
      </c>
      <c r="F3149">
        <v>29268.806640999999</v>
      </c>
      <c r="G3149">
        <v>14652199272</v>
      </c>
    </row>
    <row r="3150" spans="1:7">
      <c r="A3150" s="12">
        <v>45047</v>
      </c>
      <c r="B3150">
        <v>29227.103515999999</v>
      </c>
      <c r="C3150">
        <v>29329.935547000001</v>
      </c>
      <c r="D3150">
        <v>27680.792968999998</v>
      </c>
      <c r="E3150">
        <v>28091.568359000001</v>
      </c>
      <c r="F3150">
        <v>28091.568359000001</v>
      </c>
      <c r="G3150">
        <v>18655599976</v>
      </c>
    </row>
    <row r="3151" spans="1:7">
      <c r="A3151" s="12">
        <v>45048</v>
      </c>
      <c r="B3151">
        <v>28087.175781000002</v>
      </c>
      <c r="C3151">
        <v>28881.298827999999</v>
      </c>
      <c r="D3151">
        <v>27924.123047000001</v>
      </c>
      <c r="E3151">
        <v>28680.537109000001</v>
      </c>
      <c r="F3151">
        <v>28680.537109000001</v>
      </c>
      <c r="G3151">
        <v>16432924527</v>
      </c>
    </row>
    <row r="3152" spans="1:7">
      <c r="A3152" s="12">
        <v>45049</v>
      </c>
      <c r="B3152">
        <v>28680.494140999999</v>
      </c>
      <c r="C3152">
        <v>29259.533202999999</v>
      </c>
      <c r="D3152">
        <v>28178.388672000001</v>
      </c>
      <c r="E3152">
        <v>29006.308593999998</v>
      </c>
      <c r="F3152">
        <v>29006.308593999998</v>
      </c>
      <c r="G3152">
        <v>19122972518</v>
      </c>
    </row>
    <row r="3153" spans="1:7">
      <c r="A3153" s="12">
        <v>45050</v>
      </c>
      <c r="B3153">
        <v>29031.304688</v>
      </c>
      <c r="C3153">
        <v>29353.185547000001</v>
      </c>
      <c r="D3153">
        <v>28694.039063</v>
      </c>
      <c r="E3153">
        <v>28847.710938</v>
      </c>
      <c r="F3153">
        <v>28847.710938</v>
      </c>
      <c r="G3153">
        <v>15548678514</v>
      </c>
    </row>
    <row r="3154" spans="1:7">
      <c r="A3154" s="12">
        <v>45051</v>
      </c>
      <c r="B3154">
        <v>28851.480468999998</v>
      </c>
      <c r="C3154">
        <v>29668.908202999999</v>
      </c>
      <c r="D3154">
        <v>28845.509765999999</v>
      </c>
      <c r="E3154">
        <v>29534.384765999999</v>
      </c>
      <c r="F3154">
        <v>29534.384765999999</v>
      </c>
      <c r="G3154">
        <v>17936566518</v>
      </c>
    </row>
    <row r="3155" spans="1:7">
      <c r="A3155" s="12">
        <v>45052</v>
      </c>
      <c r="B3155">
        <v>29538.859375</v>
      </c>
      <c r="C3155">
        <v>29820.126952999999</v>
      </c>
      <c r="D3155">
        <v>28468.966797000001</v>
      </c>
      <c r="E3155">
        <v>28904.623047000001</v>
      </c>
      <c r="F3155">
        <v>28904.623047000001</v>
      </c>
      <c r="G3155">
        <v>15913866714</v>
      </c>
    </row>
    <row r="3156" spans="1:7">
      <c r="A3156" s="12">
        <v>45053</v>
      </c>
      <c r="B3156">
        <v>28901.623047000001</v>
      </c>
      <c r="C3156">
        <v>29157.517577999999</v>
      </c>
      <c r="D3156">
        <v>28441.367188</v>
      </c>
      <c r="E3156">
        <v>28454.978515999999</v>
      </c>
      <c r="F3156">
        <v>28454.978515999999</v>
      </c>
      <c r="G3156">
        <v>11301355486</v>
      </c>
    </row>
    <row r="3157" spans="1:7">
      <c r="A3157" s="12">
        <v>45054</v>
      </c>
      <c r="B3157">
        <v>28450.457031000002</v>
      </c>
      <c r="C3157">
        <v>28663.271484000001</v>
      </c>
      <c r="D3157">
        <v>27310.134765999999</v>
      </c>
      <c r="E3157">
        <v>27694.273438</v>
      </c>
      <c r="F3157">
        <v>27694.273438</v>
      </c>
      <c r="G3157">
        <v>19122903752</v>
      </c>
    </row>
    <row r="3158" spans="1:7">
      <c r="A3158" s="12">
        <v>45055</v>
      </c>
      <c r="B3158">
        <v>27695.068359000001</v>
      </c>
      <c r="C3158">
        <v>27821.400390999999</v>
      </c>
      <c r="D3158">
        <v>27375.601563</v>
      </c>
      <c r="E3158">
        <v>27658.775390999999</v>
      </c>
      <c r="F3158">
        <v>27658.775390999999</v>
      </c>
      <c r="G3158">
        <v>14128593256</v>
      </c>
    </row>
    <row r="3159" spans="1:7">
      <c r="A3159" s="12">
        <v>45056</v>
      </c>
      <c r="B3159">
        <v>27654.636718999998</v>
      </c>
      <c r="C3159">
        <v>28322.6875</v>
      </c>
      <c r="D3159">
        <v>26883.669922000001</v>
      </c>
      <c r="E3159">
        <v>27621.755859000001</v>
      </c>
      <c r="F3159">
        <v>27621.755859000001</v>
      </c>
      <c r="G3159">
        <v>20656025026</v>
      </c>
    </row>
    <row r="3160" spans="1:7">
      <c r="A3160" s="12">
        <v>45057</v>
      </c>
      <c r="B3160">
        <v>27621.085938</v>
      </c>
      <c r="C3160">
        <v>27621.941406000002</v>
      </c>
      <c r="D3160">
        <v>26781.826172000001</v>
      </c>
      <c r="E3160">
        <v>27000.789063</v>
      </c>
      <c r="F3160">
        <v>27000.789063</v>
      </c>
      <c r="G3160">
        <v>16724343943</v>
      </c>
    </row>
    <row r="3161" spans="1:7">
      <c r="A3161" s="12">
        <v>45058</v>
      </c>
      <c r="B3161">
        <v>26987.662109000001</v>
      </c>
      <c r="C3161">
        <v>27055.646484000001</v>
      </c>
      <c r="D3161">
        <v>25878.429688</v>
      </c>
      <c r="E3161">
        <v>26804.990234000001</v>
      </c>
      <c r="F3161">
        <v>26804.990234000001</v>
      </c>
      <c r="G3161">
        <v>19313599897</v>
      </c>
    </row>
    <row r="3162" spans="1:7">
      <c r="A3162" s="12">
        <v>45059</v>
      </c>
      <c r="B3162">
        <v>26807.769531000002</v>
      </c>
      <c r="C3162">
        <v>27030.482422000001</v>
      </c>
      <c r="D3162">
        <v>26710.873047000001</v>
      </c>
      <c r="E3162">
        <v>26784.078125</v>
      </c>
      <c r="F3162">
        <v>26784.078125</v>
      </c>
      <c r="G3162">
        <v>9999171605</v>
      </c>
    </row>
    <row r="3163" spans="1:7">
      <c r="A3163" s="12">
        <v>45060</v>
      </c>
      <c r="B3163">
        <v>26788.974609000001</v>
      </c>
      <c r="C3163">
        <v>27150.976563</v>
      </c>
      <c r="D3163">
        <v>26661.355468999998</v>
      </c>
      <c r="E3163">
        <v>26930.638672000001</v>
      </c>
      <c r="F3163">
        <v>26930.638672000001</v>
      </c>
      <c r="G3163">
        <v>10014858959</v>
      </c>
    </row>
    <row r="3164" spans="1:7">
      <c r="A3164" s="12">
        <v>45061</v>
      </c>
      <c r="B3164">
        <v>26931.384765999999</v>
      </c>
      <c r="C3164">
        <v>27646.347656000002</v>
      </c>
      <c r="D3164">
        <v>26766.097656000002</v>
      </c>
      <c r="E3164">
        <v>27192.693359000001</v>
      </c>
      <c r="F3164">
        <v>27192.693359000001</v>
      </c>
      <c r="G3164">
        <v>14413231792</v>
      </c>
    </row>
    <row r="3165" spans="1:7">
      <c r="A3165" s="12">
        <v>45062</v>
      </c>
      <c r="B3165">
        <v>27171.513672000001</v>
      </c>
      <c r="C3165">
        <v>27299.304688</v>
      </c>
      <c r="D3165">
        <v>26878.947265999999</v>
      </c>
      <c r="E3165">
        <v>27036.650390999999</v>
      </c>
      <c r="F3165">
        <v>27036.650390999999</v>
      </c>
      <c r="G3165">
        <v>12732238816</v>
      </c>
    </row>
    <row r="3166" spans="1:7">
      <c r="A3166" s="12">
        <v>45063</v>
      </c>
      <c r="B3166">
        <v>27035.470702999999</v>
      </c>
      <c r="C3166">
        <v>27465.927734000001</v>
      </c>
      <c r="D3166">
        <v>26600.144531000002</v>
      </c>
      <c r="E3166">
        <v>27398.802734000001</v>
      </c>
      <c r="F3166">
        <v>27398.802734000001</v>
      </c>
      <c r="G3166">
        <v>15140006925</v>
      </c>
    </row>
    <row r="3167" spans="1:7">
      <c r="A3167" s="12">
        <v>45064</v>
      </c>
      <c r="B3167">
        <v>27401.650390999999</v>
      </c>
      <c r="C3167">
        <v>27466.527343999998</v>
      </c>
      <c r="D3167">
        <v>26415.101563</v>
      </c>
      <c r="E3167">
        <v>26832.208984000001</v>
      </c>
      <c r="F3167">
        <v>26832.208984000001</v>
      </c>
      <c r="G3167">
        <v>15222938600</v>
      </c>
    </row>
    <row r="3168" spans="1:7">
      <c r="A3168" s="12">
        <v>45065</v>
      </c>
      <c r="B3168">
        <v>26826.753906000002</v>
      </c>
      <c r="C3168">
        <v>27128.619140999999</v>
      </c>
      <c r="D3168">
        <v>26700.210938</v>
      </c>
      <c r="E3168">
        <v>26890.128906000002</v>
      </c>
      <c r="F3168">
        <v>26890.128906000002</v>
      </c>
      <c r="G3168">
        <v>11258983301</v>
      </c>
    </row>
    <row r="3169" spans="1:7">
      <c r="A3169" s="12">
        <v>45066</v>
      </c>
      <c r="B3169">
        <v>26888.841797000001</v>
      </c>
      <c r="C3169">
        <v>27155.158202999999</v>
      </c>
      <c r="D3169">
        <v>26843.277343999998</v>
      </c>
      <c r="E3169">
        <v>27129.585938</v>
      </c>
      <c r="F3169">
        <v>27129.585938</v>
      </c>
      <c r="G3169">
        <v>7044911360</v>
      </c>
    </row>
    <row r="3170" spans="1:7">
      <c r="A3170" s="12">
        <v>45067</v>
      </c>
      <c r="B3170">
        <v>27118.423827999999</v>
      </c>
      <c r="C3170">
        <v>27265.917968999998</v>
      </c>
      <c r="D3170">
        <v>26706.921875</v>
      </c>
      <c r="E3170">
        <v>26753.826172000001</v>
      </c>
      <c r="F3170">
        <v>26753.826172000001</v>
      </c>
      <c r="G3170">
        <v>8647416921</v>
      </c>
    </row>
    <row r="3171" spans="1:7">
      <c r="A3171" s="12">
        <v>45068</v>
      </c>
      <c r="B3171">
        <v>26749.892577999999</v>
      </c>
      <c r="C3171">
        <v>27045.734375</v>
      </c>
      <c r="D3171">
        <v>26549.734375</v>
      </c>
      <c r="E3171">
        <v>26851.277343999998</v>
      </c>
      <c r="F3171">
        <v>26851.277343999998</v>
      </c>
      <c r="G3171">
        <v>11056770492</v>
      </c>
    </row>
    <row r="3172" spans="1:7">
      <c r="A3172" s="12">
        <v>45069</v>
      </c>
      <c r="B3172">
        <v>26855.960938</v>
      </c>
      <c r="C3172">
        <v>27434.683593999998</v>
      </c>
      <c r="D3172">
        <v>26816.179688</v>
      </c>
      <c r="E3172">
        <v>27225.726563</v>
      </c>
      <c r="F3172">
        <v>27225.726563</v>
      </c>
      <c r="G3172">
        <v>13697203143</v>
      </c>
    </row>
    <row r="3173" spans="1:7">
      <c r="A3173" s="12">
        <v>45070</v>
      </c>
      <c r="B3173">
        <v>27224.603515999999</v>
      </c>
      <c r="C3173">
        <v>27224.603515999999</v>
      </c>
      <c r="D3173">
        <v>26106.576172000001</v>
      </c>
      <c r="E3173">
        <v>26334.818359000001</v>
      </c>
      <c r="F3173">
        <v>26334.818359000001</v>
      </c>
      <c r="G3173">
        <v>16299104428</v>
      </c>
    </row>
    <row r="3174" spans="1:7">
      <c r="A3174" s="12">
        <v>45071</v>
      </c>
      <c r="B3174">
        <v>26329.460938</v>
      </c>
      <c r="C3174">
        <v>26591.519531000002</v>
      </c>
      <c r="D3174">
        <v>25890.59375</v>
      </c>
      <c r="E3174">
        <v>26476.207031000002</v>
      </c>
      <c r="F3174">
        <v>26476.207031000002</v>
      </c>
      <c r="G3174">
        <v>13851122697</v>
      </c>
    </row>
    <row r="3175" spans="1:7">
      <c r="A3175" s="12">
        <v>45072</v>
      </c>
      <c r="B3175">
        <v>26474.181640999999</v>
      </c>
      <c r="C3175">
        <v>26916.669922000001</v>
      </c>
      <c r="D3175">
        <v>26343.949218999998</v>
      </c>
      <c r="E3175">
        <v>26719.291015999999</v>
      </c>
      <c r="F3175">
        <v>26719.291015999999</v>
      </c>
      <c r="G3175">
        <v>12711619225</v>
      </c>
    </row>
    <row r="3176" spans="1:7">
      <c r="A3176" s="12">
        <v>45073</v>
      </c>
      <c r="B3176">
        <v>26720.181640999999</v>
      </c>
      <c r="C3176">
        <v>26888.882813</v>
      </c>
      <c r="D3176">
        <v>26621.140625</v>
      </c>
      <c r="E3176">
        <v>26868.353515999999</v>
      </c>
      <c r="F3176">
        <v>26868.353515999999</v>
      </c>
      <c r="G3176">
        <v>7892015141</v>
      </c>
    </row>
    <row r="3177" spans="1:7">
      <c r="A3177" s="12">
        <v>45074</v>
      </c>
      <c r="B3177">
        <v>26871.158202999999</v>
      </c>
      <c r="C3177">
        <v>28193.449218999998</v>
      </c>
      <c r="D3177">
        <v>26802.751952999999</v>
      </c>
      <c r="E3177">
        <v>28085.646484000001</v>
      </c>
      <c r="F3177">
        <v>28085.646484000001</v>
      </c>
      <c r="G3177">
        <v>14545229578</v>
      </c>
    </row>
    <row r="3178" spans="1:7">
      <c r="A3178" s="12">
        <v>45075</v>
      </c>
      <c r="B3178">
        <v>28075.591797000001</v>
      </c>
      <c r="C3178">
        <v>28432.039063</v>
      </c>
      <c r="D3178">
        <v>27563.876952999999</v>
      </c>
      <c r="E3178">
        <v>27745.884765999999</v>
      </c>
      <c r="F3178">
        <v>27745.884765999999</v>
      </c>
      <c r="G3178">
        <v>15181308984</v>
      </c>
    </row>
    <row r="3179" spans="1:7">
      <c r="A3179" s="12">
        <v>45076</v>
      </c>
      <c r="B3179">
        <v>27745.123047000001</v>
      </c>
      <c r="C3179">
        <v>28044.759765999999</v>
      </c>
      <c r="D3179">
        <v>27588.501952999999</v>
      </c>
      <c r="E3179">
        <v>27702.349609000001</v>
      </c>
      <c r="F3179">
        <v>27702.349609000001</v>
      </c>
      <c r="G3179">
        <v>13251081851</v>
      </c>
    </row>
    <row r="3180" spans="1:7">
      <c r="A3180" s="12">
        <v>45077</v>
      </c>
      <c r="B3180">
        <v>27700.529297000001</v>
      </c>
      <c r="C3180">
        <v>27831.677734000001</v>
      </c>
      <c r="D3180">
        <v>26866.453125</v>
      </c>
      <c r="E3180">
        <v>27219.658202999999</v>
      </c>
      <c r="F3180">
        <v>27219.658202999999</v>
      </c>
      <c r="G3180">
        <v>15656371534</v>
      </c>
    </row>
    <row r="3181" spans="1:7">
      <c r="A3181" s="12">
        <v>45078</v>
      </c>
      <c r="B3181">
        <v>27218.412109000001</v>
      </c>
      <c r="C3181">
        <v>27346.105468999998</v>
      </c>
      <c r="D3181">
        <v>26671.720702999999</v>
      </c>
      <c r="E3181">
        <v>26819.972656000002</v>
      </c>
      <c r="F3181">
        <v>26819.972656000002</v>
      </c>
      <c r="G3181">
        <v>14678970415</v>
      </c>
    </row>
    <row r="3182" spans="1:7">
      <c r="A3182" s="12">
        <v>45079</v>
      </c>
      <c r="B3182">
        <v>26824.556640999999</v>
      </c>
      <c r="C3182">
        <v>27303.861327999999</v>
      </c>
      <c r="D3182">
        <v>26574.644531000002</v>
      </c>
      <c r="E3182">
        <v>27249.589843999998</v>
      </c>
      <c r="F3182">
        <v>27249.589843999998</v>
      </c>
      <c r="G3182">
        <v>14837415000</v>
      </c>
    </row>
    <row r="3183" spans="1:7">
      <c r="A3183" s="12">
        <v>45080</v>
      </c>
      <c r="B3183">
        <v>27252.324218999998</v>
      </c>
      <c r="C3183">
        <v>27317.052734000001</v>
      </c>
      <c r="D3183">
        <v>26958.003906000002</v>
      </c>
      <c r="E3183">
        <v>27075.128906000002</v>
      </c>
      <c r="F3183">
        <v>27075.128906000002</v>
      </c>
      <c r="G3183">
        <v>8385597470</v>
      </c>
    </row>
    <row r="3184" spans="1:7">
      <c r="A3184" s="12">
        <v>45081</v>
      </c>
      <c r="B3184">
        <v>27075.123047000001</v>
      </c>
      <c r="C3184">
        <v>27407.019531000002</v>
      </c>
      <c r="D3184">
        <v>26968.224609000001</v>
      </c>
      <c r="E3184">
        <v>27119.066406000002</v>
      </c>
      <c r="F3184">
        <v>27119.066406000002</v>
      </c>
      <c r="G3184">
        <v>9360912318</v>
      </c>
    </row>
    <row r="3185" spans="1:7">
      <c r="A3185" s="12">
        <v>45082</v>
      </c>
      <c r="B3185">
        <v>27123.109375</v>
      </c>
      <c r="C3185">
        <v>27129.982422000001</v>
      </c>
      <c r="D3185">
        <v>25445.167968999998</v>
      </c>
      <c r="E3185">
        <v>25760.097656000002</v>
      </c>
      <c r="F3185">
        <v>25760.097656000002</v>
      </c>
      <c r="G3185">
        <v>21513292646</v>
      </c>
    </row>
    <row r="3186" spans="1:7">
      <c r="A3186" s="12">
        <v>45083</v>
      </c>
      <c r="B3186">
        <v>25732.109375</v>
      </c>
      <c r="C3186">
        <v>27313.820313</v>
      </c>
      <c r="D3186">
        <v>25434.867188</v>
      </c>
      <c r="E3186">
        <v>27238.783202999999</v>
      </c>
      <c r="F3186">
        <v>27238.783202999999</v>
      </c>
      <c r="G3186">
        <v>21929670693</v>
      </c>
    </row>
    <row r="3187" spans="1:7">
      <c r="A3187" s="12">
        <v>45084</v>
      </c>
      <c r="B3187">
        <v>27235.650390999999</v>
      </c>
      <c r="C3187">
        <v>27332.181640999999</v>
      </c>
      <c r="D3187">
        <v>26146.988281000002</v>
      </c>
      <c r="E3187">
        <v>26345.998047000001</v>
      </c>
      <c r="F3187">
        <v>26345.998047000001</v>
      </c>
      <c r="G3187">
        <v>19530045082</v>
      </c>
    </row>
    <row r="3188" spans="1:7">
      <c r="A3188" s="12">
        <v>45085</v>
      </c>
      <c r="B3188">
        <v>26347.654297000001</v>
      </c>
      <c r="C3188">
        <v>26797.513672000001</v>
      </c>
      <c r="D3188">
        <v>26246.664063</v>
      </c>
      <c r="E3188">
        <v>26508.216797000001</v>
      </c>
      <c r="F3188">
        <v>26508.216797000001</v>
      </c>
      <c r="G3188">
        <v>11904824295</v>
      </c>
    </row>
    <row r="3189" spans="1:7">
      <c r="A3189" s="12">
        <v>45086</v>
      </c>
      <c r="B3189">
        <v>26505.923827999999</v>
      </c>
      <c r="C3189">
        <v>26770.289063</v>
      </c>
      <c r="D3189">
        <v>26339.314452999999</v>
      </c>
      <c r="E3189">
        <v>26480.375</v>
      </c>
      <c r="F3189">
        <v>26480.375</v>
      </c>
      <c r="G3189">
        <v>11015551640</v>
      </c>
    </row>
    <row r="3190" spans="1:7">
      <c r="A3190" s="12">
        <v>45087</v>
      </c>
      <c r="B3190">
        <v>26481.761718999998</v>
      </c>
      <c r="C3190">
        <v>26531.044922000001</v>
      </c>
      <c r="D3190">
        <v>25501.835938</v>
      </c>
      <c r="E3190">
        <v>25851.240234000001</v>
      </c>
      <c r="F3190">
        <v>25851.240234000001</v>
      </c>
      <c r="G3190">
        <v>19872933189</v>
      </c>
    </row>
    <row r="3191" spans="1:7">
      <c r="A3191" s="12">
        <v>45088</v>
      </c>
      <c r="B3191">
        <v>25854.03125</v>
      </c>
      <c r="C3191">
        <v>26203.439452999999</v>
      </c>
      <c r="D3191">
        <v>25668.986327999999</v>
      </c>
      <c r="E3191">
        <v>25940.167968999998</v>
      </c>
      <c r="F3191">
        <v>25940.167968999998</v>
      </c>
      <c r="G3191">
        <v>10732609603</v>
      </c>
    </row>
    <row r="3192" spans="1:7">
      <c r="A3192" s="12">
        <v>45089</v>
      </c>
      <c r="B3192">
        <v>25934.285156000002</v>
      </c>
      <c r="C3192">
        <v>26087.919922000001</v>
      </c>
      <c r="D3192">
        <v>25675.197265999999</v>
      </c>
      <c r="E3192">
        <v>25902.5</v>
      </c>
      <c r="F3192">
        <v>25902.5</v>
      </c>
      <c r="G3192">
        <v>11677889997</v>
      </c>
    </row>
    <row r="3193" spans="1:7">
      <c r="A3193" s="12">
        <v>45090</v>
      </c>
      <c r="B3193">
        <v>25902.941406000002</v>
      </c>
      <c r="C3193">
        <v>26376.351563</v>
      </c>
      <c r="D3193">
        <v>25728.365234000001</v>
      </c>
      <c r="E3193">
        <v>25918.728515999999</v>
      </c>
      <c r="F3193">
        <v>25918.728515999999</v>
      </c>
      <c r="G3193">
        <v>14143474486</v>
      </c>
    </row>
    <row r="3194" spans="1:7">
      <c r="A3194" s="12">
        <v>45091</v>
      </c>
      <c r="B3194">
        <v>25920.257813</v>
      </c>
      <c r="C3194">
        <v>26041.800781000002</v>
      </c>
      <c r="D3194">
        <v>24902.152343999998</v>
      </c>
      <c r="E3194">
        <v>25124.675781000002</v>
      </c>
      <c r="F3194">
        <v>25124.675781000002</v>
      </c>
      <c r="G3194">
        <v>14265717766</v>
      </c>
    </row>
    <row r="3195" spans="1:7">
      <c r="A3195" s="12">
        <v>45092</v>
      </c>
      <c r="B3195">
        <v>25121.673827999999</v>
      </c>
      <c r="C3195">
        <v>25735.308593999998</v>
      </c>
      <c r="D3195">
        <v>24797.167968999998</v>
      </c>
      <c r="E3195">
        <v>25576.394531000002</v>
      </c>
      <c r="F3195">
        <v>25576.394531000002</v>
      </c>
      <c r="G3195">
        <v>15837384409</v>
      </c>
    </row>
    <row r="3196" spans="1:7">
      <c r="A3196" s="12">
        <v>45093</v>
      </c>
      <c r="B3196">
        <v>25575.283202999999</v>
      </c>
      <c r="C3196">
        <v>26463.173827999999</v>
      </c>
      <c r="D3196">
        <v>25245.357422000001</v>
      </c>
      <c r="E3196">
        <v>26327.462890999999</v>
      </c>
      <c r="F3196">
        <v>26327.462890999999</v>
      </c>
      <c r="G3196">
        <v>16324646965</v>
      </c>
    </row>
    <row r="3197" spans="1:7">
      <c r="A3197" s="12">
        <v>45094</v>
      </c>
      <c r="B3197">
        <v>26328.679688</v>
      </c>
      <c r="C3197">
        <v>26769.394531000002</v>
      </c>
      <c r="D3197">
        <v>26174.492188</v>
      </c>
      <c r="E3197">
        <v>26510.675781000002</v>
      </c>
      <c r="F3197">
        <v>26510.675781000002</v>
      </c>
      <c r="G3197">
        <v>11090276850</v>
      </c>
    </row>
    <row r="3198" spans="1:7">
      <c r="A3198" s="12">
        <v>45095</v>
      </c>
      <c r="B3198">
        <v>26510.457031000002</v>
      </c>
      <c r="C3198">
        <v>26675.925781000002</v>
      </c>
      <c r="D3198">
        <v>26325.890625</v>
      </c>
      <c r="E3198">
        <v>26336.212890999999</v>
      </c>
      <c r="F3198">
        <v>26336.212890999999</v>
      </c>
      <c r="G3198">
        <v>9565695129</v>
      </c>
    </row>
    <row r="3199" spans="1:7">
      <c r="A3199" s="12">
        <v>45096</v>
      </c>
      <c r="B3199">
        <v>26335.441406000002</v>
      </c>
      <c r="C3199">
        <v>26984.611327999999</v>
      </c>
      <c r="D3199">
        <v>26312.832031000002</v>
      </c>
      <c r="E3199">
        <v>26851.029297000001</v>
      </c>
      <c r="F3199">
        <v>26851.029297000001</v>
      </c>
      <c r="G3199">
        <v>12826986222</v>
      </c>
    </row>
    <row r="3200" spans="1:7">
      <c r="A3200" s="12">
        <v>45097</v>
      </c>
      <c r="B3200">
        <v>26841.664063</v>
      </c>
      <c r="C3200">
        <v>28388.96875</v>
      </c>
      <c r="D3200">
        <v>26668.791015999999</v>
      </c>
      <c r="E3200">
        <v>28327.488281000002</v>
      </c>
      <c r="F3200">
        <v>28327.488281000002</v>
      </c>
      <c r="G3200">
        <v>22211859147</v>
      </c>
    </row>
    <row r="3201" spans="1:7">
      <c r="A3201" s="12">
        <v>45098</v>
      </c>
      <c r="B3201">
        <v>28311.310547000001</v>
      </c>
      <c r="C3201">
        <v>30737.330077999999</v>
      </c>
      <c r="D3201">
        <v>28283.410156000002</v>
      </c>
      <c r="E3201">
        <v>30027.296875</v>
      </c>
      <c r="F3201">
        <v>30027.296875</v>
      </c>
      <c r="G3201">
        <v>33346760979</v>
      </c>
    </row>
    <row r="3202" spans="1:7">
      <c r="A3202" s="12">
        <v>45099</v>
      </c>
      <c r="B3202">
        <v>29995.935547000001</v>
      </c>
      <c r="C3202">
        <v>30495.998047000001</v>
      </c>
      <c r="D3202">
        <v>29679.158202999999</v>
      </c>
      <c r="E3202">
        <v>29912.28125</v>
      </c>
      <c r="F3202">
        <v>29912.28125</v>
      </c>
      <c r="G3202">
        <v>20653160491</v>
      </c>
    </row>
    <row r="3203" spans="1:7">
      <c r="A3203" s="12">
        <v>45100</v>
      </c>
      <c r="B3203">
        <v>29896.382813</v>
      </c>
      <c r="C3203">
        <v>31389.539063</v>
      </c>
      <c r="D3203">
        <v>29845.214843999998</v>
      </c>
      <c r="E3203">
        <v>30695.46875</v>
      </c>
      <c r="F3203">
        <v>30695.46875</v>
      </c>
      <c r="G3203">
        <v>24115570085</v>
      </c>
    </row>
    <row r="3204" spans="1:7">
      <c r="A3204" s="12">
        <v>45101</v>
      </c>
      <c r="B3204">
        <v>30708.738281000002</v>
      </c>
      <c r="C3204">
        <v>30804.148438</v>
      </c>
      <c r="D3204">
        <v>30290.146484000001</v>
      </c>
      <c r="E3204">
        <v>30548.695313</v>
      </c>
      <c r="F3204">
        <v>30548.695313</v>
      </c>
      <c r="G3204">
        <v>12147822496</v>
      </c>
    </row>
    <row r="3205" spans="1:7">
      <c r="A3205" s="12">
        <v>45102</v>
      </c>
      <c r="B3205">
        <v>30545.150390999999</v>
      </c>
      <c r="C3205">
        <v>31041.271484000001</v>
      </c>
      <c r="D3205">
        <v>30327.943359000001</v>
      </c>
      <c r="E3205">
        <v>30480.261718999998</v>
      </c>
      <c r="F3205">
        <v>30480.261718999998</v>
      </c>
      <c r="G3205">
        <v>12703464114</v>
      </c>
    </row>
    <row r="3206" spans="1:7">
      <c r="A3206" s="12">
        <v>45103</v>
      </c>
      <c r="B3206">
        <v>30480.523438</v>
      </c>
      <c r="C3206">
        <v>30636.029297000001</v>
      </c>
      <c r="D3206">
        <v>29955.744140999999</v>
      </c>
      <c r="E3206">
        <v>30271.130859000001</v>
      </c>
      <c r="F3206">
        <v>30271.130859000001</v>
      </c>
      <c r="G3206">
        <v>16493186997</v>
      </c>
    </row>
    <row r="3207" spans="1:7">
      <c r="A3207" s="12">
        <v>45104</v>
      </c>
      <c r="B3207">
        <v>30274.320313</v>
      </c>
      <c r="C3207">
        <v>31006.787109000001</v>
      </c>
      <c r="D3207">
        <v>30236.650390999999</v>
      </c>
      <c r="E3207">
        <v>30688.164063</v>
      </c>
      <c r="F3207">
        <v>30688.164063</v>
      </c>
      <c r="G3207">
        <v>16428827944</v>
      </c>
    </row>
    <row r="3208" spans="1:7">
      <c r="A3208" s="12">
        <v>45105</v>
      </c>
      <c r="B3208">
        <v>30696.560547000001</v>
      </c>
      <c r="C3208">
        <v>30703.279297000001</v>
      </c>
      <c r="D3208">
        <v>29921.822265999999</v>
      </c>
      <c r="E3208">
        <v>30086.246093999998</v>
      </c>
      <c r="F3208">
        <v>30086.246093999998</v>
      </c>
      <c r="G3208">
        <v>14571500779</v>
      </c>
    </row>
    <row r="3209" spans="1:7">
      <c r="A3209" s="12">
        <v>45106</v>
      </c>
      <c r="B3209">
        <v>30086.1875</v>
      </c>
      <c r="C3209">
        <v>30796.25</v>
      </c>
      <c r="D3209">
        <v>30057.203125</v>
      </c>
      <c r="E3209">
        <v>30445.351563</v>
      </c>
      <c r="F3209">
        <v>30445.351563</v>
      </c>
      <c r="G3209">
        <v>13180860821</v>
      </c>
    </row>
    <row r="3210" spans="1:7">
      <c r="A3210" s="12">
        <v>45107</v>
      </c>
      <c r="B3210">
        <v>30441.353515999999</v>
      </c>
      <c r="C3210">
        <v>31256.863281000002</v>
      </c>
      <c r="D3210">
        <v>29600.275390999999</v>
      </c>
      <c r="E3210">
        <v>30477.251952999999</v>
      </c>
      <c r="F3210">
        <v>30477.251952999999</v>
      </c>
      <c r="G3210">
        <v>26387306197</v>
      </c>
    </row>
    <row r="3211" spans="1:7">
      <c r="A3211" s="12">
        <v>45108</v>
      </c>
      <c r="B3211">
        <v>30471.847656000002</v>
      </c>
      <c r="C3211">
        <v>30641.289063</v>
      </c>
      <c r="D3211">
        <v>30328.865234000001</v>
      </c>
      <c r="E3211">
        <v>30590.078125</v>
      </c>
      <c r="F3211">
        <v>30590.078125</v>
      </c>
      <c r="G3211">
        <v>9086606733</v>
      </c>
    </row>
    <row r="3212" spans="1:7">
      <c r="A3212" s="12">
        <v>45109</v>
      </c>
      <c r="B3212">
        <v>30587.269531000002</v>
      </c>
      <c r="C3212">
        <v>30766.140625</v>
      </c>
      <c r="D3212">
        <v>30264.019531000002</v>
      </c>
      <c r="E3212">
        <v>30620.769531000002</v>
      </c>
      <c r="F3212">
        <v>30620.769531000002</v>
      </c>
      <c r="G3212">
        <v>10533418042</v>
      </c>
    </row>
    <row r="3213" spans="1:7">
      <c r="A3213" s="12">
        <v>45110</v>
      </c>
      <c r="B3213">
        <v>30624.515625</v>
      </c>
      <c r="C3213">
        <v>31375.613281000002</v>
      </c>
      <c r="D3213">
        <v>30586.513672000001</v>
      </c>
      <c r="E3213">
        <v>31156.439452999999</v>
      </c>
      <c r="F3213">
        <v>31156.439452999999</v>
      </c>
      <c r="G3213">
        <v>15271884873</v>
      </c>
    </row>
    <row r="3214" spans="1:7">
      <c r="A3214" s="12">
        <v>45111</v>
      </c>
      <c r="B3214">
        <v>31156.865234000001</v>
      </c>
      <c r="C3214">
        <v>31325.197265999999</v>
      </c>
      <c r="D3214">
        <v>30659.355468999998</v>
      </c>
      <c r="E3214">
        <v>30777.582031000002</v>
      </c>
      <c r="F3214">
        <v>30777.582031000002</v>
      </c>
      <c r="G3214">
        <v>12810828427</v>
      </c>
    </row>
    <row r="3215" spans="1:7">
      <c r="A3215" s="12">
        <v>45112</v>
      </c>
      <c r="B3215">
        <v>30778.724609000001</v>
      </c>
      <c r="C3215">
        <v>30877.330077999999</v>
      </c>
      <c r="D3215">
        <v>30225.613281000002</v>
      </c>
      <c r="E3215">
        <v>30514.166015999999</v>
      </c>
      <c r="F3215">
        <v>30514.166015999999</v>
      </c>
      <c r="G3215">
        <v>12481622280</v>
      </c>
    </row>
    <row r="3216" spans="1:7">
      <c r="A3216" s="12">
        <v>45113</v>
      </c>
      <c r="B3216">
        <v>30507.150390999999</v>
      </c>
      <c r="C3216">
        <v>31460.052734000001</v>
      </c>
      <c r="D3216">
        <v>29892.226563</v>
      </c>
      <c r="E3216">
        <v>29909.337890999999</v>
      </c>
      <c r="F3216">
        <v>29909.337890999999</v>
      </c>
      <c r="G3216">
        <v>21129219509</v>
      </c>
    </row>
    <row r="3217" spans="1:7">
      <c r="A3217" s="12">
        <v>45114</v>
      </c>
      <c r="B3217">
        <v>29907.998047000001</v>
      </c>
      <c r="C3217">
        <v>30434.644531000002</v>
      </c>
      <c r="D3217">
        <v>29777.285156000002</v>
      </c>
      <c r="E3217">
        <v>30342.265625</v>
      </c>
      <c r="F3217">
        <v>30342.265625</v>
      </c>
      <c r="G3217">
        <v>13384770155</v>
      </c>
    </row>
    <row r="3218" spans="1:7">
      <c r="A3218" s="12">
        <v>45115</v>
      </c>
      <c r="B3218">
        <v>30346.921875</v>
      </c>
      <c r="C3218">
        <v>30374.4375</v>
      </c>
      <c r="D3218">
        <v>30080.160156000002</v>
      </c>
      <c r="E3218">
        <v>30292.541015999999</v>
      </c>
      <c r="F3218">
        <v>30292.541015999999</v>
      </c>
      <c r="G3218">
        <v>7509378699</v>
      </c>
    </row>
    <row r="3219" spans="1:7">
      <c r="A3219" s="12">
        <v>45116</v>
      </c>
      <c r="B3219">
        <v>30291.611327999999</v>
      </c>
      <c r="C3219">
        <v>30427.589843999998</v>
      </c>
      <c r="D3219">
        <v>30085.591797000001</v>
      </c>
      <c r="E3219">
        <v>30171.234375</v>
      </c>
      <c r="F3219">
        <v>30171.234375</v>
      </c>
      <c r="G3219">
        <v>7903327692</v>
      </c>
    </row>
    <row r="3220" spans="1:7">
      <c r="A3220" s="12">
        <v>45117</v>
      </c>
      <c r="B3220">
        <v>30172.423827999999</v>
      </c>
      <c r="C3220">
        <v>31026.083984000001</v>
      </c>
      <c r="D3220">
        <v>29985.394531000002</v>
      </c>
      <c r="E3220">
        <v>30414.470702999999</v>
      </c>
      <c r="F3220">
        <v>30414.470702999999</v>
      </c>
      <c r="G3220">
        <v>14828209155</v>
      </c>
    </row>
    <row r="3221" spans="1:7">
      <c r="A3221" s="12">
        <v>45118</v>
      </c>
      <c r="B3221">
        <v>30417.632813</v>
      </c>
      <c r="C3221">
        <v>30788.314452999999</v>
      </c>
      <c r="D3221">
        <v>30358.097656000002</v>
      </c>
      <c r="E3221">
        <v>30620.951172000001</v>
      </c>
      <c r="F3221">
        <v>30620.951172000001</v>
      </c>
      <c r="G3221">
        <v>12151839152</v>
      </c>
    </row>
    <row r="3222" spans="1:7">
      <c r="A3222" s="12">
        <v>45119</v>
      </c>
      <c r="B3222">
        <v>30622.246093999998</v>
      </c>
      <c r="C3222">
        <v>30959.964843999998</v>
      </c>
      <c r="D3222">
        <v>30228.835938</v>
      </c>
      <c r="E3222">
        <v>30391.646484000001</v>
      </c>
      <c r="F3222">
        <v>30391.646484000001</v>
      </c>
      <c r="G3222">
        <v>14805659717</v>
      </c>
    </row>
    <row r="3223" spans="1:7">
      <c r="A3223" s="12">
        <v>45120</v>
      </c>
      <c r="B3223">
        <v>30387.488281000002</v>
      </c>
      <c r="C3223">
        <v>31814.515625</v>
      </c>
      <c r="D3223">
        <v>30268.351563</v>
      </c>
      <c r="E3223">
        <v>31476.048827999999</v>
      </c>
      <c r="F3223">
        <v>31476.048827999999</v>
      </c>
      <c r="G3223">
        <v>23686079548</v>
      </c>
    </row>
    <row r="3224" spans="1:7">
      <c r="A3224" s="12">
        <v>45121</v>
      </c>
      <c r="B3224">
        <v>31474.720702999999</v>
      </c>
      <c r="C3224">
        <v>31582.253906000002</v>
      </c>
      <c r="D3224">
        <v>29966.386718999998</v>
      </c>
      <c r="E3224">
        <v>30334.068359000001</v>
      </c>
      <c r="F3224">
        <v>30334.068359000001</v>
      </c>
      <c r="G3224">
        <v>20917902660</v>
      </c>
    </row>
    <row r="3225" spans="1:7">
      <c r="A3225" s="12">
        <v>45122</v>
      </c>
      <c r="B3225">
        <v>30331.783202999999</v>
      </c>
      <c r="C3225">
        <v>30407.78125</v>
      </c>
      <c r="D3225">
        <v>30263.462890999999</v>
      </c>
      <c r="E3225">
        <v>30295.806640999999</v>
      </c>
      <c r="F3225">
        <v>30295.806640999999</v>
      </c>
      <c r="G3225">
        <v>8011667756</v>
      </c>
    </row>
    <row r="3226" spans="1:7">
      <c r="A3226" s="12">
        <v>45123</v>
      </c>
      <c r="B3226">
        <v>30297.472656000002</v>
      </c>
      <c r="C3226">
        <v>30437.560547000001</v>
      </c>
      <c r="D3226">
        <v>30089.669922000001</v>
      </c>
      <c r="E3226">
        <v>30249.132813</v>
      </c>
      <c r="F3226">
        <v>30249.132813</v>
      </c>
      <c r="G3226">
        <v>8516564470</v>
      </c>
    </row>
    <row r="3227" spans="1:7">
      <c r="A3227" s="12">
        <v>45124</v>
      </c>
      <c r="B3227">
        <v>30249.626952999999</v>
      </c>
      <c r="C3227">
        <v>30336.400390999999</v>
      </c>
      <c r="D3227">
        <v>29685.783202999999</v>
      </c>
      <c r="E3227">
        <v>30145.888672000001</v>
      </c>
      <c r="F3227">
        <v>30145.888672000001</v>
      </c>
      <c r="G3227">
        <v>13240156074</v>
      </c>
    </row>
    <row r="3228" spans="1:7">
      <c r="A3228" s="12">
        <v>45125</v>
      </c>
      <c r="B3228">
        <v>30147.070313</v>
      </c>
      <c r="C3228">
        <v>30233.65625</v>
      </c>
      <c r="D3228">
        <v>29556.427734000001</v>
      </c>
      <c r="E3228">
        <v>29856.5625</v>
      </c>
      <c r="F3228">
        <v>29856.5625</v>
      </c>
      <c r="G3228">
        <v>13138897269</v>
      </c>
    </row>
    <row r="3229" spans="1:7">
      <c r="A3229" s="12">
        <v>45126</v>
      </c>
      <c r="B3229">
        <v>29862.046875</v>
      </c>
      <c r="C3229">
        <v>30184.181640999999</v>
      </c>
      <c r="D3229">
        <v>29794.269531000002</v>
      </c>
      <c r="E3229">
        <v>29913.923827999999</v>
      </c>
      <c r="F3229">
        <v>29913.923827999999</v>
      </c>
      <c r="G3229">
        <v>12128602812</v>
      </c>
    </row>
    <row r="3230" spans="1:7">
      <c r="A3230" s="12">
        <v>45127</v>
      </c>
      <c r="B3230">
        <v>29915.25</v>
      </c>
      <c r="C3230">
        <v>30195.53125</v>
      </c>
      <c r="D3230">
        <v>29638.095702999999</v>
      </c>
      <c r="E3230">
        <v>29792.015625</v>
      </c>
      <c r="F3230">
        <v>29792.015625</v>
      </c>
      <c r="G3230">
        <v>14655207121</v>
      </c>
    </row>
    <row r="3231" spans="1:7">
      <c r="A3231" s="12">
        <v>45128</v>
      </c>
      <c r="B3231">
        <v>29805.111327999999</v>
      </c>
      <c r="C3231">
        <v>30045.998047000001</v>
      </c>
      <c r="D3231">
        <v>29733.851563</v>
      </c>
      <c r="E3231">
        <v>29908.744140999999</v>
      </c>
      <c r="F3231">
        <v>29908.744140999999</v>
      </c>
      <c r="G3231">
        <v>10972789818</v>
      </c>
    </row>
    <row r="3232" spans="1:7">
      <c r="A3232" s="12">
        <v>45129</v>
      </c>
      <c r="B3232">
        <v>29908.697265999999</v>
      </c>
      <c r="C3232">
        <v>29991.615234000001</v>
      </c>
      <c r="D3232">
        <v>29664.121093999998</v>
      </c>
      <c r="E3232">
        <v>29771.802734000001</v>
      </c>
      <c r="F3232">
        <v>29771.802734000001</v>
      </c>
      <c r="G3232">
        <v>7873300598</v>
      </c>
    </row>
    <row r="3233" spans="1:7">
      <c r="A3233" s="12">
        <v>45130</v>
      </c>
      <c r="B3233">
        <v>29790.111327999999</v>
      </c>
      <c r="C3233">
        <v>30330.640625</v>
      </c>
      <c r="D3233">
        <v>29741.527343999998</v>
      </c>
      <c r="E3233">
        <v>30084.539063</v>
      </c>
      <c r="F3233">
        <v>30084.539063</v>
      </c>
      <c r="G3233">
        <v>9220145050</v>
      </c>
    </row>
    <row r="3234" spans="1:7">
      <c r="A3234" s="12">
        <v>45131</v>
      </c>
      <c r="B3234">
        <v>30081.662109000001</v>
      </c>
      <c r="C3234">
        <v>30093.394531000002</v>
      </c>
      <c r="D3234">
        <v>28934.294922000001</v>
      </c>
      <c r="E3234">
        <v>29176.916015999999</v>
      </c>
      <c r="F3234">
        <v>29176.916015999999</v>
      </c>
      <c r="G3234">
        <v>15395817395</v>
      </c>
    </row>
    <row r="3235" spans="1:7">
      <c r="A3235" s="12">
        <v>45132</v>
      </c>
      <c r="B3235">
        <v>29178.970702999999</v>
      </c>
      <c r="C3235">
        <v>29353.160156000002</v>
      </c>
      <c r="D3235">
        <v>29062.433593999998</v>
      </c>
      <c r="E3235">
        <v>29227.390625</v>
      </c>
      <c r="F3235">
        <v>29227.390625</v>
      </c>
      <c r="G3235">
        <v>10266772793</v>
      </c>
    </row>
    <row r="3236" spans="1:7">
      <c r="A3236" s="12">
        <v>45133</v>
      </c>
      <c r="B3236">
        <v>29225.759765999999</v>
      </c>
      <c r="C3236">
        <v>29675.552734000001</v>
      </c>
      <c r="D3236">
        <v>29113.912109000001</v>
      </c>
      <c r="E3236">
        <v>29354.972656000002</v>
      </c>
      <c r="F3236">
        <v>29354.972656000002</v>
      </c>
      <c r="G3236">
        <v>13497554655</v>
      </c>
    </row>
    <row r="3237" spans="1:7">
      <c r="A3237" s="12">
        <v>45134</v>
      </c>
      <c r="B3237">
        <v>29353.798827999999</v>
      </c>
      <c r="C3237">
        <v>29560.966797000001</v>
      </c>
      <c r="D3237">
        <v>29099.351563</v>
      </c>
      <c r="E3237">
        <v>29210.689452999999</v>
      </c>
      <c r="F3237">
        <v>29210.689452999999</v>
      </c>
      <c r="G3237">
        <v>10770779217</v>
      </c>
    </row>
    <row r="3238" spans="1:7">
      <c r="A3238" s="12">
        <v>45135</v>
      </c>
      <c r="B3238">
        <v>29212.164063</v>
      </c>
      <c r="C3238">
        <v>29521.513672000001</v>
      </c>
      <c r="D3238">
        <v>29125.845702999999</v>
      </c>
      <c r="E3238">
        <v>29319.246093999998</v>
      </c>
      <c r="F3238">
        <v>29319.246093999998</v>
      </c>
      <c r="G3238">
        <v>11218474952</v>
      </c>
    </row>
    <row r="3239" spans="1:7">
      <c r="A3239" s="12">
        <v>45136</v>
      </c>
      <c r="B3239">
        <v>29319.445313</v>
      </c>
      <c r="C3239">
        <v>29396.84375</v>
      </c>
      <c r="D3239">
        <v>29264.166015999999</v>
      </c>
      <c r="E3239">
        <v>29356.917968999998</v>
      </c>
      <c r="F3239">
        <v>29356.917968999998</v>
      </c>
      <c r="G3239">
        <v>6481775959</v>
      </c>
    </row>
    <row r="3240" spans="1:7">
      <c r="A3240" s="12">
        <v>45137</v>
      </c>
      <c r="B3240">
        <v>29357.09375</v>
      </c>
      <c r="C3240">
        <v>29443.169922000001</v>
      </c>
      <c r="D3240">
        <v>29059.501952999999</v>
      </c>
      <c r="E3240">
        <v>29275.308593999998</v>
      </c>
      <c r="F3240">
        <v>29275.308593999998</v>
      </c>
      <c r="G3240">
        <v>8678454527</v>
      </c>
    </row>
    <row r="3241" spans="1:7">
      <c r="A3241" s="12">
        <v>45138</v>
      </c>
      <c r="B3241">
        <v>29278.314452999999</v>
      </c>
      <c r="C3241">
        <v>29489.873047000001</v>
      </c>
      <c r="D3241">
        <v>29131.578125</v>
      </c>
      <c r="E3241">
        <v>29230.111327999999</v>
      </c>
      <c r="F3241">
        <v>29230.111327999999</v>
      </c>
      <c r="G3241">
        <v>11656781982</v>
      </c>
    </row>
    <row r="3242" spans="1:7">
      <c r="A3242" s="12">
        <v>45139</v>
      </c>
      <c r="B3242">
        <v>29230.873047000001</v>
      </c>
      <c r="C3242">
        <v>29675.732422000001</v>
      </c>
      <c r="D3242">
        <v>28657.023438</v>
      </c>
      <c r="E3242">
        <v>29675.732422000001</v>
      </c>
      <c r="F3242">
        <v>29675.732422000001</v>
      </c>
      <c r="G3242">
        <v>18272392391</v>
      </c>
    </row>
    <row r="3243" spans="1:7">
      <c r="A3243" s="12">
        <v>45140</v>
      </c>
      <c r="B3243">
        <v>29704.146484000001</v>
      </c>
      <c r="C3243">
        <v>29987.998047000001</v>
      </c>
      <c r="D3243">
        <v>28946.509765999999</v>
      </c>
      <c r="E3243">
        <v>29151.958984000001</v>
      </c>
      <c r="F3243">
        <v>29151.958984000001</v>
      </c>
      <c r="G3243">
        <v>19212655598</v>
      </c>
    </row>
    <row r="3244" spans="1:7">
      <c r="A3244" s="12">
        <v>45141</v>
      </c>
      <c r="B3244">
        <v>29161.8125</v>
      </c>
      <c r="C3244">
        <v>29375.707031000002</v>
      </c>
      <c r="D3244">
        <v>28959.488281000002</v>
      </c>
      <c r="E3244">
        <v>29178.679688</v>
      </c>
      <c r="F3244">
        <v>29178.679688</v>
      </c>
      <c r="G3244">
        <v>12780357746</v>
      </c>
    </row>
    <row r="3245" spans="1:7">
      <c r="A3245" s="12">
        <v>45142</v>
      </c>
      <c r="B3245">
        <v>29174.382813</v>
      </c>
      <c r="C3245">
        <v>29302.078125</v>
      </c>
      <c r="D3245">
        <v>28885.335938</v>
      </c>
      <c r="E3245">
        <v>29074.091797000001</v>
      </c>
      <c r="F3245">
        <v>29074.091797000001</v>
      </c>
      <c r="G3245">
        <v>12036639988</v>
      </c>
    </row>
    <row r="3246" spans="1:7">
      <c r="A3246" s="12">
        <v>45143</v>
      </c>
      <c r="B3246">
        <v>29075.388672000001</v>
      </c>
      <c r="C3246">
        <v>29102.464843999998</v>
      </c>
      <c r="D3246">
        <v>28957.796875</v>
      </c>
      <c r="E3246">
        <v>29042.126952999999</v>
      </c>
      <c r="F3246">
        <v>29042.126952999999</v>
      </c>
      <c r="G3246">
        <v>6598366353</v>
      </c>
    </row>
    <row r="3247" spans="1:7">
      <c r="A3247" s="12">
        <v>45144</v>
      </c>
      <c r="B3247">
        <v>29043.701172000001</v>
      </c>
      <c r="C3247">
        <v>29160.822265999999</v>
      </c>
      <c r="D3247">
        <v>28963.833984000001</v>
      </c>
      <c r="E3247">
        <v>29041.855468999998</v>
      </c>
      <c r="F3247">
        <v>29041.855468999998</v>
      </c>
      <c r="G3247">
        <v>7269806994</v>
      </c>
    </row>
    <row r="3248" spans="1:7">
      <c r="A3248" s="12">
        <v>45145</v>
      </c>
      <c r="B3248">
        <v>29038.513672000001</v>
      </c>
      <c r="C3248">
        <v>29244.28125</v>
      </c>
      <c r="D3248">
        <v>28724.140625</v>
      </c>
      <c r="E3248">
        <v>29180.578125</v>
      </c>
      <c r="F3248">
        <v>29180.578125</v>
      </c>
      <c r="G3248">
        <v>13618163710</v>
      </c>
    </row>
    <row r="3249" spans="1:7">
      <c r="A3249" s="12">
        <v>45146</v>
      </c>
      <c r="B3249">
        <v>29180.019531000002</v>
      </c>
      <c r="C3249">
        <v>30176.796875</v>
      </c>
      <c r="D3249">
        <v>29113.814452999999</v>
      </c>
      <c r="E3249">
        <v>29765.492188</v>
      </c>
      <c r="F3249">
        <v>29765.492188</v>
      </c>
      <c r="G3249">
        <v>17570561357</v>
      </c>
    </row>
    <row r="3250" spans="1:7">
      <c r="A3250" s="12">
        <v>45147</v>
      </c>
      <c r="B3250">
        <v>29766.695313</v>
      </c>
      <c r="C3250">
        <v>30093.435547000001</v>
      </c>
      <c r="D3250">
        <v>29376.800781000002</v>
      </c>
      <c r="E3250">
        <v>29561.494140999999</v>
      </c>
      <c r="F3250">
        <v>29561.494140999999</v>
      </c>
      <c r="G3250">
        <v>18379521213</v>
      </c>
    </row>
    <row r="3251" spans="1:7">
      <c r="A3251" s="12">
        <v>45148</v>
      </c>
      <c r="B3251">
        <v>29563.972656000002</v>
      </c>
      <c r="C3251">
        <v>29688.564452999999</v>
      </c>
      <c r="D3251">
        <v>29354.447265999999</v>
      </c>
      <c r="E3251">
        <v>29429.591797000001</v>
      </c>
      <c r="F3251">
        <v>29429.591797000001</v>
      </c>
      <c r="G3251">
        <v>11865344789</v>
      </c>
    </row>
    <row r="3252" spans="1:7">
      <c r="A3252" s="12">
        <v>45149</v>
      </c>
      <c r="B3252">
        <v>29424.902343999998</v>
      </c>
      <c r="C3252">
        <v>29517.773438</v>
      </c>
      <c r="D3252">
        <v>29253.517577999999</v>
      </c>
      <c r="E3252">
        <v>29397.714843999998</v>
      </c>
      <c r="F3252">
        <v>29397.714843999998</v>
      </c>
      <c r="G3252">
        <v>10195168197</v>
      </c>
    </row>
    <row r="3253" spans="1:7">
      <c r="A3253" s="12">
        <v>45150</v>
      </c>
      <c r="B3253">
        <v>29399.787109000001</v>
      </c>
      <c r="C3253">
        <v>29465.113281000002</v>
      </c>
      <c r="D3253">
        <v>29357.587890999999</v>
      </c>
      <c r="E3253">
        <v>29415.964843999998</v>
      </c>
      <c r="F3253">
        <v>29415.964843999998</v>
      </c>
      <c r="G3253">
        <v>6194358008</v>
      </c>
    </row>
    <row r="3254" spans="1:7">
      <c r="A3254" s="12">
        <v>45151</v>
      </c>
      <c r="B3254">
        <v>29416.59375</v>
      </c>
      <c r="C3254">
        <v>29441.433593999998</v>
      </c>
      <c r="D3254">
        <v>29265.806640999999</v>
      </c>
      <c r="E3254">
        <v>29282.914063</v>
      </c>
      <c r="F3254">
        <v>29282.914063</v>
      </c>
      <c r="G3254">
        <v>7329897180</v>
      </c>
    </row>
    <row r="3255" spans="1:7">
      <c r="A3255" s="12">
        <v>45152</v>
      </c>
      <c r="B3255">
        <v>29283.263672000001</v>
      </c>
      <c r="C3255">
        <v>29660.253906000002</v>
      </c>
      <c r="D3255">
        <v>29124.105468999998</v>
      </c>
      <c r="E3255">
        <v>29408.443359000001</v>
      </c>
      <c r="F3255">
        <v>29408.443359000001</v>
      </c>
      <c r="G3255">
        <v>14013695304</v>
      </c>
    </row>
    <row r="3256" spans="1:7">
      <c r="A3256" s="12">
        <v>45153</v>
      </c>
      <c r="B3256">
        <v>29408.048827999999</v>
      </c>
      <c r="C3256">
        <v>29439.121093999998</v>
      </c>
      <c r="D3256">
        <v>29088.853515999999</v>
      </c>
      <c r="E3256">
        <v>29170.347656000002</v>
      </c>
      <c r="F3256">
        <v>29170.347656000002</v>
      </c>
      <c r="G3256">
        <v>12640195779</v>
      </c>
    </row>
    <row r="3257" spans="1:7">
      <c r="A3257" s="12">
        <v>45154</v>
      </c>
      <c r="B3257">
        <v>29169.074218999998</v>
      </c>
      <c r="C3257">
        <v>29221.976563</v>
      </c>
      <c r="D3257">
        <v>28701.779297000001</v>
      </c>
      <c r="E3257">
        <v>28701.779297000001</v>
      </c>
      <c r="F3257">
        <v>28701.779297000001</v>
      </c>
      <c r="G3257">
        <v>14949271904</v>
      </c>
    </row>
    <row r="3258" spans="1:7">
      <c r="A3258" s="12">
        <v>45155</v>
      </c>
      <c r="B3258">
        <v>28699.802734000001</v>
      </c>
      <c r="C3258">
        <v>28745.947265999999</v>
      </c>
      <c r="D3258">
        <v>25409.111327999999</v>
      </c>
      <c r="E3258">
        <v>26664.550781000002</v>
      </c>
      <c r="F3258">
        <v>26664.550781000002</v>
      </c>
      <c r="G3258">
        <v>31120851211</v>
      </c>
    </row>
    <row r="3259" spans="1:7">
      <c r="A3259" s="12">
        <v>45156</v>
      </c>
      <c r="B3259">
        <v>26636.078125</v>
      </c>
      <c r="C3259">
        <v>26808.195313</v>
      </c>
      <c r="D3259">
        <v>25668.921875</v>
      </c>
      <c r="E3259">
        <v>26049.556640999999</v>
      </c>
      <c r="F3259">
        <v>26049.556640999999</v>
      </c>
      <c r="G3259">
        <v>24026236529</v>
      </c>
    </row>
    <row r="3260" spans="1:7">
      <c r="A3260" s="12">
        <v>45157</v>
      </c>
      <c r="B3260">
        <v>26047.832031000002</v>
      </c>
      <c r="C3260">
        <v>26249.449218999998</v>
      </c>
      <c r="D3260">
        <v>25802.408202999999</v>
      </c>
      <c r="E3260">
        <v>26096.205077999999</v>
      </c>
      <c r="F3260">
        <v>26096.205077999999</v>
      </c>
      <c r="G3260">
        <v>10631443812</v>
      </c>
    </row>
    <row r="3261" spans="1:7">
      <c r="A3261" s="12">
        <v>45158</v>
      </c>
      <c r="B3261">
        <v>26096.861327999999</v>
      </c>
      <c r="C3261">
        <v>26260.681640999999</v>
      </c>
      <c r="D3261">
        <v>26004.314452999999</v>
      </c>
      <c r="E3261">
        <v>26189.583984000001</v>
      </c>
      <c r="F3261">
        <v>26189.583984000001</v>
      </c>
      <c r="G3261">
        <v>9036580420</v>
      </c>
    </row>
    <row r="3262" spans="1:7">
      <c r="A3262" s="12">
        <v>45159</v>
      </c>
      <c r="B3262">
        <v>26188.691406000002</v>
      </c>
      <c r="C3262">
        <v>26220.201172000001</v>
      </c>
      <c r="D3262">
        <v>25846.087890999999</v>
      </c>
      <c r="E3262">
        <v>26124.140625</v>
      </c>
      <c r="F3262">
        <v>26124.140625</v>
      </c>
      <c r="G3262">
        <v>13371557893</v>
      </c>
    </row>
    <row r="3263" spans="1:7">
      <c r="A3263" s="12">
        <v>45160</v>
      </c>
      <c r="B3263">
        <v>26130.748047000001</v>
      </c>
      <c r="C3263">
        <v>26135.507813</v>
      </c>
      <c r="D3263">
        <v>25520.728515999999</v>
      </c>
      <c r="E3263">
        <v>26031.65625</v>
      </c>
      <c r="F3263">
        <v>26031.65625</v>
      </c>
      <c r="G3263">
        <v>14503820706</v>
      </c>
    </row>
    <row r="3264" spans="1:7">
      <c r="A3264" s="12">
        <v>45161</v>
      </c>
      <c r="B3264">
        <v>26040.474609000001</v>
      </c>
      <c r="C3264">
        <v>26786.898438</v>
      </c>
      <c r="D3264">
        <v>25804.998047000001</v>
      </c>
      <c r="E3264">
        <v>26431.640625</v>
      </c>
      <c r="F3264">
        <v>26431.640625</v>
      </c>
      <c r="G3264">
        <v>16985265785</v>
      </c>
    </row>
    <row r="3265" spans="1:7">
      <c r="A3265" s="12">
        <v>45162</v>
      </c>
      <c r="B3265">
        <v>26431.519531000002</v>
      </c>
      <c r="C3265">
        <v>26554.910156000002</v>
      </c>
      <c r="D3265">
        <v>25914.925781000002</v>
      </c>
      <c r="E3265">
        <v>26162.373047000001</v>
      </c>
      <c r="F3265">
        <v>26162.373047000001</v>
      </c>
      <c r="G3265">
        <v>12871532023</v>
      </c>
    </row>
    <row r="3266" spans="1:7">
      <c r="A3266" s="12">
        <v>45163</v>
      </c>
      <c r="B3266">
        <v>26163.679688</v>
      </c>
      <c r="C3266">
        <v>26248.103515999999</v>
      </c>
      <c r="D3266">
        <v>25786.8125</v>
      </c>
      <c r="E3266">
        <v>26047.667968999998</v>
      </c>
      <c r="F3266">
        <v>26047.667968999998</v>
      </c>
      <c r="G3266">
        <v>12406045118</v>
      </c>
    </row>
    <row r="3267" spans="1:7">
      <c r="A3267" s="12">
        <v>45164</v>
      </c>
      <c r="B3267">
        <v>26047.234375</v>
      </c>
      <c r="C3267">
        <v>26107.384765999999</v>
      </c>
      <c r="D3267">
        <v>25983.878906000002</v>
      </c>
      <c r="E3267">
        <v>26008.462890999999</v>
      </c>
      <c r="F3267">
        <v>26008.462890999999</v>
      </c>
      <c r="G3267">
        <v>6034817316</v>
      </c>
    </row>
    <row r="3268" spans="1:7">
      <c r="A3268" s="12">
        <v>45165</v>
      </c>
      <c r="B3268">
        <v>26008.242188</v>
      </c>
      <c r="C3268">
        <v>26165.373047000001</v>
      </c>
      <c r="D3268">
        <v>25965.097656000002</v>
      </c>
      <c r="E3268">
        <v>26089.693359000001</v>
      </c>
      <c r="F3268">
        <v>26089.693359000001</v>
      </c>
      <c r="G3268">
        <v>6913768611</v>
      </c>
    </row>
    <row r="3269" spans="1:7">
      <c r="A3269" s="12">
        <v>45166</v>
      </c>
      <c r="B3269">
        <v>26089.615234000001</v>
      </c>
      <c r="C3269">
        <v>26198.578125</v>
      </c>
      <c r="D3269">
        <v>25880.599609000001</v>
      </c>
      <c r="E3269">
        <v>26106.150390999999</v>
      </c>
      <c r="F3269">
        <v>26106.150390999999</v>
      </c>
      <c r="G3269">
        <v>11002805166</v>
      </c>
    </row>
    <row r="3270" spans="1:7">
      <c r="A3270" s="12">
        <v>45167</v>
      </c>
      <c r="B3270">
        <v>26102.486327999999</v>
      </c>
      <c r="C3270">
        <v>28089.337890999999</v>
      </c>
      <c r="D3270">
        <v>25912.628906000002</v>
      </c>
      <c r="E3270">
        <v>27727.392577999999</v>
      </c>
      <c r="F3270">
        <v>27727.392577999999</v>
      </c>
      <c r="G3270">
        <v>29368391712</v>
      </c>
    </row>
    <row r="3271" spans="1:7">
      <c r="A3271" s="12">
        <v>45168</v>
      </c>
      <c r="B3271">
        <v>27726.083984000001</v>
      </c>
      <c r="C3271">
        <v>27760.160156000002</v>
      </c>
      <c r="D3271">
        <v>27069.207031000002</v>
      </c>
      <c r="E3271">
        <v>27297.265625</v>
      </c>
      <c r="F3271">
        <v>27297.265625</v>
      </c>
      <c r="G3271">
        <v>16343655235</v>
      </c>
    </row>
    <row r="3272" spans="1:7">
      <c r="A3272" s="12">
        <v>45169</v>
      </c>
      <c r="B3272">
        <v>27301.929688</v>
      </c>
      <c r="C3272">
        <v>27456.078125</v>
      </c>
      <c r="D3272">
        <v>25752.929688</v>
      </c>
      <c r="E3272">
        <v>25931.472656000002</v>
      </c>
      <c r="F3272">
        <v>25931.472656000002</v>
      </c>
      <c r="G3272">
        <v>20181001451</v>
      </c>
    </row>
    <row r="3273" spans="1:7">
      <c r="A3273" s="12">
        <v>45170</v>
      </c>
      <c r="B3273">
        <v>25934.021484000001</v>
      </c>
      <c r="C3273">
        <v>26125.869140999999</v>
      </c>
      <c r="D3273">
        <v>25362.609375</v>
      </c>
      <c r="E3273">
        <v>25800.724609000001</v>
      </c>
      <c r="F3273">
        <v>25800.724609000001</v>
      </c>
      <c r="G3273">
        <v>17202862221</v>
      </c>
    </row>
    <row r="3274" spans="1:7">
      <c r="A3274" s="12">
        <v>45171</v>
      </c>
      <c r="B3274">
        <v>25800.910156000002</v>
      </c>
      <c r="C3274">
        <v>25970.285156000002</v>
      </c>
      <c r="D3274">
        <v>25753.09375</v>
      </c>
      <c r="E3274">
        <v>25868.798827999999</v>
      </c>
      <c r="F3274">
        <v>25868.798827999999</v>
      </c>
      <c r="G3274">
        <v>10100387473</v>
      </c>
    </row>
    <row r="3275" spans="1:7">
      <c r="A3275" s="12">
        <v>45172</v>
      </c>
      <c r="B3275">
        <v>25869.472656000002</v>
      </c>
      <c r="C3275">
        <v>26087.148438</v>
      </c>
      <c r="D3275">
        <v>25817.03125</v>
      </c>
      <c r="E3275">
        <v>25969.566406000002</v>
      </c>
      <c r="F3275">
        <v>25969.566406000002</v>
      </c>
      <c r="G3275">
        <v>8962524523</v>
      </c>
    </row>
    <row r="3276" spans="1:7">
      <c r="A3276" s="12">
        <v>45173</v>
      </c>
      <c r="B3276">
        <v>25968.169922000001</v>
      </c>
      <c r="C3276">
        <v>26081.525390999999</v>
      </c>
      <c r="D3276">
        <v>25657.025390999999</v>
      </c>
      <c r="E3276">
        <v>25812.416015999999</v>
      </c>
      <c r="F3276">
        <v>25812.416015999999</v>
      </c>
      <c r="G3276">
        <v>10680635106</v>
      </c>
    </row>
    <row r="3277" spans="1:7">
      <c r="A3277" s="12">
        <v>45174</v>
      </c>
      <c r="B3277">
        <v>25814.957031000002</v>
      </c>
      <c r="C3277">
        <v>25858.375</v>
      </c>
      <c r="D3277">
        <v>25589.988281000002</v>
      </c>
      <c r="E3277">
        <v>25779.982422000001</v>
      </c>
      <c r="F3277">
        <v>25779.982422000001</v>
      </c>
      <c r="G3277">
        <v>11094740040</v>
      </c>
    </row>
    <row r="3278" spans="1:7">
      <c r="A3278" s="12">
        <v>45175</v>
      </c>
      <c r="B3278">
        <v>25783.931640999999</v>
      </c>
      <c r="C3278">
        <v>25953.015625</v>
      </c>
      <c r="D3278">
        <v>25404.359375</v>
      </c>
      <c r="E3278">
        <v>25753.236327999999</v>
      </c>
      <c r="F3278">
        <v>25753.236327999999</v>
      </c>
      <c r="G3278">
        <v>12752705327</v>
      </c>
    </row>
    <row r="3279" spans="1:7">
      <c r="A3279" s="12">
        <v>45176</v>
      </c>
      <c r="B3279">
        <v>25748.3125</v>
      </c>
      <c r="C3279">
        <v>26409.302734000001</v>
      </c>
      <c r="D3279">
        <v>25608.201172000001</v>
      </c>
      <c r="E3279">
        <v>26240.195313</v>
      </c>
      <c r="F3279">
        <v>26240.195313</v>
      </c>
      <c r="G3279">
        <v>11088307100</v>
      </c>
    </row>
    <row r="3280" spans="1:7">
      <c r="A3280" s="12">
        <v>45177</v>
      </c>
      <c r="B3280">
        <v>26245.208984000001</v>
      </c>
      <c r="C3280">
        <v>26414.005859000001</v>
      </c>
      <c r="D3280">
        <v>25677.480468999998</v>
      </c>
      <c r="E3280">
        <v>25905.654297000001</v>
      </c>
      <c r="F3280">
        <v>25905.654297000001</v>
      </c>
      <c r="G3280">
        <v>10817356400</v>
      </c>
    </row>
    <row r="3281" spans="1:7">
      <c r="A3281" s="12">
        <v>45178</v>
      </c>
      <c r="B3281">
        <v>25905.425781000002</v>
      </c>
      <c r="C3281">
        <v>25921.976563</v>
      </c>
      <c r="D3281">
        <v>25810.494140999999</v>
      </c>
      <c r="E3281">
        <v>25895.677734000001</v>
      </c>
      <c r="F3281">
        <v>25895.677734000001</v>
      </c>
      <c r="G3281">
        <v>5481314132</v>
      </c>
    </row>
    <row r="3282" spans="1:7">
      <c r="A3282" s="12">
        <v>45179</v>
      </c>
      <c r="B3282">
        <v>25895.210938</v>
      </c>
      <c r="C3282">
        <v>25978.130859000001</v>
      </c>
      <c r="D3282">
        <v>25640.261718999998</v>
      </c>
      <c r="E3282">
        <v>25832.226563</v>
      </c>
      <c r="F3282">
        <v>25832.226563</v>
      </c>
      <c r="G3282">
        <v>7899553047</v>
      </c>
    </row>
    <row r="3283" spans="1:7">
      <c r="A3283" s="12">
        <v>45180</v>
      </c>
      <c r="B3283">
        <v>25831.714843999998</v>
      </c>
      <c r="C3283">
        <v>25883.947265999999</v>
      </c>
      <c r="D3283">
        <v>24930.296875</v>
      </c>
      <c r="E3283">
        <v>25162.654297000001</v>
      </c>
      <c r="F3283">
        <v>25162.654297000001</v>
      </c>
      <c r="G3283">
        <v>14600006467</v>
      </c>
    </row>
    <row r="3284" spans="1:7">
      <c r="A3284" s="12">
        <v>45181</v>
      </c>
      <c r="B3284">
        <v>25160.658202999999</v>
      </c>
      <c r="C3284">
        <v>26451.939452999999</v>
      </c>
      <c r="D3284">
        <v>25133.078125</v>
      </c>
      <c r="E3284">
        <v>25833.34375</v>
      </c>
      <c r="F3284">
        <v>25833.34375</v>
      </c>
      <c r="G3284">
        <v>18657279324</v>
      </c>
    </row>
    <row r="3285" spans="1:7">
      <c r="A3285" s="12">
        <v>45182</v>
      </c>
      <c r="B3285">
        <v>25837.554688</v>
      </c>
      <c r="C3285">
        <v>26376.113281000002</v>
      </c>
      <c r="D3285">
        <v>25781.123047000001</v>
      </c>
      <c r="E3285">
        <v>26228.324218999998</v>
      </c>
      <c r="F3285">
        <v>26228.324218999998</v>
      </c>
      <c r="G3285">
        <v>13072077070</v>
      </c>
    </row>
    <row r="3286" spans="1:7">
      <c r="A3286" s="12">
        <v>45183</v>
      </c>
      <c r="B3286">
        <v>26228.277343999998</v>
      </c>
      <c r="C3286">
        <v>26774.623047000001</v>
      </c>
      <c r="D3286">
        <v>26171.451172000001</v>
      </c>
      <c r="E3286">
        <v>26539.673827999999</v>
      </c>
      <c r="F3286">
        <v>26539.673827999999</v>
      </c>
      <c r="G3286">
        <v>13811359124</v>
      </c>
    </row>
    <row r="3287" spans="1:7">
      <c r="A3287" s="12">
        <v>45184</v>
      </c>
      <c r="B3287">
        <v>26533.818359000001</v>
      </c>
      <c r="C3287">
        <v>26840.498047000001</v>
      </c>
      <c r="D3287">
        <v>26240.701172000001</v>
      </c>
      <c r="E3287">
        <v>26608.693359000001</v>
      </c>
      <c r="F3287">
        <v>26608.693359000001</v>
      </c>
      <c r="G3287">
        <v>11479735788</v>
      </c>
    </row>
    <row r="3288" spans="1:7">
      <c r="A3288" s="12">
        <v>45185</v>
      </c>
      <c r="B3288">
        <v>26606.199218999998</v>
      </c>
      <c r="C3288">
        <v>26754.769531000002</v>
      </c>
      <c r="D3288">
        <v>26473.890625</v>
      </c>
      <c r="E3288">
        <v>26568.28125</v>
      </c>
      <c r="F3288">
        <v>26568.28125</v>
      </c>
      <c r="G3288">
        <v>7402031417</v>
      </c>
    </row>
    <row r="3289" spans="1:7">
      <c r="A3289" s="12">
        <v>45186</v>
      </c>
      <c r="B3289">
        <v>26567.927734000001</v>
      </c>
      <c r="C3289">
        <v>26617.998047000001</v>
      </c>
      <c r="D3289">
        <v>26445.074218999998</v>
      </c>
      <c r="E3289">
        <v>26534.1875</v>
      </c>
      <c r="F3289">
        <v>26534.1875</v>
      </c>
      <c r="G3289">
        <v>6774210670</v>
      </c>
    </row>
    <row r="3290" spans="1:7">
      <c r="A3290" s="12">
        <v>45187</v>
      </c>
      <c r="B3290">
        <v>26532.994140999999</v>
      </c>
      <c r="C3290">
        <v>27414.734375</v>
      </c>
      <c r="D3290">
        <v>26415.515625</v>
      </c>
      <c r="E3290">
        <v>26754.28125</v>
      </c>
      <c r="F3290">
        <v>26754.28125</v>
      </c>
      <c r="G3290">
        <v>15615339655</v>
      </c>
    </row>
    <row r="3291" spans="1:7">
      <c r="A3291" s="12">
        <v>45188</v>
      </c>
      <c r="B3291">
        <v>26760.851563</v>
      </c>
      <c r="C3291">
        <v>27488.763672000001</v>
      </c>
      <c r="D3291">
        <v>26681.605468999998</v>
      </c>
      <c r="E3291">
        <v>27211.117188</v>
      </c>
      <c r="F3291">
        <v>27211.117188</v>
      </c>
      <c r="G3291">
        <v>13807690550</v>
      </c>
    </row>
    <row r="3292" spans="1:7">
      <c r="A3292" s="12">
        <v>45189</v>
      </c>
      <c r="B3292">
        <v>27210.228515999999</v>
      </c>
      <c r="C3292">
        <v>27379.505859000001</v>
      </c>
      <c r="D3292">
        <v>26864.082031000002</v>
      </c>
      <c r="E3292">
        <v>27132.007813</v>
      </c>
      <c r="F3292">
        <v>27132.007813</v>
      </c>
      <c r="G3292">
        <v>13281116604</v>
      </c>
    </row>
    <row r="3293" spans="1:7">
      <c r="A3293" s="12">
        <v>45190</v>
      </c>
      <c r="B3293">
        <v>27129.839843999998</v>
      </c>
      <c r="C3293">
        <v>27152.939452999999</v>
      </c>
      <c r="D3293">
        <v>26389.300781000002</v>
      </c>
      <c r="E3293">
        <v>26567.632813</v>
      </c>
      <c r="F3293">
        <v>26567.632813</v>
      </c>
      <c r="G3293">
        <v>13371443708</v>
      </c>
    </row>
    <row r="3294" spans="1:7">
      <c r="A3294" s="12">
        <v>45191</v>
      </c>
      <c r="B3294">
        <v>26564.056640999999</v>
      </c>
      <c r="C3294">
        <v>26726.078125</v>
      </c>
      <c r="D3294">
        <v>26495.533202999999</v>
      </c>
      <c r="E3294">
        <v>26579.568359000001</v>
      </c>
      <c r="F3294">
        <v>26579.568359000001</v>
      </c>
      <c r="G3294">
        <v>10578746709</v>
      </c>
    </row>
    <row r="3295" spans="1:7">
      <c r="A3295" s="12">
        <v>45192</v>
      </c>
      <c r="B3295">
        <v>26578.556640999999</v>
      </c>
      <c r="C3295">
        <v>26634.185547000001</v>
      </c>
      <c r="D3295">
        <v>26520.519531000002</v>
      </c>
      <c r="E3295">
        <v>26579.390625</v>
      </c>
      <c r="F3295">
        <v>26579.390625</v>
      </c>
      <c r="G3295">
        <v>7404700301</v>
      </c>
    </row>
    <row r="3296" spans="1:7">
      <c r="A3296" s="12">
        <v>45193</v>
      </c>
      <c r="B3296">
        <v>26579.373047000001</v>
      </c>
      <c r="C3296">
        <v>26716.058593999998</v>
      </c>
      <c r="D3296">
        <v>26221.050781000002</v>
      </c>
      <c r="E3296">
        <v>26256.826172000001</v>
      </c>
      <c r="F3296">
        <v>26256.826172000001</v>
      </c>
      <c r="G3296">
        <v>8192867686</v>
      </c>
    </row>
    <row r="3297" spans="1:7">
      <c r="A3297" s="12">
        <v>45194</v>
      </c>
      <c r="B3297">
        <v>26253.775390999999</v>
      </c>
      <c r="C3297">
        <v>26421.507813</v>
      </c>
      <c r="D3297">
        <v>26011.46875</v>
      </c>
      <c r="E3297">
        <v>26298.480468999998</v>
      </c>
      <c r="F3297">
        <v>26298.480468999998</v>
      </c>
      <c r="G3297">
        <v>11997833257</v>
      </c>
    </row>
    <row r="3298" spans="1:7">
      <c r="A3298" s="12">
        <v>45195</v>
      </c>
      <c r="B3298">
        <v>26294.757813</v>
      </c>
      <c r="C3298">
        <v>26389.884765999999</v>
      </c>
      <c r="D3298">
        <v>26090.712890999999</v>
      </c>
      <c r="E3298">
        <v>26217.25</v>
      </c>
      <c r="F3298">
        <v>26217.25</v>
      </c>
      <c r="G3298">
        <v>9985498161</v>
      </c>
    </row>
    <row r="3299" spans="1:7">
      <c r="A3299" s="12">
        <v>45196</v>
      </c>
      <c r="B3299">
        <v>26209.498047000001</v>
      </c>
      <c r="C3299">
        <v>26817.841797000001</v>
      </c>
      <c r="D3299">
        <v>26111.464843999998</v>
      </c>
      <c r="E3299">
        <v>26352.716797000001</v>
      </c>
      <c r="F3299">
        <v>26352.716797000001</v>
      </c>
      <c r="G3299">
        <v>11718380997</v>
      </c>
    </row>
    <row r="3300" spans="1:7">
      <c r="A3300" s="12">
        <v>45197</v>
      </c>
      <c r="B3300">
        <v>26355.8125</v>
      </c>
      <c r="C3300">
        <v>27259.5</v>
      </c>
      <c r="D3300">
        <v>26327.322265999999</v>
      </c>
      <c r="E3300">
        <v>27021.546875</v>
      </c>
      <c r="F3300">
        <v>27021.546875</v>
      </c>
      <c r="G3300">
        <v>14079002707</v>
      </c>
    </row>
    <row r="3301" spans="1:7">
      <c r="A3301" s="12">
        <v>45198</v>
      </c>
      <c r="B3301">
        <v>27024.841797000001</v>
      </c>
      <c r="C3301">
        <v>27225.9375</v>
      </c>
      <c r="D3301">
        <v>26721.763672000001</v>
      </c>
      <c r="E3301">
        <v>26911.720702999999</v>
      </c>
      <c r="F3301">
        <v>26911.720702999999</v>
      </c>
      <c r="G3301">
        <v>10396435377</v>
      </c>
    </row>
    <row r="3302" spans="1:7">
      <c r="A3302" s="12">
        <v>45199</v>
      </c>
      <c r="B3302">
        <v>26911.689452999999</v>
      </c>
      <c r="C3302">
        <v>27091.794922000001</v>
      </c>
      <c r="D3302">
        <v>26888.96875</v>
      </c>
      <c r="E3302">
        <v>26967.916015999999</v>
      </c>
      <c r="F3302">
        <v>26967.916015999999</v>
      </c>
      <c r="G3302">
        <v>5331172801</v>
      </c>
    </row>
    <row r="3303" spans="1:7">
      <c r="A3303" s="12">
        <v>45200</v>
      </c>
      <c r="B3303">
        <v>26967.396484000001</v>
      </c>
      <c r="C3303">
        <v>28047.238281000002</v>
      </c>
      <c r="D3303">
        <v>26965.09375</v>
      </c>
      <c r="E3303">
        <v>27983.75</v>
      </c>
      <c r="F3303">
        <v>27983.75</v>
      </c>
      <c r="G3303">
        <v>9503917434</v>
      </c>
    </row>
    <row r="3304" spans="1:7">
      <c r="A3304" s="12">
        <v>45201</v>
      </c>
      <c r="B3304">
        <v>27976.798827999999</v>
      </c>
      <c r="C3304">
        <v>28494.458984000001</v>
      </c>
      <c r="D3304">
        <v>27347.787109000001</v>
      </c>
      <c r="E3304">
        <v>27530.785156000002</v>
      </c>
      <c r="F3304">
        <v>27530.785156000002</v>
      </c>
      <c r="G3304">
        <v>19793041322</v>
      </c>
    </row>
    <row r="3305" spans="1:7">
      <c r="A3305" s="12">
        <v>45202</v>
      </c>
      <c r="B3305">
        <v>27508.251952999999</v>
      </c>
      <c r="C3305">
        <v>27667.191406000002</v>
      </c>
      <c r="D3305">
        <v>27216.001952999999</v>
      </c>
      <c r="E3305">
        <v>27429.978515999999</v>
      </c>
      <c r="F3305">
        <v>27429.978515999999</v>
      </c>
      <c r="G3305">
        <v>11407814187</v>
      </c>
    </row>
    <row r="3306" spans="1:7">
      <c r="A3306" s="12">
        <v>45203</v>
      </c>
      <c r="B3306">
        <v>27429.074218999998</v>
      </c>
      <c r="C3306">
        <v>27826.658202999999</v>
      </c>
      <c r="D3306">
        <v>27248.105468999998</v>
      </c>
      <c r="E3306">
        <v>27799.394531000002</v>
      </c>
      <c r="F3306">
        <v>27799.394531000002</v>
      </c>
      <c r="G3306">
        <v>11143355314</v>
      </c>
    </row>
    <row r="3307" spans="1:7">
      <c r="A3307" s="12">
        <v>45204</v>
      </c>
      <c r="B3307">
        <v>27798.646484000001</v>
      </c>
      <c r="C3307">
        <v>28091.861327999999</v>
      </c>
      <c r="D3307">
        <v>27375.601563</v>
      </c>
      <c r="E3307">
        <v>27415.912109000001</v>
      </c>
      <c r="F3307">
        <v>27415.912109000001</v>
      </c>
      <c r="G3307">
        <v>11877253670</v>
      </c>
    </row>
    <row r="3308" spans="1:7">
      <c r="A3308" s="12">
        <v>45205</v>
      </c>
      <c r="B3308">
        <v>27412.123047000001</v>
      </c>
      <c r="C3308">
        <v>28252.537109000001</v>
      </c>
      <c r="D3308">
        <v>27215.552734000001</v>
      </c>
      <c r="E3308">
        <v>27946.597656000002</v>
      </c>
      <c r="F3308">
        <v>27946.597656000002</v>
      </c>
      <c r="G3308">
        <v>13492391599</v>
      </c>
    </row>
    <row r="3309" spans="1:7">
      <c r="A3309" s="12">
        <v>45206</v>
      </c>
      <c r="B3309">
        <v>27946.78125</v>
      </c>
      <c r="C3309">
        <v>28028.091797000001</v>
      </c>
      <c r="D3309">
        <v>27870.423827999999</v>
      </c>
      <c r="E3309">
        <v>27968.839843999998</v>
      </c>
      <c r="F3309">
        <v>27968.839843999998</v>
      </c>
      <c r="G3309">
        <v>6553044316</v>
      </c>
    </row>
    <row r="3310" spans="1:7">
      <c r="A3310" s="12">
        <v>45207</v>
      </c>
      <c r="B3310">
        <v>27971.677734000001</v>
      </c>
      <c r="C3310">
        <v>28102.169922000001</v>
      </c>
      <c r="D3310">
        <v>27740.662109000001</v>
      </c>
      <c r="E3310">
        <v>27935.089843999998</v>
      </c>
      <c r="F3310">
        <v>27935.089843999998</v>
      </c>
      <c r="G3310">
        <v>7916875290</v>
      </c>
    </row>
    <row r="3311" spans="1:7">
      <c r="A3311" s="12">
        <v>45208</v>
      </c>
      <c r="B3311">
        <v>27934.472656000002</v>
      </c>
      <c r="C3311">
        <v>27989.470702999999</v>
      </c>
      <c r="D3311">
        <v>27302.5625</v>
      </c>
      <c r="E3311">
        <v>27583.677734000001</v>
      </c>
      <c r="F3311">
        <v>27583.677734000001</v>
      </c>
      <c r="G3311">
        <v>12007668568</v>
      </c>
    </row>
    <row r="3312" spans="1:7">
      <c r="A3312" s="12">
        <v>45209</v>
      </c>
      <c r="B3312">
        <v>27589.201172000001</v>
      </c>
      <c r="C3312">
        <v>27715.847656000002</v>
      </c>
      <c r="D3312">
        <v>27301.654297000001</v>
      </c>
      <c r="E3312">
        <v>27391.019531000002</v>
      </c>
      <c r="F3312">
        <v>27391.019531000002</v>
      </c>
      <c r="G3312">
        <v>9973350678</v>
      </c>
    </row>
    <row r="3313" spans="1:7">
      <c r="A3313" s="12">
        <v>45210</v>
      </c>
      <c r="B3313">
        <v>27392.076172000001</v>
      </c>
      <c r="C3313">
        <v>27474.115234000001</v>
      </c>
      <c r="D3313">
        <v>26561.099609000001</v>
      </c>
      <c r="E3313">
        <v>26873.320313</v>
      </c>
      <c r="F3313">
        <v>26873.320313</v>
      </c>
      <c r="G3313">
        <v>13648094333</v>
      </c>
    </row>
    <row r="3314" spans="1:7">
      <c r="A3314" s="12">
        <v>45211</v>
      </c>
      <c r="B3314">
        <v>26873.292968999998</v>
      </c>
      <c r="C3314">
        <v>26921.439452999999</v>
      </c>
      <c r="D3314">
        <v>26558.320313</v>
      </c>
      <c r="E3314">
        <v>26756.798827999999</v>
      </c>
      <c r="F3314">
        <v>26756.798827999999</v>
      </c>
      <c r="G3314">
        <v>9392909295</v>
      </c>
    </row>
    <row r="3315" spans="1:7">
      <c r="A3315" s="12">
        <v>45212</v>
      </c>
      <c r="B3315">
        <v>26752.878906000002</v>
      </c>
      <c r="C3315">
        <v>27092.697265999999</v>
      </c>
      <c r="D3315">
        <v>26686.322265999999</v>
      </c>
      <c r="E3315">
        <v>26862.375</v>
      </c>
      <c r="F3315">
        <v>26862.375</v>
      </c>
      <c r="G3315">
        <v>15165312851</v>
      </c>
    </row>
    <row r="3316" spans="1:7">
      <c r="A3316" s="12">
        <v>45213</v>
      </c>
      <c r="B3316">
        <v>26866.203125</v>
      </c>
      <c r="C3316">
        <v>26969</v>
      </c>
      <c r="D3316">
        <v>26814.585938</v>
      </c>
      <c r="E3316">
        <v>26861.707031000002</v>
      </c>
      <c r="F3316">
        <v>26861.707031000002</v>
      </c>
      <c r="G3316">
        <v>5388116782</v>
      </c>
    </row>
    <row r="3317" spans="1:7">
      <c r="A3317" s="12">
        <v>45214</v>
      </c>
      <c r="B3317">
        <v>26858.011718999998</v>
      </c>
      <c r="C3317">
        <v>27289.169922000001</v>
      </c>
      <c r="D3317">
        <v>26817.894531000002</v>
      </c>
      <c r="E3317">
        <v>27159.652343999998</v>
      </c>
      <c r="F3317">
        <v>27159.652343999998</v>
      </c>
      <c r="G3317">
        <v>7098201980</v>
      </c>
    </row>
    <row r="3318" spans="1:7">
      <c r="A3318" s="12">
        <v>45215</v>
      </c>
      <c r="B3318">
        <v>27162.628906000002</v>
      </c>
      <c r="C3318">
        <v>29448.138672000001</v>
      </c>
      <c r="D3318">
        <v>27130.472656000002</v>
      </c>
      <c r="E3318">
        <v>28519.466797000001</v>
      </c>
      <c r="F3318">
        <v>28519.466797000001</v>
      </c>
      <c r="G3318">
        <v>27833876539</v>
      </c>
    </row>
    <row r="3319" spans="1:7">
      <c r="A3319" s="12">
        <v>45216</v>
      </c>
      <c r="B3319">
        <v>28522.097656000002</v>
      </c>
      <c r="C3319">
        <v>28618.751952999999</v>
      </c>
      <c r="D3319">
        <v>28110.185547000001</v>
      </c>
      <c r="E3319">
        <v>28415.748047000001</v>
      </c>
      <c r="F3319">
        <v>28415.748047000001</v>
      </c>
      <c r="G3319">
        <v>14872527508</v>
      </c>
    </row>
    <row r="3320" spans="1:7">
      <c r="A3320" s="12">
        <v>45217</v>
      </c>
      <c r="B3320">
        <v>28413.53125</v>
      </c>
      <c r="C3320">
        <v>28889.009765999999</v>
      </c>
      <c r="D3320">
        <v>28174.251952999999</v>
      </c>
      <c r="E3320">
        <v>28328.341797000001</v>
      </c>
      <c r="F3320">
        <v>28328.341797000001</v>
      </c>
      <c r="G3320">
        <v>12724128586</v>
      </c>
    </row>
    <row r="3321" spans="1:7">
      <c r="A3321" s="12">
        <v>45218</v>
      </c>
      <c r="B3321">
        <v>28332.416015999999</v>
      </c>
      <c r="C3321">
        <v>28892.474609000001</v>
      </c>
      <c r="D3321">
        <v>28177.988281000002</v>
      </c>
      <c r="E3321">
        <v>28719.806640999999</v>
      </c>
      <c r="F3321">
        <v>28719.806640999999</v>
      </c>
      <c r="G3321">
        <v>14448058195</v>
      </c>
    </row>
    <row r="3322" spans="1:7">
      <c r="A3322" s="12">
        <v>45219</v>
      </c>
      <c r="B3322">
        <v>28732.8125</v>
      </c>
      <c r="C3322">
        <v>30104.085938</v>
      </c>
      <c r="D3322">
        <v>28601.669922000001</v>
      </c>
      <c r="E3322">
        <v>29682.949218999998</v>
      </c>
      <c r="F3322">
        <v>29682.949218999998</v>
      </c>
      <c r="G3322">
        <v>21536125230</v>
      </c>
    </row>
    <row r="3323" spans="1:7">
      <c r="A3323" s="12">
        <v>45220</v>
      </c>
      <c r="B3323">
        <v>29683.380859000001</v>
      </c>
      <c r="C3323">
        <v>30287.482422000001</v>
      </c>
      <c r="D3323">
        <v>29481.751952999999</v>
      </c>
      <c r="E3323">
        <v>29918.412109000001</v>
      </c>
      <c r="F3323">
        <v>29918.412109000001</v>
      </c>
      <c r="G3323">
        <v>11541146996</v>
      </c>
    </row>
    <row r="3324" spans="1:7">
      <c r="A3324" s="12">
        <v>45221</v>
      </c>
      <c r="B3324">
        <v>29918.654297000001</v>
      </c>
      <c r="C3324">
        <v>30199.433593999998</v>
      </c>
      <c r="D3324">
        <v>29720.3125</v>
      </c>
      <c r="E3324">
        <v>29993.896484000001</v>
      </c>
      <c r="F3324">
        <v>29993.896484000001</v>
      </c>
      <c r="G3324">
        <v>10446520040</v>
      </c>
    </row>
    <row r="3325" spans="1:7">
      <c r="A3325" s="12">
        <v>45222</v>
      </c>
      <c r="B3325">
        <v>30140.685547000001</v>
      </c>
      <c r="C3325">
        <v>34370.4375</v>
      </c>
      <c r="D3325">
        <v>30097.828125</v>
      </c>
      <c r="E3325">
        <v>33086.234375</v>
      </c>
      <c r="F3325">
        <v>33086.234375</v>
      </c>
      <c r="G3325">
        <v>38363572311</v>
      </c>
    </row>
    <row r="3326" spans="1:7">
      <c r="A3326" s="12">
        <v>45223</v>
      </c>
      <c r="B3326">
        <v>33077.304687999997</v>
      </c>
      <c r="C3326">
        <v>35150.433594000002</v>
      </c>
      <c r="D3326">
        <v>32880.761719000002</v>
      </c>
      <c r="E3326">
        <v>33901.527344000002</v>
      </c>
      <c r="F3326">
        <v>33901.527344000002</v>
      </c>
      <c r="G3326">
        <v>44934999645</v>
      </c>
    </row>
    <row r="3327" spans="1:7">
      <c r="A3327" s="12">
        <v>45224</v>
      </c>
      <c r="B3327">
        <v>33916.042969000002</v>
      </c>
      <c r="C3327">
        <v>35133.757812999997</v>
      </c>
      <c r="D3327">
        <v>33709.109375</v>
      </c>
      <c r="E3327">
        <v>34502.820312999997</v>
      </c>
      <c r="F3327">
        <v>34502.820312999997</v>
      </c>
      <c r="G3327">
        <v>25254318008</v>
      </c>
    </row>
    <row r="3328" spans="1:7">
      <c r="A3328" s="12">
        <v>45225</v>
      </c>
      <c r="B3328">
        <v>34504.289062999997</v>
      </c>
      <c r="C3328">
        <v>34832.910155999998</v>
      </c>
      <c r="D3328">
        <v>33762.324219000002</v>
      </c>
      <c r="E3328">
        <v>34156.648437999997</v>
      </c>
      <c r="F3328">
        <v>34156.648437999997</v>
      </c>
      <c r="G3328">
        <v>19427195376</v>
      </c>
    </row>
    <row r="3329" spans="1:7">
      <c r="A3329" s="12">
        <v>45226</v>
      </c>
      <c r="B3329">
        <v>34156.5</v>
      </c>
      <c r="C3329">
        <v>34238.210937999997</v>
      </c>
      <c r="D3329">
        <v>33416.886719000002</v>
      </c>
      <c r="E3329">
        <v>33909.800780999998</v>
      </c>
      <c r="F3329">
        <v>33909.800780999998</v>
      </c>
      <c r="G3329">
        <v>16418032871</v>
      </c>
    </row>
    <row r="3330" spans="1:7">
      <c r="A3330" s="12">
        <v>45227</v>
      </c>
      <c r="B3330">
        <v>33907.722655999998</v>
      </c>
      <c r="C3330">
        <v>34399.390625</v>
      </c>
      <c r="D3330">
        <v>33874.804687999997</v>
      </c>
      <c r="E3330">
        <v>34089.574219000002</v>
      </c>
      <c r="F3330">
        <v>34089.574219000002</v>
      </c>
      <c r="G3330">
        <v>10160330825</v>
      </c>
    </row>
    <row r="3331" spans="1:7">
      <c r="A3331" s="12">
        <v>45228</v>
      </c>
      <c r="B3331">
        <v>34089.371094000002</v>
      </c>
      <c r="C3331">
        <v>34743.261719000002</v>
      </c>
      <c r="D3331">
        <v>33947.566405999998</v>
      </c>
      <c r="E3331">
        <v>34538.480469000002</v>
      </c>
      <c r="F3331">
        <v>34538.480469000002</v>
      </c>
      <c r="G3331">
        <v>11160323986</v>
      </c>
    </row>
    <row r="3332" spans="1:7">
      <c r="A3332" s="12">
        <v>45229</v>
      </c>
      <c r="B3332">
        <v>34531.742187999997</v>
      </c>
      <c r="C3332">
        <v>34843.933594000002</v>
      </c>
      <c r="D3332">
        <v>34110.972655999998</v>
      </c>
      <c r="E3332">
        <v>34502.363280999998</v>
      </c>
      <c r="F3332">
        <v>34502.363280999998</v>
      </c>
      <c r="G3332">
        <v>17184860315</v>
      </c>
    </row>
    <row r="3333" spans="1:7">
      <c r="A3333" s="12">
        <v>45230</v>
      </c>
      <c r="B3333">
        <v>34500.078125</v>
      </c>
      <c r="C3333">
        <v>34719.253905999998</v>
      </c>
      <c r="D3333">
        <v>34083.308594000002</v>
      </c>
      <c r="E3333">
        <v>34667.78125</v>
      </c>
      <c r="F3333">
        <v>34667.78125</v>
      </c>
      <c r="G3333">
        <v>15758270810</v>
      </c>
    </row>
    <row r="3334" spans="1:7">
      <c r="A3334" s="12">
        <v>45231</v>
      </c>
      <c r="B3334">
        <v>34657.273437999997</v>
      </c>
      <c r="C3334">
        <v>35527.929687999997</v>
      </c>
      <c r="D3334">
        <v>34170.691405999998</v>
      </c>
      <c r="E3334">
        <v>35437.253905999998</v>
      </c>
      <c r="F3334">
        <v>35437.253905999998</v>
      </c>
      <c r="G3334">
        <v>22446272005</v>
      </c>
    </row>
    <row r="3335" spans="1:7">
      <c r="A3335" s="12">
        <v>45232</v>
      </c>
      <c r="B3335">
        <v>35441.578125</v>
      </c>
      <c r="C3335">
        <v>35919.84375</v>
      </c>
      <c r="D3335">
        <v>34401.574219000002</v>
      </c>
      <c r="E3335">
        <v>34938.242187999997</v>
      </c>
      <c r="F3335">
        <v>34938.242187999997</v>
      </c>
      <c r="G3335">
        <v>20998158544</v>
      </c>
    </row>
    <row r="3336" spans="1:7">
      <c r="A3336" s="12">
        <v>45233</v>
      </c>
      <c r="B3336">
        <v>34942.472655999998</v>
      </c>
      <c r="C3336">
        <v>34942.472655999998</v>
      </c>
      <c r="D3336">
        <v>34133.441405999998</v>
      </c>
      <c r="E3336">
        <v>34732.324219000002</v>
      </c>
      <c r="F3336">
        <v>34732.324219000002</v>
      </c>
      <c r="G3336">
        <v>17158456701</v>
      </c>
    </row>
    <row r="3337" spans="1:7">
      <c r="A3337" s="12">
        <v>45234</v>
      </c>
      <c r="B3337">
        <v>34736.324219000002</v>
      </c>
      <c r="C3337">
        <v>35256.03125</v>
      </c>
      <c r="D3337">
        <v>34616.691405999998</v>
      </c>
      <c r="E3337">
        <v>35082.195312999997</v>
      </c>
      <c r="F3337">
        <v>35082.195312999997</v>
      </c>
      <c r="G3337">
        <v>9561294264</v>
      </c>
    </row>
    <row r="3338" spans="1:7">
      <c r="A3338" s="12">
        <v>45235</v>
      </c>
      <c r="B3338">
        <v>35090.011719000002</v>
      </c>
      <c r="C3338">
        <v>35340.339844000002</v>
      </c>
      <c r="D3338">
        <v>34594.242187999997</v>
      </c>
      <c r="E3338">
        <v>35049.355469000002</v>
      </c>
      <c r="F3338">
        <v>35049.355469000002</v>
      </c>
      <c r="G3338">
        <v>12412743996</v>
      </c>
    </row>
    <row r="3339" spans="1:7">
      <c r="A3339" s="12">
        <v>45236</v>
      </c>
      <c r="B3339">
        <v>35044.789062999997</v>
      </c>
      <c r="C3339">
        <v>35286.027344000002</v>
      </c>
      <c r="D3339">
        <v>34765.363280999998</v>
      </c>
      <c r="E3339">
        <v>35037.371094000002</v>
      </c>
      <c r="F3339">
        <v>35037.371094000002</v>
      </c>
      <c r="G3339">
        <v>12693436420</v>
      </c>
    </row>
    <row r="3340" spans="1:7">
      <c r="A3340" s="12">
        <v>45237</v>
      </c>
      <c r="B3340">
        <v>35047.792969000002</v>
      </c>
      <c r="C3340">
        <v>35892.417969000002</v>
      </c>
      <c r="D3340">
        <v>34545.816405999998</v>
      </c>
      <c r="E3340">
        <v>35443.5625</v>
      </c>
      <c r="F3340">
        <v>35443.5625</v>
      </c>
      <c r="G3340">
        <v>18834737789</v>
      </c>
    </row>
    <row r="3341" spans="1:7">
      <c r="A3341" s="12">
        <v>45238</v>
      </c>
      <c r="B3341">
        <v>35419.476562999997</v>
      </c>
      <c r="C3341">
        <v>35994.417969000002</v>
      </c>
      <c r="D3341">
        <v>35147.800780999998</v>
      </c>
      <c r="E3341">
        <v>35655.277344000002</v>
      </c>
      <c r="F3341">
        <v>35655.277344000002</v>
      </c>
      <c r="G3341">
        <v>17295394918</v>
      </c>
    </row>
    <row r="3342" spans="1:7">
      <c r="A3342" s="12">
        <v>45239</v>
      </c>
      <c r="B3342">
        <v>35633.632812999997</v>
      </c>
      <c r="C3342">
        <v>37926.257812999997</v>
      </c>
      <c r="D3342">
        <v>35592.101562999997</v>
      </c>
      <c r="E3342">
        <v>36693.125</v>
      </c>
      <c r="F3342">
        <v>36693.125</v>
      </c>
      <c r="G3342">
        <v>37762672382</v>
      </c>
    </row>
    <row r="3343" spans="1:7">
      <c r="A3343" s="12">
        <v>45240</v>
      </c>
      <c r="B3343">
        <v>36702.25</v>
      </c>
      <c r="C3343">
        <v>37493.800780999998</v>
      </c>
      <c r="D3343">
        <v>36362.753905999998</v>
      </c>
      <c r="E3343">
        <v>37313.96875</v>
      </c>
      <c r="F3343">
        <v>37313.96875</v>
      </c>
      <c r="G3343">
        <v>22711265155</v>
      </c>
    </row>
    <row r="3344" spans="1:7">
      <c r="A3344" s="12">
        <v>45241</v>
      </c>
      <c r="B3344">
        <v>37310.070312999997</v>
      </c>
      <c r="C3344">
        <v>37407.09375</v>
      </c>
      <c r="D3344">
        <v>36773.667969000002</v>
      </c>
      <c r="E3344">
        <v>37138.050780999998</v>
      </c>
      <c r="F3344">
        <v>37138.050780999998</v>
      </c>
      <c r="G3344">
        <v>13924272142</v>
      </c>
    </row>
    <row r="3345" spans="1:7">
      <c r="A3345" s="12">
        <v>45242</v>
      </c>
      <c r="B3345">
        <v>37133.992187999997</v>
      </c>
      <c r="C3345">
        <v>37227.691405999998</v>
      </c>
      <c r="D3345">
        <v>36779.117187999997</v>
      </c>
      <c r="E3345">
        <v>37054.519530999998</v>
      </c>
      <c r="F3345">
        <v>37054.519530999998</v>
      </c>
      <c r="G3345">
        <v>11545715999</v>
      </c>
    </row>
    <row r="3346" spans="1:7">
      <c r="A3346" s="12">
        <v>45243</v>
      </c>
      <c r="B3346">
        <v>37070.304687999997</v>
      </c>
      <c r="C3346">
        <v>37405.117187999997</v>
      </c>
      <c r="D3346">
        <v>36399.605469000002</v>
      </c>
      <c r="E3346">
        <v>36502.355469000002</v>
      </c>
      <c r="F3346">
        <v>36502.355469000002</v>
      </c>
      <c r="G3346">
        <v>19057712790</v>
      </c>
    </row>
    <row r="3347" spans="1:7">
      <c r="A3347" s="12">
        <v>45244</v>
      </c>
      <c r="B3347">
        <v>36491.789062999997</v>
      </c>
      <c r="C3347">
        <v>36753.351562999997</v>
      </c>
      <c r="D3347">
        <v>34948.5</v>
      </c>
      <c r="E3347">
        <v>35537.640625</v>
      </c>
      <c r="F3347">
        <v>35537.640625</v>
      </c>
      <c r="G3347">
        <v>23857403554</v>
      </c>
    </row>
    <row r="3348" spans="1:7">
      <c r="A3348" s="12">
        <v>45245</v>
      </c>
      <c r="B3348">
        <v>35548.113280999998</v>
      </c>
      <c r="C3348">
        <v>37964.894530999998</v>
      </c>
      <c r="D3348">
        <v>35383.78125</v>
      </c>
      <c r="E3348">
        <v>37880.582030999998</v>
      </c>
      <c r="F3348">
        <v>37880.582030999998</v>
      </c>
      <c r="G3348">
        <v>27365821679</v>
      </c>
    </row>
    <row r="3349" spans="1:7">
      <c r="A3349" s="12">
        <v>45246</v>
      </c>
      <c r="B3349">
        <v>37879.980469000002</v>
      </c>
      <c r="C3349">
        <v>37934.625</v>
      </c>
      <c r="D3349">
        <v>35545.472655999998</v>
      </c>
      <c r="E3349">
        <v>36154.769530999998</v>
      </c>
      <c r="F3349">
        <v>36154.769530999998</v>
      </c>
      <c r="G3349">
        <v>26007385366</v>
      </c>
    </row>
    <row r="3350" spans="1:7">
      <c r="A3350" s="12">
        <v>45247</v>
      </c>
      <c r="B3350">
        <v>36164.824219000002</v>
      </c>
      <c r="C3350">
        <v>36704.484375</v>
      </c>
      <c r="D3350">
        <v>35901.234375</v>
      </c>
      <c r="E3350">
        <v>36596.683594000002</v>
      </c>
      <c r="F3350">
        <v>36596.683594000002</v>
      </c>
      <c r="G3350">
        <v>22445028430</v>
      </c>
    </row>
    <row r="3351" spans="1:7">
      <c r="A3351" s="12">
        <v>45248</v>
      </c>
      <c r="B3351">
        <v>36625.371094000002</v>
      </c>
      <c r="C3351">
        <v>36839.28125</v>
      </c>
      <c r="D3351">
        <v>36233.3125</v>
      </c>
      <c r="E3351">
        <v>36585.703125</v>
      </c>
      <c r="F3351">
        <v>36585.703125</v>
      </c>
      <c r="G3351">
        <v>11886022717</v>
      </c>
    </row>
    <row r="3352" spans="1:7">
      <c r="A3352" s="12">
        <v>45249</v>
      </c>
      <c r="B3352">
        <v>36585.765625</v>
      </c>
      <c r="C3352">
        <v>37509.355469000002</v>
      </c>
      <c r="D3352">
        <v>36414.597655999998</v>
      </c>
      <c r="E3352">
        <v>37386.546875</v>
      </c>
      <c r="F3352">
        <v>37386.546875</v>
      </c>
      <c r="G3352">
        <v>12915986553</v>
      </c>
    </row>
    <row r="3353" spans="1:7">
      <c r="A3353" s="12">
        <v>45250</v>
      </c>
      <c r="B3353">
        <v>37374.074219000002</v>
      </c>
      <c r="C3353">
        <v>37756.820312999997</v>
      </c>
      <c r="D3353">
        <v>36882.53125</v>
      </c>
      <c r="E3353">
        <v>37476.957030999998</v>
      </c>
      <c r="F3353">
        <v>37476.957030999998</v>
      </c>
      <c r="G3353">
        <v>20888209068</v>
      </c>
    </row>
    <row r="3354" spans="1:7">
      <c r="A3354" s="12">
        <v>45251</v>
      </c>
      <c r="B3354">
        <v>37469.160155999998</v>
      </c>
      <c r="C3354">
        <v>37631.140625</v>
      </c>
      <c r="D3354">
        <v>35813.8125</v>
      </c>
      <c r="E3354">
        <v>35813.8125</v>
      </c>
      <c r="F3354">
        <v>35813.8125</v>
      </c>
      <c r="G3354">
        <v>25172163756</v>
      </c>
    </row>
    <row r="3355" spans="1:7">
      <c r="A3355" s="12">
        <v>45252</v>
      </c>
      <c r="B3355">
        <v>35756.554687999997</v>
      </c>
      <c r="C3355">
        <v>37856.980469000002</v>
      </c>
      <c r="D3355">
        <v>35670.972655999998</v>
      </c>
      <c r="E3355">
        <v>37432.339844000002</v>
      </c>
      <c r="F3355">
        <v>37432.339844000002</v>
      </c>
      <c r="G3355">
        <v>24397247860</v>
      </c>
    </row>
    <row r="3356" spans="1:7">
      <c r="A3356" s="12">
        <v>45253</v>
      </c>
      <c r="B3356">
        <v>37420.433594000002</v>
      </c>
      <c r="C3356">
        <v>37643.917969000002</v>
      </c>
      <c r="D3356">
        <v>36923.863280999998</v>
      </c>
      <c r="E3356">
        <v>37289.621094000002</v>
      </c>
      <c r="F3356">
        <v>37289.621094000002</v>
      </c>
      <c r="G3356">
        <v>14214948217</v>
      </c>
    </row>
    <row r="3357" spans="1:7">
      <c r="A3357" s="12">
        <v>45254</v>
      </c>
      <c r="B3357">
        <v>37296.316405999998</v>
      </c>
      <c r="C3357">
        <v>38415.339844000002</v>
      </c>
      <c r="D3357">
        <v>37261.605469000002</v>
      </c>
      <c r="E3357">
        <v>37720.28125</v>
      </c>
      <c r="F3357">
        <v>37720.28125</v>
      </c>
      <c r="G3357">
        <v>22922957823</v>
      </c>
    </row>
    <row r="3358" spans="1:7">
      <c r="A3358" s="12">
        <v>45255</v>
      </c>
      <c r="B3358">
        <v>37721.414062999997</v>
      </c>
      <c r="C3358">
        <v>37892.429687999997</v>
      </c>
      <c r="D3358">
        <v>37617.417969000002</v>
      </c>
      <c r="E3358">
        <v>37796.792969000002</v>
      </c>
      <c r="F3358">
        <v>37796.792969000002</v>
      </c>
      <c r="G3358">
        <v>9099571165</v>
      </c>
    </row>
    <row r="3359" spans="1:7">
      <c r="A3359" s="12">
        <v>45256</v>
      </c>
      <c r="B3359">
        <v>37796.828125</v>
      </c>
      <c r="C3359">
        <v>37820.300780999998</v>
      </c>
      <c r="D3359">
        <v>37162.75</v>
      </c>
      <c r="E3359">
        <v>37479.121094000002</v>
      </c>
      <c r="F3359">
        <v>37479.121094000002</v>
      </c>
      <c r="G3359">
        <v>13744796068</v>
      </c>
    </row>
    <row r="3360" spans="1:7">
      <c r="A3360" s="12">
        <v>45257</v>
      </c>
      <c r="B3360">
        <v>37454.191405999998</v>
      </c>
      <c r="C3360">
        <v>37559.355469000002</v>
      </c>
      <c r="D3360">
        <v>36750.128905999998</v>
      </c>
      <c r="E3360">
        <v>37254.167969000002</v>
      </c>
      <c r="F3360">
        <v>37254.167969000002</v>
      </c>
      <c r="G3360">
        <v>19002925720</v>
      </c>
    </row>
    <row r="3361" spans="1:7">
      <c r="A3361" s="12">
        <v>45258</v>
      </c>
      <c r="B3361">
        <v>37247.992187999997</v>
      </c>
      <c r="C3361">
        <v>38368.480469000002</v>
      </c>
      <c r="D3361">
        <v>36891.089844000002</v>
      </c>
      <c r="E3361">
        <v>37831.085937999997</v>
      </c>
      <c r="F3361">
        <v>37831.085937999997</v>
      </c>
      <c r="G3361">
        <v>21696137014</v>
      </c>
    </row>
    <row r="3362" spans="1:7">
      <c r="A3362" s="12">
        <v>45259</v>
      </c>
      <c r="B3362">
        <v>37826.105469000002</v>
      </c>
      <c r="C3362">
        <v>38366.113280999998</v>
      </c>
      <c r="D3362">
        <v>37612.632812999997</v>
      </c>
      <c r="E3362">
        <v>37858.492187999997</v>
      </c>
      <c r="F3362">
        <v>37858.492187999997</v>
      </c>
      <c r="G3362">
        <v>20728546658</v>
      </c>
    </row>
    <row r="3363" spans="1:7">
      <c r="A3363" s="12">
        <v>45260</v>
      </c>
      <c r="B3363">
        <v>37861.117187999997</v>
      </c>
      <c r="C3363">
        <v>38141.753905999998</v>
      </c>
      <c r="D3363">
        <v>37531.140625</v>
      </c>
      <c r="E3363">
        <v>37712.746094000002</v>
      </c>
      <c r="F3363">
        <v>37712.746094000002</v>
      </c>
      <c r="G3363">
        <v>18115982627</v>
      </c>
    </row>
    <row r="3364" spans="1:7">
      <c r="A3364" s="12">
        <v>45261</v>
      </c>
      <c r="B3364">
        <v>37718.007812999997</v>
      </c>
      <c r="C3364">
        <v>38954.109375</v>
      </c>
      <c r="D3364">
        <v>37629.359375</v>
      </c>
      <c r="E3364">
        <v>38688.75</v>
      </c>
      <c r="F3364">
        <v>38688.75</v>
      </c>
      <c r="G3364">
        <v>23512784002</v>
      </c>
    </row>
    <row r="3365" spans="1:7">
      <c r="A3365" s="12">
        <v>45262</v>
      </c>
      <c r="B3365">
        <v>38689.277344000002</v>
      </c>
      <c r="C3365">
        <v>39678.9375</v>
      </c>
      <c r="D3365">
        <v>38652.59375</v>
      </c>
      <c r="E3365">
        <v>39476.332030999998</v>
      </c>
      <c r="F3365">
        <v>39476.332030999998</v>
      </c>
      <c r="G3365">
        <v>15534035612</v>
      </c>
    </row>
    <row r="3366" spans="1:7">
      <c r="A3366" s="12">
        <v>45263</v>
      </c>
      <c r="B3366">
        <v>39472.207030999998</v>
      </c>
      <c r="C3366">
        <v>40135.605469000002</v>
      </c>
      <c r="D3366">
        <v>39298.164062999997</v>
      </c>
      <c r="E3366">
        <v>39978.390625</v>
      </c>
      <c r="F3366">
        <v>39978.390625</v>
      </c>
      <c r="G3366">
        <v>15769696322</v>
      </c>
    </row>
    <row r="3367" spans="1:7">
      <c r="A3367" s="12">
        <v>45264</v>
      </c>
      <c r="B3367">
        <v>39978.628905999998</v>
      </c>
      <c r="C3367">
        <v>42371.75</v>
      </c>
      <c r="D3367">
        <v>39978.628905999998</v>
      </c>
      <c r="E3367">
        <v>41980.097655999998</v>
      </c>
      <c r="F3367">
        <v>41980.097655999998</v>
      </c>
      <c r="G3367">
        <v>39856129827</v>
      </c>
    </row>
    <row r="3368" spans="1:7">
      <c r="A3368" s="12">
        <v>45265</v>
      </c>
      <c r="B3368">
        <v>41986.265625</v>
      </c>
      <c r="C3368">
        <v>44408.664062999997</v>
      </c>
      <c r="D3368">
        <v>41421.148437999997</v>
      </c>
      <c r="E3368">
        <v>44080.648437999997</v>
      </c>
      <c r="F3368">
        <v>44080.648437999997</v>
      </c>
      <c r="G3368">
        <v>36312154535</v>
      </c>
    </row>
    <row r="3369" spans="1:7">
      <c r="A3369" s="12">
        <v>45266</v>
      </c>
      <c r="B3369">
        <v>44080.023437999997</v>
      </c>
      <c r="C3369">
        <v>44265.769530999998</v>
      </c>
      <c r="D3369">
        <v>43478.082030999998</v>
      </c>
      <c r="E3369">
        <v>43746.445312999997</v>
      </c>
      <c r="F3369">
        <v>43746.445312999997</v>
      </c>
      <c r="G3369">
        <v>29909761586</v>
      </c>
    </row>
    <row r="3370" spans="1:7">
      <c r="A3370" s="12">
        <v>45267</v>
      </c>
      <c r="B3370">
        <v>43769.132812999997</v>
      </c>
      <c r="C3370">
        <v>44042.589844000002</v>
      </c>
      <c r="D3370">
        <v>42880.648437999997</v>
      </c>
      <c r="E3370">
        <v>43292.664062999997</v>
      </c>
      <c r="F3370">
        <v>43292.664062999997</v>
      </c>
      <c r="G3370">
        <v>27635760671</v>
      </c>
    </row>
    <row r="3371" spans="1:7">
      <c r="A3371" s="12">
        <v>45268</v>
      </c>
      <c r="B3371">
        <v>43293.136719000002</v>
      </c>
      <c r="C3371">
        <v>44705.515625</v>
      </c>
      <c r="D3371">
        <v>43125.296875</v>
      </c>
      <c r="E3371">
        <v>44166.601562999997</v>
      </c>
      <c r="F3371">
        <v>44166.601562999997</v>
      </c>
      <c r="G3371">
        <v>24421116687</v>
      </c>
    </row>
    <row r="3372" spans="1:7">
      <c r="A3372" s="12">
        <v>45269</v>
      </c>
      <c r="B3372">
        <v>44180.019530999998</v>
      </c>
      <c r="C3372">
        <v>44361.257812999997</v>
      </c>
      <c r="D3372">
        <v>43627.597655999998</v>
      </c>
      <c r="E3372">
        <v>43725.984375</v>
      </c>
      <c r="F3372">
        <v>43725.984375</v>
      </c>
      <c r="G3372">
        <v>17368210171</v>
      </c>
    </row>
    <row r="3373" spans="1:7">
      <c r="A3373" s="12">
        <v>45270</v>
      </c>
      <c r="B3373">
        <v>43728.382812999997</v>
      </c>
      <c r="C3373">
        <v>44034.625</v>
      </c>
      <c r="D3373">
        <v>43593.285155999998</v>
      </c>
      <c r="E3373">
        <v>43779.699219000002</v>
      </c>
      <c r="F3373">
        <v>43779.699219000002</v>
      </c>
      <c r="G3373">
        <v>13000481418</v>
      </c>
    </row>
    <row r="3374" spans="1:7">
      <c r="A3374" s="12">
        <v>45271</v>
      </c>
      <c r="B3374">
        <v>43792.019530999998</v>
      </c>
      <c r="C3374">
        <v>43808.375</v>
      </c>
      <c r="D3374">
        <v>40234.578125</v>
      </c>
      <c r="E3374">
        <v>41243.832030999998</v>
      </c>
      <c r="F3374">
        <v>41243.832030999998</v>
      </c>
      <c r="G3374">
        <v>40632672038</v>
      </c>
    </row>
    <row r="3375" spans="1:7">
      <c r="A3375" s="12">
        <v>45272</v>
      </c>
      <c r="B3375">
        <v>41238.734375</v>
      </c>
      <c r="C3375">
        <v>42048.304687999997</v>
      </c>
      <c r="D3375">
        <v>40667.5625</v>
      </c>
      <c r="E3375">
        <v>41450.222655999998</v>
      </c>
      <c r="F3375">
        <v>41450.222655999998</v>
      </c>
      <c r="G3375">
        <v>24779520132</v>
      </c>
    </row>
    <row r="3376" spans="1:7">
      <c r="A3376" s="12">
        <v>45273</v>
      </c>
      <c r="B3376">
        <v>41468.464844000002</v>
      </c>
      <c r="C3376">
        <v>43429.78125</v>
      </c>
      <c r="D3376">
        <v>40676.867187999997</v>
      </c>
      <c r="E3376">
        <v>42890.742187999997</v>
      </c>
      <c r="F3376">
        <v>42890.742187999997</v>
      </c>
      <c r="G3376">
        <v>26797884674</v>
      </c>
    </row>
    <row r="3377" spans="1:7">
      <c r="A3377" s="12">
        <v>45274</v>
      </c>
      <c r="B3377">
        <v>42884.261719000002</v>
      </c>
      <c r="C3377">
        <v>43390.859375</v>
      </c>
      <c r="D3377">
        <v>41767.089844000002</v>
      </c>
      <c r="E3377">
        <v>43023.972655999998</v>
      </c>
      <c r="F3377">
        <v>43023.972655999998</v>
      </c>
      <c r="G3377">
        <v>25578530178</v>
      </c>
    </row>
    <row r="3378" spans="1:7">
      <c r="A3378" s="12">
        <v>45275</v>
      </c>
      <c r="B3378">
        <v>43028.25</v>
      </c>
      <c r="C3378">
        <v>43087.824219000002</v>
      </c>
      <c r="D3378">
        <v>41692.96875</v>
      </c>
      <c r="E3378">
        <v>41929.757812999997</v>
      </c>
      <c r="F3378">
        <v>41929.757812999997</v>
      </c>
      <c r="G3378">
        <v>19639442462</v>
      </c>
    </row>
    <row r="3379" spans="1:7">
      <c r="A3379" s="12">
        <v>45276</v>
      </c>
      <c r="B3379">
        <v>41937.742187999997</v>
      </c>
      <c r="C3379">
        <v>42664.945312999997</v>
      </c>
      <c r="D3379">
        <v>41723.113280999998</v>
      </c>
      <c r="E3379">
        <v>42240.117187999997</v>
      </c>
      <c r="F3379">
        <v>42240.117187999997</v>
      </c>
      <c r="G3379">
        <v>14386729590</v>
      </c>
    </row>
    <row r="3380" spans="1:7">
      <c r="A3380" s="12">
        <v>45277</v>
      </c>
      <c r="B3380">
        <v>42236.109375</v>
      </c>
      <c r="C3380">
        <v>42359.496094000002</v>
      </c>
      <c r="D3380">
        <v>41274.542969000002</v>
      </c>
      <c r="E3380">
        <v>41364.664062999997</v>
      </c>
      <c r="F3380">
        <v>41364.664062999997</v>
      </c>
      <c r="G3380">
        <v>16678702876</v>
      </c>
    </row>
    <row r="3381" spans="1:7">
      <c r="A3381" s="12">
        <v>45278</v>
      </c>
      <c r="B3381">
        <v>41348.203125</v>
      </c>
      <c r="C3381">
        <v>42720.296875</v>
      </c>
      <c r="D3381">
        <v>40530.257812999997</v>
      </c>
      <c r="E3381">
        <v>42623.539062999997</v>
      </c>
      <c r="F3381">
        <v>42623.539062999997</v>
      </c>
      <c r="G3381">
        <v>25224642008</v>
      </c>
    </row>
    <row r="3382" spans="1:7">
      <c r="A3382" s="12">
        <v>45279</v>
      </c>
      <c r="B3382">
        <v>42641.511719000002</v>
      </c>
      <c r="C3382">
        <v>43354.296875</v>
      </c>
      <c r="D3382">
        <v>41826.335937999997</v>
      </c>
      <c r="E3382">
        <v>42270.527344000002</v>
      </c>
      <c r="F3382">
        <v>42270.527344000002</v>
      </c>
      <c r="G3382">
        <v>23171001281</v>
      </c>
    </row>
    <row r="3383" spans="1:7">
      <c r="A3383" s="12">
        <v>45280</v>
      </c>
      <c r="B3383">
        <v>42261.300780999998</v>
      </c>
      <c r="C3383">
        <v>44275.585937999997</v>
      </c>
      <c r="D3383">
        <v>42223.816405999998</v>
      </c>
      <c r="E3383">
        <v>43652.25</v>
      </c>
      <c r="F3383">
        <v>43652.25</v>
      </c>
      <c r="G3383">
        <v>27868908174</v>
      </c>
    </row>
    <row r="3384" spans="1:7">
      <c r="A3384" s="12">
        <v>45281</v>
      </c>
      <c r="B3384">
        <v>43648.125</v>
      </c>
      <c r="C3384">
        <v>44240.667969000002</v>
      </c>
      <c r="D3384">
        <v>43330.050780999998</v>
      </c>
      <c r="E3384">
        <v>43869.152344000002</v>
      </c>
      <c r="F3384">
        <v>43869.152344000002</v>
      </c>
      <c r="G3384">
        <v>22452766169</v>
      </c>
    </row>
    <row r="3385" spans="1:7">
      <c r="A3385" s="12">
        <v>45282</v>
      </c>
      <c r="B3385">
        <v>43868.988280999998</v>
      </c>
      <c r="C3385">
        <v>44367.957030999998</v>
      </c>
      <c r="D3385">
        <v>43441.96875</v>
      </c>
      <c r="E3385">
        <v>43997.902344000002</v>
      </c>
      <c r="F3385">
        <v>43997.902344000002</v>
      </c>
      <c r="G3385">
        <v>21028503216</v>
      </c>
    </row>
    <row r="3386" spans="1:7">
      <c r="A3386" s="12">
        <v>45283</v>
      </c>
      <c r="B3386">
        <v>44012.199219000002</v>
      </c>
      <c r="C3386">
        <v>44015.699219000002</v>
      </c>
      <c r="D3386">
        <v>43351.355469000002</v>
      </c>
      <c r="E3386">
        <v>43739.542969000002</v>
      </c>
      <c r="F3386">
        <v>43739.542969000002</v>
      </c>
      <c r="G3386">
        <v>13507796558</v>
      </c>
    </row>
    <row r="3387" spans="1:7">
      <c r="A3387" s="12">
        <v>45284</v>
      </c>
      <c r="B3387">
        <v>43728.367187999997</v>
      </c>
      <c r="C3387">
        <v>43945.523437999997</v>
      </c>
      <c r="D3387">
        <v>42786.917969000002</v>
      </c>
      <c r="E3387">
        <v>43016.117187999997</v>
      </c>
      <c r="F3387">
        <v>43016.117187999997</v>
      </c>
      <c r="G3387">
        <v>18830554085</v>
      </c>
    </row>
    <row r="3388" spans="1:7">
      <c r="A3388" s="12">
        <v>45285</v>
      </c>
      <c r="B3388">
        <v>43010.574219000002</v>
      </c>
      <c r="C3388">
        <v>43765.09375</v>
      </c>
      <c r="D3388">
        <v>42765.769530999998</v>
      </c>
      <c r="E3388">
        <v>43613.140625</v>
      </c>
      <c r="F3388">
        <v>43613.140625</v>
      </c>
      <c r="G3388">
        <v>21115795370</v>
      </c>
    </row>
    <row r="3389" spans="1:7">
      <c r="A3389" s="12">
        <v>45286</v>
      </c>
      <c r="B3389">
        <v>43599.847655999998</v>
      </c>
      <c r="C3389">
        <v>43603.175780999998</v>
      </c>
      <c r="D3389">
        <v>41676.488280999998</v>
      </c>
      <c r="E3389">
        <v>42520.402344000002</v>
      </c>
      <c r="F3389">
        <v>42520.402344000002</v>
      </c>
      <c r="G3389">
        <v>30026850982</v>
      </c>
    </row>
    <row r="3390" spans="1:7">
      <c r="A3390" s="12">
        <v>45287</v>
      </c>
      <c r="B3390">
        <v>42518.46875</v>
      </c>
      <c r="C3390">
        <v>43683.160155999998</v>
      </c>
      <c r="D3390">
        <v>42167.582030999998</v>
      </c>
      <c r="E3390">
        <v>43442.855469000002</v>
      </c>
      <c r="F3390">
        <v>43442.855469000002</v>
      </c>
      <c r="G3390">
        <v>25260941032</v>
      </c>
    </row>
    <row r="3391" spans="1:7">
      <c r="A3391" s="12">
        <v>45288</v>
      </c>
      <c r="B3391">
        <v>43468.199219000002</v>
      </c>
      <c r="C3391">
        <v>43804.78125</v>
      </c>
      <c r="D3391">
        <v>42318.550780999998</v>
      </c>
      <c r="E3391">
        <v>42627.855469000002</v>
      </c>
      <c r="F3391">
        <v>42627.855469000002</v>
      </c>
      <c r="G3391">
        <v>22992093014</v>
      </c>
    </row>
    <row r="3392" spans="1:7">
      <c r="A3392" s="12">
        <v>45289</v>
      </c>
      <c r="B3392">
        <v>42614.644530999998</v>
      </c>
      <c r="C3392">
        <v>43124.324219000002</v>
      </c>
      <c r="D3392">
        <v>41424.0625</v>
      </c>
      <c r="E3392">
        <v>42099.402344000002</v>
      </c>
      <c r="F3392">
        <v>42099.402344000002</v>
      </c>
      <c r="G3392">
        <v>26000021055</v>
      </c>
    </row>
    <row r="3393" spans="1:7">
      <c r="A3393" s="12">
        <v>45290</v>
      </c>
      <c r="B3393">
        <v>42091.753905999998</v>
      </c>
      <c r="C3393">
        <v>42584.125</v>
      </c>
      <c r="D3393">
        <v>41556.226562999997</v>
      </c>
      <c r="E3393">
        <v>42156.902344000002</v>
      </c>
      <c r="F3393">
        <v>42156.902344000002</v>
      </c>
      <c r="G3393">
        <v>16013925945</v>
      </c>
    </row>
    <row r="3394" spans="1:7">
      <c r="A3394" s="12">
        <v>45291</v>
      </c>
      <c r="B3394">
        <v>42152.097655999998</v>
      </c>
      <c r="C3394">
        <v>42860.9375</v>
      </c>
      <c r="D3394">
        <v>41998.253905999998</v>
      </c>
      <c r="E3394">
        <v>42265.1875</v>
      </c>
      <c r="F3394">
        <v>42265.1875</v>
      </c>
      <c r="G3394">
        <v>16397498810</v>
      </c>
    </row>
    <row r="3395" spans="1:7">
      <c r="A3395" s="12">
        <v>45292</v>
      </c>
      <c r="B3395">
        <v>42280.234375</v>
      </c>
      <c r="C3395">
        <v>44175.4375</v>
      </c>
      <c r="D3395">
        <v>42214.976562999997</v>
      </c>
      <c r="E3395">
        <v>44167.332030999998</v>
      </c>
      <c r="F3395">
        <v>44167.332030999998</v>
      </c>
      <c r="G3395">
        <v>18426978443</v>
      </c>
    </row>
    <row r="3396" spans="1:7">
      <c r="A3396" s="12">
        <v>45293</v>
      </c>
      <c r="B3396">
        <v>44187.140625</v>
      </c>
      <c r="C3396">
        <v>45899.707030999998</v>
      </c>
      <c r="D3396">
        <v>44176.949219000002</v>
      </c>
      <c r="E3396">
        <v>44957.96875</v>
      </c>
      <c r="F3396">
        <v>44957.96875</v>
      </c>
      <c r="G3396">
        <v>39335274536</v>
      </c>
    </row>
    <row r="3397" spans="1:7">
      <c r="A3397" s="12">
        <v>45294</v>
      </c>
      <c r="B3397">
        <v>44961.601562999997</v>
      </c>
      <c r="C3397">
        <v>45503.242187999997</v>
      </c>
      <c r="D3397">
        <v>40813.535155999998</v>
      </c>
      <c r="E3397">
        <v>42848.175780999998</v>
      </c>
      <c r="F3397">
        <v>42848.175780999998</v>
      </c>
      <c r="G3397">
        <v>46342323118</v>
      </c>
    </row>
    <row r="3398" spans="1:7">
      <c r="A3398" s="12">
        <v>45295</v>
      </c>
      <c r="B3398">
        <v>42855.816405999998</v>
      </c>
      <c r="C3398">
        <v>44770.023437999997</v>
      </c>
      <c r="D3398">
        <v>42675.175780999998</v>
      </c>
      <c r="E3398">
        <v>44179.921875</v>
      </c>
      <c r="F3398">
        <v>44179.921875</v>
      </c>
      <c r="G3398">
        <v>30448091210</v>
      </c>
    </row>
    <row r="3399" spans="1:7">
      <c r="A3399" s="12">
        <v>45296</v>
      </c>
      <c r="B3399">
        <v>44192.980469000002</v>
      </c>
      <c r="C3399">
        <v>44353.285155999998</v>
      </c>
      <c r="D3399">
        <v>42784.71875</v>
      </c>
      <c r="E3399">
        <v>44162.691405999998</v>
      </c>
      <c r="F3399">
        <v>44162.691405999998</v>
      </c>
      <c r="G3399">
        <v>32336029347</v>
      </c>
    </row>
    <row r="3400" spans="1:7">
      <c r="A3400" s="12">
        <v>45297</v>
      </c>
      <c r="B3400">
        <v>44178.953125</v>
      </c>
      <c r="C3400">
        <v>44227.632812999997</v>
      </c>
      <c r="D3400">
        <v>43475.15625</v>
      </c>
      <c r="E3400">
        <v>43989.195312999997</v>
      </c>
      <c r="F3400">
        <v>43989.195312999997</v>
      </c>
      <c r="G3400">
        <v>16092503468</v>
      </c>
    </row>
    <row r="3401" spans="1:7">
      <c r="A3401" s="12">
        <v>45298</v>
      </c>
      <c r="B3401">
        <v>43998.464844000002</v>
      </c>
      <c r="C3401">
        <v>44495.570312999997</v>
      </c>
      <c r="D3401">
        <v>43662.230469000002</v>
      </c>
      <c r="E3401">
        <v>43943.097655999998</v>
      </c>
      <c r="F3401">
        <v>43943.097655999998</v>
      </c>
      <c r="G3401">
        <v>19330573863</v>
      </c>
    </row>
    <row r="3402" spans="1:7">
      <c r="A3402" s="12">
        <v>45299</v>
      </c>
      <c r="B3402">
        <v>43948.707030999998</v>
      </c>
      <c r="C3402">
        <v>47218</v>
      </c>
      <c r="D3402">
        <v>43244.082030999998</v>
      </c>
      <c r="E3402">
        <v>46970.503905999998</v>
      </c>
      <c r="F3402">
        <v>46970.503905999998</v>
      </c>
      <c r="G3402">
        <v>42746192015</v>
      </c>
    </row>
    <row r="3403" spans="1:7">
      <c r="A3403" s="12">
        <v>45300</v>
      </c>
      <c r="B3403">
        <v>46987.640625</v>
      </c>
      <c r="C3403">
        <v>47893.699219000002</v>
      </c>
      <c r="D3403">
        <v>45244.714844000002</v>
      </c>
      <c r="E3403">
        <v>46139.730469000002</v>
      </c>
      <c r="F3403">
        <v>46139.730469000002</v>
      </c>
      <c r="G3403">
        <v>39821290992</v>
      </c>
    </row>
    <row r="3404" spans="1:7">
      <c r="A3404" s="12">
        <v>45301</v>
      </c>
      <c r="B3404">
        <v>46121.539062999997</v>
      </c>
      <c r="C3404">
        <v>47647.222655999998</v>
      </c>
      <c r="D3404">
        <v>44483.152344000002</v>
      </c>
      <c r="E3404">
        <v>46627.777344000002</v>
      </c>
      <c r="F3404">
        <v>46627.777344000002</v>
      </c>
      <c r="G3404">
        <v>50114613298</v>
      </c>
    </row>
    <row r="3405" spans="1:7">
      <c r="A3405" s="12">
        <v>45302</v>
      </c>
      <c r="B3405">
        <v>46656.074219000002</v>
      </c>
      <c r="C3405">
        <v>48969.371094000002</v>
      </c>
      <c r="D3405">
        <v>45678.644530999998</v>
      </c>
      <c r="E3405">
        <v>46368.585937999997</v>
      </c>
      <c r="F3405">
        <v>46368.585937999997</v>
      </c>
      <c r="G3405">
        <v>45833734549</v>
      </c>
    </row>
    <row r="3406" spans="1:7">
      <c r="A3406" s="12">
        <v>45303</v>
      </c>
      <c r="B3406">
        <v>46354.792969000002</v>
      </c>
      <c r="C3406">
        <v>46498.136719000002</v>
      </c>
      <c r="D3406">
        <v>41903.769530999998</v>
      </c>
      <c r="E3406">
        <v>42853.167969000002</v>
      </c>
      <c r="F3406">
        <v>42853.167969000002</v>
      </c>
      <c r="G3406">
        <v>43332698900</v>
      </c>
    </row>
    <row r="3407" spans="1:7">
      <c r="A3407" s="12">
        <v>45304</v>
      </c>
      <c r="B3407">
        <v>42799.445312999997</v>
      </c>
      <c r="C3407">
        <v>43234.660155999998</v>
      </c>
      <c r="D3407">
        <v>42464.144530999998</v>
      </c>
      <c r="E3407">
        <v>42842.382812999997</v>
      </c>
      <c r="F3407">
        <v>42842.382812999997</v>
      </c>
      <c r="G3407">
        <v>20601860469</v>
      </c>
    </row>
    <row r="3408" spans="1:7">
      <c r="A3408" s="12">
        <v>45305</v>
      </c>
      <c r="B3408">
        <v>42842.261719000002</v>
      </c>
      <c r="C3408">
        <v>43065.597655999998</v>
      </c>
      <c r="D3408">
        <v>41724.613280999998</v>
      </c>
      <c r="E3408">
        <v>41796.269530999998</v>
      </c>
      <c r="F3408">
        <v>41796.269530999998</v>
      </c>
      <c r="G3408">
        <v>17521429522</v>
      </c>
    </row>
    <row r="3409" spans="1:7">
      <c r="A3409" s="12">
        <v>45306</v>
      </c>
      <c r="B3409">
        <v>41715.066405999998</v>
      </c>
      <c r="C3409">
        <v>43319.722655999998</v>
      </c>
      <c r="D3409">
        <v>41705.417969000002</v>
      </c>
      <c r="E3409">
        <v>42511.96875</v>
      </c>
      <c r="F3409">
        <v>42511.96875</v>
      </c>
      <c r="G3409">
        <v>22320220558</v>
      </c>
    </row>
    <row r="3410" spans="1:7">
      <c r="A3410" s="12">
        <v>45307</v>
      </c>
      <c r="B3410">
        <v>42499.335937999997</v>
      </c>
      <c r="C3410">
        <v>43566.273437999997</v>
      </c>
      <c r="D3410">
        <v>42085.996094000002</v>
      </c>
      <c r="E3410">
        <v>43154.945312999997</v>
      </c>
      <c r="F3410">
        <v>43154.945312999997</v>
      </c>
      <c r="G3410">
        <v>24062872740</v>
      </c>
    </row>
    <row r="3411" spans="1:7">
      <c r="A3411" s="12">
        <v>45308</v>
      </c>
      <c r="B3411">
        <v>43132.101562999997</v>
      </c>
      <c r="C3411">
        <v>43189.890625</v>
      </c>
      <c r="D3411">
        <v>42189.308594000002</v>
      </c>
      <c r="E3411">
        <v>42742.652344000002</v>
      </c>
      <c r="F3411">
        <v>42742.652344000002</v>
      </c>
      <c r="G3411">
        <v>20851232595</v>
      </c>
    </row>
    <row r="3412" spans="1:7">
      <c r="A3412" s="12">
        <v>45309</v>
      </c>
      <c r="B3412">
        <v>42742.3125</v>
      </c>
      <c r="C3412">
        <v>42876.347655999998</v>
      </c>
      <c r="D3412">
        <v>40631.171875</v>
      </c>
      <c r="E3412">
        <v>41262.058594000002</v>
      </c>
      <c r="F3412">
        <v>41262.058594000002</v>
      </c>
      <c r="G3412">
        <v>25218357242</v>
      </c>
    </row>
    <row r="3413" spans="1:7">
      <c r="A3413" s="12">
        <v>45310</v>
      </c>
      <c r="B3413">
        <v>41278.460937999997</v>
      </c>
      <c r="C3413">
        <v>42134.160155999998</v>
      </c>
      <c r="D3413">
        <v>40297.457030999998</v>
      </c>
      <c r="E3413">
        <v>41618.40625</v>
      </c>
      <c r="F3413">
        <v>41618.40625</v>
      </c>
      <c r="G3413">
        <v>25752407154</v>
      </c>
    </row>
    <row r="3414" spans="1:7">
      <c r="A3414" s="12">
        <v>45311</v>
      </c>
      <c r="B3414">
        <v>41624.589844000002</v>
      </c>
      <c r="C3414">
        <v>41877.894530999998</v>
      </c>
      <c r="D3414">
        <v>41446.824219000002</v>
      </c>
      <c r="E3414">
        <v>41665.585937999997</v>
      </c>
      <c r="F3414">
        <v>41665.585937999997</v>
      </c>
      <c r="G3414">
        <v>11586690904</v>
      </c>
    </row>
    <row r="3415" spans="1:7">
      <c r="A3415" s="12">
        <v>45312</v>
      </c>
      <c r="B3415">
        <v>41671.488280999998</v>
      </c>
      <c r="C3415">
        <v>41855.367187999997</v>
      </c>
      <c r="D3415">
        <v>41497.007812999997</v>
      </c>
      <c r="E3415">
        <v>41545.785155999998</v>
      </c>
      <c r="F3415">
        <v>41545.785155999998</v>
      </c>
      <c r="G3415">
        <v>9344043642</v>
      </c>
    </row>
    <row r="3416" spans="1:7">
      <c r="A3416" s="12">
        <v>45313</v>
      </c>
      <c r="B3416">
        <v>41553.652344000002</v>
      </c>
      <c r="C3416">
        <v>41651.207030999998</v>
      </c>
      <c r="D3416">
        <v>39450.117187999997</v>
      </c>
      <c r="E3416">
        <v>39507.367187999997</v>
      </c>
      <c r="F3416">
        <v>39507.367187999997</v>
      </c>
      <c r="G3416">
        <v>31338708143</v>
      </c>
    </row>
    <row r="3417" spans="1:7">
      <c r="A3417" s="12">
        <v>45314</v>
      </c>
      <c r="B3417">
        <v>39518.714844000002</v>
      </c>
      <c r="C3417">
        <v>40127.351562999997</v>
      </c>
      <c r="D3417">
        <v>38521.894530999998</v>
      </c>
      <c r="E3417">
        <v>39845.550780999998</v>
      </c>
      <c r="F3417">
        <v>39845.550780999998</v>
      </c>
      <c r="G3417">
        <v>29244553045</v>
      </c>
    </row>
    <row r="3418" spans="1:7">
      <c r="A3418" s="12">
        <v>45315</v>
      </c>
      <c r="B3418">
        <v>39877.59375</v>
      </c>
      <c r="C3418">
        <v>40483.785155999998</v>
      </c>
      <c r="D3418">
        <v>39508.796875</v>
      </c>
      <c r="E3418">
        <v>40077.074219000002</v>
      </c>
      <c r="F3418">
        <v>40077.074219000002</v>
      </c>
      <c r="G3418">
        <v>22359526178</v>
      </c>
    </row>
    <row r="3419" spans="1:7">
      <c r="A3419" s="12">
        <v>45316</v>
      </c>
      <c r="B3419">
        <v>40075.550780999998</v>
      </c>
      <c r="C3419">
        <v>40254.480469000002</v>
      </c>
      <c r="D3419">
        <v>39545.664062999997</v>
      </c>
      <c r="E3419">
        <v>39933.808594000002</v>
      </c>
      <c r="F3419">
        <v>39933.808594000002</v>
      </c>
      <c r="G3419">
        <v>18491782013</v>
      </c>
    </row>
    <row r="3420" spans="1:7">
      <c r="A3420" s="12">
        <v>45317</v>
      </c>
      <c r="B3420">
        <v>39936.816405999998</v>
      </c>
      <c r="C3420">
        <v>42209.386719000002</v>
      </c>
      <c r="D3420">
        <v>39825.691405999998</v>
      </c>
      <c r="E3420">
        <v>41816.871094000002</v>
      </c>
      <c r="F3420">
        <v>41816.871094000002</v>
      </c>
      <c r="G3420">
        <v>25598119893</v>
      </c>
    </row>
    <row r="3421" spans="1:7">
      <c r="A3421" s="12">
        <v>45318</v>
      </c>
      <c r="B3421">
        <v>41815.625</v>
      </c>
      <c r="C3421">
        <v>42195.632812999997</v>
      </c>
      <c r="D3421">
        <v>41431.28125</v>
      </c>
      <c r="E3421">
        <v>42120.054687999997</v>
      </c>
      <c r="F3421">
        <v>42120.054687999997</v>
      </c>
      <c r="G3421">
        <v>11422941934</v>
      </c>
    </row>
    <row r="3422" spans="1:7">
      <c r="A3422" s="12">
        <v>45319</v>
      </c>
      <c r="B3422">
        <v>42126.125</v>
      </c>
      <c r="C3422">
        <v>42797.175780999998</v>
      </c>
      <c r="D3422">
        <v>41696.910155999998</v>
      </c>
      <c r="E3422">
        <v>42035.59375</v>
      </c>
      <c r="F3422">
        <v>42035.59375</v>
      </c>
      <c r="G3422">
        <v>16858971687</v>
      </c>
    </row>
    <row r="3423" spans="1:7">
      <c r="A3423" s="12">
        <v>45320</v>
      </c>
      <c r="B3423">
        <v>42030.914062999997</v>
      </c>
      <c r="C3423">
        <v>43305.867187999997</v>
      </c>
      <c r="D3423">
        <v>41818.332030999998</v>
      </c>
      <c r="E3423">
        <v>43288.246094000002</v>
      </c>
      <c r="F3423">
        <v>43288.246094000002</v>
      </c>
      <c r="G3423">
        <v>20668476578</v>
      </c>
    </row>
    <row r="3424" spans="1:7">
      <c r="A3424" s="12">
        <v>45321</v>
      </c>
      <c r="B3424">
        <v>43300.226562999997</v>
      </c>
      <c r="C3424">
        <v>43838.945312999997</v>
      </c>
      <c r="D3424">
        <v>42711.371094000002</v>
      </c>
      <c r="E3424">
        <v>42952.609375</v>
      </c>
      <c r="F3424">
        <v>42952.609375</v>
      </c>
      <c r="G3424">
        <v>23842814518</v>
      </c>
    </row>
    <row r="3425" spans="1:7">
      <c r="A3425" s="12">
        <v>45322</v>
      </c>
      <c r="B3425">
        <v>42946.25</v>
      </c>
      <c r="C3425">
        <v>43717.40625</v>
      </c>
      <c r="D3425">
        <v>42298.945312999997</v>
      </c>
      <c r="E3425">
        <v>42582.605469000002</v>
      </c>
      <c r="F3425">
        <v>42582.605469000002</v>
      </c>
      <c r="G3425">
        <v>24673628793</v>
      </c>
    </row>
    <row r="3426" spans="1:7">
      <c r="A3426" s="12">
        <v>45323</v>
      </c>
      <c r="B3426">
        <v>42569.761719000002</v>
      </c>
      <c r="C3426">
        <v>43243.167969000002</v>
      </c>
      <c r="D3426">
        <v>41879.191405999998</v>
      </c>
      <c r="E3426">
        <v>43075.773437999997</v>
      </c>
      <c r="F3426">
        <v>43075.773437999997</v>
      </c>
      <c r="G3426">
        <v>21423953779</v>
      </c>
    </row>
    <row r="3427" spans="1:7">
      <c r="A3427" s="12">
        <v>45324</v>
      </c>
      <c r="B3427">
        <v>43077.640625</v>
      </c>
      <c r="C3427">
        <v>43422.488280999998</v>
      </c>
      <c r="D3427">
        <v>42584.335937999997</v>
      </c>
      <c r="E3427">
        <v>43185.859375</v>
      </c>
      <c r="F3427">
        <v>43185.859375</v>
      </c>
      <c r="G3427">
        <v>18603843039</v>
      </c>
    </row>
    <row r="3428" spans="1:7">
      <c r="A3428" s="12">
        <v>45325</v>
      </c>
      <c r="B3428">
        <v>43184.964844000002</v>
      </c>
      <c r="C3428">
        <v>43359.941405999998</v>
      </c>
      <c r="D3428">
        <v>42890.808594000002</v>
      </c>
      <c r="E3428">
        <v>42992.25</v>
      </c>
      <c r="F3428">
        <v>42992.25</v>
      </c>
      <c r="G3428">
        <v>11169245236</v>
      </c>
    </row>
    <row r="3429" spans="1:7">
      <c r="A3429" s="12">
        <v>45326</v>
      </c>
      <c r="B3429">
        <v>42994.941405999998</v>
      </c>
      <c r="C3429">
        <v>43097.644530999998</v>
      </c>
      <c r="D3429">
        <v>42374.832030999998</v>
      </c>
      <c r="E3429">
        <v>42583.582030999998</v>
      </c>
      <c r="F3429">
        <v>42583.582030999998</v>
      </c>
      <c r="G3429">
        <v>14802225490</v>
      </c>
    </row>
    <row r="3430" spans="1:7">
      <c r="A3430" s="12">
        <v>45327</v>
      </c>
      <c r="B3430">
        <v>42577.621094000002</v>
      </c>
      <c r="C3430">
        <v>43494.25</v>
      </c>
      <c r="D3430">
        <v>42264.816405999998</v>
      </c>
      <c r="E3430">
        <v>42658.667969000002</v>
      </c>
      <c r="F3430">
        <v>42658.667969000002</v>
      </c>
      <c r="G3430">
        <v>18715487317</v>
      </c>
    </row>
    <row r="3431" spans="1:7">
      <c r="A3431" s="12">
        <v>45328</v>
      </c>
      <c r="B3431">
        <v>42657.390625</v>
      </c>
      <c r="C3431">
        <v>43344.148437999997</v>
      </c>
      <c r="D3431">
        <v>42529.019530999998</v>
      </c>
      <c r="E3431">
        <v>43084.671875</v>
      </c>
      <c r="F3431">
        <v>43084.671875</v>
      </c>
      <c r="G3431">
        <v>16798476726</v>
      </c>
    </row>
    <row r="3432" spans="1:7">
      <c r="A3432" s="12">
        <v>45329</v>
      </c>
      <c r="B3432">
        <v>43090.019530999998</v>
      </c>
      <c r="C3432">
        <v>44341.949219000002</v>
      </c>
      <c r="D3432">
        <v>42775.957030999998</v>
      </c>
      <c r="E3432">
        <v>44318.222655999998</v>
      </c>
      <c r="F3432">
        <v>44318.222655999998</v>
      </c>
      <c r="G3432">
        <v>21126587775</v>
      </c>
    </row>
    <row r="3433" spans="1:7">
      <c r="A3433" s="12">
        <v>45330</v>
      </c>
      <c r="B3433">
        <v>44332.125</v>
      </c>
      <c r="C3433">
        <v>45575.839844000002</v>
      </c>
      <c r="D3433">
        <v>44332.125</v>
      </c>
      <c r="E3433">
        <v>45301.566405999998</v>
      </c>
      <c r="F3433">
        <v>45301.566405999998</v>
      </c>
      <c r="G3433">
        <v>26154524080</v>
      </c>
    </row>
    <row r="3434" spans="1:7">
      <c r="A3434" s="12">
        <v>45331</v>
      </c>
      <c r="B3434">
        <v>45297.382812999997</v>
      </c>
      <c r="C3434">
        <v>48152.496094000002</v>
      </c>
      <c r="D3434">
        <v>45260.824219000002</v>
      </c>
      <c r="E3434">
        <v>47147.199219000002</v>
      </c>
      <c r="F3434">
        <v>47147.199219000002</v>
      </c>
      <c r="G3434">
        <v>39316770844</v>
      </c>
    </row>
    <row r="3435" spans="1:7">
      <c r="A3435" s="12">
        <v>45332</v>
      </c>
      <c r="B3435">
        <v>47153.527344000002</v>
      </c>
      <c r="C3435">
        <v>48146.171875</v>
      </c>
      <c r="D3435">
        <v>46905.320312999997</v>
      </c>
      <c r="E3435">
        <v>47771.277344000002</v>
      </c>
      <c r="F3435">
        <v>47771.277344000002</v>
      </c>
      <c r="G3435">
        <v>16398681570</v>
      </c>
    </row>
    <row r="3436" spans="1:7">
      <c r="A3436" s="12">
        <v>45333</v>
      </c>
      <c r="B3436">
        <v>47768.96875</v>
      </c>
      <c r="C3436">
        <v>48535.9375</v>
      </c>
      <c r="D3436">
        <v>47617.40625</v>
      </c>
      <c r="E3436">
        <v>48293.917969000002</v>
      </c>
      <c r="F3436">
        <v>48293.917969000002</v>
      </c>
      <c r="G3436">
        <v>19315867136</v>
      </c>
    </row>
    <row r="3437" spans="1:7">
      <c r="A3437" s="12">
        <v>45334</v>
      </c>
      <c r="B3437">
        <v>48296.386719000002</v>
      </c>
      <c r="C3437">
        <v>50280.476562999997</v>
      </c>
      <c r="D3437">
        <v>47745.761719000002</v>
      </c>
      <c r="E3437">
        <v>49958.222655999998</v>
      </c>
      <c r="F3437">
        <v>49958.222655999998</v>
      </c>
      <c r="G3437">
        <v>34511985805</v>
      </c>
    </row>
    <row r="3438" spans="1:7">
      <c r="A3438" s="12">
        <v>45335</v>
      </c>
      <c r="B3438">
        <v>49941.359375</v>
      </c>
      <c r="C3438">
        <v>50358.390625</v>
      </c>
      <c r="D3438">
        <v>48406.496094000002</v>
      </c>
      <c r="E3438">
        <v>49742.441405999998</v>
      </c>
      <c r="F3438">
        <v>49742.441405999998</v>
      </c>
      <c r="G3438">
        <v>35593051468</v>
      </c>
    </row>
    <row r="3439" spans="1:7">
      <c r="A3439" s="12">
        <v>45336</v>
      </c>
      <c r="B3439">
        <v>49733.445312999997</v>
      </c>
      <c r="C3439">
        <v>52021.371094000002</v>
      </c>
      <c r="D3439">
        <v>49296.832030999998</v>
      </c>
      <c r="E3439">
        <v>51826.695312999997</v>
      </c>
      <c r="F3439">
        <v>51826.695312999997</v>
      </c>
      <c r="G3439">
        <v>39105608050</v>
      </c>
    </row>
    <row r="3440" spans="1:7">
      <c r="A3440" s="12">
        <v>45337</v>
      </c>
      <c r="B3440">
        <v>51836.785155999998</v>
      </c>
      <c r="C3440">
        <v>52820.066405999998</v>
      </c>
      <c r="D3440">
        <v>51371.628905999998</v>
      </c>
      <c r="E3440">
        <v>51938.554687999997</v>
      </c>
      <c r="F3440">
        <v>51938.554687999997</v>
      </c>
      <c r="G3440">
        <v>38564360533</v>
      </c>
    </row>
    <row r="3441" spans="1:7">
      <c r="A3441" s="12">
        <v>45338</v>
      </c>
      <c r="B3441">
        <v>51937.726562999997</v>
      </c>
      <c r="C3441">
        <v>52537.96875</v>
      </c>
      <c r="D3441">
        <v>51641.367187999997</v>
      </c>
      <c r="E3441">
        <v>52160.203125</v>
      </c>
      <c r="F3441">
        <v>52160.203125</v>
      </c>
      <c r="G3441">
        <v>28180567298</v>
      </c>
    </row>
    <row r="3442" spans="1:7">
      <c r="A3442" s="12">
        <v>45339</v>
      </c>
      <c r="B3442">
        <v>52161.675780999998</v>
      </c>
      <c r="C3442">
        <v>52191.914062999997</v>
      </c>
      <c r="D3442">
        <v>50669.667969000002</v>
      </c>
      <c r="E3442">
        <v>51662.996094000002</v>
      </c>
      <c r="F3442">
        <v>51662.996094000002</v>
      </c>
      <c r="G3442">
        <v>20009091006</v>
      </c>
    </row>
    <row r="3443" spans="1:7">
      <c r="A3443" s="12">
        <v>45340</v>
      </c>
      <c r="B3443">
        <v>51661.96875</v>
      </c>
      <c r="C3443">
        <v>52356.964844000002</v>
      </c>
      <c r="D3443">
        <v>51233.707030999998</v>
      </c>
      <c r="E3443">
        <v>52122.546875</v>
      </c>
      <c r="F3443">
        <v>52122.546875</v>
      </c>
      <c r="G3443">
        <v>17595377311</v>
      </c>
    </row>
    <row r="3444" spans="1:7">
      <c r="A3444" s="12">
        <v>45341</v>
      </c>
      <c r="B3444">
        <v>52134.8125</v>
      </c>
      <c r="C3444">
        <v>52483.324219000002</v>
      </c>
      <c r="D3444">
        <v>51711.820312999997</v>
      </c>
      <c r="E3444">
        <v>51779.144530999998</v>
      </c>
      <c r="F3444">
        <v>51779.144530999998</v>
      </c>
      <c r="G3444">
        <v>21362184346</v>
      </c>
    </row>
    <row r="3445" spans="1:7">
      <c r="A3445" s="12">
        <v>45342</v>
      </c>
      <c r="B3445">
        <v>51777.726562999997</v>
      </c>
      <c r="C3445">
        <v>52945.050780999998</v>
      </c>
      <c r="D3445">
        <v>50792.3125</v>
      </c>
      <c r="E3445">
        <v>52284.875</v>
      </c>
      <c r="F3445">
        <v>52284.875</v>
      </c>
      <c r="G3445">
        <v>33353758256</v>
      </c>
    </row>
    <row r="3446" spans="1:7">
      <c r="A3446" s="12">
        <v>45343</v>
      </c>
      <c r="B3446">
        <v>52273.535155999998</v>
      </c>
      <c r="C3446">
        <v>52368.816405999998</v>
      </c>
      <c r="D3446">
        <v>50671.757812999997</v>
      </c>
      <c r="E3446">
        <v>51839.179687999997</v>
      </c>
      <c r="F3446">
        <v>51839.179687999997</v>
      </c>
      <c r="G3446">
        <v>28624907020</v>
      </c>
    </row>
    <row r="3447" spans="1:7">
      <c r="A3447" s="12">
        <v>45344</v>
      </c>
      <c r="B3447">
        <v>51854.644530999998</v>
      </c>
      <c r="C3447">
        <v>52009.613280999998</v>
      </c>
      <c r="D3447">
        <v>50926.292969000002</v>
      </c>
      <c r="E3447">
        <v>51304.972655999998</v>
      </c>
      <c r="F3447">
        <v>51304.972655999998</v>
      </c>
      <c r="G3447">
        <v>25413900611</v>
      </c>
    </row>
    <row r="3448" spans="1:7">
      <c r="A3448" s="12">
        <v>45345</v>
      </c>
      <c r="B3448">
        <v>51283.90625</v>
      </c>
      <c r="C3448">
        <v>51497.933594000002</v>
      </c>
      <c r="D3448">
        <v>50561.777344000002</v>
      </c>
      <c r="E3448">
        <v>50731.949219000002</v>
      </c>
      <c r="F3448">
        <v>50731.949219000002</v>
      </c>
      <c r="G3448">
        <v>21427078270</v>
      </c>
    </row>
    <row r="3449" spans="1:7">
      <c r="A3449" s="12">
        <v>45346</v>
      </c>
      <c r="B3449">
        <v>50736.371094000002</v>
      </c>
      <c r="C3449">
        <v>51684.195312999997</v>
      </c>
      <c r="D3449">
        <v>50585.445312999997</v>
      </c>
      <c r="E3449">
        <v>51571.101562999997</v>
      </c>
      <c r="F3449">
        <v>51571.101562999997</v>
      </c>
      <c r="G3449">
        <v>15174077879</v>
      </c>
    </row>
    <row r="3450" spans="1:7">
      <c r="A3450" s="12">
        <v>45347</v>
      </c>
      <c r="B3450">
        <v>51565.214844000002</v>
      </c>
      <c r="C3450">
        <v>51950.027344000002</v>
      </c>
      <c r="D3450">
        <v>51306.171875</v>
      </c>
      <c r="E3450">
        <v>51733.238280999998</v>
      </c>
      <c r="F3450">
        <v>51733.238280999998</v>
      </c>
      <c r="G3450">
        <v>15413239245</v>
      </c>
    </row>
    <row r="3451" spans="1:7">
      <c r="A3451" s="12">
        <v>45348</v>
      </c>
      <c r="B3451">
        <v>51730.539062999997</v>
      </c>
      <c r="C3451">
        <v>54938.175780999998</v>
      </c>
      <c r="D3451">
        <v>50931.03125</v>
      </c>
      <c r="E3451">
        <v>54522.402344000002</v>
      </c>
      <c r="F3451">
        <v>54522.402344000002</v>
      </c>
      <c r="G3451">
        <v>34074411896</v>
      </c>
    </row>
    <row r="3452" spans="1:7">
      <c r="A3452" s="12">
        <v>45349</v>
      </c>
      <c r="B3452">
        <v>54519.363280999998</v>
      </c>
      <c r="C3452">
        <v>57537.839844000002</v>
      </c>
      <c r="D3452">
        <v>54484.199219000002</v>
      </c>
      <c r="E3452">
        <v>57085.371094000002</v>
      </c>
      <c r="F3452">
        <v>57085.371094000002</v>
      </c>
      <c r="G3452">
        <v>49756832031</v>
      </c>
    </row>
    <row r="3453" spans="1:7">
      <c r="A3453" s="12">
        <v>45350</v>
      </c>
      <c r="B3453">
        <v>57071.097655999998</v>
      </c>
      <c r="C3453">
        <v>63913.132812999997</v>
      </c>
      <c r="D3453">
        <v>56738.425780999998</v>
      </c>
      <c r="E3453">
        <v>62504.789062999997</v>
      </c>
      <c r="F3453">
        <v>62504.789062999997</v>
      </c>
      <c r="G3453">
        <v>83239156760</v>
      </c>
    </row>
    <row r="3454" spans="1:7">
      <c r="A3454" s="12">
        <v>45351</v>
      </c>
      <c r="B3454">
        <v>62499.183594000002</v>
      </c>
      <c r="C3454">
        <v>63585.644530999998</v>
      </c>
      <c r="D3454">
        <v>60498.730469000002</v>
      </c>
      <c r="E3454">
        <v>61198.382812999997</v>
      </c>
      <c r="F3454">
        <v>61198.382812999997</v>
      </c>
      <c r="G3454">
        <v>65496611844</v>
      </c>
    </row>
    <row r="3455" spans="1:7">
      <c r="A3455" s="12">
        <v>45352</v>
      </c>
      <c r="B3455">
        <v>61168.0625</v>
      </c>
      <c r="C3455">
        <v>63155.101562999997</v>
      </c>
      <c r="D3455">
        <v>60802.527344000002</v>
      </c>
      <c r="E3455">
        <v>62440.632812999997</v>
      </c>
      <c r="F3455">
        <v>62440.632812999997</v>
      </c>
      <c r="G3455">
        <v>40186368423</v>
      </c>
    </row>
    <row r="3456" spans="1:7">
      <c r="A3456" s="12">
        <v>45353</v>
      </c>
      <c r="B3456">
        <v>62431.652344000002</v>
      </c>
      <c r="C3456">
        <v>62458.699219000002</v>
      </c>
      <c r="D3456">
        <v>61657.289062999997</v>
      </c>
      <c r="E3456">
        <v>62029.847655999998</v>
      </c>
      <c r="F3456">
        <v>62029.847655999998</v>
      </c>
      <c r="G3456">
        <v>23888473685</v>
      </c>
    </row>
    <row r="3457" spans="1:7">
      <c r="A3457" s="12">
        <v>45354</v>
      </c>
      <c r="B3457">
        <v>62031.578125</v>
      </c>
      <c r="C3457">
        <v>63230.210937999997</v>
      </c>
      <c r="D3457">
        <v>61435.023437999997</v>
      </c>
      <c r="E3457">
        <v>63167.371094000002</v>
      </c>
      <c r="F3457">
        <v>63167.371094000002</v>
      </c>
      <c r="G3457">
        <v>26253811450</v>
      </c>
    </row>
    <row r="3458" spans="1:7">
      <c r="A3458" s="12">
        <v>45355</v>
      </c>
      <c r="B3458">
        <v>63137.003905999998</v>
      </c>
      <c r="C3458">
        <v>68537.03125</v>
      </c>
      <c r="D3458">
        <v>62386.519530999998</v>
      </c>
      <c r="E3458">
        <v>68330.414063000004</v>
      </c>
      <c r="F3458">
        <v>68330.414063000004</v>
      </c>
      <c r="G3458">
        <v>70670471105</v>
      </c>
    </row>
    <row r="3459" spans="1:7">
      <c r="A3459" s="12">
        <v>45356</v>
      </c>
      <c r="B3459">
        <v>68341.054688000004</v>
      </c>
      <c r="C3459">
        <v>69170.625</v>
      </c>
      <c r="D3459">
        <v>59323.910155999998</v>
      </c>
      <c r="E3459">
        <v>63801.199219000002</v>
      </c>
      <c r="F3459">
        <v>63801.199219000002</v>
      </c>
      <c r="G3459">
        <v>102802940877</v>
      </c>
    </row>
    <row r="3460" spans="1:7">
      <c r="A3460" s="12">
        <v>45357</v>
      </c>
      <c r="B3460">
        <v>63776.050780999998</v>
      </c>
      <c r="C3460">
        <v>67637.929688000004</v>
      </c>
      <c r="D3460">
        <v>62848.671875</v>
      </c>
      <c r="E3460">
        <v>66106.804688000004</v>
      </c>
      <c r="F3460">
        <v>66106.804688000004</v>
      </c>
      <c r="G3460">
        <v>68750229073</v>
      </c>
    </row>
    <row r="3461" spans="1:7">
      <c r="A3461" s="12">
        <v>45358</v>
      </c>
      <c r="B3461">
        <v>66099.742188000004</v>
      </c>
      <c r="C3461">
        <v>68029.921875</v>
      </c>
      <c r="D3461">
        <v>65655.53125</v>
      </c>
      <c r="E3461">
        <v>66925.484375</v>
      </c>
      <c r="F3461">
        <v>66925.484375</v>
      </c>
      <c r="G3461">
        <v>46989543159</v>
      </c>
    </row>
    <row r="3462" spans="1:7">
      <c r="A3462" s="12">
        <v>45359</v>
      </c>
      <c r="B3462">
        <v>66938.09375</v>
      </c>
      <c r="C3462">
        <v>70083.054688000004</v>
      </c>
      <c r="D3462">
        <v>66230.453125</v>
      </c>
      <c r="E3462">
        <v>68300.09375</v>
      </c>
      <c r="F3462">
        <v>68300.09375</v>
      </c>
      <c r="G3462">
        <v>59202881172</v>
      </c>
    </row>
    <row r="3463" spans="1:7">
      <c r="A3463" s="12">
        <v>45360</v>
      </c>
      <c r="B3463">
        <v>68299.257813000004</v>
      </c>
      <c r="C3463">
        <v>68673.054688000004</v>
      </c>
      <c r="D3463">
        <v>68053.125</v>
      </c>
      <c r="E3463">
        <v>68498.882813000004</v>
      </c>
      <c r="F3463">
        <v>68498.882813000004</v>
      </c>
      <c r="G3463">
        <v>21609650379</v>
      </c>
    </row>
    <row r="3464" spans="1:7">
      <c r="A3464" s="12">
        <v>45361</v>
      </c>
      <c r="B3464">
        <v>68500.257813000004</v>
      </c>
      <c r="C3464">
        <v>70005.203125</v>
      </c>
      <c r="D3464">
        <v>68239.976563000004</v>
      </c>
      <c r="E3464">
        <v>69019.789063000004</v>
      </c>
      <c r="F3464">
        <v>69019.789063000004</v>
      </c>
      <c r="G3464">
        <v>35683977532</v>
      </c>
    </row>
    <row r="3465" spans="1:7">
      <c r="A3465" s="12">
        <v>45362</v>
      </c>
      <c r="B3465">
        <v>69020.546875</v>
      </c>
      <c r="C3465">
        <v>72850.710938000004</v>
      </c>
      <c r="D3465">
        <v>67194.882813000004</v>
      </c>
      <c r="E3465">
        <v>72123.90625</v>
      </c>
      <c r="F3465">
        <v>72123.90625</v>
      </c>
      <c r="G3465">
        <v>65716656765</v>
      </c>
    </row>
    <row r="3466" spans="1:7">
      <c r="A3466" s="12">
        <v>45363</v>
      </c>
      <c r="B3466">
        <v>72125.125</v>
      </c>
      <c r="C3466">
        <v>72825.65625</v>
      </c>
      <c r="D3466">
        <v>68728.851563000004</v>
      </c>
      <c r="E3466">
        <v>71481.289063000004</v>
      </c>
      <c r="F3466">
        <v>71481.289063000004</v>
      </c>
      <c r="G3466">
        <v>62554434520</v>
      </c>
    </row>
    <row r="3467" spans="1:7">
      <c r="A3467" s="12">
        <v>45364</v>
      </c>
      <c r="B3467">
        <v>71482.117188000004</v>
      </c>
      <c r="C3467">
        <v>73637.476563000004</v>
      </c>
      <c r="D3467">
        <v>71334.09375</v>
      </c>
      <c r="E3467">
        <v>73083.5</v>
      </c>
      <c r="F3467">
        <v>73083.5</v>
      </c>
      <c r="G3467">
        <v>48212536929</v>
      </c>
    </row>
    <row r="3468" spans="1:7">
      <c r="A3468" s="12">
        <v>45365</v>
      </c>
      <c r="B3468">
        <v>73079.375</v>
      </c>
      <c r="C3468">
        <v>73750.070313000004</v>
      </c>
      <c r="D3468">
        <v>68563.023438000004</v>
      </c>
      <c r="E3468">
        <v>71396.59375</v>
      </c>
      <c r="F3468">
        <v>71396.59375</v>
      </c>
      <c r="G3468">
        <v>59594605698</v>
      </c>
    </row>
    <row r="3469" spans="1:7">
      <c r="A3469" s="12">
        <v>45366</v>
      </c>
      <c r="B3469">
        <v>71387.875</v>
      </c>
      <c r="C3469">
        <v>72357.132813000004</v>
      </c>
      <c r="D3469">
        <v>65630.695313000004</v>
      </c>
      <c r="E3469">
        <v>69403.773438000004</v>
      </c>
      <c r="F3469">
        <v>69403.773438000004</v>
      </c>
      <c r="G3469">
        <v>78320453976</v>
      </c>
    </row>
    <row r="3470" spans="1:7">
      <c r="A3470" s="12">
        <v>45367</v>
      </c>
      <c r="B3470">
        <v>69392.484375</v>
      </c>
      <c r="C3470">
        <v>70046.273438000004</v>
      </c>
      <c r="D3470">
        <v>64801.394530999998</v>
      </c>
      <c r="E3470">
        <v>65315.117187999997</v>
      </c>
      <c r="F3470">
        <v>65315.117187999997</v>
      </c>
      <c r="G3470">
        <v>46842198371</v>
      </c>
    </row>
    <row r="3471" spans="1:7">
      <c r="A3471" s="12">
        <v>45368</v>
      </c>
      <c r="B3471">
        <v>65316.34375</v>
      </c>
      <c r="C3471">
        <v>68845.71875</v>
      </c>
      <c r="D3471">
        <v>64545.316405999998</v>
      </c>
      <c r="E3471">
        <v>68390.625</v>
      </c>
      <c r="F3471">
        <v>68390.625</v>
      </c>
      <c r="G3471">
        <v>44716864318</v>
      </c>
    </row>
    <row r="3472" spans="1:7">
      <c r="A3472" s="12">
        <v>45369</v>
      </c>
      <c r="B3472">
        <v>68371.304688000004</v>
      </c>
      <c r="C3472">
        <v>68897.132813000004</v>
      </c>
      <c r="D3472">
        <v>66594.226563000004</v>
      </c>
      <c r="E3472">
        <v>67548.59375</v>
      </c>
      <c r="F3472">
        <v>67548.59375</v>
      </c>
      <c r="G3472">
        <v>49261579492</v>
      </c>
    </row>
    <row r="3473" spans="1:7">
      <c r="A3473" s="12">
        <v>45370</v>
      </c>
      <c r="B3473">
        <v>67556.132813000004</v>
      </c>
      <c r="C3473">
        <v>68106.929688000004</v>
      </c>
      <c r="D3473">
        <v>61536.179687999997</v>
      </c>
      <c r="E3473">
        <v>61912.773437999997</v>
      </c>
      <c r="F3473">
        <v>61912.773437999997</v>
      </c>
      <c r="G3473">
        <v>74215844794</v>
      </c>
    </row>
    <row r="3474" spans="1:7">
      <c r="A3474" s="12">
        <v>45371</v>
      </c>
      <c r="B3474">
        <v>61930.15625</v>
      </c>
      <c r="C3474">
        <v>68115.257813000004</v>
      </c>
      <c r="D3474">
        <v>60807.785155999998</v>
      </c>
      <c r="E3474">
        <v>67913.671875</v>
      </c>
      <c r="F3474">
        <v>67913.671875</v>
      </c>
      <c r="G3474">
        <v>66792634382</v>
      </c>
    </row>
    <row r="3475" spans="1:7">
      <c r="A3475" s="12">
        <v>45372</v>
      </c>
      <c r="B3475">
        <v>67911.585938000004</v>
      </c>
      <c r="C3475">
        <v>68199.992188000004</v>
      </c>
      <c r="D3475">
        <v>64580.917969000002</v>
      </c>
      <c r="E3475">
        <v>65491.390625</v>
      </c>
      <c r="F3475">
        <v>65491.390625</v>
      </c>
      <c r="G3475">
        <v>44480350565</v>
      </c>
    </row>
    <row r="3476" spans="1:7">
      <c r="A3476" s="12">
        <v>45373</v>
      </c>
      <c r="B3476">
        <v>65489.929687999997</v>
      </c>
      <c r="C3476">
        <v>66623.75</v>
      </c>
      <c r="D3476">
        <v>62355.371094000002</v>
      </c>
      <c r="E3476">
        <v>63778.761719000002</v>
      </c>
      <c r="F3476">
        <v>63778.761719000002</v>
      </c>
      <c r="G3476">
        <v>41401116964</v>
      </c>
    </row>
    <row r="3477" spans="1:7">
      <c r="A3477" s="12">
        <v>45374</v>
      </c>
      <c r="B3477">
        <v>63802.722655999998</v>
      </c>
      <c r="C3477">
        <v>65976.398438000004</v>
      </c>
      <c r="D3477">
        <v>63038.492187999997</v>
      </c>
      <c r="E3477">
        <v>64062.203125</v>
      </c>
      <c r="F3477">
        <v>64062.203125</v>
      </c>
      <c r="G3477">
        <v>24738964812</v>
      </c>
    </row>
    <row r="3478" spans="1:7">
      <c r="A3478" s="12">
        <v>45375</v>
      </c>
      <c r="B3478">
        <v>64070.753905999998</v>
      </c>
      <c r="C3478">
        <v>67622.757813000004</v>
      </c>
      <c r="D3478">
        <v>63825.851562999997</v>
      </c>
      <c r="E3478">
        <v>67234.171875</v>
      </c>
      <c r="F3478">
        <v>67234.171875</v>
      </c>
      <c r="G3478">
        <v>27206630673</v>
      </c>
    </row>
    <row r="3479" spans="1:7">
      <c r="A3479" s="12">
        <v>45376</v>
      </c>
      <c r="B3479">
        <v>67234.09375</v>
      </c>
      <c r="C3479">
        <v>71162.59375</v>
      </c>
      <c r="D3479">
        <v>66414.835938000004</v>
      </c>
      <c r="E3479">
        <v>69958.8125</v>
      </c>
      <c r="F3479">
        <v>69958.8125</v>
      </c>
      <c r="G3479">
        <v>42700139523</v>
      </c>
    </row>
    <row r="3480" spans="1:7">
      <c r="A3480" s="12">
        <v>45377</v>
      </c>
      <c r="B3480">
        <v>69931.328125</v>
      </c>
      <c r="C3480">
        <v>71535.742188000004</v>
      </c>
      <c r="D3480">
        <v>69335.609375</v>
      </c>
      <c r="E3480">
        <v>69987.835938000004</v>
      </c>
      <c r="F3480">
        <v>69987.835938000004</v>
      </c>
      <c r="G3480">
        <v>36010437368</v>
      </c>
    </row>
    <row r="3481" spans="1:7">
      <c r="A3481" s="12">
        <v>45378</v>
      </c>
      <c r="B3481">
        <v>69991.898438000004</v>
      </c>
      <c r="C3481">
        <v>71727.6875</v>
      </c>
      <c r="D3481">
        <v>68381.929688000004</v>
      </c>
      <c r="E3481">
        <v>69455.34375</v>
      </c>
      <c r="F3481">
        <v>69455.34375</v>
      </c>
      <c r="G3481">
        <v>40827113309</v>
      </c>
    </row>
    <row r="3482" spans="1:7">
      <c r="A3482" s="12">
        <v>45379</v>
      </c>
      <c r="B3482">
        <v>69452.773438000004</v>
      </c>
      <c r="C3482">
        <v>71546.023438000004</v>
      </c>
      <c r="D3482">
        <v>68895.507813000004</v>
      </c>
      <c r="E3482">
        <v>70744.953125</v>
      </c>
      <c r="F3482">
        <v>70744.953125</v>
      </c>
      <c r="G3482">
        <v>34374900617</v>
      </c>
    </row>
    <row r="3483" spans="1:7">
      <c r="A3483" s="12">
        <v>45380</v>
      </c>
      <c r="B3483">
        <v>70744.796875</v>
      </c>
      <c r="C3483">
        <v>70913.09375</v>
      </c>
      <c r="D3483">
        <v>69076.65625</v>
      </c>
      <c r="E3483">
        <v>69892.828125</v>
      </c>
      <c r="F3483">
        <v>69892.828125</v>
      </c>
      <c r="G3483">
        <v>25230851763</v>
      </c>
    </row>
    <row r="3484" spans="1:7">
      <c r="A3484" s="12">
        <v>45381</v>
      </c>
      <c r="B3484">
        <v>69893.445313000004</v>
      </c>
      <c r="C3484">
        <v>70355.492188000004</v>
      </c>
      <c r="D3484">
        <v>69601.0625</v>
      </c>
      <c r="E3484">
        <v>69645.304688000004</v>
      </c>
      <c r="F3484">
        <v>69645.304688000004</v>
      </c>
      <c r="G3484">
        <v>17130241883</v>
      </c>
    </row>
    <row r="3485" spans="1:7">
      <c r="A3485" s="12">
        <v>45382</v>
      </c>
      <c r="B3485">
        <v>69647.78125</v>
      </c>
      <c r="C3485">
        <v>71377.78125</v>
      </c>
      <c r="D3485">
        <v>69624.867188000004</v>
      </c>
      <c r="E3485">
        <v>71333.648438000004</v>
      </c>
      <c r="F3485">
        <v>71333.648438000004</v>
      </c>
      <c r="G3485">
        <v>20050941373</v>
      </c>
    </row>
    <row r="3486" spans="1:7">
      <c r="A3486" s="12">
        <v>45383</v>
      </c>
      <c r="B3486">
        <v>71333.484375</v>
      </c>
      <c r="C3486">
        <v>71342.09375</v>
      </c>
      <c r="D3486">
        <v>68110.695313000004</v>
      </c>
      <c r="E3486">
        <v>69702.148438000004</v>
      </c>
      <c r="F3486">
        <v>69702.148438000004</v>
      </c>
      <c r="G3486">
        <v>34873527352</v>
      </c>
    </row>
    <row r="3487" spans="1:7">
      <c r="A3487" s="12">
        <v>45384</v>
      </c>
      <c r="B3487">
        <v>69705.023438000004</v>
      </c>
      <c r="C3487">
        <v>69708.382813000004</v>
      </c>
      <c r="D3487">
        <v>64586.59375</v>
      </c>
      <c r="E3487">
        <v>65446.972655999998</v>
      </c>
      <c r="F3487">
        <v>65446.972655999998</v>
      </c>
      <c r="G3487">
        <v>50705240709</v>
      </c>
    </row>
    <row r="3488" spans="1:7">
      <c r="A3488" s="12">
        <v>45385</v>
      </c>
      <c r="B3488">
        <v>65446.671875</v>
      </c>
      <c r="C3488">
        <v>66914.320313000004</v>
      </c>
      <c r="D3488">
        <v>64559.898437999997</v>
      </c>
      <c r="E3488">
        <v>65980.8125</v>
      </c>
      <c r="F3488">
        <v>65980.8125</v>
      </c>
      <c r="G3488">
        <v>34488018367</v>
      </c>
    </row>
    <row r="3489" spans="1:7">
      <c r="A3489" s="12">
        <v>45386</v>
      </c>
      <c r="B3489">
        <v>65975.695313000004</v>
      </c>
      <c r="C3489">
        <v>69291.257813000004</v>
      </c>
      <c r="D3489">
        <v>65113.796875</v>
      </c>
      <c r="E3489">
        <v>68508.84375</v>
      </c>
      <c r="F3489">
        <v>68508.84375</v>
      </c>
      <c r="G3489">
        <v>34439527442</v>
      </c>
    </row>
    <row r="3490" spans="1:7">
      <c r="A3490" s="12">
        <v>45387</v>
      </c>
      <c r="B3490">
        <v>68515.757813000004</v>
      </c>
      <c r="C3490">
        <v>68725.757813000004</v>
      </c>
      <c r="D3490">
        <v>66011.476563000004</v>
      </c>
      <c r="E3490">
        <v>67837.640625</v>
      </c>
      <c r="F3490">
        <v>67837.640625</v>
      </c>
      <c r="G3490">
        <v>33748230056</v>
      </c>
    </row>
    <row r="3491" spans="1:7">
      <c r="A3491" s="12">
        <v>45388</v>
      </c>
      <c r="B3491">
        <v>67840.570313000004</v>
      </c>
      <c r="C3491">
        <v>69629.601563000004</v>
      </c>
      <c r="D3491">
        <v>67491.71875</v>
      </c>
      <c r="E3491">
        <v>68896.109375</v>
      </c>
      <c r="F3491">
        <v>68896.109375</v>
      </c>
      <c r="G3491">
        <v>19967785809</v>
      </c>
    </row>
    <row r="3492" spans="1:7">
      <c r="A3492" s="12">
        <v>45389</v>
      </c>
      <c r="B3492">
        <v>68897.109375</v>
      </c>
      <c r="C3492">
        <v>70284.429688000004</v>
      </c>
      <c r="D3492">
        <v>68851.632813000004</v>
      </c>
      <c r="E3492">
        <v>69362.554688000004</v>
      </c>
      <c r="F3492">
        <v>69362.554688000004</v>
      </c>
      <c r="G3492">
        <v>21204930369</v>
      </c>
    </row>
    <row r="3493" spans="1:7">
      <c r="A3493" s="12">
        <v>45390</v>
      </c>
      <c r="B3493">
        <v>69362.554688000004</v>
      </c>
      <c r="C3493">
        <v>72715.359375</v>
      </c>
      <c r="D3493">
        <v>69064.242188000004</v>
      </c>
      <c r="E3493">
        <v>71631.359375</v>
      </c>
      <c r="F3493">
        <v>71631.359375</v>
      </c>
      <c r="G3493">
        <v>37261432669</v>
      </c>
    </row>
    <row r="3494" spans="1:7">
      <c r="A3494" s="12">
        <v>45391</v>
      </c>
      <c r="B3494">
        <v>71632.5</v>
      </c>
      <c r="C3494">
        <v>71742.507813000004</v>
      </c>
      <c r="D3494">
        <v>68212.921875</v>
      </c>
      <c r="E3494">
        <v>69139.015625</v>
      </c>
      <c r="F3494">
        <v>69139.015625</v>
      </c>
      <c r="G3494">
        <v>36426900409</v>
      </c>
    </row>
    <row r="3495" spans="1:7">
      <c r="A3495" s="12">
        <v>45392</v>
      </c>
      <c r="B3495">
        <v>69140.242188000004</v>
      </c>
      <c r="C3495">
        <v>71093.429688000004</v>
      </c>
      <c r="D3495">
        <v>67503.5625</v>
      </c>
      <c r="E3495">
        <v>70587.882813000004</v>
      </c>
      <c r="F3495">
        <v>70587.882813000004</v>
      </c>
      <c r="G3495">
        <v>38318601774</v>
      </c>
    </row>
    <row r="3496" spans="1:7">
      <c r="A3496" s="12">
        <v>45393</v>
      </c>
      <c r="B3496">
        <v>70575.734375</v>
      </c>
      <c r="C3496">
        <v>71256.234375</v>
      </c>
      <c r="D3496">
        <v>69571.8125</v>
      </c>
      <c r="E3496">
        <v>70060.609375</v>
      </c>
      <c r="F3496">
        <v>70060.609375</v>
      </c>
      <c r="G3496">
        <v>30153382941</v>
      </c>
    </row>
    <row r="3497" spans="1:7">
      <c r="A3497" s="12">
        <v>45394</v>
      </c>
      <c r="B3497">
        <v>70061.382813000004</v>
      </c>
      <c r="C3497">
        <v>71222.742188000004</v>
      </c>
      <c r="D3497">
        <v>65254.835937999997</v>
      </c>
      <c r="E3497">
        <v>67195.867188000004</v>
      </c>
      <c r="F3497">
        <v>67195.867188000004</v>
      </c>
      <c r="G3497">
        <v>44129299406</v>
      </c>
    </row>
    <row r="3498" spans="1:7">
      <c r="A3498" s="12">
        <v>45395</v>
      </c>
      <c r="B3498">
        <v>67188.375</v>
      </c>
      <c r="C3498">
        <v>67931.429688000004</v>
      </c>
      <c r="D3498">
        <v>60919.105469000002</v>
      </c>
      <c r="E3498">
        <v>63821.472655999998</v>
      </c>
      <c r="F3498">
        <v>63821.472655999998</v>
      </c>
      <c r="G3498">
        <v>52869738185</v>
      </c>
    </row>
    <row r="3499" spans="1:7">
      <c r="A3499" s="12">
        <v>45396</v>
      </c>
      <c r="B3499">
        <v>63836.230469000002</v>
      </c>
      <c r="C3499">
        <v>65824.429688000004</v>
      </c>
      <c r="D3499">
        <v>62205.851562999997</v>
      </c>
      <c r="E3499">
        <v>65738.726563000004</v>
      </c>
      <c r="F3499">
        <v>65738.726563000004</v>
      </c>
      <c r="G3499">
        <v>49084320047</v>
      </c>
    </row>
    <row r="3500" spans="1:7">
      <c r="A3500" s="12">
        <v>45397</v>
      </c>
      <c r="B3500">
        <v>65739.648438000004</v>
      </c>
      <c r="C3500">
        <v>66878.648438000004</v>
      </c>
      <c r="D3500">
        <v>62332.070312999997</v>
      </c>
      <c r="E3500">
        <v>63426.210937999997</v>
      </c>
      <c r="F3500">
        <v>63426.210937999997</v>
      </c>
      <c r="G3500">
        <v>43595917654</v>
      </c>
    </row>
    <row r="3501" spans="1:7">
      <c r="A3501" s="12">
        <v>45398</v>
      </c>
      <c r="B3501">
        <v>63419.296875</v>
      </c>
      <c r="C3501">
        <v>64355.667969000002</v>
      </c>
      <c r="D3501">
        <v>61716.402344000002</v>
      </c>
      <c r="E3501">
        <v>63811.863280999998</v>
      </c>
      <c r="F3501">
        <v>63811.863280999998</v>
      </c>
      <c r="G3501">
        <v>42847528078</v>
      </c>
    </row>
    <row r="3502" spans="1:7">
      <c r="A3502" s="12">
        <v>45399</v>
      </c>
      <c r="B3502">
        <v>63831.847655999998</v>
      </c>
      <c r="C3502">
        <v>64486.363280999998</v>
      </c>
      <c r="D3502">
        <v>59768.585937999997</v>
      </c>
      <c r="E3502">
        <v>61276.691405999998</v>
      </c>
      <c r="F3502">
        <v>61276.691405999998</v>
      </c>
      <c r="G3502">
        <v>41915247049</v>
      </c>
    </row>
    <row r="3503" spans="1:7">
      <c r="A3503" s="12">
        <v>45400</v>
      </c>
      <c r="B3503">
        <v>61275.316405999998</v>
      </c>
      <c r="C3503">
        <v>64125.6875</v>
      </c>
      <c r="D3503">
        <v>60833.480469000002</v>
      </c>
      <c r="E3503">
        <v>63512.753905999998</v>
      </c>
      <c r="F3503">
        <v>63512.753905999998</v>
      </c>
      <c r="G3503">
        <v>36006307335</v>
      </c>
    </row>
    <row r="3504" spans="1:7">
      <c r="A3504" s="12">
        <v>45401</v>
      </c>
      <c r="B3504">
        <v>63510.75</v>
      </c>
      <c r="C3504">
        <v>65481.597655999998</v>
      </c>
      <c r="D3504">
        <v>59651.390625</v>
      </c>
      <c r="E3504">
        <v>63843.570312999997</v>
      </c>
      <c r="F3504">
        <v>63843.570312999997</v>
      </c>
      <c r="G3504">
        <v>49920425401</v>
      </c>
    </row>
    <row r="3505" spans="1:7">
      <c r="A3505" s="12">
        <v>45402</v>
      </c>
      <c r="B3505">
        <v>63851.101562999997</v>
      </c>
      <c r="C3505">
        <v>65442.457030999998</v>
      </c>
      <c r="D3505">
        <v>63172.402344000002</v>
      </c>
      <c r="E3505">
        <v>64994.441405999998</v>
      </c>
      <c r="F3505">
        <v>64994.441405999998</v>
      </c>
      <c r="G3505">
        <v>23097485495</v>
      </c>
    </row>
    <row r="3506" spans="1:7">
      <c r="A3506" s="12">
        <v>45403</v>
      </c>
      <c r="B3506">
        <v>64992.816405999998</v>
      </c>
      <c r="C3506">
        <v>65723.242188000004</v>
      </c>
      <c r="D3506">
        <v>64277.722655999998</v>
      </c>
      <c r="E3506">
        <v>64926.644530999998</v>
      </c>
      <c r="F3506">
        <v>64926.644530999998</v>
      </c>
      <c r="G3506">
        <v>20506644853</v>
      </c>
    </row>
    <row r="3507" spans="1:7">
      <c r="A3507" s="12">
        <v>45404</v>
      </c>
      <c r="B3507" t="s">
        <v>51</v>
      </c>
      <c r="C3507" t="s">
        <v>51</v>
      </c>
      <c r="D3507" t="s">
        <v>51</v>
      </c>
      <c r="E3507" t="s">
        <v>51</v>
      </c>
      <c r="F3507" t="s">
        <v>51</v>
      </c>
      <c r="G3507" t="s">
        <v>51</v>
      </c>
    </row>
    <row r="3508" spans="1:7">
      <c r="A3508" s="12">
        <v>45405</v>
      </c>
      <c r="B3508">
        <v>66845.789063000004</v>
      </c>
      <c r="C3508">
        <v>67199.242188000004</v>
      </c>
      <c r="D3508">
        <v>66786.578125</v>
      </c>
      <c r="E3508">
        <v>66891.632813000004</v>
      </c>
      <c r="F3508">
        <v>66891.632813000004</v>
      </c>
      <c r="G3508">
        <v>27265445888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Charts</vt:lpstr>
      </vt:variant>
      <vt:variant>
        <vt:i4>1</vt:i4>
      </vt:variant>
    </vt:vector>
  </HeadingPairs>
  <TitlesOfParts>
    <vt:vector size="11" baseType="lpstr">
      <vt:lpstr>Readme</vt:lpstr>
      <vt:lpstr>Sheet2</vt:lpstr>
      <vt:lpstr>Master</vt:lpstr>
      <vt:lpstr>BITO-IV</vt:lpstr>
      <vt:lpstr>ETF_OP_Fee</vt:lpstr>
      <vt:lpstr>BITXeom</vt:lpstr>
      <vt:lpstr>Tbills</vt:lpstr>
      <vt:lpstr>H_SPBTFDUE</vt:lpstr>
      <vt:lpstr>BTC-Web</vt:lpstr>
      <vt:lpstr>BITX-Web</vt:lpstr>
      <vt:lpstr>Chart1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 Harwood</cp:lastModifiedBy>
  <cp:lastPrinted>2015-10-19T22:51:02Z</cp:lastPrinted>
  <dcterms:created xsi:type="dcterms:W3CDTF">2012-02-29T21:22:30Z</dcterms:created>
  <dcterms:modified xsi:type="dcterms:W3CDTF">2024-09-20T18:54:41Z</dcterms:modified>
</cp:coreProperties>
</file>